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311935_ad_unsw_edu_au/Documents/ACTL4001/"/>
    </mc:Choice>
  </mc:AlternateContent>
  <xr:revisionPtr revIDLastSave="708" documentId="11_E60897F41BE170836B02CE998F75CCDC64E183C8" xr6:coauthVersionLast="47" xr6:coauthVersionMax="47" xr10:uidLastSave="{94DCC977-B9B6-493B-980C-A05B9949D019}"/>
  <bookViews>
    <workbookView xWindow="828" yWindow="-108" windowWidth="22320" windowHeight="13176" firstSheet="3" activeTab="3" xr2:uid="{00000000-000D-0000-FFFF-FFFF00000000}"/>
  </bookViews>
  <sheets>
    <sheet name="Assumptions" sheetId="2" r:id="rId1"/>
    <sheet name="Pop and Housing Units" sheetId="1" r:id="rId2"/>
    <sheet name="Property Value Dist" sheetId="3" r:id="rId3"/>
    <sheet name="Number of Hazard Events" sheetId="5" r:id="rId4"/>
    <sheet name="Relocation Components" sheetId="4" r:id="rId5"/>
    <sheet name="Growth" sheetId="6" r:id="rId6"/>
  </sheets>
  <externalReferences>
    <externalReference r:id="rId7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5" i="6" l="1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X4" i="6"/>
  <c r="BU4" i="6"/>
  <c r="BR4" i="6"/>
  <c r="BO4" i="6"/>
  <c r="BM4" i="6"/>
  <c r="BL4" i="6"/>
  <c r="BE4" i="6"/>
  <c r="BY4" i="6" s="1"/>
  <c r="BB4" i="6"/>
  <c r="BV4" i="6" s="1"/>
  <c r="AY4" i="6"/>
  <c r="AZ4" i="6" s="1"/>
  <c r="BT4" i="6" s="1"/>
  <c r="AV4" i="6"/>
  <c r="AW4" i="6" s="1"/>
  <c r="BQ4" i="6" s="1"/>
  <c r="AS4" i="6"/>
  <c r="AT4" i="6" s="1"/>
  <c r="BN4" i="6" s="1"/>
  <c r="AL4" i="6"/>
  <c r="AM4" i="6" s="1"/>
  <c r="AJ4" i="6"/>
  <c r="AI4" i="6"/>
  <c r="AG4" i="6"/>
  <c r="AF4" i="6"/>
  <c r="AD4" i="6"/>
  <c r="AC4" i="6"/>
  <c r="Z4" i="6"/>
  <c r="AA4" i="6" s="1"/>
  <c r="V4" i="6"/>
  <c r="AO4" i="6" s="1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7" i="6"/>
  <c r="A8" i="6" s="1"/>
  <c r="A9" i="6" s="1"/>
  <c r="A10" i="6" s="1"/>
  <c r="A11" i="6" s="1"/>
  <c r="B6" i="6"/>
  <c r="A1" i="6"/>
  <c r="C16" i="4"/>
  <c r="C26" i="4"/>
  <c r="C26" i="6" s="1"/>
  <c r="C36" i="4"/>
  <c r="C36" i="6" s="1"/>
  <c r="C46" i="4"/>
  <c r="C46" i="6" s="1"/>
  <c r="C56" i="4"/>
  <c r="C66" i="4"/>
  <c r="C66" i="6" s="1"/>
  <c r="C76" i="4"/>
  <c r="C76" i="6" s="1"/>
  <c r="C86" i="4"/>
  <c r="C86" i="6" s="1"/>
  <c r="C96" i="4"/>
  <c r="C106" i="4"/>
  <c r="C106" i="6" s="1"/>
  <c r="C116" i="4"/>
  <c r="C116" i="6" s="1"/>
  <c r="C6" i="4"/>
  <c r="C6" i="6" s="1"/>
  <c r="D6" i="4"/>
  <c r="D6" i="6" s="1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AV1" i="4"/>
  <c r="AO4" i="4"/>
  <c r="AP4" i="4" s="1"/>
  <c r="AS4" i="4"/>
  <c r="AT4" i="4" s="1"/>
  <c r="AV4" i="4"/>
  <c r="AW4" i="4" s="1"/>
  <c r="AY4" i="4"/>
  <c r="AZ4" i="4" s="1"/>
  <c r="BB4" i="4"/>
  <c r="BC4" i="4" s="1"/>
  <c r="BE4" i="4"/>
  <c r="BF4" i="4" s="1"/>
  <c r="C25" i="2"/>
  <c r="AM4" i="4"/>
  <c r="AL4" i="4"/>
  <c r="AJ4" i="4"/>
  <c r="AI4" i="4"/>
  <c r="AG4" i="4"/>
  <c r="AF4" i="4"/>
  <c r="AD4" i="4"/>
  <c r="AC4" i="4"/>
  <c r="AA4" i="4"/>
  <c r="Z4" i="4"/>
  <c r="X4" i="4"/>
  <c r="W4" i="4"/>
  <c r="B6" i="5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9" i="4"/>
  <c r="A10" i="4" s="1"/>
  <c r="A11" i="4" s="1"/>
  <c r="A8" i="4"/>
  <c r="A7" i="4"/>
  <c r="V4" i="4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AA2" i="4"/>
  <c r="Z2" i="4"/>
  <c r="Y2" i="4"/>
  <c r="X2" i="4"/>
  <c r="W2" i="4"/>
  <c r="V2" i="4"/>
  <c r="H25" i="2"/>
  <c r="G25" i="2"/>
  <c r="F25" i="2"/>
  <c r="E25" i="2"/>
  <c r="D25" i="2"/>
  <c r="B6" i="4"/>
  <c r="C1" i="2"/>
  <c r="D1" i="2" s="1"/>
  <c r="E1" i="2" s="1"/>
  <c r="F1" i="2" s="1"/>
  <c r="G1" i="2" s="1"/>
  <c r="H1" i="2" s="1"/>
  <c r="L2" i="1"/>
  <c r="M2" i="1" s="1"/>
  <c r="N2" i="1" s="1"/>
  <c r="O2" i="1" s="1"/>
  <c r="K2" i="1"/>
  <c r="J2" i="1"/>
  <c r="BR4" i="3"/>
  <c r="BS4" i="3" s="1"/>
  <c r="BT4" i="3" s="1"/>
  <c r="BU4" i="3" s="1"/>
  <c r="BQ2" i="3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BE4" i="3"/>
  <c r="BF4" i="3" s="1"/>
  <c r="BG4" i="3" s="1"/>
  <c r="BH4" i="3" s="1"/>
  <c r="BD2" i="3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AR4" i="3"/>
  <c r="AS4" i="3" s="1"/>
  <c r="AT4" i="3" s="1"/>
  <c r="AU4" i="3" s="1"/>
  <c r="AQ2" i="3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AE4" i="3"/>
  <c r="AF4" i="3" s="1"/>
  <c r="AG4" i="3" s="1"/>
  <c r="AH4" i="3" s="1"/>
  <c r="AD2" i="3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R4" i="3"/>
  <c r="S4" i="3" s="1"/>
  <c r="T4" i="3" s="1"/>
  <c r="U4" i="3" s="1"/>
  <c r="Q2" i="3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C2" i="3"/>
  <c r="D2" i="3" s="1"/>
  <c r="E2" i="3" s="1"/>
  <c r="E4" i="3"/>
  <c r="F4" i="3" s="1"/>
  <c r="G4" i="3" s="1"/>
  <c r="H4" i="3" s="1"/>
  <c r="A7" i="2"/>
  <c r="A8" i="2" s="1"/>
  <c r="A9" i="2" s="1"/>
  <c r="A6" i="2"/>
  <c r="B5" i="3"/>
  <c r="B6" i="3" s="1"/>
  <c r="B7" i="3" s="1"/>
  <c r="B8" i="3" s="1"/>
  <c r="B9" i="3" s="1"/>
  <c r="B10" i="3" s="1"/>
  <c r="B11" i="3" s="1"/>
  <c r="B12" i="3" s="1"/>
  <c r="B13" i="3" s="1"/>
  <c r="B14" i="3" s="1"/>
  <c r="O5" i="1"/>
  <c r="N5" i="1"/>
  <c r="M5" i="1"/>
  <c r="L5" i="1"/>
  <c r="K5" i="1"/>
  <c r="J5" i="1"/>
  <c r="P5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D6" i="1"/>
  <c r="K6" i="1" s="1"/>
  <c r="C6" i="1"/>
  <c r="H5" i="1"/>
  <c r="G5" i="1"/>
  <c r="F5" i="1"/>
  <c r="E5" i="1"/>
  <c r="D5" i="1"/>
  <c r="C5" i="1"/>
  <c r="H22" i="2"/>
  <c r="G22" i="2"/>
  <c r="F22" i="2"/>
  <c r="E22" i="2"/>
  <c r="D22" i="2"/>
  <c r="C22" i="2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C87" i="4" l="1"/>
  <c r="C87" i="6" s="1"/>
  <c r="C96" i="6"/>
  <c r="C47" i="4"/>
  <c r="C47" i="6" s="1"/>
  <c r="C56" i="6"/>
  <c r="C7" i="4"/>
  <c r="C7" i="6" s="1"/>
  <c r="C16" i="6"/>
  <c r="J6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I5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I6" i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C7" i="1"/>
  <c r="BI4" i="6"/>
  <c r="AP4" i="6"/>
  <c r="BJ4" i="6" s="1"/>
  <c r="AQ4" i="6"/>
  <c r="BK4" i="6" s="1"/>
  <c r="BC4" i="6"/>
  <c r="BW4" i="6" s="1"/>
  <c r="W4" i="6"/>
  <c r="BF4" i="6"/>
  <c r="BZ4" i="6" s="1"/>
  <c r="BP4" i="6"/>
  <c r="X4" i="6"/>
  <c r="BS4" i="6"/>
  <c r="B7" i="6"/>
  <c r="C77" i="4"/>
  <c r="C37" i="4"/>
  <c r="C107" i="4"/>
  <c r="C67" i="4"/>
  <c r="C27" i="4"/>
  <c r="C27" i="6" s="1"/>
  <c r="C97" i="4"/>
  <c r="C57" i="4"/>
  <c r="C17" i="4"/>
  <c r="AQ4" i="4"/>
  <c r="B7" i="5"/>
  <c r="B7" i="4"/>
  <c r="BO13" i="3"/>
  <c r="AQ5" i="3"/>
  <c r="U6" i="3"/>
  <c r="BY6" i="3"/>
  <c r="BC7" i="3"/>
  <c r="AS8" i="3"/>
  <c r="AC10" i="3"/>
  <c r="BQ10" i="3"/>
  <c r="BW11" i="3"/>
  <c r="BA12" i="3"/>
  <c r="AQ13" i="3"/>
  <c r="AW14" i="3"/>
  <c r="S5" i="3"/>
  <c r="BW5" i="3"/>
  <c r="BA6" i="3"/>
  <c r="AQ7" i="3"/>
  <c r="BY8" i="3"/>
  <c r="BU10" i="3"/>
  <c r="AY11" i="3"/>
  <c r="AC12" i="3"/>
  <c r="BW13" i="3"/>
  <c r="BA14" i="3"/>
  <c r="W5" i="3"/>
  <c r="AY5" i="3"/>
  <c r="CA5" i="3"/>
  <c r="AC6" i="3"/>
  <c r="BQ6" i="3"/>
  <c r="AU7" i="3"/>
  <c r="BW7" i="3"/>
  <c r="BA8" i="3"/>
  <c r="AQ9" i="3"/>
  <c r="BS9" i="3"/>
  <c r="AW10" i="3"/>
  <c r="BY10" i="3"/>
  <c r="BC11" i="3"/>
  <c r="AS12" i="3"/>
  <c r="BU12" i="3"/>
  <c r="AY13" i="3"/>
  <c r="CA13" i="3"/>
  <c r="AC14" i="3"/>
  <c r="BR14" i="3"/>
  <c r="AO6" i="3"/>
  <c r="C5" i="3"/>
  <c r="BS5" i="3"/>
  <c r="AW6" i="3"/>
  <c r="BU8" i="3"/>
  <c r="AY9" i="3"/>
  <c r="CA9" i="3"/>
  <c r="AU11" i="3"/>
  <c r="BS13" i="3"/>
  <c r="AU5" i="3"/>
  <c r="Y6" i="3"/>
  <c r="BS7" i="3"/>
  <c r="AW8" i="3"/>
  <c r="BC9" i="3"/>
  <c r="AS10" i="3"/>
  <c r="CA11" i="3"/>
  <c r="BQ12" i="3"/>
  <c r="AU13" i="3"/>
  <c r="AA5" i="3"/>
  <c r="BC5" i="3"/>
  <c r="Q6" i="3"/>
  <c r="AS6" i="3"/>
  <c r="BU6" i="3"/>
  <c r="AY7" i="3"/>
  <c r="CA7" i="3"/>
  <c r="AC8" i="3"/>
  <c r="BQ8" i="3"/>
  <c r="AU9" i="3"/>
  <c r="BW9" i="3"/>
  <c r="BA10" i="3"/>
  <c r="AQ11" i="3"/>
  <c r="BS11" i="3"/>
  <c r="AW12" i="3"/>
  <c r="BY12" i="3"/>
  <c r="BC13" i="3"/>
  <c r="AS14" i="3"/>
  <c r="BX14" i="3"/>
  <c r="F2" i="3"/>
  <c r="G2" i="3" s="1"/>
  <c r="G6" i="3" s="1"/>
  <c r="E6" i="3"/>
  <c r="BG5" i="3"/>
  <c r="BO5" i="3"/>
  <c r="AK6" i="3"/>
  <c r="BE6" i="3"/>
  <c r="AE7" i="3"/>
  <c r="AM7" i="3"/>
  <c r="AG8" i="3"/>
  <c r="AO8" i="3"/>
  <c r="BE8" i="3"/>
  <c r="BM8" i="3"/>
  <c r="AK10" i="3"/>
  <c r="BI10" i="3"/>
  <c r="BM10" i="3"/>
  <c r="AE11" i="3"/>
  <c r="AM11" i="3"/>
  <c r="AK12" i="3"/>
  <c r="AO12" i="3"/>
  <c r="BE12" i="3"/>
  <c r="BM12" i="3"/>
  <c r="AE13" i="3"/>
  <c r="AM13" i="3"/>
  <c r="BK13" i="3"/>
  <c r="AG14" i="3"/>
  <c r="AK14" i="3"/>
  <c r="AO14" i="3"/>
  <c r="D5" i="3"/>
  <c r="P5" i="3"/>
  <c r="T5" i="3"/>
  <c r="X5" i="3"/>
  <c r="AB5" i="3"/>
  <c r="AF5" i="3"/>
  <c r="AJ5" i="3"/>
  <c r="AN5" i="3"/>
  <c r="AR5" i="3"/>
  <c r="AV5" i="3"/>
  <c r="AZ5" i="3"/>
  <c r="BD5" i="3"/>
  <c r="BH5" i="3"/>
  <c r="BL5" i="3"/>
  <c r="BP5" i="3"/>
  <c r="BT5" i="3"/>
  <c r="BX5" i="3"/>
  <c r="CB5" i="3"/>
  <c r="F6" i="3"/>
  <c r="R6" i="3"/>
  <c r="V6" i="3"/>
  <c r="Z6" i="3"/>
  <c r="AD6" i="3"/>
  <c r="AH6" i="3"/>
  <c r="AL6" i="3"/>
  <c r="AP6" i="3"/>
  <c r="AT6" i="3"/>
  <c r="AX6" i="3"/>
  <c r="BB6" i="3"/>
  <c r="BF6" i="3"/>
  <c r="BJ6" i="3"/>
  <c r="BN6" i="3"/>
  <c r="BR6" i="3"/>
  <c r="BV6" i="3"/>
  <c r="BZ6" i="3"/>
  <c r="AF7" i="3"/>
  <c r="AJ7" i="3"/>
  <c r="AN7" i="3"/>
  <c r="AR7" i="3"/>
  <c r="AV7" i="3"/>
  <c r="AZ7" i="3"/>
  <c r="BD7" i="3"/>
  <c r="BH7" i="3"/>
  <c r="BL7" i="3"/>
  <c r="BP7" i="3"/>
  <c r="BT7" i="3"/>
  <c r="BX7" i="3"/>
  <c r="CB7" i="3"/>
  <c r="AD8" i="3"/>
  <c r="AH8" i="3"/>
  <c r="AL8" i="3"/>
  <c r="AP8" i="3"/>
  <c r="AT8" i="3"/>
  <c r="AX8" i="3"/>
  <c r="BB8" i="3"/>
  <c r="BF8" i="3"/>
  <c r="BJ8" i="3"/>
  <c r="BN8" i="3"/>
  <c r="BR8" i="3"/>
  <c r="BV8" i="3"/>
  <c r="BZ8" i="3"/>
  <c r="AF9" i="3"/>
  <c r="AJ9" i="3"/>
  <c r="AN9" i="3"/>
  <c r="AR9" i="3"/>
  <c r="AV9" i="3"/>
  <c r="AZ9" i="3"/>
  <c r="BD9" i="3"/>
  <c r="BH9" i="3"/>
  <c r="BL9" i="3"/>
  <c r="BP9" i="3"/>
  <c r="BT9" i="3"/>
  <c r="BX9" i="3"/>
  <c r="CB9" i="3"/>
  <c r="AD10" i="3"/>
  <c r="AH10" i="3"/>
  <c r="AL10" i="3"/>
  <c r="AP10" i="3"/>
  <c r="AT10" i="3"/>
  <c r="AX10" i="3"/>
  <c r="BB10" i="3"/>
  <c r="BF10" i="3"/>
  <c r="BJ10" i="3"/>
  <c r="BN10" i="3"/>
  <c r="BR10" i="3"/>
  <c r="BV10" i="3"/>
  <c r="BZ10" i="3"/>
  <c r="AF11" i="3"/>
  <c r="AJ11" i="3"/>
  <c r="AN11" i="3"/>
  <c r="AR11" i="3"/>
  <c r="AV11" i="3"/>
  <c r="AZ11" i="3"/>
  <c r="BD11" i="3"/>
  <c r="BH11" i="3"/>
  <c r="BL11" i="3"/>
  <c r="BP11" i="3"/>
  <c r="BT11" i="3"/>
  <c r="BX11" i="3"/>
  <c r="CB11" i="3"/>
  <c r="AD12" i="3"/>
  <c r="AH12" i="3"/>
  <c r="AL12" i="3"/>
  <c r="AP12" i="3"/>
  <c r="AT12" i="3"/>
  <c r="AX12" i="3"/>
  <c r="BB12" i="3"/>
  <c r="BF12" i="3"/>
  <c r="BJ12" i="3"/>
  <c r="BN12" i="3"/>
  <c r="BR12" i="3"/>
  <c r="BV12" i="3"/>
  <c r="BZ12" i="3"/>
  <c r="AF13" i="3"/>
  <c r="AJ13" i="3"/>
  <c r="AN13" i="3"/>
  <c r="AR13" i="3"/>
  <c r="AV13" i="3"/>
  <c r="AZ13" i="3"/>
  <c r="BD13" i="3"/>
  <c r="BH13" i="3"/>
  <c r="BL13" i="3"/>
  <c r="BP13" i="3"/>
  <c r="BT13" i="3"/>
  <c r="BX13" i="3"/>
  <c r="CB13" i="3"/>
  <c r="AD14" i="3"/>
  <c r="AH14" i="3"/>
  <c r="AL14" i="3"/>
  <c r="AP14" i="3"/>
  <c r="AT14" i="3"/>
  <c r="AX14" i="3"/>
  <c r="BB14" i="3"/>
  <c r="BF14" i="3"/>
  <c r="BJ14" i="3"/>
  <c r="BN14" i="3"/>
  <c r="BT14" i="3"/>
  <c r="BY14" i="3"/>
  <c r="AE5" i="3"/>
  <c r="AM5" i="3"/>
  <c r="BK5" i="3"/>
  <c r="AG6" i="3"/>
  <c r="BK7" i="3"/>
  <c r="AK8" i="3"/>
  <c r="BI8" i="3"/>
  <c r="AE9" i="3"/>
  <c r="AM9" i="3"/>
  <c r="BK9" i="3"/>
  <c r="AO10" i="3"/>
  <c r="BE10" i="3"/>
  <c r="BK11" i="3"/>
  <c r="AG12" i="3"/>
  <c r="AI13" i="3"/>
  <c r="BG13" i="3"/>
  <c r="BE14" i="3"/>
  <c r="BI14" i="3"/>
  <c r="BM14" i="3"/>
  <c r="E5" i="3"/>
  <c r="Q5" i="3"/>
  <c r="U5" i="3"/>
  <c r="Y5" i="3"/>
  <c r="AC5" i="3"/>
  <c r="AG5" i="3"/>
  <c r="AK5" i="3"/>
  <c r="AO5" i="3"/>
  <c r="AS5" i="3"/>
  <c r="AW5" i="3"/>
  <c r="BA5" i="3"/>
  <c r="BE5" i="3"/>
  <c r="BI5" i="3"/>
  <c r="BM5" i="3"/>
  <c r="BQ5" i="3"/>
  <c r="BU5" i="3"/>
  <c r="BY5" i="3"/>
  <c r="C6" i="3"/>
  <c r="S6" i="3"/>
  <c r="W6" i="3"/>
  <c r="AA6" i="3"/>
  <c r="AE6" i="3"/>
  <c r="AI6" i="3"/>
  <c r="AM6" i="3"/>
  <c r="AQ6" i="3"/>
  <c r="AU6" i="3"/>
  <c r="AY6" i="3"/>
  <c r="BC6" i="3"/>
  <c r="BG6" i="3"/>
  <c r="BK6" i="3"/>
  <c r="BO6" i="3"/>
  <c r="BS6" i="3"/>
  <c r="BW6" i="3"/>
  <c r="CA6" i="3"/>
  <c r="AC7" i="3"/>
  <c r="AG7" i="3"/>
  <c r="AK7" i="3"/>
  <c r="AO7" i="3"/>
  <c r="AS7" i="3"/>
  <c r="AW7" i="3"/>
  <c r="BA7" i="3"/>
  <c r="BE7" i="3"/>
  <c r="BI7" i="3"/>
  <c r="BM7" i="3"/>
  <c r="BQ7" i="3"/>
  <c r="BU7" i="3"/>
  <c r="BY7" i="3"/>
  <c r="AE8" i="3"/>
  <c r="AI8" i="3"/>
  <c r="AM8" i="3"/>
  <c r="AQ8" i="3"/>
  <c r="AU8" i="3"/>
  <c r="AY8" i="3"/>
  <c r="BC8" i="3"/>
  <c r="BG8" i="3"/>
  <c r="BK8" i="3"/>
  <c r="BO8" i="3"/>
  <c r="BS8" i="3"/>
  <c r="BW8" i="3"/>
  <c r="CA8" i="3"/>
  <c r="AC9" i="3"/>
  <c r="AG9" i="3"/>
  <c r="AK9" i="3"/>
  <c r="AO9" i="3"/>
  <c r="AS9" i="3"/>
  <c r="AW9" i="3"/>
  <c r="BA9" i="3"/>
  <c r="BE9" i="3"/>
  <c r="BI9" i="3"/>
  <c r="BM9" i="3"/>
  <c r="BQ9" i="3"/>
  <c r="BU9" i="3"/>
  <c r="BY9" i="3"/>
  <c r="AE10" i="3"/>
  <c r="AI10" i="3"/>
  <c r="AM10" i="3"/>
  <c r="AQ10" i="3"/>
  <c r="AU10" i="3"/>
  <c r="AY10" i="3"/>
  <c r="BC10" i="3"/>
  <c r="BG10" i="3"/>
  <c r="BK10" i="3"/>
  <c r="BO10" i="3"/>
  <c r="BS10" i="3"/>
  <c r="BW10" i="3"/>
  <c r="CA10" i="3"/>
  <c r="AC11" i="3"/>
  <c r="AG11" i="3"/>
  <c r="AK11" i="3"/>
  <c r="AO11" i="3"/>
  <c r="AS11" i="3"/>
  <c r="AW11" i="3"/>
  <c r="BA11" i="3"/>
  <c r="BE11" i="3"/>
  <c r="BI11" i="3"/>
  <c r="BM11" i="3"/>
  <c r="BQ11" i="3"/>
  <c r="BU11" i="3"/>
  <c r="BY11" i="3"/>
  <c r="AE12" i="3"/>
  <c r="AI12" i="3"/>
  <c r="AM12" i="3"/>
  <c r="AQ12" i="3"/>
  <c r="AU12" i="3"/>
  <c r="AY12" i="3"/>
  <c r="BC12" i="3"/>
  <c r="BG12" i="3"/>
  <c r="BK12" i="3"/>
  <c r="BO12" i="3"/>
  <c r="BS12" i="3"/>
  <c r="BW12" i="3"/>
  <c r="CA12" i="3"/>
  <c r="AC13" i="3"/>
  <c r="AG13" i="3"/>
  <c r="AK13" i="3"/>
  <c r="AO13" i="3"/>
  <c r="AS13" i="3"/>
  <c r="AW13" i="3"/>
  <c r="BA13" i="3"/>
  <c r="BE13" i="3"/>
  <c r="BI13" i="3"/>
  <c r="BM13" i="3"/>
  <c r="BQ13" i="3"/>
  <c r="BU13" i="3"/>
  <c r="BY13" i="3"/>
  <c r="AE14" i="3"/>
  <c r="AI14" i="3"/>
  <c r="AM14" i="3"/>
  <c r="AQ14" i="3"/>
  <c r="AU14" i="3"/>
  <c r="AY14" i="3"/>
  <c r="BC14" i="3"/>
  <c r="BG14" i="3"/>
  <c r="BK14" i="3"/>
  <c r="BP14" i="3"/>
  <c r="BU14" i="3"/>
  <c r="AI5" i="3"/>
  <c r="BI6" i="3"/>
  <c r="BM6" i="3"/>
  <c r="AI7" i="3"/>
  <c r="BG7" i="3"/>
  <c r="BO7" i="3"/>
  <c r="AI9" i="3"/>
  <c r="BG9" i="3"/>
  <c r="BO9" i="3"/>
  <c r="AG10" i="3"/>
  <c r="AI11" i="3"/>
  <c r="BG11" i="3"/>
  <c r="BO11" i="3"/>
  <c r="BI12" i="3"/>
  <c r="B15" i="3"/>
  <c r="CA14" i="3"/>
  <c r="BW14" i="3"/>
  <c r="BS14" i="3"/>
  <c r="BO14" i="3"/>
  <c r="R5" i="3"/>
  <c r="V5" i="3"/>
  <c r="Z5" i="3"/>
  <c r="AD5" i="3"/>
  <c r="AH5" i="3"/>
  <c r="AL5" i="3"/>
  <c r="AP5" i="3"/>
  <c r="AT5" i="3"/>
  <c r="AX5" i="3"/>
  <c r="BB5" i="3"/>
  <c r="BF5" i="3"/>
  <c r="BJ5" i="3"/>
  <c r="BN5" i="3"/>
  <c r="BR5" i="3"/>
  <c r="BV5" i="3"/>
  <c r="BZ5" i="3"/>
  <c r="D6" i="3"/>
  <c r="P6" i="3"/>
  <c r="T6" i="3"/>
  <c r="X6" i="3"/>
  <c r="AB6" i="3"/>
  <c r="AF6" i="3"/>
  <c r="AJ6" i="3"/>
  <c r="AN6" i="3"/>
  <c r="AR6" i="3"/>
  <c r="AV6" i="3"/>
  <c r="AZ6" i="3"/>
  <c r="BD6" i="3"/>
  <c r="BH6" i="3"/>
  <c r="BL6" i="3"/>
  <c r="BP6" i="3"/>
  <c r="BT6" i="3"/>
  <c r="BX6" i="3"/>
  <c r="CB6" i="3"/>
  <c r="AD7" i="3"/>
  <c r="AH7" i="3"/>
  <c r="AL7" i="3"/>
  <c r="AP7" i="3"/>
  <c r="AT7" i="3"/>
  <c r="AX7" i="3"/>
  <c r="BB7" i="3"/>
  <c r="BF7" i="3"/>
  <c r="BJ7" i="3"/>
  <c r="BN7" i="3"/>
  <c r="BR7" i="3"/>
  <c r="BV7" i="3"/>
  <c r="BZ7" i="3"/>
  <c r="AF8" i="3"/>
  <c r="AJ8" i="3"/>
  <c r="AN8" i="3"/>
  <c r="AR8" i="3"/>
  <c r="AV8" i="3"/>
  <c r="AZ8" i="3"/>
  <c r="BD8" i="3"/>
  <c r="BH8" i="3"/>
  <c r="BL8" i="3"/>
  <c r="BP8" i="3"/>
  <c r="BT8" i="3"/>
  <c r="BX8" i="3"/>
  <c r="CB8" i="3"/>
  <c r="AD9" i="3"/>
  <c r="AH9" i="3"/>
  <c r="AL9" i="3"/>
  <c r="AP9" i="3"/>
  <c r="AT9" i="3"/>
  <c r="AX9" i="3"/>
  <c r="BB9" i="3"/>
  <c r="BF9" i="3"/>
  <c r="BJ9" i="3"/>
  <c r="BN9" i="3"/>
  <c r="BR9" i="3"/>
  <c r="BV9" i="3"/>
  <c r="BZ9" i="3"/>
  <c r="AF10" i="3"/>
  <c r="AJ10" i="3"/>
  <c r="AN10" i="3"/>
  <c r="AR10" i="3"/>
  <c r="AV10" i="3"/>
  <c r="AZ10" i="3"/>
  <c r="BD10" i="3"/>
  <c r="BH10" i="3"/>
  <c r="BL10" i="3"/>
  <c r="BP10" i="3"/>
  <c r="BT10" i="3"/>
  <c r="BX10" i="3"/>
  <c r="CB10" i="3"/>
  <c r="AD11" i="3"/>
  <c r="AH11" i="3"/>
  <c r="AL11" i="3"/>
  <c r="AP11" i="3"/>
  <c r="AT11" i="3"/>
  <c r="AX11" i="3"/>
  <c r="BB11" i="3"/>
  <c r="BF11" i="3"/>
  <c r="BJ11" i="3"/>
  <c r="BN11" i="3"/>
  <c r="BR11" i="3"/>
  <c r="BV11" i="3"/>
  <c r="BZ11" i="3"/>
  <c r="AF12" i="3"/>
  <c r="AJ12" i="3"/>
  <c r="AN12" i="3"/>
  <c r="AR12" i="3"/>
  <c r="AV12" i="3"/>
  <c r="AZ12" i="3"/>
  <c r="BD12" i="3"/>
  <c r="BH12" i="3"/>
  <c r="BL12" i="3"/>
  <c r="BP12" i="3"/>
  <c r="BT12" i="3"/>
  <c r="BX12" i="3"/>
  <c r="CB12" i="3"/>
  <c r="AD13" i="3"/>
  <c r="AH13" i="3"/>
  <c r="AL13" i="3"/>
  <c r="AP13" i="3"/>
  <c r="AT13" i="3"/>
  <c r="AX13" i="3"/>
  <c r="BB13" i="3"/>
  <c r="BF13" i="3"/>
  <c r="BJ13" i="3"/>
  <c r="BN13" i="3"/>
  <c r="BR13" i="3"/>
  <c r="BV13" i="3"/>
  <c r="BZ13" i="3"/>
  <c r="AF14" i="3"/>
  <c r="AJ14" i="3"/>
  <c r="AN14" i="3"/>
  <c r="AR14" i="3"/>
  <c r="AV14" i="3"/>
  <c r="AZ14" i="3"/>
  <c r="BD14" i="3"/>
  <c r="BH14" i="3"/>
  <c r="BL14" i="3"/>
  <c r="BQ14" i="3"/>
  <c r="BV14" i="3"/>
  <c r="CB14" i="3"/>
  <c r="C48" i="4" l="1"/>
  <c r="C48" i="6" s="1"/>
  <c r="C28" i="4"/>
  <c r="C8" i="4"/>
  <c r="C9" i="4" s="1"/>
  <c r="C58" i="4"/>
  <c r="C57" i="6"/>
  <c r="C88" i="4"/>
  <c r="C98" i="4"/>
  <c r="C97" i="6"/>
  <c r="C38" i="4"/>
  <c r="C37" i="6"/>
  <c r="C108" i="4"/>
  <c r="C107" i="6"/>
  <c r="C29" i="4"/>
  <c r="C28" i="6"/>
  <c r="C18" i="4"/>
  <c r="C17" i="6"/>
  <c r="C78" i="4"/>
  <c r="C77" i="6"/>
  <c r="C68" i="4"/>
  <c r="C67" i="6"/>
  <c r="K7" i="1"/>
  <c r="BZ14" i="3"/>
  <c r="C8" i="1"/>
  <c r="I7" i="1"/>
  <c r="P6" i="1"/>
  <c r="J7" i="1"/>
  <c r="B8" i="6"/>
  <c r="B8" i="5"/>
  <c r="B8" i="4"/>
  <c r="F5" i="3"/>
  <c r="F7" i="3"/>
  <c r="B16" i="3"/>
  <c r="BY15" i="3"/>
  <c r="BU15" i="3"/>
  <c r="BQ15" i="3"/>
  <c r="BM15" i="3"/>
  <c r="BI15" i="3"/>
  <c r="BE15" i="3"/>
  <c r="BA15" i="3"/>
  <c r="AW15" i="3"/>
  <c r="AS15" i="3"/>
  <c r="AO15" i="3"/>
  <c r="AK15" i="3"/>
  <c r="AG15" i="3"/>
  <c r="AC15" i="3"/>
  <c r="BX15" i="3"/>
  <c r="BS15" i="3"/>
  <c r="BN15" i="3"/>
  <c r="BH15" i="3"/>
  <c r="BC15" i="3"/>
  <c r="AX15" i="3"/>
  <c r="AR15" i="3"/>
  <c r="AM15" i="3"/>
  <c r="AH15" i="3"/>
  <c r="BT15" i="3"/>
  <c r="BJ15" i="3"/>
  <c r="AT15" i="3"/>
  <c r="AD15" i="3"/>
  <c r="CB15" i="3"/>
  <c r="BW15" i="3"/>
  <c r="BR15" i="3"/>
  <c r="BL15" i="3"/>
  <c r="BG15" i="3"/>
  <c r="BB15" i="3"/>
  <c r="AV15" i="3"/>
  <c r="AQ15" i="3"/>
  <c r="AL15" i="3"/>
  <c r="AF15" i="3"/>
  <c r="BO15" i="3"/>
  <c r="AY15" i="3"/>
  <c r="AI15" i="3"/>
  <c r="CA15" i="3"/>
  <c r="BV15" i="3"/>
  <c r="BP15" i="3"/>
  <c r="BK15" i="3"/>
  <c r="BF15" i="3"/>
  <c r="AZ15" i="3"/>
  <c r="AU15" i="3"/>
  <c r="AP15" i="3"/>
  <c r="AJ15" i="3"/>
  <c r="AE15" i="3"/>
  <c r="BZ15" i="3"/>
  <c r="BD15" i="3"/>
  <c r="AN15" i="3"/>
  <c r="H2" i="3"/>
  <c r="G7" i="3"/>
  <c r="G5" i="3"/>
  <c r="C8" i="6" l="1"/>
  <c r="C49" i="4"/>
  <c r="C69" i="4"/>
  <c r="C68" i="6"/>
  <c r="C109" i="4"/>
  <c r="C108" i="6"/>
  <c r="C89" i="4"/>
  <c r="C88" i="6"/>
  <c r="C79" i="4"/>
  <c r="C78" i="6"/>
  <c r="C30" i="4"/>
  <c r="C29" i="6"/>
  <c r="C39" i="4"/>
  <c r="C38" i="6"/>
  <c r="C19" i="4"/>
  <c r="C18" i="6"/>
  <c r="C99" i="4"/>
  <c r="C98" i="6"/>
  <c r="C10" i="4"/>
  <c r="C9" i="6"/>
  <c r="C59" i="4"/>
  <c r="C58" i="6"/>
  <c r="K8" i="1"/>
  <c r="S7" i="3"/>
  <c r="AA7" i="3"/>
  <c r="AB7" i="3"/>
  <c r="V7" i="3"/>
  <c r="Z7" i="3"/>
  <c r="W7" i="3"/>
  <c r="P7" i="3"/>
  <c r="Q7" i="3"/>
  <c r="T7" i="3"/>
  <c r="U7" i="3"/>
  <c r="X7" i="3"/>
  <c r="Y7" i="3"/>
  <c r="R7" i="3"/>
  <c r="J8" i="1"/>
  <c r="P7" i="1"/>
  <c r="D7" i="3"/>
  <c r="C7" i="3"/>
  <c r="E7" i="3"/>
  <c r="C9" i="1"/>
  <c r="I8" i="1"/>
  <c r="B9" i="6"/>
  <c r="B9" i="5"/>
  <c r="B9" i="4"/>
  <c r="I2" i="3"/>
  <c r="H5" i="3"/>
  <c r="H6" i="3"/>
  <c r="H7" i="3"/>
  <c r="H8" i="3"/>
  <c r="B17" i="3"/>
  <c r="BY16" i="3"/>
  <c r="BU16" i="3"/>
  <c r="BQ16" i="3"/>
  <c r="BM16" i="3"/>
  <c r="BI16" i="3"/>
  <c r="BE16" i="3"/>
  <c r="BA16" i="3"/>
  <c r="AW16" i="3"/>
  <c r="AS16" i="3"/>
  <c r="AO16" i="3"/>
  <c r="AK16" i="3"/>
  <c r="AG16" i="3"/>
  <c r="AC16" i="3"/>
  <c r="CB16" i="3"/>
  <c r="BX16" i="3"/>
  <c r="BT16" i="3"/>
  <c r="BP16" i="3"/>
  <c r="BL16" i="3"/>
  <c r="BH16" i="3"/>
  <c r="BD16" i="3"/>
  <c r="AZ16" i="3"/>
  <c r="AV16" i="3"/>
  <c r="AR16" i="3"/>
  <c r="AN16" i="3"/>
  <c r="AJ16" i="3"/>
  <c r="AF16" i="3"/>
  <c r="CA16" i="3"/>
  <c r="BW16" i="3"/>
  <c r="BS16" i="3"/>
  <c r="BO16" i="3"/>
  <c r="BK16" i="3"/>
  <c r="BG16" i="3"/>
  <c r="BC16" i="3"/>
  <c r="AY16" i="3"/>
  <c r="AU16" i="3"/>
  <c r="AQ16" i="3"/>
  <c r="AM16" i="3"/>
  <c r="AI16" i="3"/>
  <c r="AE16" i="3"/>
  <c r="BV16" i="3"/>
  <c r="BF16" i="3"/>
  <c r="AP16" i="3"/>
  <c r="BJ16" i="3"/>
  <c r="BR16" i="3"/>
  <c r="BB16" i="3"/>
  <c r="AL16" i="3"/>
  <c r="BZ16" i="3"/>
  <c r="AD16" i="3"/>
  <c r="BN16" i="3"/>
  <c r="AX16" i="3"/>
  <c r="AH16" i="3"/>
  <c r="AT16" i="3"/>
  <c r="C50" i="4" l="1"/>
  <c r="C49" i="6"/>
  <c r="C60" i="4"/>
  <c r="C59" i="6"/>
  <c r="C20" i="4"/>
  <c r="C19" i="6"/>
  <c r="C31" i="4"/>
  <c r="C30" i="6"/>
  <c r="C100" i="4"/>
  <c r="C99" i="6"/>
  <c r="C40" i="4"/>
  <c r="C39" i="6"/>
  <c r="C110" i="4"/>
  <c r="C109" i="6"/>
  <c r="C11" i="4"/>
  <c r="C10" i="6"/>
  <c r="C80" i="4"/>
  <c r="C79" i="6"/>
  <c r="C90" i="4"/>
  <c r="C89" i="6"/>
  <c r="C70" i="4"/>
  <c r="C69" i="6"/>
  <c r="K9" i="1"/>
  <c r="Z8" i="3"/>
  <c r="Q8" i="3"/>
  <c r="T8" i="3"/>
  <c r="U8" i="3"/>
  <c r="X8" i="3"/>
  <c r="Y8" i="3"/>
  <c r="AB8" i="3"/>
  <c r="S8" i="3"/>
  <c r="R8" i="3"/>
  <c r="W8" i="3"/>
  <c r="V8" i="3"/>
  <c r="AA8" i="3"/>
  <c r="P8" i="3"/>
  <c r="C10" i="1"/>
  <c r="I9" i="1"/>
  <c r="J9" i="1"/>
  <c r="I9" i="3" s="1"/>
  <c r="P8" i="1"/>
  <c r="E8" i="3"/>
  <c r="D8" i="3"/>
  <c r="F8" i="3"/>
  <c r="C8" i="3"/>
  <c r="G8" i="3"/>
  <c r="B10" i="6"/>
  <c r="B10" i="5"/>
  <c r="B10" i="4"/>
  <c r="B18" i="3"/>
  <c r="CA17" i="3"/>
  <c r="BW17" i="3"/>
  <c r="BS17" i="3"/>
  <c r="BO17" i="3"/>
  <c r="BK17" i="3"/>
  <c r="BG17" i="3"/>
  <c r="BC17" i="3"/>
  <c r="AY17" i="3"/>
  <c r="AU17" i="3"/>
  <c r="AQ17" i="3"/>
  <c r="AM17" i="3"/>
  <c r="AI17" i="3"/>
  <c r="AE17" i="3"/>
  <c r="BZ17" i="3"/>
  <c r="BV17" i="3"/>
  <c r="BR17" i="3"/>
  <c r="BN17" i="3"/>
  <c r="BJ17" i="3"/>
  <c r="BF17" i="3"/>
  <c r="BB17" i="3"/>
  <c r="AX17" i="3"/>
  <c r="AT17" i="3"/>
  <c r="AP17" i="3"/>
  <c r="AL17" i="3"/>
  <c r="AH17" i="3"/>
  <c r="AD17" i="3"/>
  <c r="BY17" i="3"/>
  <c r="BU17" i="3"/>
  <c r="BQ17" i="3"/>
  <c r="BM17" i="3"/>
  <c r="BI17" i="3"/>
  <c r="BE17" i="3"/>
  <c r="BA17" i="3"/>
  <c r="AW17" i="3"/>
  <c r="AS17" i="3"/>
  <c r="AO17" i="3"/>
  <c r="AK17" i="3"/>
  <c r="AG17" i="3"/>
  <c r="AC17" i="3"/>
  <c r="BX17" i="3"/>
  <c r="BH17" i="3"/>
  <c r="AR17" i="3"/>
  <c r="CB17" i="3"/>
  <c r="AV17" i="3"/>
  <c r="BT17" i="3"/>
  <c r="BD17" i="3"/>
  <c r="AN17" i="3"/>
  <c r="BL17" i="3"/>
  <c r="AF17" i="3"/>
  <c r="BP17" i="3"/>
  <c r="AZ17" i="3"/>
  <c r="AJ17" i="3"/>
  <c r="J2" i="3"/>
  <c r="I8" i="3"/>
  <c r="I6" i="3"/>
  <c r="I7" i="3"/>
  <c r="I5" i="3"/>
  <c r="C50" i="6" l="1"/>
  <c r="C51" i="4"/>
  <c r="C71" i="4"/>
  <c r="C70" i="6"/>
  <c r="C41" i="4"/>
  <c r="C40" i="6"/>
  <c r="C81" i="4"/>
  <c r="C80" i="6"/>
  <c r="C101" i="4"/>
  <c r="C100" i="6"/>
  <c r="C21" i="4"/>
  <c r="C20" i="6"/>
  <c r="C111" i="4"/>
  <c r="C110" i="6"/>
  <c r="C91" i="4"/>
  <c r="C90" i="6"/>
  <c r="C12" i="4"/>
  <c r="C11" i="6"/>
  <c r="C32" i="4"/>
  <c r="C31" i="6"/>
  <c r="C61" i="4"/>
  <c r="C60" i="6"/>
  <c r="K10" i="1"/>
  <c r="S9" i="3"/>
  <c r="X9" i="3"/>
  <c r="AB9" i="3"/>
  <c r="R9" i="3"/>
  <c r="V9" i="3"/>
  <c r="Z9" i="3"/>
  <c r="Q9" i="3"/>
  <c r="AA9" i="3"/>
  <c r="P9" i="3"/>
  <c r="U9" i="3"/>
  <c r="W9" i="3"/>
  <c r="T9" i="3"/>
  <c r="Y9" i="3"/>
  <c r="J10" i="1"/>
  <c r="P9" i="1"/>
  <c r="C9" i="3"/>
  <c r="D9" i="3"/>
  <c r="E9" i="3"/>
  <c r="G9" i="3"/>
  <c r="F9" i="3"/>
  <c r="H9" i="3"/>
  <c r="C11" i="1"/>
  <c r="I10" i="1"/>
  <c r="B11" i="6"/>
  <c r="E6" i="5"/>
  <c r="X6" i="4" s="1"/>
  <c r="B11" i="5"/>
  <c r="B11" i="4"/>
  <c r="K2" i="3"/>
  <c r="J6" i="3"/>
  <c r="J7" i="3"/>
  <c r="J9" i="3"/>
  <c r="J5" i="3"/>
  <c r="J8" i="3"/>
  <c r="J10" i="3"/>
  <c r="B19" i="3"/>
  <c r="BY18" i="3"/>
  <c r="BU18" i="3"/>
  <c r="BQ18" i="3"/>
  <c r="BM18" i="3"/>
  <c r="BI18" i="3"/>
  <c r="BE18" i="3"/>
  <c r="BA18" i="3"/>
  <c r="AW18" i="3"/>
  <c r="AS18" i="3"/>
  <c r="AO18" i="3"/>
  <c r="AK18" i="3"/>
  <c r="AG18" i="3"/>
  <c r="AC18" i="3"/>
  <c r="CB18" i="3"/>
  <c r="BX18" i="3"/>
  <c r="BT18" i="3"/>
  <c r="BP18" i="3"/>
  <c r="BL18" i="3"/>
  <c r="BH18" i="3"/>
  <c r="BD18" i="3"/>
  <c r="AZ18" i="3"/>
  <c r="AV18" i="3"/>
  <c r="AR18" i="3"/>
  <c r="AN18" i="3"/>
  <c r="AJ18" i="3"/>
  <c r="AF18" i="3"/>
  <c r="CA18" i="3"/>
  <c r="BW18" i="3"/>
  <c r="BS18" i="3"/>
  <c r="BO18" i="3"/>
  <c r="BK18" i="3"/>
  <c r="BG18" i="3"/>
  <c r="BC18" i="3"/>
  <c r="AY18" i="3"/>
  <c r="AU18" i="3"/>
  <c r="AQ18" i="3"/>
  <c r="AM18" i="3"/>
  <c r="AI18" i="3"/>
  <c r="AE18" i="3"/>
  <c r="BZ18" i="3"/>
  <c r="BJ18" i="3"/>
  <c r="AT18" i="3"/>
  <c r="AD18" i="3"/>
  <c r="AH18" i="3"/>
  <c r="BV18" i="3"/>
  <c r="BF18" i="3"/>
  <c r="AP18" i="3"/>
  <c r="AX18" i="3"/>
  <c r="BR18" i="3"/>
  <c r="BB18" i="3"/>
  <c r="AL18" i="3"/>
  <c r="BN18" i="3"/>
  <c r="I6" i="5"/>
  <c r="AB6" i="4" s="1"/>
  <c r="C51" i="6" l="1"/>
  <c r="C52" i="4"/>
  <c r="C62" i="4"/>
  <c r="C61" i="6"/>
  <c r="C102" i="4"/>
  <c r="C101" i="6"/>
  <c r="C42" i="4"/>
  <c r="C41" i="6"/>
  <c r="C13" i="4"/>
  <c r="C12" i="6"/>
  <c r="C33" i="4"/>
  <c r="C32" i="6"/>
  <c r="C112" i="4"/>
  <c r="C111" i="6"/>
  <c r="C92" i="4"/>
  <c r="C91" i="6"/>
  <c r="C22" i="4"/>
  <c r="C21" i="6"/>
  <c r="C82" i="4"/>
  <c r="C81" i="6"/>
  <c r="C72" i="4"/>
  <c r="C71" i="6"/>
  <c r="K11" i="1"/>
  <c r="V10" i="3"/>
  <c r="Z10" i="3"/>
  <c r="P10" i="3"/>
  <c r="T10" i="3"/>
  <c r="Y10" i="3"/>
  <c r="X10" i="3"/>
  <c r="AB10" i="3"/>
  <c r="Q10" i="3"/>
  <c r="S10" i="3"/>
  <c r="W10" i="3"/>
  <c r="U10" i="3"/>
  <c r="R10" i="3"/>
  <c r="AA10" i="3"/>
  <c r="AU6" i="4"/>
  <c r="AU6" i="6" s="1"/>
  <c r="AB6" i="6"/>
  <c r="AQ6" i="4"/>
  <c r="AQ6" i="6" s="1"/>
  <c r="X6" i="6"/>
  <c r="C12" i="1"/>
  <c r="I11" i="1"/>
  <c r="J11" i="1"/>
  <c r="P10" i="1"/>
  <c r="C10" i="3"/>
  <c r="D10" i="3"/>
  <c r="G10" i="3"/>
  <c r="E10" i="3"/>
  <c r="F10" i="3"/>
  <c r="H10" i="3"/>
  <c r="I10" i="3"/>
  <c r="B12" i="6"/>
  <c r="E26" i="5"/>
  <c r="C116" i="5"/>
  <c r="E16" i="5"/>
  <c r="E66" i="5"/>
  <c r="E86" i="5"/>
  <c r="C26" i="5"/>
  <c r="C96" i="5"/>
  <c r="C86" i="5"/>
  <c r="E116" i="5"/>
  <c r="E76" i="5"/>
  <c r="E106" i="5"/>
  <c r="E46" i="5"/>
  <c r="E6" i="4"/>
  <c r="E6" i="6" s="1"/>
  <c r="C36" i="5"/>
  <c r="C46" i="5"/>
  <c r="C16" i="5"/>
  <c r="C76" i="5"/>
  <c r="E96" i="5"/>
  <c r="E36" i="5"/>
  <c r="E56" i="5"/>
  <c r="C66" i="5"/>
  <c r="C106" i="5"/>
  <c r="C56" i="5"/>
  <c r="F6" i="5"/>
  <c r="Y6" i="4" s="1"/>
  <c r="C6" i="5"/>
  <c r="V6" i="4" s="1"/>
  <c r="V6" i="6" s="1"/>
  <c r="B12" i="5"/>
  <c r="B12" i="4"/>
  <c r="B20" i="3"/>
  <c r="CA19" i="3"/>
  <c r="BW19" i="3"/>
  <c r="BS19" i="3"/>
  <c r="BO19" i="3"/>
  <c r="BK19" i="3"/>
  <c r="BG19" i="3"/>
  <c r="BC19" i="3"/>
  <c r="AY19" i="3"/>
  <c r="AU19" i="3"/>
  <c r="AQ19" i="3"/>
  <c r="AM19" i="3"/>
  <c r="AI19" i="3"/>
  <c r="AE19" i="3"/>
  <c r="BZ19" i="3"/>
  <c r="BV19" i="3"/>
  <c r="BR19" i="3"/>
  <c r="BN19" i="3"/>
  <c r="BJ19" i="3"/>
  <c r="BF19" i="3"/>
  <c r="BB19" i="3"/>
  <c r="AX19" i="3"/>
  <c r="AT19" i="3"/>
  <c r="AP19" i="3"/>
  <c r="AL19" i="3"/>
  <c r="AH19" i="3"/>
  <c r="AD19" i="3"/>
  <c r="BY19" i="3"/>
  <c r="BU19" i="3"/>
  <c r="BQ19" i="3"/>
  <c r="BM19" i="3"/>
  <c r="BI19" i="3"/>
  <c r="BE19" i="3"/>
  <c r="BA19" i="3"/>
  <c r="AW19" i="3"/>
  <c r="AS19" i="3"/>
  <c r="AO19" i="3"/>
  <c r="AK19" i="3"/>
  <c r="AG19" i="3"/>
  <c r="AC19" i="3"/>
  <c r="CB19" i="3"/>
  <c r="BL19" i="3"/>
  <c r="AV19" i="3"/>
  <c r="AF19" i="3"/>
  <c r="AJ19" i="3"/>
  <c r="BX19" i="3"/>
  <c r="BH19" i="3"/>
  <c r="AR19" i="3"/>
  <c r="AZ19" i="3"/>
  <c r="BT19" i="3"/>
  <c r="BD19" i="3"/>
  <c r="AN19" i="3"/>
  <c r="BP19" i="3"/>
  <c r="L2" i="3"/>
  <c r="K11" i="3"/>
  <c r="K9" i="3"/>
  <c r="K5" i="3"/>
  <c r="K7" i="3"/>
  <c r="K8" i="3"/>
  <c r="K6" i="3"/>
  <c r="K10" i="3"/>
  <c r="F6" i="4"/>
  <c r="F6" i="6" s="1"/>
  <c r="I6" i="4"/>
  <c r="I6" i="6" s="1"/>
  <c r="N6" i="5"/>
  <c r="AG6" i="4" s="1"/>
  <c r="L6" i="5"/>
  <c r="AE6" i="4" s="1"/>
  <c r="C52" i="6" l="1"/>
  <c r="C53" i="4"/>
  <c r="C83" i="4"/>
  <c r="C82" i="6"/>
  <c r="C93" i="4"/>
  <c r="C92" i="6"/>
  <c r="C34" i="4"/>
  <c r="C33" i="6"/>
  <c r="C43" i="4"/>
  <c r="C42" i="6"/>
  <c r="C73" i="4"/>
  <c r="C72" i="6"/>
  <c r="C23" i="4"/>
  <c r="C22" i="6"/>
  <c r="C113" i="4"/>
  <c r="C112" i="6"/>
  <c r="C14" i="4"/>
  <c r="C13" i="6"/>
  <c r="C103" i="4"/>
  <c r="C102" i="6"/>
  <c r="C63" i="4"/>
  <c r="C62" i="6"/>
  <c r="BK6" i="6"/>
  <c r="K12" i="1"/>
  <c r="T11" i="3"/>
  <c r="W11" i="3"/>
  <c r="X11" i="3"/>
  <c r="AA11" i="3"/>
  <c r="AB11" i="3"/>
  <c r="R11" i="3"/>
  <c r="V11" i="3"/>
  <c r="Z11" i="3"/>
  <c r="S11" i="3"/>
  <c r="Q11" i="3"/>
  <c r="U11" i="3"/>
  <c r="P11" i="3"/>
  <c r="Y11" i="3"/>
  <c r="AR6" i="4"/>
  <c r="AR6" i="6" s="1"/>
  <c r="Y6" i="6"/>
  <c r="AZ6" i="4"/>
  <c r="AZ6" i="6" s="1"/>
  <c r="AG6" i="6"/>
  <c r="J12" i="1"/>
  <c r="L12" i="3" s="1"/>
  <c r="P11" i="1"/>
  <c r="E11" i="3"/>
  <c r="C11" i="3"/>
  <c r="D11" i="3"/>
  <c r="F11" i="3"/>
  <c r="G11" i="3"/>
  <c r="H11" i="3"/>
  <c r="I11" i="3"/>
  <c r="J11" i="3"/>
  <c r="AX6" i="4"/>
  <c r="AX6" i="6" s="1"/>
  <c r="AE6" i="6"/>
  <c r="C13" i="1"/>
  <c r="I12" i="1"/>
  <c r="BO6" i="6"/>
  <c r="B13" i="6"/>
  <c r="AO6" i="4"/>
  <c r="AO6" i="6" s="1"/>
  <c r="BO6" i="4"/>
  <c r="BK6" i="4"/>
  <c r="D6" i="5"/>
  <c r="W6" i="4" s="1"/>
  <c r="F16" i="5"/>
  <c r="E47" i="5"/>
  <c r="E67" i="5"/>
  <c r="I56" i="5"/>
  <c r="F26" i="5"/>
  <c r="F106" i="5"/>
  <c r="F56" i="5"/>
  <c r="H6" i="5"/>
  <c r="AA6" i="4" s="1"/>
  <c r="F86" i="5"/>
  <c r="C97" i="5"/>
  <c r="C67" i="5"/>
  <c r="C17" i="5"/>
  <c r="E57" i="5"/>
  <c r="I36" i="5"/>
  <c r="F36" i="5"/>
  <c r="E87" i="5"/>
  <c r="C27" i="5"/>
  <c r="I116" i="5"/>
  <c r="I26" i="5"/>
  <c r="I106" i="5"/>
  <c r="I76" i="5"/>
  <c r="F96" i="5"/>
  <c r="E27" i="5"/>
  <c r="C37" i="5"/>
  <c r="E97" i="5"/>
  <c r="E107" i="5"/>
  <c r="C87" i="5"/>
  <c r="C88" i="5" s="1"/>
  <c r="C107" i="5"/>
  <c r="E17" i="5"/>
  <c r="I66" i="5"/>
  <c r="F46" i="5"/>
  <c r="E37" i="5"/>
  <c r="C77" i="5"/>
  <c r="H26" i="5"/>
  <c r="I46" i="5"/>
  <c r="I86" i="5"/>
  <c r="I16" i="5"/>
  <c r="I96" i="5"/>
  <c r="K6" i="5"/>
  <c r="AD6" i="4" s="1"/>
  <c r="G6" i="5"/>
  <c r="Z6" i="4" s="1"/>
  <c r="F66" i="5"/>
  <c r="F116" i="5"/>
  <c r="F76" i="5"/>
  <c r="C47" i="5"/>
  <c r="C57" i="5"/>
  <c r="C7" i="5"/>
  <c r="V7" i="4" s="1"/>
  <c r="E77" i="5"/>
  <c r="E7" i="5"/>
  <c r="B13" i="5"/>
  <c r="B13" i="4"/>
  <c r="M2" i="3"/>
  <c r="L7" i="3"/>
  <c r="L8" i="3"/>
  <c r="L5" i="3"/>
  <c r="L6" i="3"/>
  <c r="L9" i="3"/>
  <c r="L11" i="3"/>
  <c r="L10" i="3"/>
  <c r="B21" i="3"/>
  <c r="BY20" i="3"/>
  <c r="BU20" i="3"/>
  <c r="BQ20" i="3"/>
  <c r="BM20" i="3"/>
  <c r="BI20" i="3"/>
  <c r="BE20" i="3"/>
  <c r="BA20" i="3"/>
  <c r="AW20" i="3"/>
  <c r="AS20" i="3"/>
  <c r="AO20" i="3"/>
  <c r="AK20" i="3"/>
  <c r="AG20" i="3"/>
  <c r="AC20" i="3"/>
  <c r="CB20" i="3"/>
  <c r="BX20" i="3"/>
  <c r="BT20" i="3"/>
  <c r="BP20" i="3"/>
  <c r="BL20" i="3"/>
  <c r="BH20" i="3"/>
  <c r="BD20" i="3"/>
  <c r="AZ20" i="3"/>
  <c r="AV20" i="3"/>
  <c r="AR20" i="3"/>
  <c r="AN20" i="3"/>
  <c r="AJ20" i="3"/>
  <c r="AF20" i="3"/>
  <c r="CA20" i="3"/>
  <c r="BW20" i="3"/>
  <c r="BS20" i="3"/>
  <c r="BO20" i="3"/>
  <c r="BK20" i="3"/>
  <c r="BG20" i="3"/>
  <c r="BC20" i="3"/>
  <c r="AY20" i="3"/>
  <c r="AU20" i="3"/>
  <c r="AQ20" i="3"/>
  <c r="AM20" i="3"/>
  <c r="AI20" i="3"/>
  <c r="AE20" i="3"/>
  <c r="BN20" i="3"/>
  <c r="AX20" i="3"/>
  <c r="AH20" i="3"/>
  <c r="AL20" i="3"/>
  <c r="BZ20" i="3"/>
  <c r="BJ20" i="3"/>
  <c r="AT20" i="3"/>
  <c r="AD20" i="3"/>
  <c r="BR20" i="3"/>
  <c r="BV20" i="3"/>
  <c r="BF20" i="3"/>
  <c r="AP20" i="3"/>
  <c r="BB20" i="3"/>
  <c r="G6" i="4"/>
  <c r="G6" i="6" s="1"/>
  <c r="L6" i="4"/>
  <c r="L6" i="6" s="1"/>
  <c r="M6" i="5"/>
  <c r="AF6" i="4" s="1"/>
  <c r="Q6" i="5"/>
  <c r="AJ6" i="4" s="1"/>
  <c r="O6" i="5"/>
  <c r="AH6" i="4" s="1"/>
  <c r="C54" i="4" l="1"/>
  <c r="C53" i="6"/>
  <c r="C104" i="4"/>
  <c r="C103" i="6"/>
  <c r="C114" i="4"/>
  <c r="C113" i="6"/>
  <c r="C74" i="4"/>
  <c r="C73" i="6"/>
  <c r="C44" i="4"/>
  <c r="C43" i="6"/>
  <c r="C94" i="4"/>
  <c r="C93" i="6"/>
  <c r="C64" i="4"/>
  <c r="C63" i="6"/>
  <c r="C15" i="4"/>
  <c r="C15" i="6" s="1"/>
  <c r="C14" i="6"/>
  <c r="C24" i="4"/>
  <c r="C23" i="6"/>
  <c r="C35" i="4"/>
  <c r="C35" i="6" s="1"/>
  <c r="C34" i="6"/>
  <c r="C84" i="4"/>
  <c r="C83" i="6"/>
  <c r="BR6" i="6"/>
  <c r="K13" i="1"/>
  <c r="R12" i="3"/>
  <c r="V12" i="3"/>
  <c r="Z12" i="3"/>
  <c r="P12" i="3"/>
  <c r="T12" i="3"/>
  <c r="Q12" i="3"/>
  <c r="X12" i="3"/>
  <c r="S12" i="3"/>
  <c r="AB12" i="3"/>
  <c r="W12" i="3"/>
  <c r="Y12" i="3"/>
  <c r="U12" i="3"/>
  <c r="AA12" i="3"/>
  <c r="BL6" i="4"/>
  <c r="BL6" i="6"/>
  <c r="BI6" i="6"/>
  <c r="AO7" i="4"/>
  <c r="AO7" i="6" s="1"/>
  <c r="V7" i="6"/>
  <c r="J13" i="1"/>
  <c r="P12" i="1"/>
  <c r="E12" i="3"/>
  <c r="C12" i="3"/>
  <c r="D12" i="3"/>
  <c r="F12" i="3"/>
  <c r="G12" i="3"/>
  <c r="H12" i="3"/>
  <c r="I12" i="3"/>
  <c r="J12" i="3"/>
  <c r="K12" i="3"/>
  <c r="BC6" i="4"/>
  <c r="BC6" i="6" s="1"/>
  <c r="AJ6" i="6"/>
  <c r="BA6" i="4"/>
  <c r="BA6" i="6" s="1"/>
  <c r="AH6" i="6"/>
  <c r="AS6" i="4"/>
  <c r="AS6" i="6" s="1"/>
  <c r="Z6" i="6"/>
  <c r="AT6" i="4"/>
  <c r="AT6" i="6" s="1"/>
  <c r="AA6" i="6"/>
  <c r="AP6" i="4"/>
  <c r="AP6" i="6" s="1"/>
  <c r="W6" i="6"/>
  <c r="C14" i="1"/>
  <c r="I13" i="1"/>
  <c r="AW6" i="4"/>
  <c r="AW6" i="6" s="1"/>
  <c r="AD6" i="6"/>
  <c r="AY6" i="4"/>
  <c r="AY6" i="6" s="1"/>
  <c r="AF6" i="6"/>
  <c r="B14" i="6"/>
  <c r="BI6" i="4"/>
  <c r="BR6" i="4"/>
  <c r="C28" i="5"/>
  <c r="C29" i="5" s="1"/>
  <c r="C48" i="5"/>
  <c r="C49" i="5" s="1"/>
  <c r="E78" i="5"/>
  <c r="E88" i="5"/>
  <c r="E89" i="5" s="1"/>
  <c r="D36" i="5"/>
  <c r="D56" i="5"/>
  <c r="G26" i="5"/>
  <c r="K76" i="5"/>
  <c r="K86" i="5"/>
  <c r="H6" i="4"/>
  <c r="H6" i="6" s="1"/>
  <c r="D76" i="5"/>
  <c r="D96" i="5"/>
  <c r="D116" i="5"/>
  <c r="L46" i="5"/>
  <c r="L56" i="5"/>
  <c r="N76" i="5"/>
  <c r="N6" i="4"/>
  <c r="N6" i="6" s="1"/>
  <c r="BT6" i="6" s="1"/>
  <c r="G16" i="5"/>
  <c r="G86" i="5"/>
  <c r="K116" i="5"/>
  <c r="K106" i="5"/>
  <c r="K46" i="5"/>
  <c r="K66" i="5"/>
  <c r="H96" i="5"/>
  <c r="C8" i="5"/>
  <c r="AB16" i="4"/>
  <c r="I7" i="5"/>
  <c r="F37" i="5"/>
  <c r="AB76" i="4"/>
  <c r="I67" i="5"/>
  <c r="AB26" i="4"/>
  <c r="I17" i="5"/>
  <c r="AB17" i="4" s="1"/>
  <c r="F107" i="5"/>
  <c r="F97" i="5"/>
  <c r="AB56" i="4"/>
  <c r="I47" i="5"/>
  <c r="F7" i="5"/>
  <c r="D16" i="5"/>
  <c r="N106" i="5"/>
  <c r="G36" i="5"/>
  <c r="H106" i="5"/>
  <c r="C58" i="5"/>
  <c r="E108" i="5"/>
  <c r="F77" i="5"/>
  <c r="D46" i="5"/>
  <c r="D26" i="5"/>
  <c r="L116" i="5"/>
  <c r="L26" i="5"/>
  <c r="L66" i="5"/>
  <c r="L76" i="5"/>
  <c r="N16" i="5"/>
  <c r="N96" i="5"/>
  <c r="N26" i="5"/>
  <c r="G76" i="5"/>
  <c r="G66" i="5"/>
  <c r="K6" i="4"/>
  <c r="K6" i="6" s="1"/>
  <c r="K56" i="5"/>
  <c r="K36" i="5"/>
  <c r="H56" i="5"/>
  <c r="H86" i="5"/>
  <c r="E8" i="5"/>
  <c r="X7" i="4"/>
  <c r="E79" i="5"/>
  <c r="G96" i="5"/>
  <c r="K26" i="5"/>
  <c r="AB46" i="4"/>
  <c r="I37" i="5"/>
  <c r="E38" i="5"/>
  <c r="C108" i="5"/>
  <c r="E98" i="5"/>
  <c r="C38" i="5"/>
  <c r="E28" i="5"/>
  <c r="AB36" i="4"/>
  <c r="I27" i="5"/>
  <c r="C18" i="5"/>
  <c r="H66" i="5"/>
  <c r="E48" i="5"/>
  <c r="L106" i="5"/>
  <c r="L36" i="5"/>
  <c r="N56" i="5"/>
  <c r="N66" i="5"/>
  <c r="G106" i="5"/>
  <c r="H76" i="5"/>
  <c r="C89" i="5"/>
  <c r="F27" i="5"/>
  <c r="D66" i="5"/>
  <c r="D106" i="5"/>
  <c r="D86" i="5"/>
  <c r="L86" i="5"/>
  <c r="L16" i="5"/>
  <c r="L96" i="5"/>
  <c r="J6" i="5"/>
  <c r="AC6" i="4" s="1"/>
  <c r="N86" i="5"/>
  <c r="N116" i="5"/>
  <c r="N36" i="5"/>
  <c r="N46" i="5"/>
  <c r="G56" i="5"/>
  <c r="G46" i="5"/>
  <c r="G116" i="5"/>
  <c r="K96" i="5"/>
  <c r="K16" i="5"/>
  <c r="H46" i="5"/>
  <c r="H36" i="5"/>
  <c r="H116" i="5"/>
  <c r="H16" i="5"/>
  <c r="H17" i="5" s="1"/>
  <c r="F67" i="5"/>
  <c r="F57" i="5"/>
  <c r="AB96" i="4"/>
  <c r="I87" i="5"/>
  <c r="AB86" i="4"/>
  <c r="I77" i="5"/>
  <c r="AB77" i="4" s="1"/>
  <c r="C78" i="5"/>
  <c r="AB66" i="4"/>
  <c r="I57" i="5"/>
  <c r="E18" i="5"/>
  <c r="F87" i="5"/>
  <c r="AB106" i="4"/>
  <c r="I97" i="5"/>
  <c r="AB116" i="4"/>
  <c r="I107" i="5"/>
  <c r="E58" i="5"/>
  <c r="C68" i="5"/>
  <c r="C98" i="5"/>
  <c r="F47" i="5"/>
  <c r="F17" i="5"/>
  <c r="E68" i="5"/>
  <c r="B14" i="5"/>
  <c r="B14" i="4"/>
  <c r="B22" i="3"/>
  <c r="CA21" i="3"/>
  <c r="BW21" i="3"/>
  <c r="BS21" i="3"/>
  <c r="BO21" i="3"/>
  <c r="BK21" i="3"/>
  <c r="BG21" i="3"/>
  <c r="BC21" i="3"/>
  <c r="AY21" i="3"/>
  <c r="AU21" i="3"/>
  <c r="AQ21" i="3"/>
  <c r="AM21" i="3"/>
  <c r="AI21" i="3"/>
  <c r="AE21" i="3"/>
  <c r="BZ21" i="3"/>
  <c r="BV21" i="3"/>
  <c r="BR21" i="3"/>
  <c r="BN21" i="3"/>
  <c r="BJ21" i="3"/>
  <c r="BF21" i="3"/>
  <c r="BB21" i="3"/>
  <c r="AX21" i="3"/>
  <c r="AT21" i="3"/>
  <c r="AP21" i="3"/>
  <c r="AL21" i="3"/>
  <c r="AH21" i="3"/>
  <c r="AD21" i="3"/>
  <c r="BY21" i="3"/>
  <c r="BU21" i="3"/>
  <c r="BQ21" i="3"/>
  <c r="BM21" i="3"/>
  <c r="BI21" i="3"/>
  <c r="BE21" i="3"/>
  <c r="BA21" i="3"/>
  <c r="AW21" i="3"/>
  <c r="AS21" i="3"/>
  <c r="AO21" i="3"/>
  <c r="AK21" i="3"/>
  <c r="AG21" i="3"/>
  <c r="AC21" i="3"/>
  <c r="BP21" i="3"/>
  <c r="AZ21" i="3"/>
  <c r="AJ21" i="3"/>
  <c r="AN21" i="3"/>
  <c r="CB21" i="3"/>
  <c r="BL21" i="3"/>
  <c r="AV21" i="3"/>
  <c r="AF21" i="3"/>
  <c r="BD21" i="3"/>
  <c r="BX21" i="3"/>
  <c r="BH21" i="3"/>
  <c r="AR21" i="3"/>
  <c r="BT21" i="3"/>
  <c r="N2" i="3"/>
  <c r="M12" i="3"/>
  <c r="M8" i="3"/>
  <c r="M10" i="3"/>
  <c r="M6" i="3"/>
  <c r="M9" i="3"/>
  <c r="M11" i="3"/>
  <c r="M7" i="3"/>
  <c r="M5" i="3"/>
  <c r="M13" i="3"/>
  <c r="J6" i="4"/>
  <c r="J6" i="6" s="1"/>
  <c r="M6" i="4"/>
  <c r="M6" i="6" s="1"/>
  <c r="O6" i="4"/>
  <c r="O6" i="6" s="1"/>
  <c r="P6" i="5"/>
  <c r="AI6" i="4" s="1"/>
  <c r="T6" i="5"/>
  <c r="AM6" i="4" s="1"/>
  <c r="R6" i="5"/>
  <c r="AK6" i="4" s="1"/>
  <c r="BM6" i="4" l="1"/>
  <c r="C54" i="6"/>
  <c r="C55" i="4"/>
  <c r="C55" i="6" s="1"/>
  <c r="C85" i="4"/>
  <c r="C85" i="6" s="1"/>
  <c r="C84" i="6"/>
  <c r="C25" i="4"/>
  <c r="C25" i="6" s="1"/>
  <c r="C24" i="6"/>
  <c r="C65" i="4"/>
  <c r="C65" i="6" s="1"/>
  <c r="C64" i="6"/>
  <c r="C45" i="4"/>
  <c r="C45" i="6" s="1"/>
  <c r="C44" i="6"/>
  <c r="C115" i="4"/>
  <c r="C115" i="6" s="1"/>
  <c r="C114" i="6"/>
  <c r="C95" i="4"/>
  <c r="C95" i="6" s="1"/>
  <c r="C94" i="6"/>
  <c r="C75" i="4"/>
  <c r="C75" i="6" s="1"/>
  <c r="C74" i="6"/>
  <c r="C105" i="4"/>
  <c r="C105" i="6" s="1"/>
  <c r="C104" i="6"/>
  <c r="BN6" i="6"/>
  <c r="K14" i="1"/>
  <c r="S13" i="3"/>
  <c r="P13" i="3"/>
  <c r="T13" i="3"/>
  <c r="AA13" i="3"/>
  <c r="X13" i="3"/>
  <c r="AB13" i="3"/>
  <c r="R13" i="3"/>
  <c r="V13" i="3"/>
  <c r="Q13" i="3"/>
  <c r="Z13" i="3"/>
  <c r="U13" i="3"/>
  <c r="W13" i="3"/>
  <c r="Y13" i="3"/>
  <c r="BS6" i="6"/>
  <c r="BQ6" i="6"/>
  <c r="BM6" i="6"/>
  <c r="BJ6" i="6"/>
  <c r="AU16" i="4"/>
  <c r="AU16" i="6" s="1"/>
  <c r="AB16" i="6"/>
  <c r="AU96" i="4"/>
  <c r="AU96" i="6" s="1"/>
  <c r="AB96" i="6"/>
  <c r="AU17" i="4"/>
  <c r="AU17" i="6" s="1"/>
  <c r="AB17" i="6"/>
  <c r="C15" i="1"/>
  <c r="I14" i="1"/>
  <c r="J14" i="1"/>
  <c r="P13" i="1"/>
  <c r="C13" i="3"/>
  <c r="E13" i="3"/>
  <c r="D13" i="3"/>
  <c r="F13" i="3"/>
  <c r="G13" i="3"/>
  <c r="H13" i="3"/>
  <c r="I13" i="3"/>
  <c r="J13" i="3"/>
  <c r="K13" i="3"/>
  <c r="L13" i="3"/>
  <c r="AU26" i="4"/>
  <c r="AU26" i="6" s="1"/>
  <c r="AB26" i="6"/>
  <c r="AU116" i="4"/>
  <c r="AU116" i="6" s="1"/>
  <c r="AB116" i="6"/>
  <c r="AU66" i="4"/>
  <c r="AU66" i="6" s="1"/>
  <c r="AB66" i="6"/>
  <c r="AV6" i="4"/>
  <c r="AV6" i="6" s="1"/>
  <c r="AC6" i="6"/>
  <c r="BI7" i="6"/>
  <c r="BD6" i="4"/>
  <c r="BD6" i="6" s="1"/>
  <c r="AK6" i="6"/>
  <c r="AU36" i="4"/>
  <c r="AU36" i="6" s="1"/>
  <c r="AB36" i="6"/>
  <c r="AU76" i="4"/>
  <c r="AU76" i="6" s="1"/>
  <c r="AB76" i="6"/>
  <c r="BU6" i="6"/>
  <c r="BF6" i="4"/>
  <c r="BF6" i="6" s="1"/>
  <c r="AM6" i="6"/>
  <c r="AU106" i="4"/>
  <c r="AU106" i="6" s="1"/>
  <c r="AB106" i="6"/>
  <c r="AQ7" i="4"/>
  <c r="AQ7" i="6" s="1"/>
  <c r="X7" i="6"/>
  <c r="AU56" i="4"/>
  <c r="AU56" i="6" s="1"/>
  <c r="AB56" i="6"/>
  <c r="BB6" i="4"/>
  <c r="BB6" i="6" s="1"/>
  <c r="AI6" i="6"/>
  <c r="AU77" i="4"/>
  <c r="AU77" i="6" s="1"/>
  <c r="AB77" i="6"/>
  <c r="AU46" i="4"/>
  <c r="AU46" i="6" s="1"/>
  <c r="AB46" i="6"/>
  <c r="AU86" i="4"/>
  <c r="AU86" i="6" s="1"/>
  <c r="AB86" i="6"/>
  <c r="B15" i="6"/>
  <c r="BJ6" i="4"/>
  <c r="BN6" i="4"/>
  <c r="BQ6" i="4"/>
  <c r="BT6" i="4"/>
  <c r="BU6" i="4"/>
  <c r="BS6" i="4"/>
  <c r="F48" i="5"/>
  <c r="F49" i="5" s="1"/>
  <c r="F78" i="5"/>
  <c r="F79" i="5" s="1"/>
  <c r="O36" i="5"/>
  <c r="AG86" i="4"/>
  <c r="N77" i="5"/>
  <c r="I28" i="5"/>
  <c r="AB27" i="4"/>
  <c r="D7" i="5"/>
  <c r="W7" i="4" s="1"/>
  <c r="G17" i="5"/>
  <c r="Q26" i="5"/>
  <c r="Q106" i="5"/>
  <c r="Q56" i="5"/>
  <c r="O46" i="5"/>
  <c r="O56" i="5"/>
  <c r="M46" i="5"/>
  <c r="M76" i="5"/>
  <c r="J46" i="5"/>
  <c r="J116" i="5"/>
  <c r="J36" i="5"/>
  <c r="F18" i="5"/>
  <c r="C69" i="5"/>
  <c r="I108" i="5"/>
  <c r="AB107" i="4"/>
  <c r="F88" i="5"/>
  <c r="H107" i="5"/>
  <c r="H37" i="5"/>
  <c r="H38" i="5" s="1"/>
  <c r="K97" i="5"/>
  <c r="AD97" i="4" s="1"/>
  <c r="AD96" i="4"/>
  <c r="K87" i="5"/>
  <c r="G37" i="5"/>
  <c r="L87" i="5"/>
  <c r="AE87" i="4" s="1"/>
  <c r="AE96" i="4"/>
  <c r="L77" i="5"/>
  <c r="AE77" i="4" s="1"/>
  <c r="AE86" i="4"/>
  <c r="D77" i="5"/>
  <c r="D78" i="5" s="1"/>
  <c r="D57" i="5"/>
  <c r="C90" i="5"/>
  <c r="AG66" i="4"/>
  <c r="N57" i="5"/>
  <c r="L27" i="5"/>
  <c r="AE27" i="4" s="1"/>
  <c r="AE36" i="4"/>
  <c r="L28" i="5"/>
  <c r="H57" i="5"/>
  <c r="E29" i="5"/>
  <c r="E99" i="5"/>
  <c r="E39" i="5"/>
  <c r="E9" i="5"/>
  <c r="X8" i="4"/>
  <c r="G67" i="5"/>
  <c r="G68" i="5" s="1"/>
  <c r="AG96" i="4"/>
  <c r="N87" i="5"/>
  <c r="E109" i="5"/>
  <c r="AD46" i="4"/>
  <c r="K37" i="5"/>
  <c r="AD37" i="4" s="1"/>
  <c r="AG76" i="4"/>
  <c r="N67" i="5"/>
  <c r="D47" i="5"/>
  <c r="Q6" i="4"/>
  <c r="Q6" i="6" s="1"/>
  <c r="BW6" i="6" s="1"/>
  <c r="Q36" i="5"/>
  <c r="O66" i="5"/>
  <c r="O116" i="5"/>
  <c r="M106" i="5"/>
  <c r="J56" i="5"/>
  <c r="E69" i="5"/>
  <c r="I88" i="5"/>
  <c r="AB87" i="4"/>
  <c r="AG36" i="4"/>
  <c r="N27" i="5"/>
  <c r="J106" i="5"/>
  <c r="F28" i="5"/>
  <c r="H67" i="5"/>
  <c r="E49" i="5"/>
  <c r="C50" i="5"/>
  <c r="AD56" i="4"/>
  <c r="K47" i="5"/>
  <c r="AD47" i="4" s="1"/>
  <c r="L67" i="5"/>
  <c r="AE67" i="4" s="1"/>
  <c r="AE76" i="4"/>
  <c r="L17" i="5"/>
  <c r="AE17" i="4" s="1"/>
  <c r="AE26" i="4"/>
  <c r="H97" i="5"/>
  <c r="H98" i="5" s="1"/>
  <c r="I48" i="5"/>
  <c r="AB47" i="4"/>
  <c r="I8" i="5"/>
  <c r="AB7" i="4"/>
  <c r="G77" i="5"/>
  <c r="L37" i="5"/>
  <c r="AE37" i="4" s="1"/>
  <c r="AE46" i="4"/>
  <c r="D87" i="5"/>
  <c r="Q116" i="5"/>
  <c r="Q46" i="5"/>
  <c r="Q76" i="5"/>
  <c r="O26" i="5"/>
  <c r="O106" i="5"/>
  <c r="O76" i="5"/>
  <c r="M66" i="5"/>
  <c r="M16" i="5"/>
  <c r="M96" i="5"/>
  <c r="M26" i="5"/>
  <c r="J26" i="5"/>
  <c r="J96" i="5"/>
  <c r="J16" i="5"/>
  <c r="I78" i="5"/>
  <c r="F68" i="5"/>
  <c r="AG46" i="4"/>
  <c r="N37" i="5"/>
  <c r="AG116" i="4"/>
  <c r="AD26" i="4"/>
  <c r="K17" i="5"/>
  <c r="H87" i="5"/>
  <c r="H88" i="5" s="1"/>
  <c r="H77" i="5"/>
  <c r="H47" i="5"/>
  <c r="H48" i="5" s="1"/>
  <c r="AD36" i="4"/>
  <c r="K27" i="5"/>
  <c r="AD27" i="4" s="1"/>
  <c r="L57" i="5"/>
  <c r="AE57" i="4" s="1"/>
  <c r="AE66" i="4"/>
  <c r="AE116" i="4"/>
  <c r="L107" i="5"/>
  <c r="AE107" i="4" s="1"/>
  <c r="D17" i="5"/>
  <c r="N107" i="5"/>
  <c r="AG107" i="4" s="1"/>
  <c r="AG106" i="4"/>
  <c r="N97" i="5"/>
  <c r="F8" i="5"/>
  <c r="Y7" i="4"/>
  <c r="F98" i="5"/>
  <c r="C30" i="5"/>
  <c r="I68" i="5"/>
  <c r="AB67" i="4"/>
  <c r="F38" i="5"/>
  <c r="F108" i="5"/>
  <c r="C9" i="5"/>
  <c r="V8" i="4"/>
  <c r="AD116" i="4"/>
  <c r="K107" i="5"/>
  <c r="AD107" i="4" s="1"/>
  <c r="G7" i="5"/>
  <c r="L47" i="5"/>
  <c r="AE47" i="4" s="1"/>
  <c r="AE56" i="4"/>
  <c r="D107" i="5"/>
  <c r="D67" i="5"/>
  <c r="AD76" i="4"/>
  <c r="K67" i="5"/>
  <c r="AD67" i="4" s="1"/>
  <c r="Q86" i="5"/>
  <c r="M56" i="5"/>
  <c r="J66" i="5"/>
  <c r="C99" i="5"/>
  <c r="I58" i="5"/>
  <c r="AB57" i="4"/>
  <c r="G97" i="5"/>
  <c r="G87" i="5"/>
  <c r="D37" i="5"/>
  <c r="Q66" i="5"/>
  <c r="Q16" i="5"/>
  <c r="Q96" i="5"/>
  <c r="O86" i="5"/>
  <c r="O16" i="5"/>
  <c r="O96" i="5"/>
  <c r="M86" i="5"/>
  <c r="M116" i="5"/>
  <c r="M36" i="5"/>
  <c r="J86" i="5"/>
  <c r="J76" i="5"/>
  <c r="E59" i="5"/>
  <c r="I98" i="5"/>
  <c r="AB97" i="4"/>
  <c r="E19" i="5"/>
  <c r="C79" i="5"/>
  <c r="F58" i="5"/>
  <c r="H7" i="5"/>
  <c r="AA7" i="4" s="1"/>
  <c r="H27" i="5"/>
  <c r="K7" i="5"/>
  <c r="AD7" i="4" s="1"/>
  <c r="AD16" i="4"/>
  <c r="G107" i="5"/>
  <c r="G47" i="5"/>
  <c r="AE16" i="4"/>
  <c r="L7" i="5"/>
  <c r="AE7" i="4" s="1"/>
  <c r="D97" i="5"/>
  <c r="E90" i="5"/>
  <c r="AG56" i="4"/>
  <c r="N47" i="5"/>
  <c r="AE106" i="4"/>
  <c r="L97" i="5"/>
  <c r="AE97" i="4" s="1"/>
  <c r="C19" i="5"/>
  <c r="C39" i="5"/>
  <c r="C109" i="5"/>
  <c r="I38" i="5"/>
  <c r="AB37" i="4"/>
  <c r="E80" i="5"/>
  <c r="G57" i="5"/>
  <c r="AG26" i="4"/>
  <c r="N17" i="5"/>
  <c r="AG16" i="4"/>
  <c r="N7" i="5"/>
  <c r="H18" i="5"/>
  <c r="C59" i="5"/>
  <c r="G27" i="5"/>
  <c r="I18" i="5"/>
  <c r="AD66" i="4"/>
  <c r="K57" i="5"/>
  <c r="AD57" i="4" s="1"/>
  <c r="AD106" i="4"/>
  <c r="AD86" i="4"/>
  <c r="K77" i="5"/>
  <c r="AD77" i="4" s="1"/>
  <c r="D27" i="5"/>
  <c r="B15" i="5"/>
  <c r="B15" i="4"/>
  <c r="O2" i="3"/>
  <c r="N8" i="3"/>
  <c r="N9" i="3"/>
  <c r="N6" i="3"/>
  <c r="N14" i="3"/>
  <c r="N7" i="3"/>
  <c r="N10" i="3"/>
  <c r="N12" i="3"/>
  <c r="N5" i="3"/>
  <c r="N13" i="3"/>
  <c r="N11" i="3"/>
  <c r="B23" i="3"/>
  <c r="BY22" i="3"/>
  <c r="BU22" i="3"/>
  <c r="BQ22" i="3"/>
  <c r="BM22" i="3"/>
  <c r="BI22" i="3"/>
  <c r="BE22" i="3"/>
  <c r="BA22" i="3"/>
  <c r="AW22" i="3"/>
  <c r="AS22" i="3"/>
  <c r="AO22" i="3"/>
  <c r="AK22" i="3"/>
  <c r="AG22" i="3"/>
  <c r="AC22" i="3"/>
  <c r="CB22" i="3"/>
  <c r="BX22" i="3"/>
  <c r="BT22" i="3"/>
  <c r="BP22" i="3"/>
  <c r="BL22" i="3"/>
  <c r="BH22" i="3"/>
  <c r="BD22" i="3"/>
  <c r="AZ22" i="3"/>
  <c r="AV22" i="3"/>
  <c r="AR22" i="3"/>
  <c r="AN22" i="3"/>
  <c r="AJ22" i="3"/>
  <c r="AF22" i="3"/>
  <c r="CA22" i="3"/>
  <c r="BW22" i="3"/>
  <c r="BS22" i="3"/>
  <c r="BO22" i="3"/>
  <c r="BK22" i="3"/>
  <c r="BG22" i="3"/>
  <c r="BC22" i="3"/>
  <c r="AY22" i="3"/>
  <c r="AU22" i="3"/>
  <c r="AQ22" i="3"/>
  <c r="AM22" i="3"/>
  <c r="AI22" i="3"/>
  <c r="AE22" i="3"/>
  <c r="BR22" i="3"/>
  <c r="BB22" i="3"/>
  <c r="AL22" i="3"/>
  <c r="AP22" i="3"/>
  <c r="BN22" i="3"/>
  <c r="AX22" i="3"/>
  <c r="AH22" i="3"/>
  <c r="BV22" i="3"/>
  <c r="BZ22" i="3"/>
  <c r="BJ22" i="3"/>
  <c r="AT22" i="3"/>
  <c r="AD22" i="3"/>
  <c r="BF22" i="3"/>
  <c r="P6" i="4"/>
  <c r="P6" i="6" s="1"/>
  <c r="R6" i="4"/>
  <c r="R6" i="6" s="1"/>
  <c r="S6" i="5"/>
  <c r="AL6" i="4" s="1"/>
  <c r="AL6" i="6" s="1"/>
  <c r="Z7" i="4" l="1"/>
  <c r="G8" i="5"/>
  <c r="G9" i="5" s="1"/>
  <c r="K78" i="5"/>
  <c r="AD78" i="4" s="1"/>
  <c r="AW78" i="4" s="1"/>
  <c r="AW78" i="6" s="1"/>
  <c r="K98" i="5"/>
  <c r="L98" i="5"/>
  <c r="AE98" i="4" s="1"/>
  <c r="AN6" i="6"/>
  <c r="K8" i="5"/>
  <c r="K9" i="5" s="1"/>
  <c r="K38" i="5"/>
  <c r="K39" i="5" s="1"/>
  <c r="K58" i="5"/>
  <c r="L108" i="5"/>
  <c r="AE108" i="4" s="1"/>
  <c r="D8" i="5"/>
  <c r="W8" i="4" s="1"/>
  <c r="BX6" i="6"/>
  <c r="K15" i="1"/>
  <c r="U14" i="3"/>
  <c r="R14" i="3"/>
  <c r="V14" i="3"/>
  <c r="Z14" i="3"/>
  <c r="P14" i="3"/>
  <c r="Q14" i="3"/>
  <c r="T14" i="3"/>
  <c r="Y14" i="3"/>
  <c r="S14" i="3"/>
  <c r="X14" i="3"/>
  <c r="W14" i="3"/>
  <c r="AB14" i="3"/>
  <c r="AA14" i="3"/>
  <c r="BP6" i="6"/>
  <c r="BV6" i="6"/>
  <c r="BP6" i="4"/>
  <c r="AW57" i="4"/>
  <c r="AW57" i="6" s="1"/>
  <c r="AD57" i="6"/>
  <c r="AX46" i="4"/>
  <c r="AX46" i="6" s="1"/>
  <c r="AE46" i="6"/>
  <c r="AX27" i="4"/>
  <c r="AX27" i="6" s="1"/>
  <c r="AE27" i="6"/>
  <c r="AU37" i="4"/>
  <c r="AU37" i="6" s="1"/>
  <c r="AB37" i="6"/>
  <c r="AW27" i="4"/>
  <c r="AW27" i="6" s="1"/>
  <c r="AD27" i="6"/>
  <c r="AW107" i="4"/>
  <c r="AW107" i="6" s="1"/>
  <c r="AD107" i="6"/>
  <c r="AW26" i="4"/>
  <c r="AW26" i="6" s="1"/>
  <c r="AD26" i="6"/>
  <c r="AX116" i="4"/>
  <c r="AX116" i="6" s="1"/>
  <c r="AE116" i="6"/>
  <c r="AW16" i="4"/>
  <c r="AW16" i="6" s="1"/>
  <c r="AD16" i="6"/>
  <c r="AZ96" i="4"/>
  <c r="AZ96" i="6" s="1"/>
  <c r="AG96" i="6"/>
  <c r="AW77" i="4"/>
  <c r="AW77" i="6" s="1"/>
  <c r="AD77" i="6"/>
  <c r="AX7" i="4"/>
  <c r="AX7" i="6" s="1"/>
  <c r="AE7" i="6"/>
  <c r="AW36" i="4"/>
  <c r="AW36" i="6" s="1"/>
  <c r="AD36" i="6"/>
  <c r="AX37" i="4"/>
  <c r="AX37" i="6" s="1"/>
  <c r="AE37" i="6"/>
  <c r="AZ76" i="4"/>
  <c r="AZ76" i="6" s="1"/>
  <c r="AG76" i="6"/>
  <c r="AW96" i="4"/>
  <c r="AW96" i="6" s="1"/>
  <c r="AD96" i="6"/>
  <c r="AU27" i="4"/>
  <c r="AU27" i="6" s="1"/>
  <c r="AB27" i="6"/>
  <c r="J15" i="1"/>
  <c r="P14" i="1"/>
  <c r="D14" i="3"/>
  <c r="C14" i="3"/>
  <c r="E14" i="3"/>
  <c r="F14" i="3"/>
  <c r="G14" i="3"/>
  <c r="H14" i="3"/>
  <c r="I14" i="3"/>
  <c r="J14" i="3"/>
  <c r="K14" i="3"/>
  <c r="L14" i="3"/>
  <c r="M14" i="3"/>
  <c r="AW86" i="4"/>
  <c r="AW86" i="6" s="1"/>
  <c r="AD86" i="6"/>
  <c r="AX106" i="4"/>
  <c r="AX106" i="6" s="1"/>
  <c r="AE106" i="6"/>
  <c r="AX16" i="4"/>
  <c r="AX16" i="6" s="1"/>
  <c r="AE16" i="6"/>
  <c r="AW116" i="4"/>
  <c r="AW116" i="6" s="1"/>
  <c r="AD116" i="6"/>
  <c r="AZ66" i="4"/>
  <c r="AZ66" i="6" s="1"/>
  <c r="AG66" i="6"/>
  <c r="AX86" i="4"/>
  <c r="AX86" i="6" s="1"/>
  <c r="AE86" i="6"/>
  <c r="AW97" i="4"/>
  <c r="AW97" i="6" s="1"/>
  <c r="AD97" i="6"/>
  <c r="AU107" i="4"/>
  <c r="AU107" i="6" s="1"/>
  <c r="AB107" i="6"/>
  <c r="AS7" i="4"/>
  <c r="AS7" i="6" s="1"/>
  <c r="Z7" i="6"/>
  <c r="AW56" i="4"/>
  <c r="AW56" i="6" s="1"/>
  <c r="AD56" i="6"/>
  <c r="AZ16" i="4"/>
  <c r="AZ16" i="6" s="1"/>
  <c r="AG16" i="6"/>
  <c r="AZ26" i="4"/>
  <c r="AZ26" i="6" s="1"/>
  <c r="AG26" i="6"/>
  <c r="AO8" i="4"/>
  <c r="AO8" i="6" s="1"/>
  <c r="V8" i="6"/>
  <c r="AZ116" i="4"/>
  <c r="AZ116" i="6" s="1"/>
  <c r="AG116" i="6"/>
  <c r="AX26" i="4"/>
  <c r="AX26" i="6" s="1"/>
  <c r="AE26" i="6"/>
  <c r="AZ36" i="4"/>
  <c r="AZ36" i="6" s="1"/>
  <c r="AG36" i="6"/>
  <c r="AW37" i="4"/>
  <c r="AW37" i="6" s="1"/>
  <c r="AD37" i="6"/>
  <c r="AX77" i="4"/>
  <c r="AX77" i="6" s="1"/>
  <c r="AE77" i="6"/>
  <c r="C16" i="1"/>
  <c r="I15" i="1"/>
  <c r="AZ107" i="4"/>
  <c r="AZ107" i="6" s="1"/>
  <c r="AG107" i="6"/>
  <c r="AX97" i="4"/>
  <c r="AX97" i="6" s="1"/>
  <c r="AE97" i="6"/>
  <c r="AW7" i="4"/>
  <c r="AW7" i="6" s="1"/>
  <c r="AD7" i="6"/>
  <c r="AU97" i="4"/>
  <c r="AU97" i="6" s="1"/>
  <c r="AB97" i="6"/>
  <c r="AW106" i="4"/>
  <c r="AW106" i="6" s="1"/>
  <c r="AD106" i="6"/>
  <c r="AZ56" i="4"/>
  <c r="AZ56" i="6" s="1"/>
  <c r="AG56" i="6"/>
  <c r="AT7" i="4"/>
  <c r="AT7" i="6" s="1"/>
  <c r="AA7" i="6"/>
  <c r="AX56" i="4"/>
  <c r="AX56" i="6" s="1"/>
  <c r="AE56" i="6"/>
  <c r="AR7" i="4"/>
  <c r="AR7" i="6" s="1"/>
  <c r="Y7" i="6"/>
  <c r="AX107" i="4"/>
  <c r="AX107" i="6" s="1"/>
  <c r="AE107" i="6"/>
  <c r="AU7" i="4"/>
  <c r="AU7" i="6" s="1"/>
  <c r="AB7" i="6"/>
  <c r="AX17" i="4"/>
  <c r="AX17" i="6" s="1"/>
  <c r="AE17" i="6"/>
  <c r="AU87" i="4"/>
  <c r="AU87" i="6" s="1"/>
  <c r="AB87" i="6"/>
  <c r="AW46" i="4"/>
  <c r="AW46" i="6" s="1"/>
  <c r="AD46" i="6"/>
  <c r="AQ8" i="4"/>
  <c r="AQ8" i="6" s="1"/>
  <c r="X8" i="6"/>
  <c r="AX96" i="4"/>
  <c r="AX96" i="6" s="1"/>
  <c r="AE96" i="6"/>
  <c r="AZ86" i="4"/>
  <c r="AZ86" i="6" s="1"/>
  <c r="AG86" i="6"/>
  <c r="AZ46" i="4"/>
  <c r="AZ46" i="6" s="1"/>
  <c r="AG46" i="6"/>
  <c r="AX76" i="4"/>
  <c r="AX76" i="6" s="1"/>
  <c r="AE76" i="6"/>
  <c r="AX87" i="4"/>
  <c r="AX87" i="6" s="1"/>
  <c r="AE87" i="6"/>
  <c r="AX66" i="4"/>
  <c r="AX66" i="6" s="1"/>
  <c r="AE66" i="6"/>
  <c r="AU47" i="4"/>
  <c r="AU47" i="6" s="1"/>
  <c r="AB47" i="6"/>
  <c r="AX47" i="4"/>
  <c r="AX47" i="6" s="1"/>
  <c r="AE47" i="6"/>
  <c r="AW67" i="4"/>
  <c r="AW67" i="6" s="1"/>
  <c r="AD67" i="6"/>
  <c r="AX67" i="4"/>
  <c r="AX67" i="6" s="1"/>
  <c r="AE67" i="6"/>
  <c r="AP7" i="4"/>
  <c r="AP7" i="6" s="1"/>
  <c r="W7" i="6"/>
  <c r="AW66" i="4"/>
  <c r="AW66" i="6" s="1"/>
  <c r="AD66" i="6"/>
  <c r="AU57" i="4"/>
  <c r="AU57" i="6" s="1"/>
  <c r="AB57" i="6"/>
  <c r="AW76" i="4"/>
  <c r="AW76" i="6" s="1"/>
  <c r="AD76" i="6"/>
  <c r="AU67" i="4"/>
  <c r="AU67" i="6" s="1"/>
  <c r="AB67" i="6"/>
  <c r="AZ106" i="4"/>
  <c r="AZ106" i="6" s="1"/>
  <c r="AG106" i="6"/>
  <c r="AX57" i="4"/>
  <c r="AX57" i="6" s="1"/>
  <c r="AE57" i="6"/>
  <c r="AW47" i="4"/>
  <c r="AW47" i="6" s="1"/>
  <c r="AD47" i="6"/>
  <c r="AX36" i="4"/>
  <c r="AX36" i="6" s="1"/>
  <c r="AE36" i="6"/>
  <c r="B16" i="6"/>
  <c r="AN6" i="4"/>
  <c r="BE6" i="4"/>
  <c r="BV6" i="4"/>
  <c r="BX6" i="4"/>
  <c r="BW6" i="4"/>
  <c r="G38" i="5"/>
  <c r="G28" i="5"/>
  <c r="G29" i="5" s="1"/>
  <c r="G48" i="5"/>
  <c r="H28" i="5"/>
  <c r="H29" i="5" s="1"/>
  <c r="D68" i="5"/>
  <c r="D69" i="5" s="1"/>
  <c r="H78" i="5"/>
  <c r="H79" i="5" s="1"/>
  <c r="L68" i="5"/>
  <c r="L78" i="5"/>
  <c r="L79" i="5" s="1"/>
  <c r="D28" i="5"/>
  <c r="D29" i="5" s="1"/>
  <c r="D38" i="5"/>
  <c r="D39" i="5" s="1"/>
  <c r="D18" i="5"/>
  <c r="K28" i="5"/>
  <c r="K29" i="5" s="1"/>
  <c r="H68" i="5"/>
  <c r="H69" i="5" s="1"/>
  <c r="D58" i="5"/>
  <c r="D59" i="5" s="1"/>
  <c r="R76" i="5"/>
  <c r="P116" i="5"/>
  <c r="T6" i="4"/>
  <c r="T6" i="6" s="1"/>
  <c r="BZ6" i="6" s="1"/>
  <c r="N18" i="5"/>
  <c r="AG17" i="4"/>
  <c r="L99" i="5"/>
  <c r="E91" i="5"/>
  <c r="AD8" i="4"/>
  <c r="AF36" i="4"/>
  <c r="M27" i="5"/>
  <c r="G88" i="5"/>
  <c r="AJ86" i="4"/>
  <c r="Q77" i="5"/>
  <c r="AJ77" i="4" s="1"/>
  <c r="F39" i="5"/>
  <c r="N28" i="5"/>
  <c r="AG27" i="4"/>
  <c r="G39" i="5"/>
  <c r="R96" i="5"/>
  <c r="R46" i="5"/>
  <c r="P56" i="5"/>
  <c r="P66" i="5"/>
  <c r="P16" i="5"/>
  <c r="T16" i="5"/>
  <c r="T96" i="5"/>
  <c r="T26" i="5"/>
  <c r="T106" i="5"/>
  <c r="K79" i="5"/>
  <c r="H89" i="5"/>
  <c r="I19" i="5"/>
  <c r="AB18" i="4"/>
  <c r="H19" i="5"/>
  <c r="C110" i="5"/>
  <c r="G108" i="5"/>
  <c r="E20" i="5"/>
  <c r="I99" i="5"/>
  <c r="AB98" i="4"/>
  <c r="Q17" i="5"/>
  <c r="AJ17" i="4" s="1"/>
  <c r="AJ16" i="4"/>
  <c r="Q7" i="5"/>
  <c r="AF56" i="4"/>
  <c r="M47" i="5"/>
  <c r="K68" i="5"/>
  <c r="K108" i="5"/>
  <c r="F9" i="5"/>
  <c r="Y8" i="4"/>
  <c r="L58" i="5"/>
  <c r="N38" i="5"/>
  <c r="AG37" i="4"/>
  <c r="F69" i="5"/>
  <c r="AC96" i="4"/>
  <c r="J87" i="5"/>
  <c r="AF26" i="4"/>
  <c r="M17" i="5"/>
  <c r="AF16" i="4"/>
  <c r="M7" i="5"/>
  <c r="AH76" i="4"/>
  <c r="O67" i="5"/>
  <c r="AH67" i="4" s="1"/>
  <c r="AH26" i="4"/>
  <c r="Q47" i="5"/>
  <c r="AJ47" i="4" s="1"/>
  <c r="AJ46" i="4"/>
  <c r="Q37" i="5"/>
  <c r="L69" i="5"/>
  <c r="AE68" i="4"/>
  <c r="K48" i="5"/>
  <c r="C51" i="5"/>
  <c r="F29" i="5"/>
  <c r="I89" i="5"/>
  <c r="AB88" i="4"/>
  <c r="E70" i="5"/>
  <c r="D79" i="5"/>
  <c r="L88" i="5"/>
  <c r="F89" i="5"/>
  <c r="C70" i="5"/>
  <c r="AC116" i="4"/>
  <c r="AF76" i="4"/>
  <c r="M67" i="5"/>
  <c r="AF67" i="4" s="1"/>
  <c r="AH56" i="4"/>
  <c r="O47" i="5"/>
  <c r="AJ56" i="4"/>
  <c r="AJ26" i="4"/>
  <c r="Q18" i="5"/>
  <c r="AJ18" i="4" s="1"/>
  <c r="G18" i="5"/>
  <c r="F80" i="5"/>
  <c r="P36" i="5"/>
  <c r="P46" i="5"/>
  <c r="T86" i="5"/>
  <c r="C60" i="5"/>
  <c r="N48" i="5"/>
  <c r="AG47" i="4"/>
  <c r="D108" i="5"/>
  <c r="Z8" i="4"/>
  <c r="I9" i="5"/>
  <c r="AB8" i="4"/>
  <c r="AF106" i="4"/>
  <c r="M97" i="5"/>
  <c r="AF97" i="4" s="1"/>
  <c r="N88" i="5"/>
  <c r="AG87" i="4"/>
  <c r="E100" i="5"/>
  <c r="R116" i="5"/>
  <c r="P86" i="5"/>
  <c r="T36" i="5"/>
  <c r="T116" i="5"/>
  <c r="T46" i="5"/>
  <c r="K59" i="5"/>
  <c r="AD58" i="4"/>
  <c r="N8" i="5"/>
  <c r="AG7" i="4"/>
  <c r="G58" i="5"/>
  <c r="E81" i="5"/>
  <c r="C20" i="5"/>
  <c r="D98" i="5"/>
  <c r="F59" i="5"/>
  <c r="AC86" i="4"/>
  <c r="J77" i="5"/>
  <c r="AC77" i="4" s="1"/>
  <c r="AF116" i="4"/>
  <c r="M107" i="5"/>
  <c r="AF107" i="4" s="1"/>
  <c r="AH96" i="4"/>
  <c r="O87" i="5"/>
  <c r="AH86" i="4"/>
  <c r="O77" i="5"/>
  <c r="AH77" i="4" s="1"/>
  <c r="C100" i="5"/>
  <c r="L48" i="5"/>
  <c r="C10" i="5"/>
  <c r="V9" i="4"/>
  <c r="I69" i="5"/>
  <c r="AB68" i="4"/>
  <c r="N98" i="5"/>
  <c r="AG97" i="4"/>
  <c r="L109" i="5"/>
  <c r="K18" i="5"/>
  <c r="AD17" i="4"/>
  <c r="G98" i="5"/>
  <c r="AJ76" i="4"/>
  <c r="Q67" i="5"/>
  <c r="AJ67" i="4" s="1"/>
  <c r="L38" i="5"/>
  <c r="G78" i="5"/>
  <c r="I49" i="5"/>
  <c r="AB48" i="4"/>
  <c r="L18" i="5"/>
  <c r="J107" i="5"/>
  <c r="AC107" i="4" s="1"/>
  <c r="AC106" i="4"/>
  <c r="J97" i="5"/>
  <c r="AC97" i="4" s="1"/>
  <c r="AC56" i="4"/>
  <c r="J47" i="5"/>
  <c r="O107" i="5"/>
  <c r="AH107" i="4" s="1"/>
  <c r="AH116" i="4"/>
  <c r="AJ36" i="4"/>
  <c r="Q27" i="5"/>
  <c r="D48" i="5"/>
  <c r="E40" i="5"/>
  <c r="E30" i="5"/>
  <c r="L29" i="5"/>
  <c r="AE28" i="4"/>
  <c r="N58" i="5"/>
  <c r="AG57" i="4"/>
  <c r="H108" i="5"/>
  <c r="N78" i="5"/>
  <c r="AG77" i="4"/>
  <c r="F50" i="5"/>
  <c r="R66" i="5"/>
  <c r="T76" i="5"/>
  <c r="C80" i="5"/>
  <c r="AC76" i="4"/>
  <c r="J67" i="5"/>
  <c r="AF86" i="4"/>
  <c r="M77" i="5"/>
  <c r="AF77" i="4" s="1"/>
  <c r="O17" i="5"/>
  <c r="AH17" i="4" s="1"/>
  <c r="AH16" i="4"/>
  <c r="O7" i="5"/>
  <c r="AH7" i="4" s="1"/>
  <c r="I59" i="5"/>
  <c r="AB58" i="4"/>
  <c r="C31" i="5"/>
  <c r="AH66" i="4"/>
  <c r="O57" i="5"/>
  <c r="AH57" i="4" s="1"/>
  <c r="E110" i="5"/>
  <c r="AH46" i="4"/>
  <c r="O37" i="5"/>
  <c r="AH37" i="4" s="1"/>
  <c r="R36" i="5"/>
  <c r="R26" i="5"/>
  <c r="R106" i="5"/>
  <c r="P76" i="5"/>
  <c r="R56" i="5"/>
  <c r="R86" i="5"/>
  <c r="R16" i="5"/>
  <c r="P96" i="5"/>
  <c r="P26" i="5"/>
  <c r="P106" i="5"/>
  <c r="T56" i="5"/>
  <c r="T66" i="5"/>
  <c r="K99" i="5"/>
  <c r="AD98" i="4"/>
  <c r="I39" i="5"/>
  <c r="AB38" i="4"/>
  <c r="C40" i="5"/>
  <c r="U6" i="5"/>
  <c r="L8" i="5"/>
  <c r="H8" i="5"/>
  <c r="E60" i="5"/>
  <c r="AJ96" i="4"/>
  <c r="Q87" i="5"/>
  <c r="AJ66" i="4"/>
  <c r="Q57" i="5"/>
  <c r="AC66" i="4"/>
  <c r="J57" i="5"/>
  <c r="F109" i="5"/>
  <c r="F99" i="5"/>
  <c r="D19" i="5"/>
  <c r="H49" i="5"/>
  <c r="N108" i="5"/>
  <c r="I79" i="5"/>
  <c r="AB78" i="4"/>
  <c r="AC16" i="4"/>
  <c r="J7" i="5"/>
  <c r="AC26" i="4"/>
  <c r="J17" i="5"/>
  <c r="AF96" i="4"/>
  <c r="M87" i="5"/>
  <c r="AF87" i="4" s="1"/>
  <c r="AF66" i="4"/>
  <c r="M57" i="5"/>
  <c r="AF57" i="4" s="1"/>
  <c r="AH106" i="4"/>
  <c r="O97" i="5"/>
  <c r="AH97" i="4" s="1"/>
  <c r="AJ116" i="4"/>
  <c r="Q107" i="5"/>
  <c r="D88" i="5"/>
  <c r="H99" i="5"/>
  <c r="E50" i="5"/>
  <c r="N68" i="5"/>
  <c r="AG67" i="4"/>
  <c r="G69" i="5"/>
  <c r="E10" i="5"/>
  <c r="X9" i="4"/>
  <c r="H58" i="5"/>
  <c r="C91" i="5"/>
  <c r="K88" i="5"/>
  <c r="AD87" i="4"/>
  <c r="H39" i="5"/>
  <c r="I109" i="5"/>
  <c r="AB108" i="4"/>
  <c r="F19" i="5"/>
  <c r="AC36" i="4"/>
  <c r="J27" i="5"/>
  <c r="AC46" i="4"/>
  <c r="J37" i="5"/>
  <c r="AC37" i="4" s="1"/>
  <c r="AF46" i="4"/>
  <c r="M37" i="5"/>
  <c r="AF37" i="4" s="1"/>
  <c r="AJ106" i="4"/>
  <c r="Q97" i="5"/>
  <c r="I29" i="5"/>
  <c r="AB28" i="4"/>
  <c r="AH36" i="4"/>
  <c r="O27" i="5"/>
  <c r="AH27" i="4" s="1"/>
  <c r="B16" i="5"/>
  <c r="B16" i="4"/>
  <c r="B24" i="3"/>
  <c r="CA23" i="3"/>
  <c r="BW23" i="3"/>
  <c r="BS23" i="3"/>
  <c r="BO23" i="3"/>
  <c r="BK23" i="3"/>
  <c r="BG23" i="3"/>
  <c r="BC23" i="3"/>
  <c r="AY23" i="3"/>
  <c r="AU23" i="3"/>
  <c r="AQ23" i="3"/>
  <c r="AM23" i="3"/>
  <c r="AI23" i="3"/>
  <c r="AE23" i="3"/>
  <c r="BZ23" i="3"/>
  <c r="BV23" i="3"/>
  <c r="BR23" i="3"/>
  <c r="BN23" i="3"/>
  <c r="BJ23" i="3"/>
  <c r="BF23" i="3"/>
  <c r="BB23" i="3"/>
  <c r="AX23" i="3"/>
  <c r="AT23" i="3"/>
  <c r="AP23" i="3"/>
  <c r="AL23" i="3"/>
  <c r="AH23" i="3"/>
  <c r="AD23" i="3"/>
  <c r="BY23" i="3"/>
  <c r="BU23" i="3"/>
  <c r="BQ23" i="3"/>
  <c r="BM23" i="3"/>
  <c r="BI23" i="3"/>
  <c r="BE23" i="3"/>
  <c r="BA23" i="3"/>
  <c r="AW23" i="3"/>
  <c r="AS23" i="3"/>
  <c r="AO23" i="3"/>
  <c r="AK23" i="3"/>
  <c r="AG23" i="3"/>
  <c r="AC23" i="3"/>
  <c r="BT23" i="3"/>
  <c r="BD23" i="3"/>
  <c r="AN23" i="3"/>
  <c r="BH23" i="3"/>
  <c r="BP23" i="3"/>
  <c r="AZ23" i="3"/>
  <c r="AJ23" i="3"/>
  <c r="BX23" i="3"/>
  <c r="CB23" i="3"/>
  <c r="BL23" i="3"/>
  <c r="AV23" i="3"/>
  <c r="AF23" i="3"/>
  <c r="AR23" i="3"/>
  <c r="O7" i="3"/>
  <c r="O5" i="3"/>
  <c r="O9" i="3"/>
  <c r="O13" i="3"/>
  <c r="O11" i="3"/>
  <c r="O10" i="3"/>
  <c r="O12" i="3"/>
  <c r="O8" i="3"/>
  <c r="O6" i="3"/>
  <c r="O14" i="3"/>
  <c r="O15" i="3"/>
  <c r="S6" i="4"/>
  <c r="S6" i="6" s="1"/>
  <c r="AD38" i="4" l="1"/>
  <c r="AD28" i="4"/>
  <c r="AD78" i="6"/>
  <c r="AE78" i="4"/>
  <c r="AX78" i="4" s="1"/>
  <c r="AX78" i="6" s="1"/>
  <c r="D9" i="5"/>
  <c r="O108" i="5"/>
  <c r="M88" i="5"/>
  <c r="M89" i="5" s="1"/>
  <c r="M98" i="5"/>
  <c r="AF98" i="4" s="1"/>
  <c r="Q48" i="5"/>
  <c r="AJ48" i="4" s="1"/>
  <c r="AJ48" i="6" s="1"/>
  <c r="U6" i="6"/>
  <c r="K16" i="1"/>
  <c r="P15" i="3"/>
  <c r="T15" i="3"/>
  <c r="Y15" i="3"/>
  <c r="U15" i="3"/>
  <c r="Q15" i="3"/>
  <c r="X15" i="3"/>
  <c r="S15" i="3"/>
  <c r="AB15" i="3"/>
  <c r="W15" i="3"/>
  <c r="AA15" i="3"/>
  <c r="R15" i="3"/>
  <c r="V15" i="3"/>
  <c r="Z15" i="3"/>
  <c r="Y16" i="4"/>
  <c r="AA16" i="4"/>
  <c r="Z16" i="4"/>
  <c r="AX108" i="4"/>
  <c r="AX108" i="6" s="1"/>
  <c r="AE108" i="6"/>
  <c r="AY36" i="4"/>
  <c r="AY36" i="6" s="1"/>
  <c r="AF36" i="6"/>
  <c r="AU28" i="4"/>
  <c r="AU28" i="6" s="1"/>
  <c r="AB28" i="6"/>
  <c r="BC116" i="4"/>
  <c r="BC116" i="6" s="1"/>
  <c r="AJ116" i="6"/>
  <c r="AY86" i="4"/>
  <c r="AY86" i="6" s="1"/>
  <c r="AF86" i="6"/>
  <c r="AV56" i="4"/>
  <c r="AV56" i="6" s="1"/>
  <c r="AC56" i="6"/>
  <c r="AZ97" i="4"/>
  <c r="AZ97" i="6" s="1"/>
  <c r="AG97" i="6"/>
  <c r="AV86" i="4"/>
  <c r="AV86" i="6" s="1"/>
  <c r="AC86" i="6"/>
  <c r="AY97" i="4"/>
  <c r="AY97" i="6" s="1"/>
  <c r="AF97" i="6"/>
  <c r="AZ47" i="4"/>
  <c r="AZ47" i="6" s="1"/>
  <c r="AG47" i="6"/>
  <c r="BC46" i="4"/>
  <c r="BC46" i="6" s="1"/>
  <c r="AJ46" i="6"/>
  <c r="AY26" i="4"/>
  <c r="AY26" i="6" s="1"/>
  <c r="AF26" i="6"/>
  <c r="AR8" i="4"/>
  <c r="AR8" i="6" s="1"/>
  <c r="Y8" i="6"/>
  <c r="BC17" i="4"/>
  <c r="BC17" i="6" s="1"/>
  <c r="AJ17" i="6"/>
  <c r="AW8" i="4"/>
  <c r="AW8" i="6" s="1"/>
  <c r="AD8" i="6"/>
  <c r="AV37" i="4"/>
  <c r="AV37" i="6" s="1"/>
  <c r="AC37" i="6"/>
  <c r="AV77" i="4"/>
  <c r="AV77" i="6" s="1"/>
  <c r="AC77" i="6"/>
  <c r="AZ67" i="4"/>
  <c r="AZ67" i="6" s="1"/>
  <c r="AG67" i="6"/>
  <c r="AV26" i="4"/>
  <c r="AV26" i="6" s="1"/>
  <c r="AC26" i="6"/>
  <c r="AU58" i="4"/>
  <c r="AU58" i="6" s="1"/>
  <c r="AB58" i="6"/>
  <c r="AX28" i="4"/>
  <c r="AX28" i="6" s="1"/>
  <c r="AE28" i="6"/>
  <c r="AV97" i="4"/>
  <c r="AV97" i="6" s="1"/>
  <c r="AC97" i="6"/>
  <c r="BC67" i="4"/>
  <c r="BC67" i="6" s="1"/>
  <c r="AJ67" i="6"/>
  <c r="BA77" i="4"/>
  <c r="BA77" i="6" s="1"/>
  <c r="AH77" i="6"/>
  <c r="AY106" i="4"/>
  <c r="AY106" i="6" s="1"/>
  <c r="AF106" i="6"/>
  <c r="AP8" i="4"/>
  <c r="AP8" i="6" s="1"/>
  <c r="W8" i="6"/>
  <c r="BA56" i="4"/>
  <c r="BA56" i="6" s="1"/>
  <c r="AH56" i="6"/>
  <c r="BC47" i="4"/>
  <c r="BC47" i="6" s="1"/>
  <c r="AJ47" i="6"/>
  <c r="AU98" i="4"/>
  <c r="AU98" i="6" s="1"/>
  <c r="AB98" i="6"/>
  <c r="J16" i="1"/>
  <c r="P15" i="1"/>
  <c r="F15" i="3"/>
  <c r="E15" i="3"/>
  <c r="D15" i="3"/>
  <c r="G15" i="3"/>
  <c r="C15" i="3"/>
  <c r="H15" i="3"/>
  <c r="I15" i="3"/>
  <c r="J15" i="3"/>
  <c r="K15" i="3"/>
  <c r="X16" i="4"/>
  <c r="V16" i="4"/>
  <c r="L15" i="3"/>
  <c r="M15" i="3"/>
  <c r="W16" i="4"/>
  <c r="N15" i="3"/>
  <c r="BA107" i="4"/>
  <c r="BA107" i="6" s="1"/>
  <c r="AH107" i="6"/>
  <c r="BA36" i="4"/>
  <c r="BA36" i="6" s="1"/>
  <c r="AH36" i="6"/>
  <c r="AY77" i="4"/>
  <c r="AY77" i="6" s="1"/>
  <c r="AF77" i="6"/>
  <c r="AW38" i="4"/>
  <c r="AW38" i="6" s="1"/>
  <c r="AD38" i="6"/>
  <c r="BC16" i="4"/>
  <c r="BC16" i="6" s="1"/>
  <c r="AJ16" i="6"/>
  <c r="AW87" i="4"/>
  <c r="AW87" i="6" s="1"/>
  <c r="AD87" i="6"/>
  <c r="AV66" i="4"/>
  <c r="AV66" i="6" s="1"/>
  <c r="AC66" i="6"/>
  <c r="AV36" i="4"/>
  <c r="AV36" i="6" s="1"/>
  <c r="AC36" i="6"/>
  <c r="BA97" i="4"/>
  <c r="BA97" i="6" s="1"/>
  <c r="AH97" i="6"/>
  <c r="BA106" i="4"/>
  <c r="BA106" i="6" s="1"/>
  <c r="AH106" i="6"/>
  <c r="BC66" i="4"/>
  <c r="BC66" i="6" s="1"/>
  <c r="AJ66" i="6"/>
  <c r="AV76" i="4"/>
  <c r="AV76" i="6" s="1"/>
  <c r="AC76" i="6"/>
  <c r="AV106" i="4"/>
  <c r="AV106" i="6" s="1"/>
  <c r="AC106" i="6"/>
  <c r="BC76" i="4"/>
  <c r="BC76" i="6" s="1"/>
  <c r="AJ76" i="6"/>
  <c r="AU68" i="4"/>
  <c r="AU68" i="6" s="1"/>
  <c r="AB68" i="6"/>
  <c r="BA86" i="4"/>
  <c r="BA86" i="6" s="1"/>
  <c r="AH86" i="6"/>
  <c r="AZ7" i="4"/>
  <c r="AZ7" i="6" s="1"/>
  <c r="AG7" i="6"/>
  <c r="AU8" i="4"/>
  <c r="AU8" i="6" s="1"/>
  <c r="AB8" i="6"/>
  <c r="AY67" i="4"/>
  <c r="AY67" i="6" s="1"/>
  <c r="AF67" i="6"/>
  <c r="BA26" i="4"/>
  <c r="BA26" i="6" s="1"/>
  <c r="AH26" i="6"/>
  <c r="AV96" i="4"/>
  <c r="AV96" i="6" s="1"/>
  <c r="AC96" i="6"/>
  <c r="AU18" i="4"/>
  <c r="AU18" i="6" s="1"/>
  <c r="AB18" i="6"/>
  <c r="AZ27" i="4"/>
  <c r="AZ27" i="6" s="1"/>
  <c r="AG27" i="6"/>
  <c r="BC77" i="4"/>
  <c r="BC77" i="6" s="1"/>
  <c r="AJ77" i="6"/>
  <c r="C17" i="1"/>
  <c r="I16" i="1"/>
  <c r="AZ57" i="4"/>
  <c r="AZ57" i="6" s="1"/>
  <c r="AG57" i="6"/>
  <c r="BC106" i="4"/>
  <c r="BC106" i="6" s="1"/>
  <c r="AJ106" i="6"/>
  <c r="AY57" i="4"/>
  <c r="AY57" i="6" s="1"/>
  <c r="AF57" i="6"/>
  <c r="AV16" i="4"/>
  <c r="AV16" i="6" s="1"/>
  <c r="AC16" i="6"/>
  <c r="BA57" i="4"/>
  <c r="BA57" i="6" s="1"/>
  <c r="AH57" i="6"/>
  <c r="AZ77" i="4"/>
  <c r="AZ77" i="6" s="1"/>
  <c r="AG77" i="6"/>
  <c r="BC36" i="4"/>
  <c r="BC36" i="6" s="1"/>
  <c r="AJ36" i="6"/>
  <c r="AV107" i="4"/>
  <c r="AV107" i="6" s="1"/>
  <c r="AC107" i="6"/>
  <c r="AY76" i="4"/>
  <c r="AY76" i="6" s="1"/>
  <c r="AF76" i="6"/>
  <c r="BA67" i="4"/>
  <c r="BA67" i="6" s="1"/>
  <c r="AH67" i="6"/>
  <c r="BC86" i="4"/>
  <c r="BC86" i="6" s="1"/>
  <c r="AJ86" i="6"/>
  <c r="BA27" i="4"/>
  <c r="BA27" i="6" s="1"/>
  <c r="AH27" i="6"/>
  <c r="AY116" i="4"/>
  <c r="AY116" i="6" s="1"/>
  <c r="AF116" i="6"/>
  <c r="AY96" i="4"/>
  <c r="AY96" i="6" s="1"/>
  <c r="AF96" i="6"/>
  <c r="AY37" i="4"/>
  <c r="AY37" i="6" s="1"/>
  <c r="AF37" i="6"/>
  <c r="AU108" i="4"/>
  <c r="AU108" i="6" s="1"/>
  <c r="AB108" i="6"/>
  <c r="AY66" i="4"/>
  <c r="AY66" i="6" s="1"/>
  <c r="AF66" i="6"/>
  <c r="AU78" i="4"/>
  <c r="AU78" i="6" s="1"/>
  <c r="AB78" i="6"/>
  <c r="BC96" i="4"/>
  <c r="BC96" i="6" s="1"/>
  <c r="AJ96" i="6"/>
  <c r="AU38" i="4"/>
  <c r="AU38" i="6" s="1"/>
  <c r="AB38" i="6"/>
  <c r="BA37" i="4"/>
  <c r="BA37" i="6" s="1"/>
  <c r="AH37" i="6"/>
  <c r="BA66" i="4"/>
  <c r="BA66" i="6" s="1"/>
  <c r="AH66" i="6"/>
  <c r="BA7" i="4"/>
  <c r="BA7" i="6" s="1"/>
  <c r="AH7" i="6"/>
  <c r="AW17" i="4"/>
  <c r="AW17" i="6" s="1"/>
  <c r="AD17" i="6"/>
  <c r="AO9" i="4"/>
  <c r="AO9" i="6" s="1"/>
  <c r="V9" i="6"/>
  <c r="BA96" i="4"/>
  <c r="BA96" i="6" s="1"/>
  <c r="AH96" i="6"/>
  <c r="AW58" i="4"/>
  <c r="AW58" i="6" s="1"/>
  <c r="AD58" i="6"/>
  <c r="AS8" i="4"/>
  <c r="AS8" i="6" s="1"/>
  <c r="Z8" i="6"/>
  <c r="BC18" i="4"/>
  <c r="BC18" i="6" s="1"/>
  <c r="AJ18" i="6"/>
  <c r="AV116" i="4"/>
  <c r="AV116" i="6" s="1"/>
  <c r="AC116" i="6"/>
  <c r="BA76" i="4"/>
  <c r="BA76" i="6" s="1"/>
  <c r="AH76" i="6"/>
  <c r="AX98" i="4"/>
  <c r="AX98" i="6" s="1"/>
  <c r="AE98" i="6"/>
  <c r="BA17" i="4"/>
  <c r="BA17" i="6" s="1"/>
  <c r="AH17" i="6"/>
  <c r="AV46" i="4"/>
  <c r="AV46" i="6" s="1"/>
  <c r="AC46" i="6"/>
  <c r="BC56" i="4"/>
  <c r="BC56" i="6" s="1"/>
  <c r="AJ56" i="6"/>
  <c r="AY46" i="4"/>
  <c r="AY46" i="6" s="1"/>
  <c r="AF46" i="6"/>
  <c r="AQ9" i="4"/>
  <c r="AQ9" i="6" s="1"/>
  <c r="X9" i="6"/>
  <c r="AY87" i="4"/>
  <c r="AY87" i="6" s="1"/>
  <c r="AF87" i="6"/>
  <c r="BA46" i="4"/>
  <c r="BA46" i="6" s="1"/>
  <c r="AH46" i="6"/>
  <c r="BA16" i="4"/>
  <c r="BA16" i="6" s="1"/>
  <c r="AH16" i="6"/>
  <c r="BA116" i="4"/>
  <c r="BA116" i="6" s="1"/>
  <c r="AH116" i="6"/>
  <c r="AU48" i="4"/>
  <c r="AU48" i="6" s="1"/>
  <c r="AB48" i="6"/>
  <c r="AY107" i="4"/>
  <c r="AY107" i="6" s="1"/>
  <c r="AF107" i="6"/>
  <c r="AZ87" i="4"/>
  <c r="AZ87" i="6" s="1"/>
  <c r="AG87" i="6"/>
  <c r="BC26" i="4"/>
  <c r="BC26" i="6" s="1"/>
  <c r="AJ26" i="6"/>
  <c r="AX68" i="4"/>
  <c r="AX68" i="6" s="1"/>
  <c r="AE68" i="6"/>
  <c r="AZ37" i="4"/>
  <c r="AZ37" i="6" s="1"/>
  <c r="AG37" i="6"/>
  <c r="AY56" i="4"/>
  <c r="AY56" i="6" s="1"/>
  <c r="AF56" i="6"/>
  <c r="AW98" i="4"/>
  <c r="AW98" i="6" s="1"/>
  <c r="AD98" i="6"/>
  <c r="BC48" i="4"/>
  <c r="BC48" i="6" s="1"/>
  <c r="AU88" i="4"/>
  <c r="AU88" i="6" s="1"/>
  <c r="AB88" i="6"/>
  <c r="AY16" i="4"/>
  <c r="AY16" i="6" s="1"/>
  <c r="AF16" i="6"/>
  <c r="AW28" i="4"/>
  <c r="AW28" i="6" s="1"/>
  <c r="AD28" i="6"/>
  <c r="AZ17" i="4"/>
  <c r="AZ17" i="6" s="1"/>
  <c r="AG17" i="6"/>
  <c r="BG6" i="4"/>
  <c r="BE6" i="6"/>
  <c r="BI8" i="6"/>
  <c r="B17" i="6"/>
  <c r="BZ6" i="4"/>
  <c r="U6" i="4"/>
  <c r="BY6" i="4"/>
  <c r="M38" i="5"/>
  <c r="AF38" i="4" s="1"/>
  <c r="M58" i="5"/>
  <c r="AF58" i="4" s="1"/>
  <c r="O58" i="5"/>
  <c r="O59" i="5" s="1"/>
  <c r="Q19" i="5"/>
  <c r="Q20" i="5" s="1"/>
  <c r="O68" i="5"/>
  <c r="AH68" i="4" s="1"/>
  <c r="J98" i="5"/>
  <c r="J99" i="5" s="1"/>
  <c r="Q78" i="5"/>
  <c r="Q79" i="5" s="1"/>
  <c r="Q68" i="5"/>
  <c r="Q69" i="5" s="1"/>
  <c r="O8" i="5"/>
  <c r="O9" i="5" s="1"/>
  <c r="G49" i="5"/>
  <c r="G50" i="5" s="1"/>
  <c r="S76" i="5"/>
  <c r="E11" i="5"/>
  <c r="X10" i="4"/>
  <c r="Q58" i="5"/>
  <c r="AJ57" i="4"/>
  <c r="E111" i="5"/>
  <c r="C32" i="5"/>
  <c r="C81" i="5"/>
  <c r="C21" i="5"/>
  <c r="N9" i="5"/>
  <c r="AG8" i="4"/>
  <c r="P77" i="5"/>
  <c r="AI77" i="4" s="1"/>
  <c r="AI86" i="4"/>
  <c r="D10" i="5"/>
  <c r="W9" i="4"/>
  <c r="K80" i="5"/>
  <c r="AD79" i="4"/>
  <c r="AM16" i="4"/>
  <c r="T7" i="5"/>
  <c r="AM7" i="4" s="1"/>
  <c r="P57" i="5"/>
  <c r="AI57" i="4" s="1"/>
  <c r="AI66" i="4"/>
  <c r="AK46" i="4"/>
  <c r="R37" i="5"/>
  <c r="F40" i="5"/>
  <c r="E92" i="5"/>
  <c r="N19" i="5"/>
  <c r="AG18" i="4"/>
  <c r="D30" i="5"/>
  <c r="S96" i="5"/>
  <c r="S26" i="5"/>
  <c r="S106" i="5"/>
  <c r="Q98" i="5"/>
  <c r="AJ97" i="4"/>
  <c r="F20" i="5"/>
  <c r="H40" i="5"/>
  <c r="C92" i="5"/>
  <c r="G70" i="5"/>
  <c r="E51" i="5"/>
  <c r="I80" i="5"/>
  <c r="AB79" i="4"/>
  <c r="H50" i="5"/>
  <c r="F110" i="5"/>
  <c r="J58" i="5"/>
  <c r="AC57" i="4"/>
  <c r="E61" i="5"/>
  <c r="H9" i="5"/>
  <c r="AA8" i="4"/>
  <c r="K100" i="5"/>
  <c r="AD99" i="4"/>
  <c r="D60" i="5"/>
  <c r="N79" i="5"/>
  <c r="AG78" i="4"/>
  <c r="H109" i="5"/>
  <c r="N59" i="5"/>
  <c r="AG58" i="4"/>
  <c r="E31" i="5"/>
  <c r="Q28" i="5"/>
  <c r="AJ27" i="4"/>
  <c r="G99" i="5"/>
  <c r="L49" i="5"/>
  <c r="AE48" i="4"/>
  <c r="O78" i="5"/>
  <c r="J78" i="5"/>
  <c r="F60" i="5"/>
  <c r="E101" i="5"/>
  <c r="I10" i="5"/>
  <c r="AB9" i="4"/>
  <c r="N49" i="5"/>
  <c r="AG48" i="4"/>
  <c r="T77" i="5"/>
  <c r="AM77" i="4" s="1"/>
  <c r="AM86" i="4"/>
  <c r="P37" i="5"/>
  <c r="AI37" i="4" s="1"/>
  <c r="AI46" i="4"/>
  <c r="F81" i="5"/>
  <c r="G19" i="5"/>
  <c r="M68" i="5"/>
  <c r="F90" i="5"/>
  <c r="E71" i="5"/>
  <c r="F30" i="5"/>
  <c r="K69" i="5"/>
  <c r="AD68" i="4"/>
  <c r="M48" i="5"/>
  <c r="AF47" i="4"/>
  <c r="I100" i="5"/>
  <c r="AB99" i="4"/>
  <c r="C111" i="5"/>
  <c r="I20" i="5"/>
  <c r="AB19" i="4"/>
  <c r="H70" i="5"/>
  <c r="K30" i="5"/>
  <c r="AD29" i="4"/>
  <c r="G89" i="5"/>
  <c r="AK76" i="4"/>
  <c r="R67" i="5"/>
  <c r="D89" i="5"/>
  <c r="C41" i="5"/>
  <c r="R107" i="5"/>
  <c r="AK107" i="4" s="1"/>
  <c r="AK106" i="4"/>
  <c r="R97" i="5"/>
  <c r="AK97" i="4" s="1"/>
  <c r="AK36" i="4"/>
  <c r="R27" i="5"/>
  <c r="O109" i="5"/>
  <c r="AH108" i="4"/>
  <c r="I50" i="5"/>
  <c r="AB49" i="4"/>
  <c r="K19" i="5"/>
  <c r="AD18" i="4"/>
  <c r="G10" i="5"/>
  <c r="Z9" i="4"/>
  <c r="D80" i="5"/>
  <c r="K49" i="5"/>
  <c r="AD48" i="4"/>
  <c r="N39" i="5"/>
  <c r="AG38" i="4"/>
  <c r="Q8" i="5"/>
  <c r="AJ7" i="4"/>
  <c r="G109" i="5"/>
  <c r="T17" i="5"/>
  <c r="AM17" i="4" s="1"/>
  <c r="AM26" i="4"/>
  <c r="G40" i="5"/>
  <c r="S36" i="5"/>
  <c r="S116" i="5"/>
  <c r="S46" i="5"/>
  <c r="J28" i="5"/>
  <c r="AC27" i="4"/>
  <c r="H59" i="5"/>
  <c r="M59" i="5"/>
  <c r="J8" i="5"/>
  <c r="AC7" i="4"/>
  <c r="F100" i="5"/>
  <c r="Q88" i="5"/>
  <c r="AJ87" i="4"/>
  <c r="L9" i="5"/>
  <c r="AE8" i="4"/>
  <c r="AM56" i="4"/>
  <c r="T47" i="5"/>
  <c r="AI26" i="4"/>
  <c r="P17" i="5"/>
  <c r="AI17" i="4" s="1"/>
  <c r="AK16" i="4"/>
  <c r="R7" i="5"/>
  <c r="AK7" i="4" s="1"/>
  <c r="AK56" i="4"/>
  <c r="R47" i="5"/>
  <c r="P67" i="5"/>
  <c r="AI67" i="4" s="1"/>
  <c r="AI76" i="4"/>
  <c r="AK26" i="4"/>
  <c r="R17" i="5"/>
  <c r="D70" i="5"/>
  <c r="D40" i="5"/>
  <c r="J68" i="5"/>
  <c r="AC67" i="4"/>
  <c r="T67" i="5"/>
  <c r="AM67" i="4" s="1"/>
  <c r="AM76" i="4"/>
  <c r="AD39" i="4"/>
  <c r="K40" i="5"/>
  <c r="L19" i="5"/>
  <c r="AE18" i="4"/>
  <c r="G79" i="5"/>
  <c r="AJ68" i="4"/>
  <c r="H80" i="5"/>
  <c r="N99" i="5"/>
  <c r="AG98" i="4"/>
  <c r="I70" i="5"/>
  <c r="AB69" i="4"/>
  <c r="G59" i="5"/>
  <c r="T37" i="5"/>
  <c r="AM37" i="4" s="1"/>
  <c r="AM46" i="4"/>
  <c r="T27" i="5"/>
  <c r="AM27" i="4" s="1"/>
  <c r="AM36" i="4"/>
  <c r="AK116" i="4"/>
  <c r="D109" i="5"/>
  <c r="O48" i="5"/>
  <c r="AH47" i="4"/>
  <c r="L89" i="5"/>
  <c r="AE88" i="4"/>
  <c r="L70" i="5"/>
  <c r="AE69" i="4"/>
  <c r="M8" i="5"/>
  <c r="AF7" i="4"/>
  <c r="F70" i="5"/>
  <c r="L59" i="5"/>
  <c r="AE58" i="4"/>
  <c r="AM106" i="4"/>
  <c r="T97" i="5"/>
  <c r="T87" i="5"/>
  <c r="AM87" i="4" s="1"/>
  <c r="AM96" i="4"/>
  <c r="AI16" i="4"/>
  <c r="P7" i="5"/>
  <c r="AI7" i="4" s="1"/>
  <c r="AI56" i="4"/>
  <c r="P47" i="5"/>
  <c r="AI47" i="4" s="1"/>
  <c r="AK96" i="4"/>
  <c r="R87" i="5"/>
  <c r="K10" i="5"/>
  <c r="AD9" i="4"/>
  <c r="L100" i="5"/>
  <c r="AE99" i="4"/>
  <c r="G30" i="5"/>
  <c r="S86" i="5"/>
  <c r="AG68" i="4"/>
  <c r="N69" i="5"/>
  <c r="J18" i="5"/>
  <c r="AC17" i="4"/>
  <c r="P97" i="5"/>
  <c r="AI97" i="4" s="1"/>
  <c r="AI106" i="4"/>
  <c r="AI96" i="4"/>
  <c r="P87" i="5"/>
  <c r="AI87" i="4" s="1"/>
  <c r="AK86" i="4"/>
  <c r="R77" i="5"/>
  <c r="I60" i="5"/>
  <c r="AB59" i="4"/>
  <c r="AK66" i="4"/>
  <c r="R57" i="5"/>
  <c r="D49" i="5"/>
  <c r="L110" i="5"/>
  <c r="AE109" i="4"/>
  <c r="C11" i="5"/>
  <c r="V10" i="4"/>
  <c r="O88" i="5"/>
  <c r="AH87" i="4"/>
  <c r="E82" i="5"/>
  <c r="AM116" i="4"/>
  <c r="T107" i="5"/>
  <c r="M18" i="5"/>
  <c r="AF17" i="4"/>
  <c r="F10" i="5"/>
  <c r="Y9" i="4"/>
  <c r="Q108" i="5"/>
  <c r="AJ107" i="4"/>
  <c r="S56" i="5"/>
  <c r="S66" i="5"/>
  <c r="S16" i="5"/>
  <c r="O28" i="5"/>
  <c r="I30" i="5"/>
  <c r="AB29" i="4"/>
  <c r="J38" i="5"/>
  <c r="I110" i="5"/>
  <c r="AB109" i="4"/>
  <c r="K89" i="5"/>
  <c r="AD88" i="4"/>
  <c r="H100" i="5"/>
  <c r="O98" i="5"/>
  <c r="N109" i="5"/>
  <c r="AG108" i="4"/>
  <c r="D20" i="5"/>
  <c r="I40" i="5"/>
  <c r="AB39" i="4"/>
  <c r="T57" i="5"/>
  <c r="AM57" i="4" s="1"/>
  <c r="AM66" i="4"/>
  <c r="O38" i="5"/>
  <c r="AE79" i="4"/>
  <c r="L80" i="5"/>
  <c r="M78" i="5"/>
  <c r="H30" i="5"/>
  <c r="F51" i="5"/>
  <c r="AE29" i="4"/>
  <c r="L30" i="5"/>
  <c r="E41" i="5"/>
  <c r="J48" i="5"/>
  <c r="AC47" i="4"/>
  <c r="L39" i="5"/>
  <c r="AE38" i="4"/>
  <c r="C101" i="5"/>
  <c r="M108" i="5"/>
  <c r="D99" i="5"/>
  <c r="K60" i="5"/>
  <c r="AD59" i="4"/>
  <c r="AG88" i="4"/>
  <c r="N89" i="5"/>
  <c r="C61" i="5"/>
  <c r="P27" i="5"/>
  <c r="AI27" i="4" s="1"/>
  <c r="AI36" i="4"/>
  <c r="Q49" i="5"/>
  <c r="J108" i="5"/>
  <c r="C71" i="5"/>
  <c r="I90" i="5"/>
  <c r="AB89" i="4"/>
  <c r="C52" i="5"/>
  <c r="Q38" i="5"/>
  <c r="AJ37" i="4"/>
  <c r="O18" i="5"/>
  <c r="J88" i="5"/>
  <c r="AC87" i="4"/>
  <c r="K109" i="5"/>
  <c r="AD108" i="4"/>
  <c r="E21" i="5"/>
  <c r="H20" i="5"/>
  <c r="H90" i="5"/>
  <c r="N29" i="5"/>
  <c r="AG28" i="4"/>
  <c r="M28" i="5"/>
  <c r="AF27" i="4"/>
  <c r="P107" i="5"/>
  <c r="AI116" i="4"/>
  <c r="B17" i="5"/>
  <c r="P16" i="4"/>
  <c r="P16" i="6" s="1"/>
  <c r="M16" i="4"/>
  <c r="M16" i="6" s="1"/>
  <c r="J16" i="4"/>
  <c r="J16" i="6" s="1"/>
  <c r="G16" i="4"/>
  <c r="G16" i="6" s="1"/>
  <c r="O16" i="4"/>
  <c r="O16" i="6" s="1"/>
  <c r="L16" i="4"/>
  <c r="L16" i="6" s="1"/>
  <c r="BR16" i="6" s="1"/>
  <c r="I16" i="4"/>
  <c r="I16" i="6" s="1"/>
  <c r="BO16" i="6" s="1"/>
  <c r="F16" i="4"/>
  <c r="F16" i="6" s="1"/>
  <c r="D16" i="4"/>
  <c r="D16" i="6" s="1"/>
  <c r="T16" i="4"/>
  <c r="T16" i="6" s="1"/>
  <c r="S16" i="4"/>
  <c r="S16" i="6" s="1"/>
  <c r="N16" i="4"/>
  <c r="N16" i="6" s="1"/>
  <c r="BT16" i="6" s="1"/>
  <c r="E16" i="4"/>
  <c r="E16" i="6" s="1"/>
  <c r="Q16" i="4"/>
  <c r="Q16" i="6" s="1"/>
  <c r="K16" i="4"/>
  <c r="K16" i="6" s="1"/>
  <c r="BQ16" i="6" s="1"/>
  <c r="R16" i="4"/>
  <c r="R16" i="6" s="1"/>
  <c r="H16" i="4"/>
  <c r="H16" i="6" s="1"/>
  <c r="B17" i="4"/>
  <c r="B25" i="3"/>
  <c r="BY24" i="3"/>
  <c r="BU24" i="3"/>
  <c r="BQ24" i="3"/>
  <c r="BM24" i="3"/>
  <c r="BI24" i="3"/>
  <c r="BE24" i="3"/>
  <c r="BA24" i="3"/>
  <c r="AW24" i="3"/>
  <c r="AS24" i="3"/>
  <c r="AO24" i="3"/>
  <c r="AK24" i="3"/>
  <c r="AG24" i="3"/>
  <c r="AC24" i="3"/>
  <c r="CB24" i="3"/>
  <c r="BX24" i="3"/>
  <c r="BT24" i="3"/>
  <c r="BP24" i="3"/>
  <c r="BL24" i="3"/>
  <c r="BH24" i="3"/>
  <c r="BD24" i="3"/>
  <c r="AZ24" i="3"/>
  <c r="AV24" i="3"/>
  <c r="AR24" i="3"/>
  <c r="AN24" i="3"/>
  <c r="AJ24" i="3"/>
  <c r="AF24" i="3"/>
  <c r="CA24" i="3"/>
  <c r="BW24" i="3"/>
  <c r="BS24" i="3"/>
  <c r="BO24" i="3"/>
  <c r="BK24" i="3"/>
  <c r="BG24" i="3"/>
  <c r="BC24" i="3"/>
  <c r="AY24" i="3"/>
  <c r="AU24" i="3"/>
  <c r="AQ24" i="3"/>
  <c r="AM24" i="3"/>
  <c r="AI24" i="3"/>
  <c r="AE24" i="3"/>
  <c r="BV24" i="3"/>
  <c r="BF24" i="3"/>
  <c r="AP24" i="3"/>
  <c r="AT24" i="3"/>
  <c r="BR24" i="3"/>
  <c r="BB24" i="3"/>
  <c r="AL24" i="3"/>
  <c r="BJ24" i="3"/>
  <c r="BN24" i="3"/>
  <c r="AX24" i="3"/>
  <c r="AH24" i="3"/>
  <c r="BZ24" i="3"/>
  <c r="AD24" i="3"/>
  <c r="M39" i="5" l="1"/>
  <c r="R108" i="5"/>
  <c r="AH8" i="4"/>
  <c r="M99" i="5"/>
  <c r="M100" i="5" s="1"/>
  <c r="AJ78" i="4"/>
  <c r="BC78" i="4" s="1"/>
  <c r="BC78" i="6" s="1"/>
  <c r="AE78" i="6"/>
  <c r="AF88" i="4"/>
  <c r="AY88" i="4" s="1"/>
  <c r="AY88" i="6" s="1"/>
  <c r="P8" i="5"/>
  <c r="P9" i="5" s="1"/>
  <c r="AJ19" i="4"/>
  <c r="BC19" i="4" s="1"/>
  <c r="BC19" i="6" s="1"/>
  <c r="AH58" i="4"/>
  <c r="AH58" i="6" s="1"/>
  <c r="P98" i="5"/>
  <c r="AI98" i="4" s="1"/>
  <c r="AI98" i="6" s="1"/>
  <c r="T38" i="5"/>
  <c r="T39" i="5" s="1"/>
  <c r="T68" i="5"/>
  <c r="T69" i="5" s="1"/>
  <c r="T18" i="5"/>
  <c r="AM18" i="4" s="1"/>
  <c r="P58" i="5"/>
  <c r="AI58" i="4" s="1"/>
  <c r="BU16" i="6"/>
  <c r="BP16" i="6"/>
  <c r="AS16" i="4"/>
  <c r="AS16" i="6" s="1"/>
  <c r="Z16" i="6"/>
  <c r="K17" i="1"/>
  <c r="Y16" i="3"/>
  <c r="AB16" i="3"/>
  <c r="X16" i="3"/>
  <c r="AA16" i="3"/>
  <c r="U16" i="3"/>
  <c r="Q16" i="3"/>
  <c r="T16" i="3"/>
  <c r="W16" i="3"/>
  <c r="R16" i="3"/>
  <c r="P16" i="3"/>
  <c r="Z16" i="3"/>
  <c r="S16" i="3"/>
  <c r="V16" i="3"/>
  <c r="AA17" i="4"/>
  <c r="Y17" i="4"/>
  <c r="Z17" i="4"/>
  <c r="AT16" i="4"/>
  <c r="AT16" i="6" s="1"/>
  <c r="AA16" i="6"/>
  <c r="AR16" i="4"/>
  <c r="AR16" i="6" s="1"/>
  <c r="Y16" i="6"/>
  <c r="BW16" i="6"/>
  <c r="BA8" i="4"/>
  <c r="BA8" i="6" s="1"/>
  <c r="AH8" i="6"/>
  <c r="AX109" i="4"/>
  <c r="AX109" i="6" s="1"/>
  <c r="AE109" i="6"/>
  <c r="BB47" i="4"/>
  <c r="BB47" i="6" s="1"/>
  <c r="AI47" i="6"/>
  <c r="BD16" i="4"/>
  <c r="BD16" i="6" s="1"/>
  <c r="AK16" i="6"/>
  <c r="AZ18" i="4"/>
  <c r="AZ18" i="6" s="1"/>
  <c r="AG18" i="6"/>
  <c r="BB56" i="4"/>
  <c r="BB56" i="6" s="1"/>
  <c r="AI56" i="6"/>
  <c r="BB17" i="4"/>
  <c r="BB17" i="6" s="1"/>
  <c r="AI17" i="6"/>
  <c r="AP16" i="4"/>
  <c r="AP16" i="6" s="1"/>
  <c r="W16" i="6"/>
  <c r="BB27" i="4"/>
  <c r="BB27" i="6" s="1"/>
  <c r="AI27" i="6"/>
  <c r="AO10" i="4"/>
  <c r="AO10" i="6" s="1"/>
  <c r="V10" i="6"/>
  <c r="AV87" i="4"/>
  <c r="AV87" i="6" s="1"/>
  <c r="AC87" i="6"/>
  <c r="BC107" i="4"/>
  <c r="BC107" i="6" s="1"/>
  <c r="AJ107" i="6"/>
  <c r="AU59" i="4"/>
  <c r="AU59" i="6" s="1"/>
  <c r="AB59" i="6"/>
  <c r="BD36" i="4"/>
  <c r="BD36" i="6" s="1"/>
  <c r="AK36" i="6"/>
  <c r="AU99" i="4"/>
  <c r="AU99" i="6" s="1"/>
  <c r="AB99" i="6"/>
  <c r="AX29" i="4"/>
  <c r="AX29" i="6" s="1"/>
  <c r="AE29" i="6"/>
  <c r="AV17" i="4"/>
  <c r="AV17" i="6" s="1"/>
  <c r="AC17" i="6"/>
  <c r="AX88" i="4"/>
  <c r="AX88" i="6" s="1"/>
  <c r="AE88" i="6"/>
  <c r="AZ38" i="4"/>
  <c r="AZ38" i="6" s="1"/>
  <c r="AG38" i="6"/>
  <c r="BD97" i="4"/>
  <c r="BD97" i="6" s="1"/>
  <c r="AK97" i="6"/>
  <c r="BB46" i="4"/>
  <c r="BB46" i="6" s="1"/>
  <c r="AI46" i="6"/>
  <c r="BB66" i="4"/>
  <c r="BB66" i="6" s="1"/>
  <c r="AI66" i="6"/>
  <c r="BB116" i="4"/>
  <c r="BB116" i="6" s="1"/>
  <c r="AI116" i="6"/>
  <c r="AZ88" i="4"/>
  <c r="AZ88" i="6" s="1"/>
  <c r="AG88" i="6"/>
  <c r="AX38" i="4"/>
  <c r="AX38" i="6" s="1"/>
  <c r="AE38" i="6"/>
  <c r="BF66" i="4"/>
  <c r="BF66" i="6" s="1"/>
  <c r="AM66" i="6"/>
  <c r="AU29" i="4"/>
  <c r="AU29" i="6" s="1"/>
  <c r="AB29" i="6"/>
  <c r="AR9" i="4"/>
  <c r="AR9" i="6" s="1"/>
  <c r="Y9" i="6"/>
  <c r="AX99" i="4"/>
  <c r="AX99" i="6" s="1"/>
  <c r="AE99" i="6"/>
  <c r="BD116" i="4"/>
  <c r="BD116" i="6" s="1"/>
  <c r="AK116" i="6"/>
  <c r="AU69" i="4"/>
  <c r="AU69" i="6" s="1"/>
  <c r="AB69" i="6"/>
  <c r="BF67" i="4"/>
  <c r="BF67" i="6" s="1"/>
  <c r="AM67" i="6"/>
  <c r="BD26" i="4"/>
  <c r="BD26" i="6" s="1"/>
  <c r="AK26" i="6"/>
  <c r="BB26" i="4"/>
  <c r="BB26" i="6" s="1"/>
  <c r="AI26" i="6"/>
  <c r="BD106" i="4"/>
  <c r="BD106" i="6" s="1"/>
  <c r="AK106" i="6"/>
  <c r="AU19" i="4"/>
  <c r="AU19" i="6" s="1"/>
  <c r="AB19" i="6"/>
  <c r="AY47" i="4"/>
  <c r="AY47" i="6" s="1"/>
  <c r="AF47" i="6"/>
  <c r="BB37" i="4"/>
  <c r="BB37" i="6" s="1"/>
  <c r="AI37" i="6"/>
  <c r="BB57" i="4"/>
  <c r="BB57" i="6" s="1"/>
  <c r="AI57" i="6"/>
  <c r="BB77" i="4"/>
  <c r="BB77" i="6" s="1"/>
  <c r="AI77" i="6"/>
  <c r="BI9" i="6"/>
  <c r="AY98" i="4"/>
  <c r="AY98" i="6" s="1"/>
  <c r="AF98" i="6"/>
  <c r="AX79" i="4"/>
  <c r="AX79" i="6" s="1"/>
  <c r="AE79" i="6"/>
  <c r="BB97" i="4"/>
  <c r="BB97" i="6" s="1"/>
  <c r="AI97" i="6"/>
  <c r="BC68" i="4"/>
  <c r="BC68" i="6" s="1"/>
  <c r="AJ68" i="6"/>
  <c r="BA68" i="4"/>
  <c r="BA68" i="6" s="1"/>
  <c r="AH68" i="6"/>
  <c r="J17" i="1"/>
  <c r="P16" i="1"/>
  <c r="H16" i="3"/>
  <c r="E16" i="3"/>
  <c r="F16" i="3"/>
  <c r="D16" i="3"/>
  <c r="I16" i="3"/>
  <c r="G16" i="3"/>
  <c r="C16" i="3"/>
  <c r="J16" i="3"/>
  <c r="K16" i="3"/>
  <c r="L16" i="3"/>
  <c r="M16" i="3"/>
  <c r="V17" i="4"/>
  <c r="X17" i="4"/>
  <c r="N16" i="3"/>
  <c r="W17" i="4"/>
  <c r="O16" i="3"/>
  <c r="AX58" i="4"/>
  <c r="AX58" i="6" s="1"/>
  <c r="AE58" i="6"/>
  <c r="BD76" i="4"/>
  <c r="BD76" i="6" s="1"/>
  <c r="AK76" i="6"/>
  <c r="BF57" i="4"/>
  <c r="BF57" i="6" s="1"/>
  <c r="AM57" i="6"/>
  <c r="BB7" i="4"/>
  <c r="BB7" i="6" s="1"/>
  <c r="AI7" i="6"/>
  <c r="BA47" i="4"/>
  <c r="BA47" i="6" s="1"/>
  <c r="AH47" i="6"/>
  <c r="BF36" i="4"/>
  <c r="BF36" i="6" s="1"/>
  <c r="AM36" i="6"/>
  <c r="AV67" i="4"/>
  <c r="AV67" i="6" s="1"/>
  <c r="AC67" i="6"/>
  <c r="BB76" i="4"/>
  <c r="BB76" i="6" s="1"/>
  <c r="AI76" i="6"/>
  <c r="AV7" i="4"/>
  <c r="AV7" i="6" s="1"/>
  <c r="AC7" i="6"/>
  <c r="AV27" i="4"/>
  <c r="AV27" i="6" s="1"/>
  <c r="AC27" i="6"/>
  <c r="BF26" i="4"/>
  <c r="BF26" i="6" s="1"/>
  <c r="AM26" i="6"/>
  <c r="AW48" i="4"/>
  <c r="AW48" i="6" s="1"/>
  <c r="AD48" i="6"/>
  <c r="AU49" i="4"/>
  <c r="AU49" i="6" s="1"/>
  <c r="AB49" i="6"/>
  <c r="BD107" i="4"/>
  <c r="BD107" i="6" s="1"/>
  <c r="AK107" i="6"/>
  <c r="BF86" i="4"/>
  <c r="BF86" i="6" s="1"/>
  <c r="AM86" i="6"/>
  <c r="BC27" i="4"/>
  <c r="BC27" i="6" s="1"/>
  <c r="AJ27" i="6"/>
  <c r="AZ78" i="4"/>
  <c r="AZ78" i="6" s="1"/>
  <c r="AG78" i="6"/>
  <c r="AT8" i="4"/>
  <c r="AT8" i="6" s="1"/>
  <c r="AA8" i="6"/>
  <c r="BF7" i="4"/>
  <c r="BF7" i="6" s="1"/>
  <c r="AM7" i="6"/>
  <c r="AZ8" i="4"/>
  <c r="AZ8" i="6" s="1"/>
  <c r="AG8" i="6"/>
  <c r="AZ28" i="4"/>
  <c r="AZ28" i="6" s="1"/>
  <c r="AG28" i="6"/>
  <c r="AZ108" i="4"/>
  <c r="AZ108" i="6" s="1"/>
  <c r="AG108" i="6"/>
  <c r="BF106" i="4"/>
  <c r="BF106" i="6" s="1"/>
  <c r="AM106" i="6"/>
  <c r="BY6" i="6"/>
  <c r="BG6" i="6"/>
  <c r="BF116" i="4"/>
  <c r="BF116" i="6" s="1"/>
  <c r="AM116" i="6"/>
  <c r="BF76" i="4"/>
  <c r="BF76" i="6" s="1"/>
  <c r="AM76" i="6"/>
  <c r="AW18" i="4"/>
  <c r="AW18" i="6" s="1"/>
  <c r="AD18" i="6"/>
  <c r="AW99" i="4"/>
  <c r="AW99" i="6" s="1"/>
  <c r="AD99" i="6"/>
  <c r="BC97" i="4"/>
  <c r="BC97" i="6" s="1"/>
  <c r="AJ97" i="6"/>
  <c r="BB86" i="4"/>
  <c r="BB86" i="6" s="1"/>
  <c r="AI86" i="6"/>
  <c r="AW59" i="4"/>
  <c r="AW59" i="6" s="1"/>
  <c r="AD59" i="6"/>
  <c r="BD86" i="4"/>
  <c r="BD86" i="6" s="1"/>
  <c r="AK86" i="6"/>
  <c r="AY27" i="4"/>
  <c r="AY27" i="6" s="1"/>
  <c r="AF27" i="6"/>
  <c r="AV47" i="4"/>
  <c r="AV47" i="6" s="1"/>
  <c r="AC47" i="6"/>
  <c r="AU39" i="4"/>
  <c r="AU39" i="6" s="1"/>
  <c r="AB39" i="6"/>
  <c r="AY17" i="4"/>
  <c r="AY17" i="6" s="1"/>
  <c r="AF17" i="6"/>
  <c r="BA87" i="4"/>
  <c r="BA87" i="6" s="1"/>
  <c r="AH87" i="6"/>
  <c r="BB87" i="4"/>
  <c r="BB87" i="6" s="1"/>
  <c r="AI87" i="6"/>
  <c r="AZ68" i="4"/>
  <c r="AZ68" i="6" s="1"/>
  <c r="AG68" i="6"/>
  <c r="AW9" i="4"/>
  <c r="AW9" i="6" s="1"/>
  <c r="AD9" i="6"/>
  <c r="BB16" i="4"/>
  <c r="BB16" i="6" s="1"/>
  <c r="AI16" i="6"/>
  <c r="BF27" i="4"/>
  <c r="BF27" i="6" s="1"/>
  <c r="AM27" i="6"/>
  <c r="AZ98" i="4"/>
  <c r="AZ98" i="6" s="1"/>
  <c r="AG98" i="6"/>
  <c r="AX18" i="4"/>
  <c r="AX18" i="6" s="1"/>
  <c r="AE18" i="6"/>
  <c r="BB67" i="4"/>
  <c r="BB67" i="6" s="1"/>
  <c r="AI67" i="6"/>
  <c r="BF56" i="4"/>
  <c r="BF56" i="6" s="1"/>
  <c r="AM56" i="6"/>
  <c r="BF17" i="4"/>
  <c r="BF17" i="6" s="1"/>
  <c r="AM17" i="6"/>
  <c r="AW68" i="4"/>
  <c r="AW68" i="6" s="1"/>
  <c r="AD68" i="6"/>
  <c r="BF77" i="4"/>
  <c r="BF77" i="6" s="1"/>
  <c r="AM77" i="6"/>
  <c r="BF16" i="4"/>
  <c r="BF16" i="6" s="1"/>
  <c r="AM16" i="6"/>
  <c r="AO16" i="4"/>
  <c r="AO16" i="6" s="1"/>
  <c r="V16" i="6"/>
  <c r="BC37" i="4"/>
  <c r="BC37" i="6" s="1"/>
  <c r="AJ37" i="6"/>
  <c r="BB36" i="4"/>
  <c r="BB36" i="6" s="1"/>
  <c r="AI36" i="6"/>
  <c r="AW88" i="4"/>
  <c r="AW88" i="6" s="1"/>
  <c r="AD88" i="6"/>
  <c r="BD66" i="4"/>
  <c r="BD66" i="6" s="1"/>
  <c r="AK66" i="6"/>
  <c r="BB96" i="4"/>
  <c r="BB96" i="6" s="1"/>
  <c r="AI96" i="6"/>
  <c r="AY38" i="4"/>
  <c r="AY38" i="6" s="1"/>
  <c r="AF38" i="6"/>
  <c r="BF96" i="4"/>
  <c r="BF96" i="6" s="1"/>
  <c r="AM96" i="6"/>
  <c r="AY7" i="4"/>
  <c r="AY7" i="6" s="1"/>
  <c r="AF7" i="6"/>
  <c r="AJ19" i="6"/>
  <c r="AX8" i="4"/>
  <c r="AX8" i="6" s="1"/>
  <c r="AE8" i="6"/>
  <c r="BA108" i="4"/>
  <c r="BA108" i="6" s="1"/>
  <c r="AH108" i="6"/>
  <c r="AZ48" i="4"/>
  <c r="AZ48" i="6" s="1"/>
  <c r="AG48" i="6"/>
  <c r="BA58" i="4"/>
  <c r="BA58" i="6" s="1"/>
  <c r="AU79" i="4"/>
  <c r="AU79" i="6" s="1"/>
  <c r="AB79" i="6"/>
  <c r="AW79" i="4"/>
  <c r="AW79" i="6" s="1"/>
  <c r="AD79" i="6"/>
  <c r="BC57" i="4"/>
  <c r="BC57" i="6" s="1"/>
  <c r="AJ57" i="6"/>
  <c r="AQ16" i="4"/>
  <c r="AQ16" i="6" s="1"/>
  <c r="X16" i="6"/>
  <c r="AW108" i="4"/>
  <c r="AW108" i="6" s="1"/>
  <c r="AD108" i="6"/>
  <c r="BB98" i="4"/>
  <c r="BB98" i="6" s="1"/>
  <c r="BF87" i="4"/>
  <c r="BF87" i="6" s="1"/>
  <c r="AM87" i="6"/>
  <c r="BF46" i="4"/>
  <c r="BF46" i="6" s="1"/>
  <c r="AM46" i="6"/>
  <c r="BD56" i="4"/>
  <c r="BD56" i="6" s="1"/>
  <c r="AK56" i="6"/>
  <c r="AW29" i="4"/>
  <c r="AW29" i="6" s="1"/>
  <c r="AD29" i="6"/>
  <c r="AU89" i="4"/>
  <c r="AU89" i="6" s="1"/>
  <c r="AB89" i="6"/>
  <c r="AU109" i="4"/>
  <c r="AU109" i="6" s="1"/>
  <c r="AB109" i="6"/>
  <c r="BB106" i="4"/>
  <c r="BB106" i="6" s="1"/>
  <c r="AI106" i="6"/>
  <c r="BD96" i="4"/>
  <c r="BD96" i="6" s="1"/>
  <c r="AK96" i="6"/>
  <c r="AX69" i="4"/>
  <c r="AX69" i="6" s="1"/>
  <c r="AE69" i="6"/>
  <c r="BF37" i="4"/>
  <c r="BF37" i="6" s="1"/>
  <c r="AM37" i="6"/>
  <c r="AW39" i="4"/>
  <c r="AW39" i="6" s="1"/>
  <c r="AD39" i="6"/>
  <c r="BD7" i="4"/>
  <c r="BD7" i="6" s="1"/>
  <c r="AK7" i="6"/>
  <c r="BC87" i="4"/>
  <c r="BC87" i="6" s="1"/>
  <c r="AJ87" i="6"/>
  <c r="AY58" i="4"/>
  <c r="AY58" i="6" s="1"/>
  <c r="AF58" i="6"/>
  <c r="BC7" i="4"/>
  <c r="BC7" i="6" s="1"/>
  <c r="AJ7" i="6"/>
  <c r="AS9" i="4"/>
  <c r="AS9" i="6" s="1"/>
  <c r="Z9" i="6"/>
  <c r="AU9" i="4"/>
  <c r="AU9" i="6" s="1"/>
  <c r="AB9" i="6"/>
  <c r="AX48" i="4"/>
  <c r="AX48" i="6" s="1"/>
  <c r="AE48" i="6"/>
  <c r="AZ58" i="4"/>
  <c r="AZ58" i="6" s="1"/>
  <c r="AG58" i="6"/>
  <c r="AV57" i="4"/>
  <c r="AV57" i="6" s="1"/>
  <c r="AC57" i="6"/>
  <c r="BD46" i="4"/>
  <c r="BD46" i="6" s="1"/>
  <c r="AK46" i="6"/>
  <c r="AP9" i="4"/>
  <c r="AP9" i="6" s="1"/>
  <c r="W9" i="6"/>
  <c r="AQ10" i="4"/>
  <c r="AQ10" i="6" s="1"/>
  <c r="X10" i="6"/>
  <c r="BS16" i="6"/>
  <c r="C18" i="1"/>
  <c r="I17" i="1"/>
  <c r="U16" i="6"/>
  <c r="B18" i="6"/>
  <c r="BW16" i="4"/>
  <c r="BR16" i="4"/>
  <c r="O7" i="4"/>
  <c r="O7" i="6" s="1"/>
  <c r="BU7" i="6" s="1"/>
  <c r="BU16" i="4"/>
  <c r="BT16" i="4"/>
  <c r="BP16" i="4"/>
  <c r="BS16" i="4"/>
  <c r="BQ16" i="4"/>
  <c r="BO16" i="4"/>
  <c r="P18" i="5"/>
  <c r="AC98" i="4"/>
  <c r="O69" i="5"/>
  <c r="O70" i="5" s="1"/>
  <c r="E22" i="5"/>
  <c r="Q50" i="5"/>
  <c r="AJ49" i="4"/>
  <c r="L31" i="5"/>
  <c r="AE30" i="4"/>
  <c r="I111" i="5"/>
  <c r="AB110" i="4"/>
  <c r="AM38" i="4"/>
  <c r="H81" i="5"/>
  <c r="D71" i="5"/>
  <c r="T48" i="5"/>
  <c r="AM47" i="4"/>
  <c r="D81" i="5"/>
  <c r="C112" i="5"/>
  <c r="F31" i="5"/>
  <c r="J79" i="5"/>
  <c r="AC78" i="4"/>
  <c r="AL26" i="4"/>
  <c r="AL26" i="6" s="1"/>
  <c r="S17" i="5"/>
  <c r="AL17" i="4" s="1"/>
  <c r="N20" i="5"/>
  <c r="AG19" i="4"/>
  <c r="F41" i="5"/>
  <c r="D11" i="5"/>
  <c r="W10" i="4"/>
  <c r="C22" i="5"/>
  <c r="M29" i="5"/>
  <c r="AF28" i="4"/>
  <c r="H21" i="5"/>
  <c r="O19" i="5"/>
  <c r="AH18" i="4"/>
  <c r="C53" i="5"/>
  <c r="P28" i="5"/>
  <c r="C62" i="5"/>
  <c r="AD60" i="4"/>
  <c r="K61" i="5"/>
  <c r="J49" i="5"/>
  <c r="AC48" i="4"/>
  <c r="T58" i="5"/>
  <c r="I41" i="5"/>
  <c r="AB40" i="4"/>
  <c r="N110" i="5"/>
  <c r="AG109" i="4"/>
  <c r="J39" i="5"/>
  <c r="AC38" i="4"/>
  <c r="S7" i="5"/>
  <c r="AL7" i="4" s="1"/>
  <c r="AN7" i="4" s="1"/>
  <c r="AL16" i="4"/>
  <c r="AL16" i="6" s="1"/>
  <c r="AL56" i="4"/>
  <c r="AL56" i="6" s="1"/>
  <c r="S47" i="5"/>
  <c r="T108" i="5"/>
  <c r="AM107" i="4"/>
  <c r="O10" i="5"/>
  <c r="AH9" i="4"/>
  <c r="R88" i="5"/>
  <c r="AK87" i="4"/>
  <c r="T88" i="5"/>
  <c r="F71" i="5"/>
  <c r="L71" i="5"/>
  <c r="AE70" i="4"/>
  <c r="AJ20" i="4"/>
  <c r="Q21" i="5"/>
  <c r="D110" i="5"/>
  <c r="T28" i="5"/>
  <c r="J100" i="5"/>
  <c r="AC99" i="4"/>
  <c r="R18" i="5"/>
  <c r="AK17" i="4"/>
  <c r="R8" i="5"/>
  <c r="F101" i="5"/>
  <c r="M90" i="5"/>
  <c r="AF89" i="4"/>
  <c r="H60" i="5"/>
  <c r="G110" i="5"/>
  <c r="N40" i="5"/>
  <c r="AG39" i="4"/>
  <c r="K20" i="5"/>
  <c r="AD19" i="4"/>
  <c r="O110" i="5"/>
  <c r="AH109" i="4"/>
  <c r="R98" i="5"/>
  <c r="M69" i="5"/>
  <c r="AF68" i="4"/>
  <c r="F82" i="5"/>
  <c r="T78" i="5"/>
  <c r="I11" i="5"/>
  <c r="AB10" i="4"/>
  <c r="AH78" i="4"/>
  <c r="O79" i="5"/>
  <c r="G100" i="5"/>
  <c r="E32" i="5"/>
  <c r="H110" i="5"/>
  <c r="E62" i="5"/>
  <c r="F111" i="5"/>
  <c r="I81" i="5"/>
  <c r="AB80" i="4"/>
  <c r="G71" i="5"/>
  <c r="Q99" i="5"/>
  <c r="AJ98" i="4"/>
  <c r="R38" i="5"/>
  <c r="AK37" i="4"/>
  <c r="C33" i="5"/>
  <c r="Q59" i="5"/>
  <c r="AJ58" i="4"/>
  <c r="AL76" i="4"/>
  <c r="AL76" i="6" s="1"/>
  <c r="S67" i="5"/>
  <c r="AL67" i="4" s="1"/>
  <c r="AC88" i="4"/>
  <c r="J89" i="5"/>
  <c r="M79" i="5"/>
  <c r="AF78" i="4"/>
  <c r="O29" i="5"/>
  <c r="AH28" i="4"/>
  <c r="E83" i="5"/>
  <c r="AL86" i="4"/>
  <c r="S77" i="5"/>
  <c r="AL77" i="4" s="1"/>
  <c r="K11" i="5"/>
  <c r="AD10" i="4"/>
  <c r="I71" i="5"/>
  <c r="AB70" i="4"/>
  <c r="AL46" i="4"/>
  <c r="AL46" i="6" s="1"/>
  <c r="S37" i="5"/>
  <c r="AL37" i="4" s="1"/>
  <c r="AL37" i="6" s="1"/>
  <c r="AL36" i="4"/>
  <c r="AL36" i="6" s="1"/>
  <c r="S27" i="5"/>
  <c r="AL27" i="4" s="1"/>
  <c r="Q80" i="5"/>
  <c r="AJ79" i="4"/>
  <c r="K70" i="5"/>
  <c r="AD69" i="4"/>
  <c r="K101" i="5"/>
  <c r="AD100" i="4"/>
  <c r="C72" i="5"/>
  <c r="N90" i="5"/>
  <c r="AG89" i="4"/>
  <c r="C102" i="5"/>
  <c r="L81" i="5"/>
  <c r="AE80" i="4"/>
  <c r="O99" i="5"/>
  <c r="AH98" i="4"/>
  <c r="K90" i="5"/>
  <c r="AD89" i="4"/>
  <c r="M19" i="5"/>
  <c r="AF18" i="4"/>
  <c r="O89" i="5"/>
  <c r="AH88" i="4"/>
  <c r="L111" i="5"/>
  <c r="AE110" i="4"/>
  <c r="R58" i="5"/>
  <c r="AK57" i="4"/>
  <c r="L101" i="5"/>
  <c r="AE100" i="4"/>
  <c r="AI8" i="4"/>
  <c r="AG99" i="4"/>
  <c r="N100" i="5"/>
  <c r="K41" i="5"/>
  <c r="AD40" i="4"/>
  <c r="D41" i="5"/>
  <c r="AL116" i="4"/>
  <c r="AL116" i="6" s="1"/>
  <c r="S107" i="5"/>
  <c r="AL107" i="4" s="1"/>
  <c r="R28" i="5"/>
  <c r="AK27" i="4"/>
  <c r="AK27" i="6" s="1"/>
  <c r="C42" i="5"/>
  <c r="R68" i="5"/>
  <c r="AK67" i="4"/>
  <c r="AK67" i="6" s="1"/>
  <c r="G90" i="5"/>
  <c r="K31" i="5"/>
  <c r="AD30" i="4"/>
  <c r="I21" i="5"/>
  <c r="AB20" i="4"/>
  <c r="G51" i="5"/>
  <c r="AF48" i="4"/>
  <c r="M49" i="5"/>
  <c r="E72" i="5"/>
  <c r="P38" i="5"/>
  <c r="N50" i="5"/>
  <c r="AG49" i="4"/>
  <c r="AH59" i="4"/>
  <c r="O60" i="5"/>
  <c r="S97" i="5"/>
  <c r="AL97" i="4" s="1"/>
  <c r="AL97" i="6" s="1"/>
  <c r="AL106" i="4"/>
  <c r="AL106" i="6" s="1"/>
  <c r="AL96" i="4"/>
  <c r="AL96" i="6" s="1"/>
  <c r="S87" i="5"/>
  <c r="D31" i="5"/>
  <c r="E93" i="5"/>
  <c r="T8" i="5"/>
  <c r="K81" i="5"/>
  <c r="AD80" i="4"/>
  <c r="P78" i="5"/>
  <c r="N10" i="5"/>
  <c r="AG9" i="4"/>
  <c r="H91" i="5"/>
  <c r="M109" i="5"/>
  <c r="AF108" i="4"/>
  <c r="O39" i="5"/>
  <c r="AH38" i="4"/>
  <c r="H101" i="5"/>
  <c r="Q109" i="5"/>
  <c r="AJ108" i="4"/>
  <c r="F11" i="5"/>
  <c r="Y10" i="4"/>
  <c r="C12" i="5"/>
  <c r="V11" i="4"/>
  <c r="D50" i="5"/>
  <c r="R78" i="5"/>
  <c r="AK77" i="4"/>
  <c r="N70" i="5"/>
  <c r="AG69" i="4"/>
  <c r="G31" i="5"/>
  <c r="T98" i="5"/>
  <c r="AM97" i="4"/>
  <c r="AE89" i="4"/>
  <c r="L90" i="5"/>
  <c r="G60" i="5"/>
  <c r="G80" i="5"/>
  <c r="J69" i="5"/>
  <c r="AC68" i="4"/>
  <c r="P19" i="5"/>
  <c r="AI18" i="4"/>
  <c r="D90" i="5"/>
  <c r="I101" i="5"/>
  <c r="AB100" i="4"/>
  <c r="F91" i="5"/>
  <c r="D61" i="5"/>
  <c r="H41" i="5"/>
  <c r="P108" i="5"/>
  <c r="AI107" i="4"/>
  <c r="AD109" i="4"/>
  <c r="K110" i="5"/>
  <c r="N30" i="5"/>
  <c r="AG29" i="4"/>
  <c r="Q39" i="5"/>
  <c r="AJ38" i="4"/>
  <c r="I91" i="5"/>
  <c r="AB90" i="4"/>
  <c r="AC108" i="4"/>
  <c r="J109" i="5"/>
  <c r="D100" i="5"/>
  <c r="L40" i="5"/>
  <c r="AE39" i="4"/>
  <c r="E42" i="5"/>
  <c r="F52" i="5"/>
  <c r="H31" i="5"/>
  <c r="D21" i="5"/>
  <c r="I31" i="5"/>
  <c r="AB30" i="4"/>
  <c r="AL66" i="4"/>
  <c r="AL66" i="6" s="1"/>
  <c r="S57" i="5"/>
  <c r="AL57" i="4" s="1"/>
  <c r="AL57" i="6" s="1"/>
  <c r="I61" i="5"/>
  <c r="AB60" i="4"/>
  <c r="P88" i="5"/>
  <c r="P99" i="5"/>
  <c r="J19" i="5"/>
  <c r="AC18" i="4"/>
  <c r="M40" i="5"/>
  <c r="AF39" i="4"/>
  <c r="P48" i="5"/>
  <c r="AE59" i="4"/>
  <c r="L60" i="5"/>
  <c r="M9" i="5"/>
  <c r="AF8" i="4"/>
  <c r="O49" i="5"/>
  <c r="AH48" i="4"/>
  <c r="R109" i="5"/>
  <c r="AK108" i="4"/>
  <c r="Q70" i="5"/>
  <c r="AJ69" i="4"/>
  <c r="L20" i="5"/>
  <c r="AE19" i="4"/>
  <c r="P68" i="5"/>
  <c r="R48" i="5"/>
  <c r="AK47" i="4"/>
  <c r="L10" i="5"/>
  <c r="AE9" i="4"/>
  <c r="Q89" i="5"/>
  <c r="AJ88" i="4"/>
  <c r="J9" i="5"/>
  <c r="AC8" i="4"/>
  <c r="M60" i="5"/>
  <c r="AF59" i="4"/>
  <c r="J29" i="5"/>
  <c r="AC28" i="4"/>
  <c r="G41" i="5"/>
  <c r="Q9" i="5"/>
  <c r="AJ8" i="4"/>
  <c r="K50" i="5"/>
  <c r="AD49" i="4"/>
  <c r="G11" i="5"/>
  <c r="Z10" i="4"/>
  <c r="I51" i="5"/>
  <c r="AB50" i="4"/>
  <c r="H71" i="5"/>
  <c r="G20" i="5"/>
  <c r="E102" i="5"/>
  <c r="F61" i="5"/>
  <c r="L50" i="5"/>
  <c r="AE49" i="4"/>
  <c r="AJ28" i="4"/>
  <c r="Q29" i="5"/>
  <c r="N60" i="5"/>
  <c r="AG59" i="4"/>
  <c r="N80" i="5"/>
  <c r="AG79" i="4"/>
  <c r="H10" i="5"/>
  <c r="AA9" i="4"/>
  <c r="AC58" i="4"/>
  <c r="J59" i="5"/>
  <c r="H51" i="5"/>
  <c r="E52" i="5"/>
  <c r="C93" i="5"/>
  <c r="F21" i="5"/>
  <c r="P59" i="5"/>
  <c r="C82" i="5"/>
  <c r="E112" i="5"/>
  <c r="E12" i="5"/>
  <c r="X11" i="4"/>
  <c r="B18" i="5"/>
  <c r="U16" i="5"/>
  <c r="U16" i="4"/>
  <c r="B18" i="4"/>
  <c r="B26" i="3"/>
  <c r="CA25" i="3"/>
  <c r="BW25" i="3"/>
  <c r="BS25" i="3"/>
  <c r="BO25" i="3"/>
  <c r="BK25" i="3"/>
  <c r="BG25" i="3"/>
  <c r="BC25" i="3"/>
  <c r="AY25" i="3"/>
  <c r="AU25" i="3"/>
  <c r="AQ25" i="3"/>
  <c r="AM25" i="3"/>
  <c r="AI25" i="3"/>
  <c r="AE25" i="3"/>
  <c r="BZ25" i="3"/>
  <c r="BV25" i="3"/>
  <c r="BR25" i="3"/>
  <c r="BN25" i="3"/>
  <c r="BJ25" i="3"/>
  <c r="BF25" i="3"/>
  <c r="BB25" i="3"/>
  <c r="AX25" i="3"/>
  <c r="AT25" i="3"/>
  <c r="AP25" i="3"/>
  <c r="AL25" i="3"/>
  <c r="AH25" i="3"/>
  <c r="AD25" i="3"/>
  <c r="BY25" i="3"/>
  <c r="BU25" i="3"/>
  <c r="BQ25" i="3"/>
  <c r="BM25" i="3"/>
  <c r="BI25" i="3"/>
  <c r="BE25" i="3"/>
  <c r="BA25" i="3"/>
  <c r="AW25" i="3"/>
  <c r="AS25" i="3"/>
  <c r="AO25" i="3"/>
  <c r="AK25" i="3"/>
  <c r="AG25" i="3"/>
  <c r="AC25" i="3"/>
  <c r="BX25" i="3"/>
  <c r="BH25" i="3"/>
  <c r="AR25" i="3"/>
  <c r="CB25" i="3"/>
  <c r="AF25" i="3"/>
  <c r="BT25" i="3"/>
  <c r="BD25" i="3"/>
  <c r="AN25" i="3"/>
  <c r="BL25" i="3"/>
  <c r="BP25" i="3"/>
  <c r="AZ25" i="3"/>
  <c r="AJ25" i="3"/>
  <c r="AV25" i="3"/>
  <c r="BL16" i="4" l="1"/>
  <c r="AF99" i="4"/>
  <c r="BJ16" i="4"/>
  <c r="AJ78" i="6"/>
  <c r="BX16" i="4"/>
  <c r="AF88" i="6"/>
  <c r="T19" i="5"/>
  <c r="BL16" i="6"/>
  <c r="AM68" i="4"/>
  <c r="BF68" i="4" s="1"/>
  <c r="BF68" i="6" s="1"/>
  <c r="AH69" i="4"/>
  <c r="BA69" i="4" s="1"/>
  <c r="BA69" i="6" s="1"/>
  <c r="BN16" i="4"/>
  <c r="S28" i="5"/>
  <c r="S29" i="5" s="1"/>
  <c r="BM16" i="4"/>
  <c r="S108" i="5"/>
  <c r="BV16" i="4"/>
  <c r="BX16" i="6"/>
  <c r="BM16" i="6"/>
  <c r="BZ16" i="4"/>
  <c r="BK16" i="4"/>
  <c r="BN16" i="6"/>
  <c r="Z17" i="6"/>
  <c r="AS17" i="4"/>
  <c r="AS17" i="6" s="1"/>
  <c r="K18" i="1"/>
  <c r="AA17" i="3"/>
  <c r="Z17" i="3"/>
  <c r="Y17" i="3"/>
  <c r="W17" i="3"/>
  <c r="V17" i="3"/>
  <c r="T17" i="3"/>
  <c r="U17" i="3"/>
  <c r="Q17" i="3"/>
  <c r="S17" i="3"/>
  <c r="P17" i="3"/>
  <c r="X17" i="3"/>
  <c r="AB17" i="3"/>
  <c r="R17" i="3"/>
  <c r="AA18" i="4"/>
  <c r="Y18" i="4"/>
  <c r="Z18" i="4"/>
  <c r="AR17" i="4"/>
  <c r="AR17" i="6" s="1"/>
  <c r="Y17" i="6"/>
  <c r="AT17" i="4"/>
  <c r="AT17" i="6" s="1"/>
  <c r="AA17" i="6"/>
  <c r="BI16" i="4"/>
  <c r="BZ16" i="6"/>
  <c r="AW49" i="4"/>
  <c r="AW49" i="6" s="1"/>
  <c r="AD49" i="6"/>
  <c r="AY59" i="4"/>
  <c r="AY59" i="6" s="1"/>
  <c r="AF59" i="6"/>
  <c r="BD47" i="4"/>
  <c r="BD47" i="6" s="1"/>
  <c r="AK47" i="6"/>
  <c r="AY39" i="4"/>
  <c r="AY39" i="6" s="1"/>
  <c r="AF39" i="6"/>
  <c r="AV68" i="4"/>
  <c r="AV68" i="6" s="1"/>
  <c r="AC68" i="6"/>
  <c r="BF97" i="4"/>
  <c r="BF97" i="6" s="1"/>
  <c r="AM97" i="6"/>
  <c r="AZ9" i="4"/>
  <c r="AZ9" i="6" s="1"/>
  <c r="AG9" i="6"/>
  <c r="AZ49" i="4"/>
  <c r="AZ49" i="6" s="1"/>
  <c r="AG49" i="6"/>
  <c r="AY48" i="4"/>
  <c r="AY48" i="6" s="1"/>
  <c r="AF48" i="6"/>
  <c r="BE107" i="4"/>
  <c r="BE107" i="6" s="1"/>
  <c r="AL107" i="6"/>
  <c r="AZ99" i="4"/>
  <c r="AZ99" i="6" s="1"/>
  <c r="AG99" i="6"/>
  <c r="BE27" i="4"/>
  <c r="BE27" i="6" s="1"/>
  <c r="AL27" i="6"/>
  <c r="AW10" i="4"/>
  <c r="AW10" i="6" s="1"/>
  <c r="AD10" i="6"/>
  <c r="AY78" i="4"/>
  <c r="AY78" i="6" s="1"/>
  <c r="AF78" i="6"/>
  <c r="AU80" i="4"/>
  <c r="AU80" i="6" s="1"/>
  <c r="AB80" i="6"/>
  <c r="AW19" i="4"/>
  <c r="AW19" i="6" s="1"/>
  <c r="AD19" i="6"/>
  <c r="AY89" i="4"/>
  <c r="AY89" i="6" s="1"/>
  <c r="AF89" i="6"/>
  <c r="AQ17" i="4"/>
  <c r="AQ17" i="6" s="1"/>
  <c r="X17" i="6"/>
  <c r="AV58" i="4"/>
  <c r="AV58" i="6" s="1"/>
  <c r="AC58" i="6"/>
  <c r="BC28" i="4"/>
  <c r="BC28" i="6" s="1"/>
  <c r="AJ28" i="6"/>
  <c r="BA48" i="4"/>
  <c r="BA48" i="6" s="1"/>
  <c r="AH48" i="6"/>
  <c r="AV108" i="4"/>
  <c r="AV108" i="6" s="1"/>
  <c r="AC108" i="6"/>
  <c r="AW109" i="4"/>
  <c r="AW109" i="6" s="1"/>
  <c r="AD109" i="6"/>
  <c r="BB8" i="4"/>
  <c r="BB8" i="6" s="1"/>
  <c r="AI8" i="6"/>
  <c r="BA88" i="4"/>
  <c r="BA88" i="6" s="1"/>
  <c r="AH88" i="6"/>
  <c r="AX80" i="4"/>
  <c r="AX80" i="6" s="1"/>
  <c r="AE80" i="6"/>
  <c r="AW100" i="4"/>
  <c r="AW100" i="6" s="1"/>
  <c r="AD100" i="6"/>
  <c r="AU40" i="4"/>
  <c r="AU40" i="6" s="1"/>
  <c r="AB40" i="6"/>
  <c r="AY28" i="4"/>
  <c r="AY28" i="6" s="1"/>
  <c r="AF28" i="6"/>
  <c r="AZ19" i="4"/>
  <c r="AZ19" i="6" s="1"/>
  <c r="AG19" i="6"/>
  <c r="AU110" i="4"/>
  <c r="AU110" i="6" s="1"/>
  <c r="AB110" i="6"/>
  <c r="AO17" i="4"/>
  <c r="AO17" i="6" s="1"/>
  <c r="V17" i="6"/>
  <c r="BI10" i="6"/>
  <c r="BJ16" i="6"/>
  <c r="AT9" i="4"/>
  <c r="AT9" i="6" s="1"/>
  <c r="AA9" i="6"/>
  <c r="AX49" i="4"/>
  <c r="AX49" i="6" s="1"/>
  <c r="AE49" i="6"/>
  <c r="BC8" i="4"/>
  <c r="BC8" i="6" s="1"/>
  <c r="AJ8" i="6"/>
  <c r="AV8" i="4"/>
  <c r="AV8" i="6" s="1"/>
  <c r="AC8" i="6"/>
  <c r="AV18" i="4"/>
  <c r="AV18" i="6" s="1"/>
  <c r="AC18" i="6"/>
  <c r="AU30" i="4"/>
  <c r="AU30" i="6" s="1"/>
  <c r="AB30" i="6"/>
  <c r="AU90" i="4"/>
  <c r="AU90" i="6" s="1"/>
  <c r="AB90" i="6"/>
  <c r="BB107" i="4"/>
  <c r="BB107" i="6" s="1"/>
  <c r="AI107" i="6"/>
  <c r="AU100" i="4"/>
  <c r="AU100" i="6" s="1"/>
  <c r="AB100" i="6"/>
  <c r="AO11" i="4"/>
  <c r="AO11" i="6" s="1"/>
  <c r="V11" i="6"/>
  <c r="BA38" i="4"/>
  <c r="BA38" i="6" s="1"/>
  <c r="AH38" i="6"/>
  <c r="BE77" i="4"/>
  <c r="BE77" i="6" s="1"/>
  <c r="AL77" i="6"/>
  <c r="BD37" i="4"/>
  <c r="BD37" i="6" s="1"/>
  <c r="AK37" i="6"/>
  <c r="AZ39" i="4"/>
  <c r="AZ39" i="6" s="1"/>
  <c r="AG39" i="6"/>
  <c r="AV98" i="4"/>
  <c r="AV98" i="6" s="1"/>
  <c r="AC98" i="6"/>
  <c r="C19" i="1"/>
  <c r="I18" i="1"/>
  <c r="AX19" i="4"/>
  <c r="AX19" i="6" s="1"/>
  <c r="AE19" i="6"/>
  <c r="AY8" i="4"/>
  <c r="AY8" i="6" s="1"/>
  <c r="AF8" i="6"/>
  <c r="AW80" i="4"/>
  <c r="AW80" i="6" s="1"/>
  <c r="AD80" i="6"/>
  <c r="AU20" i="4"/>
  <c r="AU20" i="6" s="1"/>
  <c r="AB20" i="6"/>
  <c r="AX100" i="4"/>
  <c r="AX100" i="6" s="1"/>
  <c r="AE100" i="6"/>
  <c r="AY18" i="4"/>
  <c r="AY18" i="6" s="1"/>
  <c r="AF18" i="6"/>
  <c r="AW69" i="4"/>
  <c r="AW69" i="6" s="1"/>
  <c r="AD69" i="6"/>
  <c r="BE86" i="4"/>
  <c r="AL86" i="6"/>
  <c r="AV88" i="4"/>
  <c r="AV88" i="6" s="1"/>
  <c r="AC88" i="6"/>
  <c r="AY68" i="4"/>
  <c r="AY68" i="6" s="1"/>
  <c r="AF68" i="6"/>
  <c r="BD87" i="4"/>
  <c r="BD87" i="6" s="1"/>
  <c r="AK87" i="6"/>
  <c r="BE17" i="4"/>
  <c r="AL17" i="6"/>
  <c r="AX30" i="4"/>
  <c r="AX30" i="6" s="1"/>
  <c r="AE30" i="6"/>
  <c r="AZ79" i="4"/>
  <c r="AZ79" i="6" s="1"/>
  <c r="AG79" i="6"/>
  <c r="AU50" i="4"/>
  <c r="AU50" i="6" s="1"/>
  <c r="AB50" i="6"/>
  <c r="BC88" i="4"/>
  <c r="BC88" i="6" s="1"/>
  <c r="AJ88" i="6"/>
  <c r="AX39" i="4"/>
  <c r="AX39" i="6" s="1"/>
  <c r="AE39" i="6"/>
  <c r="BC38" i="4"/>
  <c r="BC38" i="6" s="1"/>
  <c r="AJ38" i="6"/>
  <c r="AZ69" i="4"/>
  <c r="AZ69" i="6" s="1"/>
  <c r="AG69" i="6"/>
  <c r="AR10" i="4"/>
  <c r="AR10" i="6" s="1"/>
  <c r="Y10" i="6"/>
  <c r="AY108" i="4"/>
  <c r="AY108" i="6" s="1"/>
  <c r="AF108" i="6"/>
  <c r="BE67" i="4"/>
  <c r="BE67" i="6" s="1"/>
  <c r="AL67" i="6"/>
  <c r="BC98" i="4"/>
  <c r="BC98" i="6" s="1"/>
  <c r="AJ98" i="6"/>
  <c r="BE7" i="4"/>
  <c r="AL7" i="6"/>
  <c r="AN7" i="6" s="1"/>
  <c r="AV48" i="4"/>
  <c r="AV48" i="6" s="1"/>
  <c r="AC48" i="6"/>
  <c r="BC69" i="4"/>
  <c r="BC69" i="6" s="1"/>
  <c r="AJ69" i="6"/>
  <c r="AW30" i="4"/>
  <c r="AW30" i="6" s="1"/>
  <c r="AD30" i="6"/>
  <c r="AW40" i="4"/>
  <c r="AW40" i="6" s="1"/>
  <c r="AD40" i="6"/>
  <c r="BD57" i="4"/>
  <c r="BD57" i="6" s="1"/>
  <c r="AK57" i="6"/>
  <c r="AW89" i="4"/>
  <c r="AW89" i="6" s="1"/>
  <c r="AD89" i="6"/>
  <c r="AZ89" i="4"/>
  <c r="AZ89" i="6" s="1"/>
  <c r="AG89" i="6"/>
  <c r="BC79" i="4"/>
  <c r="BC79" i="6" s="1"/>
  <c r="AJ79" i="6"/>
  <c r="BA78" i="4"/>
  <c r="BA78" i="6" s="1"/>
  <c r="AH78" i="6"/>
  <c r="BD17" i="4"/>
  <c r="BD17" i="6" s="1"/>
  <c r="AK17" i="6"/>
  <c r="BC20" i="4"/>
  <c r="BC20" i="6" s="1"/>
  <c r="AJ20" i="6"/>
  <c r="BA9" i="4"/>
  <c r="BA9" i="6" s="1"/>
  <c r="AH9" i="6"/>
  <c r="AV38" i="4"/>
  <c r="AV38" i="6" s="1"/>
  <c r="AC38" i="6"/>
  <c r="BA18" i="4"/>
  <c r="BA18" i="6" s="1"/>
  <c r="AH18" i="6"/>
  <c r="AP10" i="4"/>
  <c r="AP10" i="6" s="1"/>
  <c r="W10" i="6"/>
  <c r="AV78" i="4"/>
  <c r="AV78" i="6" s="1"/>
  <c r="AC78" i="6"/>
  <c r="BF18" i="4"/>
  <c r="BF18" i="6" s="1"/>
  <c r="AM18" i="6"/>
  <c r="BF38" i="4"/>
  <c r="BF38" i="6" s="1"/>
  <c r="AM38" i="6"/>
  <c r="BC49" i="4"/>
  <c r="BC49" i="6" s="1"/>
  <c r="AJ49" i="6"/>
  <c r="BK16" i="6"/>
  <c r="AN16" i="6"/>
  <c r="BB58" i="4"/>
  <c r="BB58" i="6" s="1"/>
  <c r="AI58" i="6"/>
  <c r="AZ59" i="4"/>
  <c r="AZ59" i="6" s="1"/>
  <c r="AG59" i="6"/>
  <c r="AS10" i="4"/>
  <c r="AS10" i="6" s="1"/>
  <c r="Z10" i="6"/>
  <c r="AV28" i="4"/>
  <c r="AV28" i="6" s="1"/>
  <c r="AC28" i="6"/>
  <c r="AX9" i="4"/>
  <c r="AX9" i="6" s="1"/>
  <c r="AE9" i="6"/>
  <c r="AX59" i="4"/>
  <c r="AX59" i="6" s="1"/>
  <c r="AE59" i="6"/>
  <c r="AU60" i="4"/>
  <c r="AU60" i="6" s="1"/>
  <c r="AB60" i="6"/>
  <c r="AZ29" i="4"/>
  <c r="AZ29" i="6" s="1"/>
  <c r="AG29" i="6"/>
  <c r="BB18" i="4"/>
  <c r="BB18" i="6" s="1"/>
  <c r="AI18" i="6"/>
  <c r="BD77" i="4"/>
  <c r="AK77" i="6"/>
  <c r="BC108" i="4"/>
  <c r="BC108" i="6" s="1"/>
  <c r="AJ108" i="6"/>
  <c r="AU70" i="4"/>
  <c r="AU70" i="6" s="1"/>
  <c r="AB70" i="6"/>
  <c r="BA28" i="4"/>
  <c r="BA28" i="6" s="1"/>
  <c r="AH28" i="6"/>
  <c r="BC58" i="4"/>
  <c r="BC58" i="6" s="1"/>
  <c r="AJ58" i="6"/>
  <c r="AU10" i="4"/>
  <c r="AU10" i="6" s="1"/>
  <c r="AB10" i="6"/>
  <c r="BA109" i="4"/>
  <c r="BA109" i="6" s="1"/>
  <c r="AH109" i="6"/>
  <c r="AX70" i="4"/>
  <c r="AX70" i="6" s="1"/>
  <c r="AE70" i="6"/>
  <c r="BI16" i="6"/>
  <c r="BV16" i="6"/>
  <c r="AP17" i="4"/>
  <c r="AP17" i="6" s="1"/>
  <c r="W17" i="6"/>
  <c r="J18" i="1"/>
  <c r="P17" i="1"/>
  <c r="I17" i="3"/>
  <c r="F17" i="3"/>
  <c r="E17" i="3"/>
  <c r="D17" i="3"/>
  <c r="H17" i="3"/>
  <c r="G17" i="3"/>
  <c r="C17" i="3"/>
  <c r="J17" i="3"/>
  <c r="K17" i="3"/>
  <c r="L17" i="3"/>
  <c r="M17" i="3"/>
  <c r="V18" i="4"/>
  <c r="N17" i="3"/>
  <c r="X18" i="4"/>
  <c r="W18" i="4"/>
  <c r="O17" i="3"/>
  <c r="AQ11" i="4"/>
  <c r="AQ11" i="6" s="1"/>
  <c r="X11" i="6"/>
  <c r="BD108" i="4"/>
  <c r="BD108" i="6" s="1"/>
  <c r="AK108" i="6"/>
  <c r="AX89" i="4"/>
  <c r="AX89" i="6" s="1"/>
  <c r="AE89" i="6"/>
  <c r="BA59" i="4"/>
  <c r="BA59" i="6" s="1"/>
  <c r="AH59" i="6"/>
  <c r="AX110" i="4"/>
  <c r="AX110" i="6" s="1"/>
  <c r="AE110" i="6"/>
  <c r="BA98" i="4"/>
  <c r="BA98" i="6" s="1"/>
  <c r="AH98" i="6"/>
  <c r="AV99" i="4"/>
  <c r="AV99" i="6" s="1"/>
  <c r="AC99" i="6"/>
  <c r="BF107" i="4"/>
  <c r="BF107" i="6" s="1"/>
  <c r="AM107" i="6"/>
  <c r="AZ109" i="4"/>
  <c r="AZ109" i="6" s="1"/>
  <c r="AG109" i="6"/>
  <c r="AW60" i="4"/>
  <c r="AW60" i="6" s="1"/>
  <c r="AD60" i="6"/>
  <c r="BF47" i="4"/>
  <c r="BF47" i="6" s="1"/>
  <c r="AM47" i="6"/>
  <c r="AY99" i="4"/>
  <c r="AY99" i="6" s="1"/>
  <c r="AF99" i="6"/>
  <c r="B19" i="6"/>
  <c r="BE57" i="4"/>
  <c r="BE66" i="4"/>
  <c r="BD67" i="4"/>
  <c r="BE116" i="4"/>
  <c r="BE36" i="4"/>
  <c r="BE96" i="4"/>
  <c r="BE37" i="4"/>
  <c r="BE56" i="4"/>
  <c r="BE106" i="4"/>
  <c r="BE46" i="4"/>
  <c r="AN16" i="4"/>
  <c r="BE16" i="4"/>
  <c r="BE16" i="6" s="1"/>
  <c r="BY16" i="6" s="1"/>
  <c r="BE97" i="4"/>
  <c r="BD27" i="4"/>
  <c r="AN17" i="4"/>
  <c r="BE26" i="4"/>
  <c r="BE76" i="4"/>
  <c r="BI7" i="4"/>
  <c r="BU7" i="4"/>
  <c r="S58" i="5"/>
  <c r="AL58" i="4" s="1"/>
  <c r="E13" i="5"/>
  <c r="X12" i="4"/>
  <c r="P60" i="5"/>
  <c r="AI59" i="4"/>
  <c r="N61" i="5"/>
  <c r="AG60" i="4"/>
  <c r="M61" i="5"/>
  <c r="AF60" i="4"/>
  <c r="R49" i="5"/>
  <c r="AK48" i="4"/>
  <c r="AF9" i="4"/>
  <c r="M10" i="5"/>
  <c r="G61" i="5"/>
  <c r="G32" i="5"/>
  <c r="C13" i="5"/>
  <c r="V12" i="4"/>
  <c r="M20" i="5"/>
  <c r="AF19" i="4"/>
  <c r="C73" i="5"/>
  <c r="I82" i="5"/>
  <c r="AB81" i="4"/>
  <c r="E33" i="5"/>
  <c r="O111" i="5"/>
  <c r="AH110" i="4"/>
  <c r="F102" i="5"/>
  <c r="J40" i="5"/>
  <c r="AC39" i="4"/>
  <c r="C63" i="5"/>
  <c r="H22" i="5"/>
  <c r="J60" i="5"/>
  <c r="AC59" i="4"/>
  <c r="Q30" i="5"/>
  <c r="AJ29" i="4"/>
  <c r="H72" i="5"/>
  <c r="P69" i="5"/>
  <c r="AI68" i="4"/>
  <c r="L61" i="5"/>
  <c r="AE60" i="4"/>
  <c r="M41" i="5"/>
  <c r="AF40" i="4"/>
  <c r="P89" i="5"/>
  <c r="AI88" i="4"/>
  <c r="H42" i="5"/>
  <c r="F92" i="5"/>
  <c r="D91" i="5"/>
  <c r="J70" i="5"/>
  <c r="AC69" i="4"/>
  <c r="N11" i="5"/>
  <c r="AG10" i="4"/>
  <c r="T9" i="5"/>
  <c r="AM8" i="4"/>
  <c r="D32" i="5"/>
  <c r="S98" i="5"/>
  <c r="O61" i="5"/>
  <c r="AH60" i="4"/>
  <c r="P39" i="5"/>
  <c r="AI38" i="4"/>
  <c r="O71" i="5"/>
  <c r="AH70" i="4"/>
  <c r="G52" i="5"/>
  <c r="AD31" i="4"/>
  <c r="K32" i="5"/>
  <c r="R69" i="5"/>
  <c r="AK68" i="4"/>
  <c r="R29" i="5"/>
  <c r="AK28" i="4"/>
  <c r="N101" i="5"/>
  <c r="AG100" i="4"/>
  <c r="P10" i="5"/>
  <c r="AI9" i="4"/>
  <c r="I72" i="5"/>
  <c r="AB71" i="4"/>
  <c r="S78" i="5"/>
  <c r="E84" i="5"/>
  <c r="M80" i="5"/>
  <c r="AF79" i="4"/>
  <c r="S68" i="5"/>
  <c r="Q60" i="5"/>
  <c r="AJ59" i="4"/>
  <c r="R39" i="5"/>
  <c r="AK38" i="4"/>
  <c r="G101" i="5"/>
  <c r="F83" i="5"/>
  <c r="R9" i="5"/>
  <c r="AK8" i="4"/>
  <c r="J101" i="5"/>
  <c r="AC100" i="4"/>
  <c r="D111" i="5"/>
  <c r="L72" i="5"/>
  <c r="AE71" i="4"/>
  <c r="O11" i="5"/>
  <c r="AH10" i="4"/>
  <c r="S48" i="5"/>
  <c r="AL47" i="4"/>
  <c r="AL47" i="6" s="1"/>
  <c r="T59" i="5"/>
  <c r="AM58" i="4"/>
  <c r="K62" i="5"/>
  <c r="AD61" i="4"/>
  <c r="P29" i="5"/>
  <c r="AI28" i="4"/>
  <c r="D12" i="5"/>
  <c r="W11" i="4"/>
  <c r="N21" i="5"/>
  <c r="AG20" i="4"/>
  <c r="F32" i="5"/>
  <c r="D82" i="5"/>
  <c r="T49" i="5"/>
  <c r="AM48" i="4"/>
  <c r="H82" i="5"/>
  <c r="M101" i="5"/>
  <c r="AF100" i="4"/>
  <c r="L32" i="5"/>
  <c r="AE31" i="4"/>
  <c r="E23" i="5"/>
  <c r="C83" i="5"/>
  <c r="H52" i="5"/>
  <c r="E103" i="5"/>
  <c r="K51" i="5"/>
  <c r="AD50" i="4"/>
  <c r="Q90" i="5"/>
  <c r="AJ89" i="4"/>
  <c r="L21" i="5"/>
  <c r="AE20" i="4"/>
  <c r="D22" i="5"/>
  <c r="L41" i="5"/>
  <c r="AE40" i="4"/>
  <c r="Q40" i="5"/>
  <c r="AJ39" i="4"/>
  <c r="R79" i="5"/>
  <c r="AK78" i="4"/>
  <c r="O40" i="5"/>
  <c r="AH39" i="4"/>
  <c r="K42" i="5"/>
  <c r="AD41" i="4"/>
  <c r="AH99" i="4"/>
  <c r="O100" i="5"/>
  <c r="K71" i="5"/>
  <c r="AD70" i="4"/>
  <c r="Q100" i="5"/>
  <c r="AJ99" i="4"/>
  <c r="H61" i="5"/>
  <c r="E113" i="5"/>
  <c r="F22" i="5"/>
  <c r="F62" i="5"/>
  <c r="G21" i="5"/>
  <c r="G12" i="5"/>
  <c r="Z11" i="4"/>
  <c r="Q10" i="5"/>
  <c r="AJ9" i="4"/>
  <c r="J30" i="5"/>
  <c r="AC29" i="4"/>
  <c r="J10" i="5"/>
  <c r="AC9" i="4"/>
  <c r="L11" i="5"/>
  <c r="AE10" i="4"/>
  <c r="S59" i="5"/>
  <c r="I32" i="5"/>
  <c r="AB31" i="4"/>
  <c r="H32" i="5"/>
  <c r="E43" i="5"/>
  <c r="D101" i="5"/>
  <c r="I92" i="5"/>
  <c r="AB91" i="4"/>
  <c r="N31" i="5"/>
  <c r="AG30" i="4"/>
  <c r="T99" i="5"/>
  <c r="AM98" i="4"/>
  <c r="N71" i="5"/>
  <c r="AG70" i="4"/>
  <c r="D51" i="5"/>
  <c r="F12" i="5"/>
  <c r="Y11" i="4"/>
  <c r="H102" i="5"/>
  <c r="H92" i="5"/>
  <c r="P79" i="5"/>
  <c r="AI78" i="4"/>
  <c r="S88" i="5"/>
  <c r="AL87" i="4"/>
  <c r="AL87" i="6" s="1"/>
  <c r="AF49" i="4"/>
  <c r="M50" i="5"/>
  <c r="S109" i="5"/>
  <c r="AL108" i="4"/>
  <c r="D42" i="5"/>
  <c r="R59" i="5"/>
  <c r="AK58" i="4"/>
  <c r="O90" i="5"/>
  <c r="AH89" i="4"/>
  <c r="K91" i="5"/>
  <c r="AD90" i="4"/>
  <c r="L82" i="5"/>
  <c r="AE81" i="4"/>
  <c r="N91" i="5"/>
  <c r="AG90" i="4"/>
  <c r="K102" i="5"/>
  <c r="AD101" i="4"/>
  <c r="Q81" i="5"/>
  <c r="AJ80" i="4"/>
  <c r="G72" i="5"/>
  <c r="F112" i="5"/>
  <c r="H111" i="5"/>
  <c r="I12" i="5"/>
  <c r="AB11" i="4"/>
  <c r="R99" i="5"/>
  <c r="AK98" i="4"/>
  <c r="K21" i="5"/>
  <c r="AD20" i="4"/>
  <c r="G111" i="5"/>
  <c r="M91" i="5"/>
  <c r="AF90" i="4"/>
  <c r="Q22" i="5"/>
  <c r="AJ21" i="4"/>
  <c r="R89" i="5"/>
  <c r="AK88" i="4"/>
  <c r="N111" i="5"/>
  <c r="AG110" i="4"/>
  <c r="O20" i="5"/>
  <c r="AH19" i="4"/>
  <c r="M30" i="5"/>
  <c r="AF29" i="4"/>
  <c r="S18" i="5"/>
  <c r="C94" i="5"/>
  <c r="H11" i="5"/>
  <c r="AA10" i="4"/>
  <c r="L51" i="5"/>
  <c r="AE50" i="4"/>
  <c r="I52" i="5"/>
  <c r="AB51" i="4"/>
  <c r="G42" i="5"/>
  <c r="R110" i="5"/>
  <c r="AK109" i="4"/>
  <c r="P100" i="5"/>
  <c r="AI99" i="4"/>
  <c r="F53" i="5"/>
  <c r="K111" i="5"/>
  <c r="AD110" i="4"/>
  <c r="Q110" i="5"/>
  <c r="AJ109" i="4"/>
  <c r="K82" i="5"/>
  <c r="AD81" i="4"/>
  <c r="N51" i="5"/>
  <c r="AG50" i="4"/>
  <c r="L112" i="5"/>
  <c r="AE111" i="4"/>
  <c r="C103" i="5"/>
  <c r="E63" i="5"/>
  <c r="N41" i="5"/>
  <c r="AG40" i="4"/>
  <c r="T89" i="5"/>
  <c r="AM88" i="4"/>
  <c r="I42" i="5"/>
  <c r="AB41" i="4"/>
  <c r="C54" i="5"/>
  <c r="E53" i="5"/>
  <c r="N81" i="5"/>
  <c r="AG80" i="4"/>
  <c r="Q71" i="5"/>
  <c r="AJ70" i="4"/>
  <c r="O50" i="5"/>
  <c r="AH49" i="4"/>
  <c r="P49" i="5"/>
  <c r="AI48" i="4"/>
  <c r="J20" i="5"/>
  <c r="AC19" i="4"/>
  <c r="I62" i="5"/>
  <c r="AB61" i="4"/>
  <c r="J110" i="5"/>
  <c r="AC109" i="4"/>
  <c r="P109" i="5"/>
  <c r="AI108" i="4"/>
  <c r="D62" i="5"/>
  <c r="I102" i="5"/>
  <c r="AB101" i="4"/>
  <c r="AI19" i="4"/>
  <c r="P20" i="5"/>
  <c r="G81" i="5"/>
  <c r="L91" i="5"/>
  <c r="AE90" i="4"/>
  <c r="M110" i="5"/>
  <c r="AF109" i="4"/>
  <c r="E94" i="5"/>
  <c r="E73" i="5"/>
  <c r="I22" i="5"/>
  <c r="AB21" i="4"/>
  <c r="G91" i="5"/>
  <c r="C43" i="5"/>
  <c r="L102" i="5"/>
  <c r="AE101" i="4"/>
  <c r="S38" i="5"/>
  <c r="T70" i="5"/>
  <c r="AM69" i="4"/>
  <c r="K12" i="5"/>
  <c r="AD11" i="4"/>
  <c r="O30" i="5"/>
  <c r="AH29" i="4"/>
  <c r="J90" i="5"/>
  <c r="AC89" i="4"/>
  <c r="C34" i="5"/>
  <c r="O80" i="5"/>
  <c r="AH79" i="4"/>
  <c r="T79" i="5"/>
  <c r="AM78" i="4"/>
  <c r="M70" i="5"/>
  <c r="AF69" i="4"/>
  <c r="R19" i="5"/>
  <c r="AK18" i="4"/>
  <c r="T29" i="5"/>
  <c r="AM28" i="4"/>
  <c r="AM28" i="6" s="1"/>
  <c r="F72" i="5"/>
  <c r="T109" i="5"/>
  <c r="AM108" i="4"/>
  <c r="S8" i="5"/>
  <c r="J50" i="5"/>
  <c r="AC49" i="4"/>
  <c r="C23" i="5"/>
  <c r="F42" i="5"/>
  <c r="J80" i="5"/>
  <c r="AC79" i="4"/>
  <c r="C113" i="5"/>
  <c r="T20" i="5"/>
  <c r="AM19" i="4"/>
  <c r="D72" i="5"/>
  <c r="T40" i="5"/>
  <c r="AM39" i="4"/>
  <c r="I112" i="5"/>
  <c r="AB111" i="4"/>
  <c r="AJ50" i="4"/>
  <c r="Q51" i="5"/>
  <c r="B19" i="5"/>
  <c r="B19" i="4"/>
  <c r="B27" i="3"/>
  <c r="BY26" i="3"/>
  <c r="BU26" i="3"/>
  <c r="BQ26" i="3"/>
  <c r="BM26" i="3"/>
  <c r="BI26" i="3"/>
  <c r="BE26" i="3"/>
  <c r="BA26" i="3"/>
  <c r="AW26" i="3"/>
  <c r="AS26" i="3"/>
  <c r="AO26" i="3"/>
  <c r="AK26" i="3"/>
  <c r="AG26" i="3"/>
  <c r="AC26" i="3"/>
  <c r="CB26" i="3"/>
  <c r="BX26" i="3"/>
  <c r="BT26" i="3"/>
  <c r="BP26" i="3"/>
  <c r="BL26" i="3"/>
  <c r="BH26" i="3"/>
  <c r="BD26" i="3"/>
  <c r="AZ26" i="3"/>
  <c r="AV26" i="3"/>
  <c r="AR26" i="3"/>
  <c r="AN26" i="3"/>
  <c r="AJ26" i="3"/>
  <c r="AF26" i="3"/>
  <c r="CA26" i="3"/>
  <c r="BW26" i="3"/>
  <c r="BS26" i="3"/>
  <c r="BO26" i="3"/>
  <c r="BK26" i="3"/>
  <c r="BG26" i="3"/>
  <c r="BC26" i="3"/>
  <c r="AY26" i="3"/>
  <c r="AU26" i="3"/>
  <c r="AQ26" i="3"/>
  <c r="AM26" i="3"/>
  <c r="AI26" i="3"/>
  <c r="AE26" i="3"/>
  <c r="BZ26" i="3"/>
  <c r="BJ26" i="3"/>
  <c r="AT26" i="3"/>
  <c r="AD26" i="3"/>
  <c r="AX26" i="3"/>
  <c r="BV26" i="3"/>
  <c r="BF26" i="3"/>
  <c r="AP26" i="3"/>
  <c r="AH26" i="3"/>
  <c r="BR26" i="3"/>
  <c r="BB26" i="3"/>
  <c r="AL26" i="3"/>
  <c r="BN26" i="3"/>
  <c r="AH69" i="6" l="1"/>
  <c r="AM68" i="6"/>
  <c r="AL28" i="4"/>
  <c r="BE28" i="4" s="1"/>
  <c r="BE28" i="6" s="1"/>
  <c r="AR18" i="4"/>
  <c r="AR18" i="6" s="1"/>
  <c r="Y18" i="6"/>
  <c r="AT18" i="4"/>
  <c r="AT18" i="6" s="1"/>
  <c r="AA18" i="6"/>
  <c r="AS18" i="4"/>
  <c r="AS18" i="6" s="1"/>
  <c r="Z18" i="6"/>
  <c r="K19" i="1"/>
  <c r="U18" i="3"/>
  <c r="X18" i="3"/>
  <c r="Y18" i="3"/>
  <c r="AB18" i="3"/>
  <c r="AA18" i="3"/>
  <c r="V18" i="3"/>
  <c r="Q18" i="3"/>
  <c r="T18" i="3"/>
  <c r="W18" i="3"/>
  <c r="R18" i="3"/>
  <c r="P18" i="3"/>
  <c r="S18" i="3"/>
  <c r="Z18" i="3"/>
  <c r="Y19" i="4"/>
  <c r="AA19" i="4"/>
  <c r="Z19" i="4"/>
  <c r="BD18" i="4"/>
  <c r="BD18" i="6" s="1"/>
  <c r="AK18" i="6"/>
  <c r="AY69" i="4"/>
  <c r="AY69" i="6" s="1"/>
  <c r="AF69" i="6"/>
  <c r="AV9" i="4"/>
  <c r="AV9" i="6" s="1"/>
  <c r="AC9" i="6"/>
  <c r="AW41" i="4"/>
  <c r="AW41" i="6" s="1"/>
  <c r="AD41" i="6"/>
  <c r="BF48" i="4"/>
  <c r="BF48" i="6" s="1"/>
  <c r="AM48" i="6"/>
  <c r="AP11" i="4"/>
  <c r="AP11" i="6" s="1"/>
  <c r="W11" i="6"/>
  <c r="BA70" i="4"/>
  <c r="BA70" i="6" s="1"/>
  <c r="AH70" i="6"/>
  <c r="AZ40" i="4"/>
  <c r="AZ40" i="6" s="1"/>
  <c r="AG40" i="6"/>
  <c r="BF78" i="4"/>
  <c r="BF78" i="6" s="1"/>
  <c r="AM78" i="6"/>
  <c r="AX81" i="4"/>
  <c r="AX81" i="6" s="1"/>
  <c r="AE81" i="6"/>
  <c r="AV29" i="4"/>
  <c r="AV29" i="6" s="1"/>
  <c r="AC29" i="6"/>
  <c r="BB28" i="4"/>
  <c r="BB28" i="6" s="1"/>
  <c r="AI28" i="6"/>
  <c r="BC59" i="4"/>
  <c r="BC59" i="6" s="1"/>
  <c r="AJ59" i="6"/>
  <c r="BD68" i="4"/>
  <c r="BD68" i="6" s="1"/>
  <c r="AK68" i="6"/>
  <c r="BB38" i="4"/>
  <c r="BB38" i="6" s="1"/>
  <c r="AI38" i="6"/>
  <c r="AX101" i="4"/>
  <c r="AX101" i="6" s="1"/>
  <c r="AE101" i="6"/>
  <c r="AZ50" i="4"/>
  <c r="AZ50" i="6" s="1"/>
  <c r="AG50" i="6"/>
  <c r="BF8" i="4"/>
  <c r="BF8" i="6" s="1"/>
  <c r="AM8" i="6"/>
  <c r="BD98" i="4"/>
  <c r="BD98" i="6" s="1"/>
  <c r="AK98" i="6"/>
  <c r="AU91" i="4"/>
  <c r="AU91" i="6" s="1"/>
  <c r="AB91" i="6"/>
  <c r="AX31" i="4"/>
  <c r="AX31" i="6" s="1"/>
  <c r="AE31" i="6"/>
  <c r="BA10" i="4"/>
  <c r="BA10" i="6" s="1"/>
  <c r="AH10" i="6"/>
  <c r="AU71" i="4"/>
  <c r="AU71" i="6" s="1"/>
  <c r="AB71" i="6"/>
  <c r="BF19" i="4"/>
  <c r="BF19" i="6" s="1"/>
  <c r="AM19" i="6"/>
  <c r="AV109" i="4"/>
  <c r="AV109" i="6" s="1"/>
  <c r="AC109" i="6"/>
  <c r="BA49" i="4"/>
  <c r="BA49" i="6" s="1"/>
  <c r="AH49" i="6"/>
  <c r="AW81" i="4"/>
  <c r="AW81" i="6" s="1"/>
  <c r="AD81" i="6"/>
  <c r="BB99" i="4"/>
  <c r="BB99" i="6" s="1"/>
  <c r="AI99" i="6"/>
  <c r="AX50" i="4"/>
  <c r="AX50" i="6" s="1"/>
  <c r="AE50" i="6"/>
  <c r="AZ10" i="4"/>
  <c r="AZ10" i="6" s="1"/>
  <c r="AG10" i="6"/>
  <c r="BB68" i="4"/>
  <c r="BB68" i="6" s="1"/>
  <c r="AI68" i="6"/>
  <c r="BA110" i="4"/>
  <c r="BA110" i="6" s="1"/>
  <c r="AH110" i="6"/>
  <c r="AZ60" i="4"/>
  <c r="AZ60" i="6" s="1"/>
  <c r="AG60" i="6"/>
  <c r="BD27" i="6"/>
  <c r="BE106" i="6"/>
  <c r="BE36" i="6"/>
  <c r="BE57" i="6"/>
  <c r="BE86" i="6"/>
  <c r="BB48" i="4"/>
  <c r="BB48" i="6" s="1"/>
  <c r="AI48" i="6"/>
  <c r="BA29" i="4"/>
  <c r="BA29" i="6" s="1"/>
  <c r="AH29" i="6"/>
  <c r="BC21" i="4"/>
  <c r="BC21" i="6" s="1"/>
  <c r="AJ21" i="6"/>
  <c r="BB78" i="4"/>
  <c r="BB78" i="6" s="1"/>
  <c r="AI78" i="6"/>
  <c r="AU31" i="4"/>
  <c r="AU31" i="6" s="1"/>
  <c r="AB31" i="6"/>
  <c r="BC99" i="4"/>
  <c r="BC99" i="6" s="1"/>
  <c r="AJ99" i="6"/>
  <c r="BA39" i="4"/>
  <c r="BA39" i="6" s="1"/>
  <c r="AH39" i="6"/>
  <c r="BD8" i="4"/>
  <c r="BD8" i="6" s="1"/>
  <c r="AK8" i="6"/>
  <c r="BC50" i="4"/>
  <c r="BC50" i="6" s="1"/>
  <c r="AJ50" i="6"/>
  <c r="BA79" i="4"/>
  <c r="BA79" i="6" s="1"/>
  <c r="AH79" i="6"/>
  <c r="AW11" i="4"/>
  <c r="AW11" i="6" s="1"/>
  <c r="AD11" i="6"/>
  <c r="BB19" i="4"/>
  <c r="BB19" i="6" s="1"/>
  <c r="AI19" i="6"/>
  <c r="BA19" i="4"/>
  <c r="BA19" i="6" s="1"/>
  <c r="AH19" i="6"/>
  <c r="AY90" i="4"/>
  <c r="AY90" i="6" s="1"/>
  <c r="AF90" i="6"/>
  <c r="AU11" i="4"/>
  <c r="AU11" i="6" s="1"/>
  <c r="AB11" i="6"/>
  <c r="BC80" i="4"/>
  <c r="BC80" i="6" s="1"/>
  <c r="AJ80" i="6"/>
  <c r="AW90" i="4"/>
  <c r="AW90" i="6" s="1"/>
  <c r="AD90" i="6"/>
  <c r="BE108" i="4"/>
  <c r="BE108" i="6" s="1"/>
  <c r="AL108" i="6"/>
  <c r="AZ70" i="4"/>
  <c r="AZ70" i="6" s="1"/>
  <c r="AG70" i="6"/>
  <c r="BE58" i="4"/>
  <c r="BE58" i="6" s="1"/>
  <c r="AL58" i="6"/>
  <c r="BC9" i="4"/>
  <c r="BC9" i="6" s="1"/>
  <c r="AJ9" i="6"/>
  <c r="AW70" i="4"/>
  <c r="AW70" i="6" s="1"/>
  <c r="AD70" i="6"/>
  <c r="BD78" i="4"/>
  <c r="BD78" i="6" s="1"/>
  <c r="AK78" i="6"/>
  <c r="AX20" i="4"/>
  <c r="AX20" i="6" s="1"/>
  <c r="AE20" i="6"/>
  <c r="AY100" i="4"/>
  <c r="AY100" i="6" s="1"/>
  <c r="AF100" i="6"/>
  <c r="AW61" i="4"/>
  <c r="AW61" i="6" s="1"/>
  <c r="AD61" i="6"/>
  <c r="AX71" i="4"/>
  <c r="AX71" i="6" s="1"/>
  <c r="AE71" i="6"/>
  <c r="BB9" i="4"/>
  <c r="BB9" i="6" s="1"/>
  <c r="AI9" i="6"/>
  <c r="BA60" i="4"/>
  <c r="BA60" i="6" s="1"/>
  <c r="AH60" i="6"/>
  <c r="BG16" i="6"/>
  <c r="AV89" i="4"/>
  <c r="AV89" i="6" s="1"/>
  <c r="AC89" i="6"/>
  <c r="AW20" i="4"/>
  <c r="AW20" i="6" s="1"/>
  <c r="AD20" i="6"/>
  <c r="BD58" i="4"/>
  <c r="BD58" i="6" s="1"/>
  <c r="AK58" i="6"/>
  <c r="AZ30" i="4"/>
  <c r="AZ30" i="6" s="1"/>
  <c r="AG30" i="6"/>
  <c r="AW50" i="4"/>
  <c r="AW50" i="6" s="1"/>
  <c r="AD50" i="6"/>
  <c r="BD38" i="4"/>
  <c r="BD38" i="6" s="1"/>
  <c r="AK38" i="6"/>
  <c r="BE26" i="6"/>
  <c r="AX60" i="4"/>
  <c r="AX60" i="6" s="1"/>
  <c r="AE60" i="6"/>
  <c r="AY29" i="4"/>
  <c r="AY29" i="6" s="1"/>
  <c r="AF29" i="6"/>
  <c r="AU111" i="4"/>
  <c r="AU111" i="6" s="1"/>
  <c r="AB111" i="6"/>
  <c r="AV49" i="4"/>
  <c r="AV49" i="6" s="1"/>
  <c r="AC49" i="6"/>
  <c r="AY109" i="4"/>
  <c r="AY109" i="6" s="1"/>
  <c r="AF109" i="6"/>
  <c r="AU101" i="4"/>
  <c r="AU101" i="6" s="1"/>
  <c r="AB101" i="6"/>
  <c r="AU61" i="4"/>
  <c r="AU61" i="6" s="1"/>
  <c r="AB61" i="6"/>
  <c r="BC70" i="4"/>
  <c r="BC70" i="6" s="1"/>
  <c r="AJ70" i="6"/>
  <c r="AU41" i="4"/>
  <c r="AU41" i="6" s="1"/>
  <c r="AB41" i="6"/>
  <c r="BC109" i="4"/>
  <c r="BC109" i="6" s="1"/>
  <c r="AJ109" i="6"/>
  <c r="BD109" i="4"/>
  <c r="BD109" i="6" s="1"/>
  <c r="AK109" i="6"/>
  <c r="AT10" i="4"/>
  <c r="AT10" i="6" s="1"/>
  <c r="AA10" i="6"/>
  <c r="AY79" i="4"/>
  <c r="AY79" i="6" s="1"/>
  <c r="AF79" i="6"/>
  <c r="AW31" i="4"/>
  <c r="AW31" i="6" s="1"/>
  <c r="AD31" i="6"/>
  <c r="AV69" i="4"/>
  <c r="AV69" i="6" s="1"/>
  <c r="AC69" i="6"/>
  <c r="BB88" i="4"/>
  <c r="BB88" i="6" s="1"/>
  <c r="AI88" i="6"/>
  <c r="AY19" i="4"/>
  <c r="AY19" i="6" s="1"/>
  <c r="AF19" i="6"/>
  <c r="BB59" i="4"/>
  <c r="BB59" i="6" s="1"/>
  <c r="AI59" i="6"/>
  <c r="BE97" i="6"/>
  <c r="BE56" i="6"/>
  <c r="BE116" i="6"/>
  <c r="AP18" i="4"/>
  <c r="AP18" i="6" s="1"/>
  <c r="W18" i="6"/>
  <c r="J19" i="1"/>
  <c r="P18" i="1"/>
  <c r="H18" i="3"/>
  <c r="D18" i="3"/>
  <c r="K18" i="3"/>
  <c r="C18" i="3"/>
  <c r="F18" i="3"/>
  <c r="G18" i="3"/>
  <c r="I18" i="3"/>
  <c r="E18" i="3"/>
  <c r="J18" i="3"/>
  <c r="L18" i="3"/>
  <c r="M18" i="3"/>
  <c r="N18" i="3"/>
  <c r="O18" i="3"/>
  <c r="X19" i="4"/>
  <c r="V19" i="4"/>
  <c r="W19" i="4"/>
  <c r="BD77" i="6"/>
  <c r="AN17" i="6"/>
  <c r="BF69" i="4"/>
  <c r="BF69" i="6" s="1"/>
  <c r="AM69" i="6"/>
  <c r="AZ110" i="4"/>
  <c r="AZ110" i="6" s="1"/>
  <c r="AG110" i="6"/>
  <c r="AW101" i="4"/>
  <c r="AW101" i="6" s="1"/>
  <c r="AD101" i="6"/>
  <c r="BA89" i="4"/>
  <c r="BA89" i="6" s="1"/>
  <c r="AH89" i="6"/>
  <c r="BF98" i="4"/>
  <c r="BF98" i="6" s="1"/>
  <c r="AM98" i="6"/>
  <c r="AX10" i="4"/>
  <c r="AX10" i="6" s="1"/>
  <c r="AE10" i="6"/>
  <c r="AS11" i="4"/>
  <c r="AS11" i="6" s="1"/>
  <c r="Z11" i="6"/>
  <c r="BC39" i="4"/>
  <c r="BC39" i="6" s="1"/>
  <c r="AJ39" i="6"/>
  <c r="BC89" i="4"/>
  <c r="BC89" i="6" s="1"/>
  <c r="AJ89" i="6"/>
  <c r="AZ20" i="4"/>
  <c r="AZ20" i="6" s="1"/>
  <c r="AG20" i="6"/>
  <c r="BF58" i="4"/>
  <c r="BF58" i="6" s="1"/>
  <c r="AM58" i="6"/>
  <c r="AZ100" i="4"/>
  <c r="AZ100" i="6" s="1"/>
  <c r="AG100" i="6"/>
  <c r="AY9" i="4"/>
  <c r="AY9" i="6" s="1"/>
  <c r="AF9" i="6"/>
  <c r="BE76" i="6"/>
  <c r="AQ18" i="4"/>
  <c r="AQ18" i="6" s="1"/>
  <c r="X18" i="6"/>
  <c r="BI17" i="6"/>
  <c r="BF39" i="4"/>
  <c r="BF39" i="6" s="1"/>
  <c r="AM39" i="6"/>
  <c r="AV79" i="4"/>
  <c r="AV79" i="6" s="1"/>
  <c r="AC79" i="6"/>
  <c r="AU21" i="4"/>
  <c r="AU21" i="6" s="1"/>
  <c r="AB21" i="6"/>
  <c r="AX90" i="4"/>
  <c r="AX90" i="6" s="1"/>
  <c r="AE90" i="6"/>
  <c r="AV19" i="4"/>
  <c r="AV19" i="6" s="1"/>
  <c r="AC19" i="6"/>
  <c r="AZ80" i="4"/>
  <c r="AZ80" i="6" s="1"/>
  <c r="AG80" i="6"/>
  <c r="BF88" i="4"/>
  <c r="BF88" i="6" s="1"/>
  <c r="AM88" i="6"/>
  <c r="AX111" i="4"/>
  <c r="AX111" i="6" s="1"/>
  <c r="AE111" i="6"/>
  <c r="AW110" i="4"/>
  <c r="AW110" i="6" s="1"/>
  <c r="AD110" i="6"/>
  <c r="AY49" i="4"/>
  <c r="AY49" i="6" s="1"/>
  <c r="AF49" i="6"/>
  <c r="BA99" i="4"/>
  <c r="BA99" i="6" s="1"/>
  <c r="AH99" i="6"/>
  <c r="AY40" i="4"/>
  <c r="AY40" i="6" s="1"/>
  <c r="AF40" i="6"/>
  <c r="BC29" i="4"/>
  <c r="BC29" i="6" s="1"/>
  <c r="AJ29" i="6"/>
  <c r="AV39" i="4"/>
  <c r="AV39" i="6" s="1"/>
  <c r="AC39" i="6"/>
  <c r="AU81" i="4"/>
  <c r="AU81" i="6" s="1"/>
  <c r="AB81" i="6"/>
  <c r="AO12" i="4"/>
  <c r="AO12" i="6" s="1"/>
  <c r="V12" i="6"/>
  <c r="BD48" i="4"/>
  <c r="BD48" i="6" s="1"/>
  <c r="AK48" i="6"/>
  <c r="AQ12" i="4"/>
  <c r="AQ12" i="6" s="1"/>
  <c r="X12" i="6"/>
  <c r="BE37" i="6"/>
  <c r="BD67" i="6"/>
  <c r="BF108" i="4"/>
  <c r="AM108" i="6"/>
  <c r="BD88" i="4"/>
  <c r="BD88" i="6" s="1"/>
  <c r="AK88" i="6"/>
  <c r="AZ90" i="4"/>
  <c r="AZ90" i="6" s="1"/>
  <c r="AG90" i="6"/>
  <c r="AR11" i="4"/>
  <c r="AR11" i="6" s="1"/>
  <c r="Y11" i="6"/>
  <c r="AX40" i="4"/>
  <c r="AX40" i="6" s="1"/>
  <c r="AE40" i="6"/>
  <c r="AV100" i="4"/>
  <c r="AV100" i="6" s="1"/>
  <c r="AC100" i="6"/>
  <c r="BD28" i="4"/>
  <c r="BD28" i="6" s="1"/>
  <c r="AK28" i="6"/>
  <c r="AO18" i="4"/>
  <c r="AO18" i="6" s="1"/>
  <c r="V18" i="6"/>
  <c r="BB108" i="4"/>
  <c r="BB108" i="6" s="1"/>
  <c r="AI108" i="6"/>
  <c r="AU51" i="4"/>
  <c r="AU51" i="6" s="1"/>
  <c r="AB51" i="6"/>
  <c r="AV59" i="4"/>
  <c r="AV59" i="6" s="1"/>
  <c r="AC59" i="6"/>
  <c r="AL28" i="6"/>
  <c r="AY60" i="4"/>
  <c r="AY60" i="6" s="1"/>
  <c r="AF60" i="6"/>
  <c r="BE46" i="6"/>
  <c r="BE96" i="6"/>
  <c r="BE66" i="6"/>
  <c r="BG7" i="4"/>
  <c r="BE7" i="6"/>
  <c r="BG17" i="4"/>
  <c r="BE17" i="6"/>
  <c r="C20" i="1"/>
  <c r="I19" i="1"/>
  <c r="BI11" i="6"/>
  <c r="B20" i="6"/>
  <c r="BG16" i="4"/>
  <c r="BY16" i="4"/>
  <c r="BE87" i="4"/>
  <c r="BE47" i="4"/>
  <c r="BF28" i="4"/>
  <c r="J81" i="5"/>
  <c r="AC80" i="4"/>
  <c r="J51" i="5"/>
  <c r="AC50" i="4"/>
  <c r="T30" i="5"/>
  <c r="AM29" i="4"/>
  <c r="J91" i="5"/>
  <c r="AC90" i="4"/>
  <c r="I103" i="5"/>
  <c r="AB102" i="4"/>
  <c r="P50" i="5"/>
  <c r="AI49" i="4"/>
  <c r="F54" i="5"/>
  <c r="H12" i="5"/>
  <c r="AA11" i="4"/>
  <c r="K103" i="5"/>
  <c r="AD102" i="4"/>
  <c r="D43" i="5"/>
  <c r="J11" i="5"/>
  <c r="AC10" i="4"/>
  <c r="G22" i="5"/>
  <c r="O41" i="5"/>
  <c r="AH40" i="4"/>
  <c r="D23" i="5"/>
  <c r="S99" i="5"/>
  <c r="AL98" i="4"/>
  <c r="M42" i="5"/>
  <c r="AF41" i="4"/>
  <c r="AI69" i="4"/>
  <c r="P70" i="5"/>
  <c r="H73" i="5"/>
  <c r="J61" i="5"/>
  <c r="AC60" i="4"/>
  <c r="C64" i="5"/>
  <c r="F103" i="5"/>
  <c r="E34" i="5"/>
  <c r="S30" i="5"/>
  <c r="AL29" i="4"/>
  <c r="M21" i="5"/>
  <c r="AF20" i="4"/>
  <c r="G33" i="5"/>
  <c r="M62" i="5"/>
  <c r="AF61" i="4"/>
  <c r="P61" i="5"/>
  <c r="AI60" i="4"/>
  <c r="C44" i="5"/>
  <c r="I23" i="5"/>
  <c r="AB22" i="4"/>
  <c r="E95" i="5"/>
  <c r="P21" i="5"/>
  <c r="AI20" i="4"/>
  <c r="O51" i="5"/>
  <c r="AH50" i="4"/>
  <c r="N82" i="5"/>
  <c r="AG81" i="4"/>
  <c r="C55" i="5"/>
  <c r="T90" i="5"/>
  <c r="AM89" i="4"/>
  <c r="E64" i="5"/>
  <c r="L113" i="5"/>
  <c r="AE112" i="4"/>
  <c r="K83" i="5"/>
  <c r="AD82" i="4"/>
  <c r="O21" i="5"/>
  <c r="AH20" i="4"/>
  <c r="R90" i="5"/>
  <c r="AK89" i="4"/>
  <c r="M92" i="5"/>
  <c r="AF91" i="4"/>
  <c r="K22" i="5"/>
  <c r="AD21" i="4"/>
  <c r="I13" i="5"/>
  <c r="AB12" i="4"/>
  <c r="F113" i="5"/>
  <c r="P80" i="5"/>
  <c r="AI79" i="4"/>
  <c r="H103" i="5"/>
  <c r="D52" i="5"/>
  <c r="T100" i="5"/>
  <c r="AM99" i="4"/>
  <c r="H62" i="5"/>
  <c r="K72" i="5"/>
  <c r="AD71" i="4"/>
  <c r="K43" i="5"/>
  <c r="AD42" i="4"/>
  <c r="Q41" i="5"/>
  <c r="AJ40" i="4"/>
  <c r="Q91" i="5"/>
  <c r="AJ90" i="4"/>
  <c r="E104" i="5"/>
  <c r="C84" i="5"/>
  <c r="L33" i="5"/>
  <c r="AE32" i="4"/>
  <c r="H83" i="5"/>
  <c r="D83" i="5"/>
  <c r="N22" i="5"/>
  <c r="AG21" i="4"/>
  <c r="P30" i="5"/>
  <c r="AI29" i="4"/>
  <c r="T60" i="5"/>
  <c r="AM59" i="4"/>
  <c r="O12" i="5"/>
  <c r="AH11" i="4"/>
  <c r="D112" i="5"/>
  <c r="R10" i="5"/>
  <c r="AK9" i="4"/>
  <c r="G102" i="5"/>
  <c r="Q61" i="5"/>
  <c r="AJ60" i="4"/>
  <c r="I73" i="5"/>
  <c r="AB72" i="4"/>
  <c r="N102" i="5"/>
  <c r="AG101" i="4"/>
  <c r="R70" i="5"/>
  <c r="AK69" i="4"/>
  <c r="G53" i="5"/>
  <c r="P40" i="5"/>
  <c r="AI39" i="4"/>
  <c r="J71" i="5"/>
  <c r="AC70" i="4"/>
  <c r="F93" i="5"/>
  <c r="T41" i="5"/>
  <c r="AM40" i="4"/>
  <c r="C24" i="5"/>
  <c r="M71" i="5"/>
  <c r="AF70" i="4"/>
  <c r="G82" i="5"/>
  <c r="I63" i="5"/>
  <c r="AB62" i="4"/>
  <c r="R111" i="5"/>
  <c r="AK110" i="4"/>
  <c r="S19" i="5"/>
  <c r="AL18" i="4"/>
  <c r="AL18" i="6" s="1"/>
  <c r="L83" i="5"/>
  <c r="AE82" i="4"/>
  <c r="N32" i="5"/>
  <c r="AG31" i="4"/>
  <c r="D73" i="5"/>
  <c r="F43" i="5"/>
  <c r="S9" i="5"/>
  <c r="AL8" i="4"/>
  <c r="AL8" i="6" s="1"/>
  <c r="AM79" i="4"/>
  <c r="T80" i="5"/>
  <c r="T71" i="5"/>
  <c r="AM70" i="4"/>
  <c r="AE91" i="4"/>
  <c r="L92" i="5"/>
  <c r="D63" i="5"/>
  <c r="J111" i="5"/>
  <c r="AC110" i="4"/>
  <c r="J21" i="5"/>
  <c r="AC20" i="4"/>
  <c r="K112" i="5"/>
  <c r="AD111" i="4"/>
  <c r="P101" i="5"/>
  <c r="AI100" i="4"/>
  <c r="G43" i="5"/>
  <c r="L52" i="5"/>
  <c r="AE51" i="4"/>
  <c r="C95" i="5"/>
  <c r="Q82" i="5"/>
  <c r="AJ81" i="4"/>
  <c r="N92" i="5"/>
  <c r="AG91" i="4"/>
  <c r="K92" i="5"/>
  <c r="AD91" i="4"/>
  <c r="R60" i="5"/>
  <c r="AK59" i="4"/>
  <c r="AL109" i="4"/>
  <c r="S110" i="5"/>
  <c r="I93" i="5"/>
  <c r="AB92" i="4"/>
  <c r="E44" i="5"/>
  <c r="I33" i="5"/>
  <c r="AB32" i="4"/>
  <c r="L12" i="5"/>
  <c r="AE11" i="4"/>
  <c r="J31" i="5"/>
  <c r="AC30" i="4"/>
  <c r="G13" i="5"/>
  <c r="Z12" i="4"/>
  <c r="F63" i="5"/>
  <c r="E114" i="5"/>
  <c r="O101" i="5"/>
  <c r="AH100" i="4"/>
  <c r="R80" i="5"/>
  <c r="AK79" i="4"/>
  <c r="S69" i="5"/>
  <c r="AL68" i="4"/>
  <c r="AL68" i="6" s="1"/>
  <c r="E85" i="5"/>
  <c r="K33" i="5"/>
  <c r="AD32" i="4"/>
  <c r="D33" i="5"/>
  <c r="N12" i="5"/>
  <c r="AG11" i="4"/>
  <c r="AI89" i="4"/>
  <c r="P90" i="5"/>
  <c r="L62" i="5"/>
  <c r="AE61" i="4"/>
  <c r="Q31" i="5"/>
  <c r="AJ30" i="4"/>
  <c r="H23" i="5"/>
  <c r="J41" i="5"/>
  <c r="AC40" i="4"/>
  <c r="O112" i="5"/>
  <c r="AH111" i="4"/>
  <c r="I83" i="5"/>
  <c r="AB82" i="4"/>
  <c r="C74" i="5"/>
  <c r="C14" i="5"/>
  <c r="V13" i="4"/>
  <c r="G62" i="5"/>
  <c r="R50" i="5"/>
  <c r="AK49" i="4"/>
  <c r="N62" i="5"/>
  <c r="AG61" i="4"/>
  <c r="E14" i="5"/>
  <c r="X13" i="4"/>
  <c r="T21" i="5"/>
  <c r="AM20" i="4"/>
  <c r="T110" i="5"/>
  <c r="AM109" i="4"/>
  <c r="O81" i="5"/>
  <c r="AH80" i="4"/>
  <c r="K13" i="5"/>
  <c r="AD12" i="4"/>
  <c r="P110" i="5"/>
  <c r="AI109" i="4"/>
  <c r="I53" i="5"/>
  <c r="AB52" i="4"/>
  <c r="O91" i="5"/>
  <c r="AH90" i="4"/>
  <c r="M51" i="5"/>
  <c r="AF50" i="4"/>
  <c r="D102" i="5"/>
  <c r="S60" i="5"/>
  <c r="AL59" i="4"/>
  <c r="Q11" i="5"/>
  <c r="AJ10" i="4"/>
  <c r="F23" i="5"/>
  <c r="M81" i="5"/>
  <c r="AF80" i="4"/>
  <c r="T10" i="5"/>
  <c r="AM9" i="4"/>
  <c r="I113" i="5"/>
  <c r="AB112" i="4"/>
  <c r="C114" i="5"/>
  <c r="F73" i="5"/>
  <c r="R20" i="5"/>
  <c r="AK19" i="4"/>
  <c r="C35" i="5"/>
  <c r="O31" i="5"/>
  <c r="AH30" i="4"/>
  <c r="Q52" i="5"/>
  <c r="AJ51" i="4"/>
  <c r="S39" i="5"/>
  <c r="AL38" i="4"/>
  <c r="AL38" i="6" s="1"/>
  <c r="L103" i="5"/>
  <c r="AE102" i="4"/>
  <c r="G92" i="5"/>
  <c r="E74" i="5"/>
  <c r="M111" i="5"/>
  <c r="AF110" i="4"/>
  <c r="Q72" i="5"/>
  <c r="AJ71" i="4"/>
  <c r="E54" i="5"/>
  <c r="I43" i="5"/>
  <c r="AB42" i="4"/>
  <c r="N42" i="5"/>
  <c r="AG41" i="4"/>
  <c r="C104" i="5"/>
  <c r="N52" i="5"/>
  <c r="AG51" i="4"/>
  <c r="Q111" i="5"/>
  <c r="AJ110" i="4"/>
  <c r="M31" i="5"/>
  <c r="AF30" i="4"/>
  <c r="N112" i="5"/>
  <c r="AG111" i="4"/>
  <c r="Q23" i="5"/>
  <c r="AJ22" i="4"/>
  <c r="G112" i="5"/>
  <c r="R100" i="5"/>
  <c r="AK99" i="4"/>
  <c r="H112" i="5"/>
  <c r="G73" i="5"/>
  <c r="S89" i="5"/>
  <c r="AL88" i="4"/>
  <c r="AL88" i="6" s="1"/>
  <c r="H93" i="5"/>
  <c r="F13" i="5"/>
  <c r="Y12" i="4"/>
  <c r="N72" i="5"/>
  <c r="AG71" i="4"/>
  <c r="H33" i="5"/>
  <c r="Q101" i="5"/>
  <c r="AJ100" i="4"/>
  <c r="AE41" i="4"/>
  <c r="L42" i="5"/>
  <c r="L22" i="5"/>
  <c r="AE21" i="4"/>
  <c r="K52" i="5"/>
  <c r="AD51" i="4"/>
  <c r="H53" i="5"/>
  <c r="E24" i="5"/>
  <c r="M102" i="5"/>
  <c r="AF101" i="4"/>
  <c r="T50" i="5"/>
  <c r="AM49" i="4"/>
  <c r="F33" i="5"/>
  <c r="D13" i="5"/>
  <c r="W12" i="4"/>
  <c r="K63" i="5"/>
  <c r="AD62" i="4"/>
  <c r="S49" i="5"/>
  <c r="AL48" i="4"/>
  <c r="AL48" i="6" s="1"/>
  <c r="L73" i="5"/>
  <c r="AE72" i="4"/>
  <c r="J102" i="5"/>
  <c r="AC101" i="4"/>
  <c r="F84" i="5"/>
  <c r="R40" i="5"/>
  <c r="AK39" i="4"/>
  <c r="AL78" i="4"/>
  <c r="AL78" i="6" s="1"/>
  <c r="S79" i="5"/>
  <c r="P11" i="5"/>
  <c r="AI10" i="4"/>
  <c r="R30" i="5"/>
  <c r="AK29" i="4"/>
  <c r="AK29" i="6" s="1"/>
  <c r="O72" i="5"/>
  <c r="AH71" i="4"/>
  <c r="O62" i="5"/>
  <c r="AH61" i="4"/>
  <c r="D92" i="5"/>
  <c r="H43" i="5"/>
  <c r="M11" i="5"/>
  <c r="AF10" i="4"/>
  <c r="B20" i="5"/>
  <c r="B20" i="4"/>
  <c r="B28" i="3"/>
  <c r="CA27" i="3"/>
  <c r="BW27" i="3"/>
  <c r="BS27" i="3"/>
  <c r="BO27" i="3"/>
  <c r="BK27" i="3"/>
  <c r="BG27" i="3"/>
  <c r="BC27" i="3"/>
  <c r="AY27" i="3"/>
  <c r="AU27" i="3"/>
  <c r="AQ27" i="3"/>
  <c r="AM27" i="3"/>
  <c r="AI27" i="3"/>
  <c r="AE27" i="3"/>
  <c r="BZ27" i="3"/>
  <c r="BV27" i="3"/>
  <c r="BR27" i="3"/>
  <c r="BN27" i="3"/>
  <c r="BJ27" i="3"/>
  <c r="BF27" i="3"/>
  <c r="BB27" i="3"/>
  <c r="AX27" i="3"/>
  <c r="AT27" i="3"/>
  <c r="AP27" i="3"/>
  <c r="AL27" i="3"/>
  <c r="AH27" i="3"/>
  <c r="AD27" i="3"/>
  <c r="BY27" i="3"/>
  <c r="BU27" i="3"/>
  <c r="BQ27" i="3"/>
  <c r="BM27" i="3"/>
  <c r="BI27" i="3"/>
  <c r="BE27" i="3"/>
  <c r="BA27" i="3"/>
  <c r="AW27" i="3"/>
  <c r="AS27" i="3"/>
  <c r="AO27" i="3"/>
  <c r="AK27" i="3"/>
  <c r="AG27" i="3"/>
  <c r="AC27" i="3"/>
  <c r="CB27" i="3"/>
  <c r="BL27" i="3"/>
  <c r="AV27" i="3"/>
  <c r="AF27" i="3"/>
  <c r="BP27" i="3"/>
  <c r="BX27" i="3"/>
  <c r="BH27" i="3"/>
  <c r="AR27" i="3"/>
  <c r="AZ27" i="3"/>
  <c r="BT27" i="3"/>
  <c r="BD27" i="3"/>
  <c r="AN27" i="3"/>
  <c r="AJ27" i="3"/>
  <c r="AS19" i="4" l="1"/>
  <c r="AS19" i="6" s="1"/>
  <c r="Z19" i="6"/>
  <c r="K20" i="1"/>
  <c r="W19" i="3"/>
  <c r="V19" i="3"/>
  <c r="U19" i="3"/>
  <c r="S19" i="3"/>
  <c r="R19" i="3"/>
  <c r="Q19" i="3"/>
  <c r="X19" i="3"/>
  <c r="AB19" i="3"/>
  <c r="T19" i="3"/>
  <c r="P19" i="3"/>
  <c r="AA19" i="3"/>
  <c r="Z19" i="3"/>
  <c r="Y19" i="3"/>
  <c r="AA20" i="4"/>
  <c r="Y20" i="4"/>
  <c r="Z20" i="4"/>
  <c r="AT19" i="4"/>
  <c r="AT19" i="6" s="1"/>
  <c r="AA19" i="6"/>
  <c r="AR19" i="4"/>
  <c r="AR19" i="6" s="1"/>
  <c r="Y19" i="6"/>
  <c r="BG17" i="6"/>
  <c r="BD99" i="4"/>
  <c r="BD99" i="6" s="1"/>
  <c r="AK99" i="6"/>
  <c r="AY110" i="4"/>
  <c r="AY110" i="6" s="1"/>
  <c r="AF110" i="6"/>
  <c r="BD19" i="4"/>
  <c r="BD19" i="6" s="1"/>
  <c r="AK19" i="6"/>
  <c r="BE59" i="4"/>
  <c r="BE59" i="6" s="1"/>
  <c r="AL59" i="6"/>
  <c r="BF109" i="4"/>
  <c r="BF109" i="6" s="1"/>
  <c r="AM109" i="6"/>
  <c r="AU82" i="4"/>
  <c r="AU82" i="6" s="1"/>
  <c r="AB82" i="6"/>
  <c r="AS12" i="4"/>
  <c r="AS12" i="6" s="1"/>
  <c r="Z12" i="6"/>
  <c r="AX51" i="4"/>
  <c r="AX51" i="6" s="1"/>
  <c r="AE51" i="6"/>
  <c r="AV20" i="4"/>
  <c r="AV20" i="6" s="1"/>
  <c r="AC20" i="6"/>
  <c r="BD110" i="4"/>
  <c r="BD110" i="6" s="1"/>
  <c r="AK110" i="6"/>
  <c r="AU72" i="4"/>
  <c r="AU72" i="6" s="1"/>
  <c r="AB72" i="6"/>
  <c r="C21" i="1"/>
  <c r="I20" i="1"/>
  <c r="BI12" i="6"/>
  <c r="BF49" i="4"/>
  <c r="BF49" i="6" s="1"/>
  <c r="AM49" i="6"/>
  <c r="BB109" i="4"/>
  <c r="BB109" i="6" s="1"/>
  <c r="AI109" i="6"/>
  <c r="AX61" i="4"/>
  <c r="AX61" i="6" s="1"/>
  <c r="AE61" i="6"/>
  <c r="AU92" i="4"/>
  <c r="AU92" i="6" s="1"/>
  <c r="AB92" i="6"/>
  <c r="AZ31" i="4"/>
  <c r="AZ31" i="6" s="1"/>
  <c r="AG31" i="6"/>
  <c r="AW82" i="4"/>
  <c r="AW82" i="6" s="1"/>
  <c r="AD82" i="6"/>
  <c r="AY61" i="4"/>
  <c r="AY61" i="6" s="1"/>
  <c r="AF61" i="6"/>
  <c r="BB49" i="4"/>
  <c r="BB49" i="6" s="1"/>
  <c r="AI49" i="6"/>
  <c r="AV50" i="4"/>
  <c r="AV50" i="6" s="1"/>
  <c r="AC50" i="6"/>
  <c r="BE47" i="6"/>
  <c r="BG7" i="6"/>
  <c r="AU42" i="4"/>
  <c r="AU42" i="6" s="1"/>
  <c r="AB42" i="6"/>
  <c r="AY80" i="4"/>
  <c r="AY80" i="6" s="1"/>
  <c r="AF80" i="6"/>
  <c r="BA100" i="4"/>
  <c r="BA100" i="6" s="1"/>
  <c r="AH100" i="6"/>
  <c r="AV110" i="4"/>
  <c r="AV110" i="6" s="1"/>
  <c r="AC110" i="6"/>
  <c r="BC60" i="4"/>
  <c r="BC60" i="6" s="1"/>
  <c r="AJ60" i="6"/>
  <c r="AW71" i="4"/>
  <c r="AW71" i="6" s="1"/>
  <c r="AD71" i="6"/>
  <c r="AW21" i="4"/>
  <c r="AW21" i="6" s="1"/>
  <c r="AD21" i="6"/>
  <c r="BF79" i="4"/>
  <c r="BF79" i="6" s="1"/>
  <c r="AM79" i="6"/>
  <c r="AN18" i="6"/>
  <c r="AX72" i="4"/>
  <c r="AX72" i="6" s="1"/>
  <c r="AE72" i="6"/>
  <c r="BA71" i="4"/>
  <c r="BA71" i="6" s="1"/>
  <c r="AH71" i="6"/>
  <c r="AW51" i="4"/>
  <c r="AW51" i="6" s="1"/>
  <c r="AD51" i="6"/>
  <c r="BC110" i="4"/>
  <c r="BC110" i="6" s="1"/>
  <c r="AJ110" i="6"/>
  <c r="BF20" i="4"/>
  <c r="BF20" i="6" s="1"/>
  <c r="AM20" i="6"/>
  <c r="AW32" i="4"/>
  <c r="AW32" i="6" s="1"/>
  <c r="AD32" i="6"/>
  <c r="AZ91" i="4"/>
  <c r="AZ91" i="6" s="1"/>
  <c r="AG91" i="6"/>
  <c r="AU62" i="4"/>
  <c r="AU62" i="6" s="1"/>
  <c r="AB62" i="6"/>
  <c r="BA11" i="4"/>
  <c r="BA11" i="6" s="1"/>
  <c r="AH11" i="6"/>
  <c r="AW62" i="4"/>
  <c r="AW62" i="6" s="1"/>
  <c r="AD62" i="6"/>
  <c r="AX21" i="4"/>
  <c r="AX21" i="6" s="1"/>
  <c r="AE21" i="6"/>
  <c r="AZ51" i="4"/>
  <c r="AZ51" i="6" s="1"/>
  <c r="AG51" i="6"/>
  <c r="BA30" i="4"/>
  <c r="BA30" i="6" s="1"/>
  <c r="AH30" i="6"/>
  <c r="AW12" i="4"/>
  <c r="AW12" i="6" s="1"/>
  <c r="AD12" i="6"/>
  <c r="AO13" i="4"/>
  <c r="AO13" i="6" s="1"/>
  <c r="V13" i="6"/>
  <c r="AX11" i="4"/>
  <c r="AX11" i="6" s="1"/>
  <c r="AE11" i="6"/>
  <c r="BB100" i="4"/>
  <c r="BB100" i="6" s="1"/>
  <c r="AI100" i="6"/>
  <c r="BD69" i="4"/>
  <c r="BD69" i="6" s="1"/>
  <c r="AK69" i="6"/>
  <c r="BF59" i="4"/>
  <c r="BF59" i="6" s="1"/>
  <c r="AM59" i="6"/>
  <c r="BC90" i="4"/>
  <c r="BC90" i="6" s="1"/>
  <c r="AJ90" i="6"/>
  <c r="BB79" i="4"/>
  <c r="BB79" i="6" s="1"/>
  <c r="AI79" i="6"/>
  <c r="AY91" i="4"/>
  <c r="AY91" i="6" s="1"/>
  <c r="AF91" i="6"/>
  <c r="AZ81" i="4"/>
  <c r="AZ81" i="6" s="1"/>
  <c r="AG81" i="6"/>
  <c r="AU22" i="4"/>
  <c r="AU22" i="6" s="1"/>
  <c r="AB22" i="6"/>
  <c r="BA40" i="4"/>
  <c r="BA40" i="6" s="1"/>
  <c r="AH40" i="6"/>
  <c r="AW102" i="4"/>
  <c r="AW102" i="6" s="1"/>
  <c r="AD102" i="6"/>
  <c r="AU102" i="4"/>
  <c r="AU102" i="6" s="1"/>
  <c r="AB102" i="6"/>
  <c r="AV80" i="4"/>
  <c r="AV80" i="6" s="1"/>
  <c r="AC80" i="6"/>
  <c r="BE87" i="6"/>
  <c r="BI18" i="6"/>
  <c r="BF108" i="6"/>
  <c r="AP19" i="4"/>
  <c r="AP19" i="6" s="1"/>
  <c r="W19" i="6"/>
  <c r="BA61" i="4"/>
  <c r="BA61" i="6" s="1"/>
  <c r="AH61" i="6"/>
  <c r="BD39" i="4"/>
  <c r="BD39" i="6" s="1"/>
  <c r="AK39" i="6"/>
  <c r="BC51" i="4"/>
  <c r="BC51" i="6" s="1"/>
  <c r="AJ51" i="6"/>
  <c r="BA111" i="4"/>
  <c r="BA111" i="6" s="1"/>
  <c r="AH111" i="6"/>
  <c r="AV30" i="4"/>
  <c r="AV30" i="6" s="1"/>
  <c r="AC30" i="6"/>
  <c r="BF40" i="4"/>
  <c r="BF40" i="6" s="1"/>
  <c r="AM40" i="6"/>
  <c r="AY101" i="4"/>
  <c r="AY101" i="6" s="1"/>
  <c r="AF101" i="6"/>
  <c r="AZ71" i="4"/>
  <c r="AZ71" i="6" s="1"/>
  <c r="AG71" i="6"/>
  <c r="BC22" i="4"/>
  <c r="BC22" i="6" s="1"/>
  <c r="AJ22" i="6"/>
  <c r="AY50" i="4"/>
  <c r="AY50" i="6" s="1"/>
  <c r="AF50" i="6"/>
  <c r="AQ13" i="4"/>
  <c r="AQ13" i="6" s="1"/>
  <c r="X13" i="6"/>
  <c r="AV40" i="4"/>
  <c r="AV40" i="6" s="1"/>
  <c r="AC40" i="6"/>
  <c r="BC81" i="4"/>
  <c r="BC81" i="6" s="1"/>
  <c r="AJ81" i="6"/>
  <c r="AX82" i="4"/>
  <c r="AX82" i="6" s="1"/>
  <c r="AE82" i="6"/>
  <c r="AX112" i="4"/>
  <c r="AX112" i="6" s="1"/>
  <c r="AE112" i="6"/>
  <c r="BB89" i="4"/>
  <c r="BB89" i="6" s="1"/>
  <c r="AI89" i="6"/>
  <c r="BE109" i="4"/>
  <c r="BE109" i="6" s="1"/>
  <c r="AL109" i="6"/>
  <c r="BB69" i="4"/>
  <c r="BB69" i="6" s="1"/>
  <c r="AI69" i="6"/>
  <c r="AO19" i="4"/>
  <c r="AO19" i="6" s="1"/>
  <c r="V19" i="6"/>
  <c r="J20" i="1"/>
  <c r="P19" i="1"/>
  <c r="K19" i="3"/>
  <c r="H19" i="3"/>
  <c r="F19" i="3"/>
  <c r="I19" i="3"/>
  <c r="D19" i="3"/>
  <c r="E19" i="3"/>
  <c r="G19" i="3"/>
  <c r="J19" i="3"/>
  <c r="C19" i="3"/>
  <c r="L19" i="3"/>
  <c r="M19" i="3"/>
  <c r="N19" i="3"/>
  <c r="O19" i="3"/>
  <c r="V20" i="4"/>
  <c r="X20" i="4"/>
  <c r="W20" i="4"/>
  <c r="BC100" i="4"/>
  <c r="BC100" i="6" s="1"/>
  <c r="AJ100" i="6"/>
  <c r="AV101" i="4"/>
  <c r="AV101" i="6" s="1"/>
  <c r="AC101" i="6"/>
  <c r="BC71" i="4"/>
  <c r="BC71" i="6" s="1"/>
  <c r="AJ71" i="6"/>
  <c r="AU112" i="4"/>
  <c r="AU112" i="6" s="1"/>
  <c r="AB112" i="6"/>
  <c r="BC10" i="4"/>
  <c r="BC10" i="6" s="1"/>
  <c r="AJ10" i="6"/>
  <c r="BA80" i="4"/>
  <c r="BA80" i="6" s="1"/>
  <c r="AH80" i="6"/>
  <c r="AZ11" i="4"/>
  <c r="AZ11" i="6" s="1"/>
  <c r="AG11" i="6"/>
  <c r="BD59" i="4"/>
  <c r="BD59" i="6" s="1"/>
  <c r="AK59" i="6"/>
  <c r="AV70" i="4"/>
  <c r="AV70" i="6" s="1"/>
  <c r="AC70" i="6"/>
  <c r="BD9" i="4"/>
  <c r="BD9" i="6" s="1"/>
  <c r="AK9" i="6"/>
  <c r="AX32" i="4"/>
  <c r="AX32" i="6" s="1"/>
  <c r="AE32" i="6"/>
  <c r="BF99" i="4"/>
  <c r="BF99" i="6" s="1"/>
  <c r="AM99" i="6"/>
  <c r="BD89" i="4"/>
  <c r="BD89" i="6" s="1"/>
  <c r="AK89" i="6"/>
  <c r="AY20" i="4"/>
  <c r="AY20" i="6" s="1"/>
  <c r="AF20" i="6"/>
  <c r="AQ19" i="4"/>
  <c r="AQ19" i="6" s="1"/>
  <c r="X19" i="6"/>
  <c r="AY30" i="4"/>
  <c r="AY30" i="6" s="1"/>
  <c r="AF30" i="6"/>
  <c r="AY10" i="4"/>
  <c r="AY10" i="6" s="1"/>
  <c r="AF10" i="6"/>
  <c r="BB10" i="4"/>
  <c r="BB10" i="6" s="1"/>
  <c r="AI10" i="6"/>
  <c r="AP12" i="4"/>
  <c r="AP12" i="6" s="1"/>
  <c r="W12" i="6"/>
  <c r="AR12" i="4"/>
  <c r="AR12" i="6" s="1"/>
  <c r="Y12" i="6"/>
  <c r="AZ111" i="4"/>
  <c r="AZ111" i="6" s="1"/>
  <c r="AG111" i="6"/>
  <c r="AX102" i="4"/>
  <c r="AX102" i="6" s="1"/>
  <c r="AE102" i="6"/>
  <c r="BA90" i="4"/>
  <c r="BA90" i="6" s="1"/>
  <c r="AH90" i="6"/>
  <c r="AZ61" i="4"/>
  <c r="AZ61" i="6" s="1"/>
  <c r="AG61" i="6"/>
  <c r="AU32" i="4"/>
  <c r="AU32" i="6" s="1"/>
  <c r="AB32" i="6"/>
  <c r="AW111" i="4"/>
  <c r="AW111" i="6" s="1"/>
  <c r="AD111" i="6"/>
  <c r="AY70" i="4"/>
  <c r="AY70" i="6" s="1"/>
  <c r="AF70" i="6"/>
  <c r="AZ101" i="4"/>
  <c r="AZ101" i="6" s="1"/>
  <c r="AG101" i="6"/>
  <c r="BB29" i="4"/>
  <c r="BB29" i="6" s="1"/>
  <c r="AI29" i="6"/>
  <c r="BC40" i="4"/>
  <c r="BC40" i="6" s="1"/>
  <c r="AJ40" i="6"/>
  <c r="BA50" i="4"/>
  <c r="BA50" i="6" s="1"/>
  <c r="AH50" i="6"/>
  <c r="AY41" i="4"/>
  <c r="AY41" i="6" s="1"/>
  <c r="AF41" i="6"/>
  <c r="AT11" i="4"/>
  <c r="AT11" i="6" s="1"/>
  <c r="AA11" i="6"/>
  <c r="AV90" i="4"/>
  <c r="AV90" i="6" s="1"/>
  <c r="AC90" i="6"/>
  <c r="AX41" i="4"/>
  <c r="AX41" i="6" s="1"/>
  <c r="AE41" i="6"/>
  <c r="AX91" i="4"/>
  <c r="AX91" i="6" s="1"/>
  <c r="AE91" i="6"/>
  <c r="AN8" i="6"/>
  <c r="AZ41" i="4"/>
  <c r="AZ41" i="6" s="1"/>
  <c r="AG41" i="6"/>
  <c r="BF9" i="4"/>
  <c r="BF9" i="6" s="1"/>
  <c r="AM9" i="6"/>
  <c r="AU52" i="4"/>
  <c r="AU52" i="6" s="1"/>
  <c r="AB52" i="6"/>
  <c r="BD49" i="4"/>
  <c r="BD49" i="6" s="1"/>
  <c r="AK49" i="6"/>
  <c r="BC30" i="4"/>
  <c r="BC30" i="6" s="1"/>
  <c r="AJ30" i="6"/>
  <c r="BD79" i="4"/>
  <c r="BD79" i="6" s="1"/>
  <c r="AK79" i="6"/>
  <c r="AW91" i="4"/>
  <c r="AW91" i="6" s="1"/>
  <c r="AD91" i="6"/>
  <c r="BF70" i="4"/>
  <c r="BF70" i="6" s="1"/>
  <c r="AM70" i="6"/>
  <c r="BB39" i="4"/>
  <c r="BB39" i="6" s="1"/>
  <c r="AI39" i="6"/>
  <c r="AZ21" i="4"/>
  <c r="AZ21" i="6" s="1"/>
  <c r="AG21" i="6"/>
  <c r="AW42" i="4"/>
  <c r="AW42" i="6" s="1"/>
  <c r="AD42" i="6"/>
  <c r="AU12" i="4"/>
  <c r="AU12" i="6" s="1"/>
  <c r="AB12" i="6"/>
  <c r="BA20" i="4"/>
  <c r="BA20" i="6" s="1"/>
  <c r="AH20" i="6"/>
  <c r="BF89" i="4"/>
  <c r="BF89" i="6" s="1"/>
  <c r="AM89" i="6"/>
  <c r="BB20" i="4"/>
  <c r="BB20" i="6" s="1"/>
  <c r="AI20" i="6"/>
  <c r="BB60" i="4"/>
  <c r="BB60" i="6" s="1"/>
  <c r="AI60" i="6"/>
  <c r="BE29" i="4"/>
  <c r="BE29" i="6" s="1"/>
  <c r="AL29" i="6"/>
  <c r="AV60" i="4"/>
  <c r="AV60" i="6" s="1"/>
  <c r="AC60" i="6"/>
  <c r="BE98" i="4"/>
  <c r="AL98" i="6"/>
  <c r="AV10" i="4"/>
  <c r="AV10" i="6" s="1"/>
  <c r="AC10" i="6"/>
  <c r="BF29" i="4"/>
  <c r="BF29" i="6" s="1"/>
  <c r="AM29" i="6"/>
  <c r="BF28" i="6"/>
  <c r="B21" i="6"/>
  <c r="BE48" i="4"/>
  <c r="BE88" i="4"/>
  <c r="BD29" i="4"/>
  <c r="AN8" i="4"/>
  <c r="BE8" i="4"/>
  <c r="BE68" i="4"/>
  <c r="AN18" i="4"/>
  <c r="BE18" i="4"/>
  <c r="BE38" i="4"/>
  <c r="BE78" i="4"/>
  <c r="S80" i="5"/>
  <c r="AL79" i="4"/>
  <c r="AL79" i="6" s="1"/>
  <c r="H34" i="5"/>
  <c r="M112" i="5"/>
  <c r="AF111" i="4"/>
  <c r="O82" i="5"/>
  <c r="AH81" i="4"/>
  <c r="O113" i="5"/>
  <c r="AH112" i="4"/>
  <c r="L53" i="5"/>
  <c r="AE52" i="4"/>
  <c r="P81" i="5"/>
  <c r="AI80" i="4"/>
  <c r="O22" i="5"/>
  <c r="AH21" i="4"/>
  <c r="P51" i="5"/>
  <c r="AI50" i="4"/>
  <c r="J92" i="5"/>
  <c r="AC91" i="4"/>
  <c r="J52" i="5"/>
  <c r="AC51" i="4"/>
  <c r="H44" i="5"/>
  <c r="O63" i="5"/>
  <c r="AH62" i="4"/>
  <c r="R31" i="5"/>
  <c r="AK30" i="4"/>
  <c r="F85" i="5"/>
  <c r="L74" i="5"/>
  <c r="AE73" i="4"/>
  <c r="K64" i="5"/>
  <c r="AD63" i="4"/>
  <c r="F34" i="5"/>
  <c r="M103" i="5"/>
  <c r="AF102" i="4"/>
  <c r="H54" i="5"/>
  <c r="L23" i="5"/>
  <c r="AE22" i="4"/>
  <c r="Q102" i="5"/>
  <c r="AJ101" i="4"/>
  <c r="F14" i="5"/>
  <c r="Y13" i="4"/>
  <c r="S90" i="5"/>
  <c r="AL89" i="4"/>
  <c r="H113" i="5"/>
  <c r="G113" i="5"/>
  <c r="N113" i="5"/>
  <c r="AG112" i="4"/>
  <c r="Q112" i="5"/>
  <c r="AJ111" i="4"/>
  <c r="C105" i="5"/>
  <c r="I44" i="5"/>
  <c r="AB43" i="4"/>
  <c r="Q73" i="5"/>
  <c r="AJ72" i="4"/>
  <c r="O32" i="5"/>
  <c r="AH31" i="4"/>
  <c r="R21" i="5"/>
  <c r="AK20" i="4"/>
  <c r="C115" i="5"/>
  <c r="T11" i="5"/>
  <c r="AM10" i="4"/>
  <c r="F24" i="5"/>
  <c r="S61" i="5"/>
  <c r="AL60" i="4"/>
  <c r="P91" i="5"/>
  <c r="AI90" i="4"/>
  <c r="N13" i="5"/>
  <c r="AG12" i="4"/>
  <c r="K34" i="5"/>
  <c r="AD33" i="4"/>
  <c r="S70" i="5"/>
  <c r="AL69" i="4"/>
  <c r="AL69" i="6" s="1"/>
  <c r="O102" i="5"/>
  <c r="AH101" i="4"/>
  <c r="F64" i="5"/>
  <c r="J32" i="5"/>
  <c r="AC31" i="4"/>
  <c r="I34" i="5"/>
  <c r="AB33" i="4"/>
  <c r="I94" i="5"/>
  <c r="AB93" i="4"/>
  <c r="R61" i="5"/>
  <c r="AK60" i="4"/>
  <c r="N93" i="5"/>
  <c r="AG92" i="4"/>
  <c r="J22" i="5"/>
  <c r="AC21" i="4"/>
  <c r="D64" i="5"/>
  <c r="T72" i="5"/>
  <c r="AM71" i="4"/>
  <c r="AL9" i="4"/>
  <c r="AL9" i="6" s="1"/>
  <c r="S10" i="5"/>
  <c r="D74" i="5"/>
  <c r="M72" i="5"/>
  <c r="AF71" i="4"/>
  <c r="T42" i="5"/>
  <c r="AM41" i="4"/>
  <c r="G54" i="5"/>
  <c r="N103" i="5"/>
  <c r="AG102" i="4"/>
  <c r="Q62" i="5"/>
  <c r="AJ61" i="4"/>
  <c r="R11" i="5"/>
  <c r="AK10" i="4"/>
  <c r="O13" i="5"/>
  <c r="AH12" i="4"/>
  <c r="P31" i="5"/>
  <c r="AI30" i="4"/>
  <c r="D84" i="5"/>
  <c r="L34" i="5"/>
  <c r="AE33" i="4"/>
  <c r="E105" i="5"/>
  <c r="Q42" i="5"/>
  <c r="AJ41" i="4"/>
  <c r="K73" i="5"/>
  <c r="AD72" i="4"/>
  <c r="L114" i="5"/>
  <c r="AE113" i="4"/>
  <c r="T91" i="5"/>
  <c r="AM90" i="4"/>
  <c r="N83" i="5"/>
  <c r="AG82" i="4"/>
  <c r="P22" i="5"/>
  <c r="AI21" i="4"/>
  <c r="I24" i="5"/>
  <c r="AB23" i="4"/>
  <c r="M63" i="5"/>
  <c r="AF62" i="4"/>
  <c r="M22" i="5"/>
  <c r="AF21" i="4"/>
  <c r="E35" i="5"/>
  <c r="C65" i="5"/>
  <c r="H74" i="5"/>
  <c r="M43" i="5"/>
  <c r="AF42" i="4"/>
  <c r="O42" i="5"/>
  <c r="AH41" i="4"/>
  <c r="J12" i="5"/>
  <c r="J13" i="5" s="1"/>
  <c r="AC11" i="4"/>
  <c r="K104" i="5"/>
  <c r="AD103" i="4"/>
  <c r="F55" i="5"/>
  <c r="G93" i="5"/>
  <c r="O92" i="5"/>
  <c r="AH91" i="4"/>
  <c r="N63" i="5"/>
  <c r="AG62" i="4"/>
  <c r="G63" i="5"/>
  <c r="H24" i="5"/>
  <c r="S20" i="5"/>
  <c r="AL19" i="4"/>
  <c r="AL19" i="6" s="1"/>
  <c r="M93" i="5"/>
  <c r="AF92" i="4"/>
  <c r="M12" i="5"/>
  <c r="AF11" i="4"/>
  <c r="L43" i="5"/>
  <c r="AE42" i="4"/>
  <c r="E75" i="5"/>
  <c r="L104" i="5"/>
  <c r="AE103" i="4"/>
  <c r="M52" i="5"/>
  <c r="AF51" i="4"/>
  <c r="I54" i="5"/>
  <c r="AB53" i="4"/>
  <c r="K14" i="5"/>
  <c r="AD13" i="4"/>
  <c r="T111" i="5"/>
  <c r="AM110" i="4"/>
  <c r="E15" i="5"/>
  <c r="X15" i="4" s="1"/>
  <c r="X14" i="4"/>
  <c r="R51" i="5"/>
  <c r="AK50" i="4"/>
  <c r="C15" i="5"/>
  <c r="V15" i="4" s="1"/>
  <c r="V14" i="4"/>
  <c r="I84" i="5"/>
  <c r="AB83" i="4"/>
  <c r="J42" i="5"/>
  <c r="AC41" i="4"/>
  <c r="Q32" i="5"/>
  <c r="AJ31" i="4"/>
  <c r="S111" i="5"/>
  <c r="AL110" i="4"/>
  <c r="G44" i="5"/>
  <c r="K113" i="5"/>
  <c r="AD112" i="4"/>
  <c r="L93" i="5"/>
  <c r="AE92" i="4"/>
  <c r="T81" i="5"/>
  <c r="AM80" i="4"/>
  <c r="L84" i="5"/>
  <c r="AE83" i="4"/>
  <c r="R112" i="5"/>
  <c r="AK111" i="4"/>
  <c r="G83" i="5"/>
  <c r="F94" i="5"/>
  <c r="C85" i="5"/>
  <c r="T101" i="5"/>
  <c r="AM100" i="4"/>
  <c r="H104" i="5"/>
  <c r="F114" i="5"/>
  <c r="K23" i="5"/>
  <c r="AD22" i="4"/>
  <c r="R91" i="5"/>
  <c r="AK90" i="4"/>
  <c r="P71" i="5"/>
  <c r="AI70" i="4"/>
  <c r="I104" i="5"/>
  <c r="AB103" i="4"/>
  <c r="T31" i="5"/>
  <c r="AM30" i="4"/>
  <c r="J82" i="5"/>
  <c r="AC81" i="4"/>
  <c r="S40" i="5"/>
  <c r="AL39" i="4"/>
  <c r="AL39" i="6" s="1"/>
  <c r="P111" i="5"/>
  <c r="AI110" i="4"/>
  <c r="AM21" i="4"/>
  <c r="T22" i="5"/>
  <c r="C75" i="5"/>
  <c r="L63" i="5"/>
  <c r="AE62" i="4"/>
  <c r="P102" i="5"/>
  <c r="AI101" i="4"/>
  <c r="N33" i="5"/>
  <c r="AG32" i="4"/>
  <c r="I64" i="5"/>
  <c r="AB63" i="4"/>
  <c r="J72" i="5"/>
  <c r="AC71" i="4"/>
  <c r="D53" i="5"/>
  <c r="I14" i="5"/>
  <c r="AB13" i="4"/>
  <c r="D93" i="5"/>
  <c r="O73" i="5"/>
  <c r="AH72" i="4"/>
  <c r="P12" i="5"/>
  <c r="AI11" i="4"/>
  <c r="R41" i="5"/>
  <c r="AK40" i="4"/>
  <c r="J103" i="5"/>
  <c r="AC102" i="4"/>
  <c r="S50" i="5"/>
  <c r="AL49" i="4"/>
  <c r="AL49" i="6" s="1"/>
  <c r="D14" i="5"/>
  <c r="W13" i="4"/>
  <c r="T51" i="5"/>
  <c r="AM50" i="4"/>
  <c r="E25" i="5"/>
  <c r="K53" i="5"/>
  <c r="AD52" i="4"/>
  <c r="N73" i="5"/>
  <c r="AG72" i="4"/>
  <c r="H94" i="5"/>
  <c r="G74" i="5"/>
  <c r="R101" i="5"/>
  <c r="AK100" i="4"/>
  <c r="Q24" i="5"/>
  <c r="AJ23" i="4"/>
  <c r="M32" i="5"/>
  <c r="AF31" i="4"/>
  <c r="N53" i="5"/>
  <c r="AG52" i="4"/>
  <c r="N43" i="5"/>
  <c r="AG42" i="4"/>
  <c r="E55" i="5"/>
  <c r="Q53" i="5"/>
  <c r="AJ52" i="4"/>
  <c r="F74" i="5"/>
  <c r="I114" i="5"/>
  <c r="AB113" i="4"/>
  <c r="M82" i="5"/>
  <c r="AF81" i="4"/>
  <c r="Q12" i="5"/>
  <c r="AJ11" i="4"/>
  <c r="D103" i="5"/>
  <c r="D34" i="5"/>
  <c r="R81" i="5"/>
  <c r="AK80" i="4"/>
  <c r="E115" i="5"/>
  <c r="Z13" i="4"/>
  <c r="G14" i="5"/>
  <c r="L13" i="5"/>
  <c r="AE12" i="4"/>
  <c r="E45" i="5"/>
  <c r="K93" i="5"/>
  <c r="AD92" i="4"/>
  <c r="Q83" i="5"/>
  <c r="AJ82" i="4"/>
  <c r="J112" i="5"/>
  <c r="AC111" i="4"/>
  <c r="F44" i="5"/>
  <c r="C25" i="5"/>
  <c r="P41" i="5"/>
  <c r="AI40" i="4"/>
  <c r="R71" i="5"/>
  <c r="AK70" i="4"/>
  <c r="I74" i="5"/>
  <c r="AB73" i="4"/>
  <c r="G103" i="5"/>
  <c r="D113" i="5"/>
  <c r="T61" i="5"/>
  <c r="AM60" i="4"/>
  <c r="N23" i="5"/>
  <c r="AG22" i="4"/>
  <c r="H84" i="5"/>
  <c r="Q92" i="5"/>
  <c r="AJ91" i="4"/>
  <c r="K44" i="5"/>
  <c r="AD43" i="4"/>
  <c r="H63" i="5"/>
  <c r="K84" i="5"/>
  <c r="AD83" i="4"/>
  <c r="E65" i="5"/>
  <c r="O52" i="5"/>
  <c r="AH51" i="4"/>
  <c r="C45" i="5"/>
  <c r="P62" i="5"/>
  <c r="AI61" i="4"/>
  <c r="G34" i="5"/>
  <c r="S31" i="5"/>
  <c r="AL30" i="4"/>
  <c r="F104" i="5"/>
  <c r="J62" i="5"/>
  <c r="AC61" i="4"/>
  <c r="S100" i="5"/>
  <c r="AL99" i="4"/>
  <c r="AL99" i="6" s="1"/>
  <c r="D24" i="5"/>
  <c r="G23" i="5"/>
  <c r="D44" i="5"/>
  <c r="H13" i="5"/>
  <c r="AA12" i="4"/>
  <c r="B21" i="5"/>
  <c r="B21" i="4"/>
  <c r="B29" i="3"/>
  <c r="BY28" i="3"/>
  <c r="BU28" i="3"/>
  <c r="BQ28" i="3"/>
  <c r="BM28" i="3"/>
  <c r="BI28" i="3"/>
  <c r="BE28" i="3"/>
  <c r="BA28" i="3"/>
  <c r="AW28" i="3"/>
  <c r="AS28" i="3"/>
  <c r="AO28" i="3"/>
  <c r="AK28" i="3"/>
  <c r="AG28" i="3"/>
  <c r="AC28" i="3"/>
  <c r="CB28" i="3"/>
  <c r="BX28" i="3"/>
  <c r="BT28" i="3"/>
  <c r="BP28" i="3"/>
  <c r="BL28" i="3"/>
  <c r="BH28" i="3"/>
  <c r="BD28" i="3"/>
  <c r="AZ28" i="3"/>
  <c r="AV28" i="3"/>
  <c r="AR28" i="3"/>
  <c r="AN28" i="3"/>
  <c r="AJ28" i="3"/>
  <c r="AF28" i="3"/>
  <c r="CA28" i="3"/>
  <c r="BW28" i="3"/>
  <c r="BS28" i="3"/>
  <c r="BO28" i="3"/>
  <c r="BK28" i="3"/>
  <c r="BG28" i="3"/>
  <c r="BC28" i="3"/>
  <c r="AY28" i="3"/>
  <c r="AU28" i="3"/>
  <c r="AQ28" i="3"/>
  <c r="AM28" i="3"/>
  <c r="AI28" i="3"/>
  <c r="AE28" i="3"/>
  <c r="BN28" i="3"/>
  <c r="AX28" i="3"/>
  <c r="AH28" i="3"/>
  <c r="AL28" i="3"/>
  <c r="BZ28" i="3"/>
  <c r="BJ28" i="3"/>
  <c r="AT28" i="3"/>
  <c r="AD28" i="3"/>
  <c r="BB28" i="3"/>
  <c r="BV28" i="3"/>
  <c r="BF28" i="3"/>
  <c r="AP28" i="3"/>
  <c r="BR28" i="3"/>
  <c r="AS20" i="4" l="1"/>
  <c r="AS20" i="6" s="1"/>
  <c r="Z20" i="6"/>
  <c r="K21" i="1"/>
  <c r="Y20" i="3"/>
  <c r="AB20" i="3"/>
  <c r="T20" i="3"/>
  <c r="W20" i="3"/>
  <c r="U20" i="3"/>
  <c r="X20" i="3"/>
  <c r="AA20" i="3"/>
  <c r="Q20" i="3"/>
  <c r="Z20" i="3"/>
  <c r="P20" i="3"/>
  <c r="S20" i="3"/>
  <c r="R20" i="3"/>
  <c r="V20" i="3"/>
  <c r="Y21" i="4"/>
  <c r="AA21" i="4"/>
  <c r="Z21" i="4"/>
  <c r="AR20" i="4"/>
  <c r="AR20" i="6" s="1"/>
  <c r="Y20" i="6"/>
  <c r="AA20" i="6"/>
  <c r="AT20" i="4"/>
  <c r="AT20" i="6" s="1"/>
  <c r="AN9" i="6"/>
  <c r="BF80" i="4"/>
  <c r="BF80" i="6" s="1"/>
  <c r="AM80" i="6"/>
  <c r="AX113" i="4"/>
  <c r="AX113" i="6" s="1"/>
  <c r="AE113" i="6"/>
  <c r="BC72" i="4"/>
  <c r="BC72" i="6" s="1"/>
  <c r="AJ72" i="6"/>
  <c r="AR13" i="4"/>
  <c r="AR13" i="6" s="1"/>
  <c r="Y13" i="6"/>
  <c r="AT12" i="4"/>
  <c r="AT12" i="6" s="1"/>
  <c r="AA12" i="6"/>
  <c r="BC91" i="4"/>
  <c r="BC91" i="6" s="1"/>
  <c r="AJ91" i="6"/>
  <c r="BB40" i="4"/>
  <c r="BB40" i="6" s="1"/>
  <c r="AI40" i="6"/>
  <c r="BC82" i="4"/>
  <c r="BC82" i="6" s="1"/>
  <c r="AJ82" i="6"/>
  <c r="AZ52" i="4"/>
  <c r="AZ52" i="6" s="1"/>
  <c r="AG52" i="6"/>
  <c r="AV102" i="4"/>
  <c r="AV102" i="6" s="1"/>
  <c r="AC102" i="6"/>
  <c r="AU63" i="4"/>
  <c r="AU63" i="6" s="1"/>
  <c r="AB63" i="6"/>
  <c r="AV81" i="4"/>
  <c r="AV81" i="6" s="1"/>
  <c r="AC81" i="6"/>
  <c r="BD90" i="4"/>
  <c r="BD90" i="6" s="1"/>
  <c r="AK90" i="6"/>
  <c r="BF100" i="4"/>
  <c r="BF100" i="6" s="1"/>
  <c r="AM100" i="6"/>
  <c r="BG18" i="4"/>
  <c r="BE18" i="6"/>
  <c r="BA91" i="4"/>
  <c r="BA91" i="6" s="1"/>
  <c r="AH91" i="6"/>
  <c r="BF71" i="4"/>
  <c r="BF71" i="6" s="1"/>
  <c r="AM71" i="6"/>
  <c r="AZ112" i="4"/>
  <c r="AZ112" i="6" s="1"/>
  <c r="AG112" i="6"/>
  <c r="AS13" i="4"/>
  <c r="AS13" i="6" s="1"/>
  <c r="Z13" i="6"/>
  <c r="AW112" i="4"/>
  <c r="AW112" i="6" s="1"/>
  <c r="AD112" i="6"/>
  <c r="AV41" i="4"/>
  <c r="AV41" i="6" s="1"/>
  <c r="AC41" i="6"/>
  <c r="AQ14" i="4"/>
  <c r="AQ14" i="6" s="1"/>
  <c r="X14" i="6"/>
  <c r="AY51" i="4"/>
  <c r="AY51" i="6" s="1"/>
  <c r="AF51" i="6"/>
  <c r="AY11" i="4"/>
  <c r="AY11" i="6" s="1"/>
  <c r="AF11" i="6"/>
  <c r="AY42" i="4"/>
  <c r="AY42" i="6" s="1"/>
  <c r="AF42" i="6"/>
  <c r="AY21" i="4"/>
  <c r="AY21" i="6" s="1"/>
  <c r="AF21" i="6"/>
  <c r="AZ82" i="4"/>
  <c r="AZ82" i="6" s="1"/>
  <c r="AG82" i="6"/>
  <c r="BC41" i="4"/>
  <c r="BC41" i="6" s="1"/>
  <c r="AJ41" i="6"/>
  <c r="BB30" i="4"/>
  <c r="BB30" i="6" s="1"/>
  <c r="AI30" i="6"/>
  <c r="AZ102" i="4"/>
  <c r="AZ102" i="6" s="1"/>
  <c r="AG102" i="6"/>
  <c r="AV21" i="4"/>
  <c r="AV21" i="6" s="1"/>
  <c r="AC21" i="6"/>
  <c r="AU33" i="4"/>
  <c r="AU33" i="6" s="1"/>
  <c r="AB33" i="6"/>
  <c r="BE60" i="4"/>
  <c r="BE60" i="6" s="1"/>
  <c r="AL60" i="6"/>
  <c r="BD20" i="4"/>
  <c r="BD20" i="6" s="1"/>
  <c r="AK20" i="6"/>
  <c r="AX22" i="4"/>
  <c r="AX22" i="6" s="1"/>
  <c r="AE22" i="6"/>
  <c r="AW63" i="4"/>
  <c r="AW63" i="6" s="1"/>
  <c r="AD63" i="6"/>
  <c r="BA62" i="4"/>
  <c r="BA62" i="6" s="1"/>
  <c r="AH62" i="6"/>
  <c r="BB50" i="4"/>
  <c r="BB50" i="6" s="1"/>
  <c r="AI50" i="6"/>
  <c r="BA112" i="4"/>
  <c r="BA112" i="6" s="1"/>
  <c r="AH112" i="6"/>
  <c r="BE88" i="6"/>
  <c r="AO14" i="4"/>
  <c r="AO14" i="6" s="1"/>
  <c r="V14" i="6"/>
  <c r="AU23" i="4"/>
  <c r="AU23" i="6" s="1"/>
  <c r="AB23" i="6"/>
  <c r="BB80" i="4"/>
  <c r="BB80" i="6" s="1"/>
  <c r="AI80" i="6"/>
  <c r="BD111" i="4"/>
  <c r="BD111" i="6" s="1"/>
  <c r="AK111" i="6"/>
  <c r="AV61" i="4"/>
  <c r="AV61" i="6" s="1"/>
  <c r="AC61" i="6"/>
  <c r="BB61" i="4"/>
  <c r="BB61" i="6" s="1"/>
  <c r="AI61" i="6"/>
  <c r="AW83" i="4"/>
  <c r="AW83" i="6" s="1"/>
  <c r="AD83" i="6"/>
  <c r="AW92" i="4"/>
  <c r="AW92" i="6" s="1"/>
  <c r="AD92" i="6"/>
  <c r="BC11" i="4"/>
  <c r="BC11" i="6" s="1"/>
  <c r="AJ11" i="6"/>
  <c r="BC52" i="4"/>
  <c r="BC52" i="6" s="1"/>
  <c r="AJ52" i="6"/>
  <c r="AY31" i="4"/>
  <c r="AY31" i="6" s="1"/>
  <c r="AF31" i="6"/>
  <c r="BF50" i="4"/>
  <c r="BF50" i="6" s="1"/>
  <c r="AM50" i="6"/>
  <c r="BD40" i="4"/>
  <c r="BD40" i="6" s="1"/>
  <c r="AK40" i="6"/>
  <c r="AU13" i="4"/>
  <c r="AU13" i="6" s="1"/>
  <c r="AB13" i="6"/>
  <c r="AZ32" i="4"/>
  <c r="AZ32" i="6" s="1"/>
  <c r="AG32" i="6"/>
  <c r="BF30" i="4"/>
  <c r="BF30" i="6" s="1"/>
  <c r="AM30" i="6"/>
  <c r="AW22" i="4"/>
  <c r="AW22" i="6" s="1"/>
  <c r="AD22" i="6"/>
  <c r="AQ15" i="4"/>
  <c r="AQ15" i="6" s="1"/>
  <c r="X15" i="6"/>
  <c r="BD10" i="4"/>
  <c r="BD10" i="6" s="1"/>
  <c r="AK10" i="6"/>
  <c r="AZ12" i="4"/>
  <c r="AZ12" i="6" s="1"/>
  <c r="AG12" i="6"/>
  <c r="BF21" i="4"/>
  <c r="BF21" i="6" s="1"/>
  <c r="AM21" i="6"/>
  <c r="AX83" i="4"/>
  <c r="AX83" i="6" s="1"/>
  <c r="AE83" i="6"/>
  <c r="AU83" i="4"/>
  <c r="AU83" i="6" s="1"/>
  <c r="AB83" i="6"/>
  <c r="BF110" i="4"/>
  <c r="BF110" i="6" s="1"/>
  <c r="AM110" i="6"/>
  <c r="AX103" i="4"/>
  <c r="AX103" i="6" s="1"/>
  <c r="AE103" i="6"/>
  <c r="AY92" i="4"/>
  <c r="AY92" i="6" s="1"/>
  <c r="AF92" i="6"/>
  <c r="AZ62" i="4"/>
  <c r="AZ62" i="6" s="1"/>
  <c r="AG62" i="6"/>
  <c r="AW103" i="4"/>
  <c r="AW103" i="6" s="1"/>
  <c r="AD103" i="6"/>
  <c r="AY62" i="4"/>
  <c r="AY62" i="6" s="1"/>
  <c r="AF62" i="6"/>
  <c r="BF90" i="4"/>
  <c r="BF90" i="6" s="1"/>
  <c r="AM90" i="6"/>
  <c r="BA12" i="4"/>
  <c r="BA12" i="6" s="1"/>
  <c r="AH12" i="6"/>
  <c r="AZ92" i="4"/>
  <c r="AZ92" i="6" s="1"/>
  <c r="AG92" i="6"/>
  <c r="AV31" i="4"/>
  <c r="AV31" i="6" s="1"/>
  <c r="AC31" i="6"/>
  <c r="AW33" i="4"/>
  <c r="AW33" i="6" s="1"/>
  <c r="AD33" i="6"/>
  <c r="BA31" i="4"/>
  <c r="BA31" i="6" s="1"/>
  <c r="AH31" i="6"/>
  <c r="BC111" i="4"/>
  <c r="BC111" i="6" s="1"/>
  <c r="AJ111" i="6"/>
  <c r="BE89" i="4"/>
  <c r="AL89" i="6"/>
  <c r="AX73" i="4"/>
  <c r="AX73" i="6" s="1"/>
  <c r="AE73" i="6"/>
  <c r="BA21" i="4"/>
  <c r="BA21" i="6" s="1"/>
  <c r="AH21" i="6"/>
  <c r="BA81" i="4"/>
  <c r="BA81" i="6" s="1"/>
  <c r="AH81" i="6"/>
  <c r="BE68" i="6"/>
  <c r="BE48" i="6"/>
  <c r="AP20" i="4"/>
  <c r="AP20" i="6" s="1"/>
  <c r="W20" i="6"/>
  <c r="BI13" i="6"/>
  <c r="BE110" i="4"/>
  <c r="BE110" i="6" s="1"/>
  <c r="AL110" i="6"/>
  <c r="AV11" i="4"/>
  <c r="AV11" i="6" s="1"/>
  <c r="AC11" i="6"/>
  <c r="BD60" i="4"/>
  <c r="BD60" i="6" s="1"/>
  <c r="AK60" i="6"/>
  <c r="AY111" i="4"/>
  <c r="AY111" i="6" s="1"/>
  <c r="AF111" i="6"/>
  <c r="AZ22" i="4"/>
  <c r="AZ22" i="6" s="1"/>
  <c r="AG22" i="6"/>
  <c r="AU73" i="4"/>
  <c r="AU73" i="6" s="1"/>
  <c r="AB73" i="6"/>
  <c r="BD80" i="4"/>
  <c r="BD80" i="6" s="1"/>
  <c r="AK80" i="6"/>
  <c r="AY81" i="4"/>
  <c r="AY81" i="6" s="1"/>
  <c r="AF81" i="6"/>
  <c r="BC23" i="4"/>
  <c r="BC23" i="6" s="1"/>
  <c r="AJ23" i="6"/>
  <c r="AZ72" i="4"/>
  <c r="AZ72" i="6" s="1"/>
  <c r="AG72" i="6"/>
  <c r="AP13" i="4"/>
  <c r="AP13" i="6" s="1"/>
  <c r="W13" i="6"/>
  <c r="BB11" i="4"/>
  <c r="BB11" i="6" s="1"/>
  <c r="AI11" i="6"/>
  <c r="BB101" i="4"/>
  <c r="BB101" i="6" s="1"/>
  <c r="AI101" i="6"/>
  <c r="BB110" i="4"/>
  <c r="BB110" i="6" s="1"/>
  <c r="AI110" i="6"/>
  <c r="AU103" i="4"/>
  <c r="AU103" i="6" s="1"/>
  <c r="AB103" i="6"/>
  <c r="BE78" i="6"/>
  <c r="BE98" i="6"/>
  <c r="AQ20" i="4"/>
  <c r="AQ20" i="6" s="1"/>
  <c r="X20" i="6"/>
  <c r="J21" i="1"/>
  <c r="P20" i="1"/>
  <c r="L20" i="3"/>
  <c r="H20" i="3"/>
  <c r="D20" i="3"/>
  <c r="M20" i="3"/>
  <c r="G20" i="3"/>
  <c r="I20" i="3"/>
  <c r="C20" i="3"/>
  <c r="E20" i="3"/>
  <c r="J20" i="3"/>
  <c r="K20" i="3"/>
  <c r="F20" i="3"/>
  <c r="N20" i="3"/>
  <c r="O20" i="3"/>
  <c r="X21" i="4"/>
  <c r="V21" i="4"/>
  <c r="W21" i="4"/>
  <c r="AX33" i="4"/>
  <c r="AX33" i="6" s="1"/>
  <c r="AE33" i="6"/>
  <c r="BF10" i="4"/>
  <c r="BF10" i="6" s="1"/>
  <c r="AM10" i="6"/>
  <c r="AV51" i="4"/>
  <c r="AV51" i="6" s="1"/>
  <c r="AC51" i="6"/>
  <c r="AO20" i="4"/>
  <c r="AO20" i="6" s="1"/>
  <c r="V20" i="6"/>
  <c r="AN19" i="6"/>
  <c r="BE30" i="4"/>
  <c r="BE30" i="6" s="1"/>
  <c r="AL30" i="6"/>
  <c r="BA51" i="4"/>
  <c r="BA51" i="6" s="1"/>
  <c r="AH51" i="6"/>
  <c r="AW43" i="4"/>
  <c r="AW43" i="6" s="1"/>
  <c r="AD43" i="6"/>
  <c r="BF60" i="4"/>
  <c r="AM60" i="6"/>
  <c r="BD70" i="4"/>
  <c r="BD70" i="6" s="1"/>
  <c r="AK70" i="6"/>
  <c r="AV111" i="4"/>
  <c r="AV111" i="6" s="1"/>
  <c r="AC111" i="6"/>
  <c r="AX12" i="4"/>
  <c r="AX12" i="6" s="1"/>
  <c r="AE12" i="6"/>
  <c r="AU113" i="4"/>
  <c r="AU113" i="6" s="1"/>
  <c r="AB113" i="6"/>
  <c r="AZ42" i="4"/>
  <c r="AZ42" i="6" s="1"/>
  <c r="AG42" i="6"/>
  <c r="BD100" i="4"/>
  <c r="BD100" i="6" s="1"/>
  <c r="AK100" i="6"/>
  <c r="AW52" i="4"/>
  <c r="AW52" i="6" s="1"/>
  <c r="AD52" i="6"/>
  <c r="BA72" i="4"/>
  <c r="BA72" i="6" s="1"/>
  <c r="AH72" i="6"/>
  <c r="AV71" i="4"/>
  <c r="AV71" i="6" s="1"/>
  <c r="AC71" i="6"/>
  <c r="AX62" i="4"/>
  <c r="AX62" i="6" s="1"/>
  <c r="AE62" i="6"/>
  <c r="BB70" i="4"/>
  <c r="BB70" i="6" s="1"/>
  <c r="AI70" i="6"/>
  <c r="AO15" i="4"/>
  <c r="AO15" i="6" s="1"/>
  <c r="V15" i="6"/>
  <c r="BE38" i="6"/>
  <c r="BI19" i="6"/>
  <c r="AW13" i="4"/>
  <c r="AW13" i="6" s="1"/>
  <c r="AD13" i="6"/>
  <c r="BF41" i="4"/>
  <c r="BF41" i="6" s="1"/>
  <c r="AM41" i="6"/>
  <c r="AY102" i="4"/>
  <c r="AY102" i="6" s="1"/>
  <c r="AF102" i="6"/>
  <c r="BG8" i="4"/>
  <c r="BE8" i="6"/>
  <c r="AX92" i="4"/>
  <c r="AX92" i="6" s="1"/>
  <c r="AE92" i="6"/>
  <c r="BC31" i="4"/>
  <c r="BC31" i="6" s="1"/>
  <c r="AJ31" i="6"/>
  <c r="BD50" i="4"/>
  <c r="BD50" i="6" s="1"/>
  <c r="AK50" i="6"/>
  <c r="AU53" i="4"/>
  <c r="AU53" i="6" s="1"/>
  <c r="AB53" i="6"/>
  <c r="AX42" i="4"/>
  <c r="AX42" i="6" s="1"/>
  <c r="AE42" i="6"/>
  <c r="BA41" i="4"/>
  <c r="BA41" i="6" s="1"/>
  <c r="AH41" i="6"/>
  <c r="BB21" i="4"/>
  <c r="BB21" i="6" s="1"/>
  <c r="AI21" i="6"/>
  <c r="AW72" i="4"/>
  <c r="AW72" i="6" s="1"/>
  <c r="AD72" i="6"/>
  <c r="BC61" i="4"/>
  <c r="BC61" i="6" s="1"/>
  <c r="AJ61" i="6"/>
  <c r="AY71" i="4"/>
  <c r="AY71" i="6" s="1"/>
  <c r="AF71" i="6"/>
  <c r="AU93" i="4"/>
  <c r="AU93" i="6" s="1"/>
  <c r="AB93" i="6"/>
  <c r="BA101" i="4"/>
  <c r="BA101" i="6" s="1"/>
  <c r="AH101" i="6"/>
  <c r="BB90" i="4"/>
  <c r="BB90" i="6" s="1"/>
  <c r="AI90" i="6"/>
  <c r="AU43" i="4"/>
  <c r="AU43" i="6" s="1"/>
  <c r="AB43" i="6"/>
  <c r="BC101" i="4"/>
  <c r="BC101" i="6" s="1"/>
  <c r="AJ101" i="6"/>
  <c r="BD30" i="4"/>
  <c r="BD30" i="6" s="1"/>
  <c r="AK30" i="6"/>
  <c r="AV91" i="4"/>
  <c r="AV91" i="6" s="1"/>
  <c r="AC91" i="6"/>
  <c r="AX52" i="4"/>
  <c r="AX52" i="6" s="1"/>
  <c r="AE52" i="6"/>
  <c r="BD29" i="6"/>
  <c r="C22" i="1"/>
  <c r="I21" i="1"/>
  <c r="B22" i="6"/>
  <c r="BE79" i="4"/>
  <c r="BE69" i="4"/>
  <c r="AN9" i="4"/>
  <c r="BE9" i="4"/>
  <c r="BE49" i="4"/>
  <c r="BE39" i="4"/>
  <c r="AN19" i="4"/>
  <c r="BE19" i="4"/>
  <c r="BE99" i="4"/>
  <c r="N24" i="5"/>
  <c r="AG23" i="4"/>
  <c r="P42" i="5"/>
  <c r="AI41" i="4"/>
  <c r="Q25" i="5"/>
  <c r="AJ25" i="4" s="1"/>
  <c r="AJ24" i="4"/>
  <c r="N74" i="5"/>
  <c r="AG73" i="4"/>
  <c r="D15" i="5"/>
  <c r="W15" i="4" s="1"/>
  <c r="W14" i="4"/>
  <c r="D94" i="5"/>
  <c r="I15" i="5"/>
  <c r="AB15" i="4" s="1"/>
  <c r="AB14" i="4"/>
  <c r="L64" i="5"/>
  <c r="AE63" i="4"/>
  <c r="T32" i="5"/>
  <c r="AM31" i="4"/>
  <c r="H105" i="5"/>
  <c r="J43" i="5"/>
  <c r="AC42" i="4"/>
  <c r="K15" i="5"/>
  <c r="AD15" i="4" s="1"/>
  <c r="AD14" i="4"/>
  <c r="M53" i="5"/>
  <c r="AF52" i="4"/>
  <c r="AL20" i="4"/>
  <c r="AL20" i="6" s="1"/>
  <c r="S21" i="5"/>
  <c r="L115" i="5"/>
  <c r="AE115" i="4" s="1"/>
  <c r="AE114" i="4"/>
  <c r="N104" i="5"/>
  <c r="AG103" i="4"/>
  <c r="T73" i="5"/>
  <c r="AM72" i="4"/>
  <c r="O114" i="5"/>
  <c r="AH113" i="4"/>
  <c r="H14" i="5"/>
  <c r="AA13" i="4"/>
  <c r="G24" i="5"/>
  <c r="K45" i="5"/>
  <c r="AD45" i="4" s="1"/>
  <c r="AD44" i="4"/>
  <c r="F45" i="5"/>
  <c r="Q84" i="5"/>
  <c r="AJ83" i="4"/>
  <c r="R82" i="5"/>
  <c r="AK81" i="4"/>
  <c r="Q13" i="5"/>
  <c r="AJ12" i="4"/>
  <c r="I115" i="5"/>
  <c r="AB115" i="4" s="1"/>
  <c r="AB114" i="4"/>
  <c r="R113" i="5"/>
  <c r="AK112" i="4"/>
  <c r="T82" i="5"/>
  <c r="AM81" i="4"/>
  <c r="K114" i="5"/>
  <c r="AD113" i="4"/>
  <c r="L44" i="5"/>
  <c r="AE43" i="4"/>
  <c r="S11" i="5"/>
  <c r="AL10" i="4"/>
  <c r="AL10" i="6" s="1"/>
  <c r="R62" i="5"/>
  <c r="AK61" i="4"/>
  <c r="I35" i="5"/>
  <c r="AB35" i="4" s="1"/>
  <c r="AB34" i="4"/>
  <c r="F65" i="5"/>
  <c r="S71" i="5"/>
  <c r="AL70" i="4"/>
  <c r="AL70" i="6" s="1"/>
  <c r="N14" i="5"/>
  <c r="AG13" i="4"/>
  <c r="F25" i="5"/>
  <c r="O33" i="5"/>
  <c r="AH32" i="4"/>
  <c r="AB44" i="4"/>
  <c r="I45" i="5"/>
  <c r="AB45" i="4" s="1"/>
  <c r="Q113" i="5"/>
  <c r="AJ112" i="4"/>
  <c r="G114" i="5"/>
  <c r="S91" i="5"/>
  <c r="AL90" i="4"/>
  <c r="AL90" i="6" s="1"/>
  <c r="Q103" i="5"/>
  <c r="AJ102" i="4"/>
  <c r="H55" i="5"/>
  <c r="F35" i="5"/>
  <c r="L75" i="5"/>
  <c r="AE75" i="4" s="1"/>
  <c r="AE74" i="4"/>
  <c r="R32" i="5"/>
  <c r="AK31" i="4"/>
  <c r="H45" i="5"/>
  <c r="J93" i="5"/>
  <c r="AC92" i="4"/>
  <c r="O23" i="5"/>
  <c r="AH22" i="4"/>
  <c r="L54" i="5"/>
  <c r="AE53" i="4"/>
  <c r="M113" i="5"/>
  <c r="AF112" i="4"/>
  <c r="K85" i="5"/>
  <c r="AD85" i="4" s="1"/>
  <c r="AD84" i="4"/>
  <c r="I75" i="5"/>
  <c r="AB75" i="4" s="1"/>
  <c r="AB74" i="4"/>
  <c r="G15" i="5"/>
  <c r="Z15" i="4" s="1"/>
  <c r="Z14" i="4"/>
  <c r="N54" i="5"/>
  <c r="AG53" i="4"/>
  <c r="P13" i="5"/>
  <c r="AI12" i="4"/>
  <c r="J73" i="5"/>
  <c r="AC72" i="4"/>
  <c r="N34" i="5"/>
  <c r="AG33" i="4"/>
  <c r="S41" i="5"/>
  <c r="AL40" i="4"/>
  <c r="AL40" i="6" s="1"/>
  <c r="K24" i="5"/>
  <c r="AD23" i="4"/>
  <c r="F95" i="5"/>
  <c r="G64" i="5"/>
  <c r="O93" i="5"/>
  <c r="AH92" i="4"/>
  <c r="AC12" i="4"/>
  <c r="M23" i="5"/>
  <c r="AF22" i="4"/>
  <c r="I25" i="5"/>
  <c r="AB25" i="4" s="1"/>
  <c r="AB24" i="4"/>
  <c r="Q43" i="5"/>
  <c r="AJ42" i="4"/>
  <c r="P32" i="5"/>
  <c r="AI31" i="4"/>
  <c r="T43" i="5"/>
  <c r="AM42" i="4"/>
  <c r="H35" i="5"/>
  <c r="S101" i="5"/>
  <c r="AL100" i="4"/>
  <c r="AL100" i="6" s="1"/>
  <c r="F105" i="5"/>
  <c r="G35" i="5"/>
  <c r="H85" i="5"/>
  <c r="T62" i="5"/>
  <c r="AM61" i="4"/>
  <c r="G104" i="5"/>
  <c r="AK71" i="4"/>
  <c r="R72" i="5"/>
  <c r="Q54" i="5"/>
  <c r="AJ53" i="4"/>
  <c r="N44" i="5"/>
  <c r="AG43" i="4"/>
  <c r="M33" i="5"/>
  <c r="AF32" i="4"/>
  <c r="R102" i="5"/>
  <c r="AK101" i="4"/>
  <c r="H95" i="5"/>
  <c r="K54" i="5"/>
  <c r="AD53" i="4"/>
  <c r="T52" i="5"/>
  <c r="AM51" i="4"/>
  <c r="S51" i="5"/>
  <c r="AL50" i="4"/>
  <c r="R42" i="5"/>
  <c r="AK41" i="4"/>
  <c r="O74" i="5"/>
  <c r="AH73" i="4"/>
  <c r="D54" i="5"/>
  <c r="I65" i="5"/>
  <c r="AB65" i="4" s="1"/>
  <c r="AB64" i="4"/>
  <c r="P103" i="5"/>
  <c r="AI102" i="4"/>
  <c r="P112" i="5"/>
  <c r="AI111" i="4"/>
  <c r="J83" i="5"/>
  <c r="AC82" i="4"/>
  <c r="I105" i="5"/>
  <c r="AB105" i="4" s="1"/>
  <c r="AB104" i="4"/>
  <c r="P72" i="5"/>
  <c r="AI71" i="4"/>
  <c r="R92" i="5"/>
  <c r="AK91" i="4"/>
  <c r="F115" i="5"/>
  <c r="T102" i="5"/>
  <c r="AM101" i="4"/>
  <c r="AL111" i="4"/>
  <c r="S112" i="5"/>
  <c r="Q33" i="5"/>
  <c r="AJ32" i="4"/>
  <c r="I85" i="5"/>
  <c r="AB85" i="4" s="1"/>
  <c r="AB84" i="4"/>
  <c r="R52" i="5"/>
  <c r="AK51" i="4"/>
  <c r="T112" i="5"/>
  <c r="AM111" i="4"/>
  <c r="I55" i="5"/>
  <c r="AB55" i="4" s="1"/>
  <c r="AB54" i="4"/>
  <c r="M94" i="5"/>
  <c r="AF93" i="4"/>
  <c r="H25" i="5"/>
  <c r="N64" i="5"/>
  <c r="AG63" i="4"/>
  <c r="G94" i="5"/>
  <c r="K105" i="5"/>
  <c r="AD105" i="4" s="1"/>
  <c r="AD104" i="4"/>
  <c r="O43" i="5"/>
  <c r="AH42" i="4"/>
  <c r="H75" i="5"/>
  <c r="M64" i="5"/>
  <c r="AF63" i="4"/>
  <c r="P23" i="5"/>
  <c r="AI22" i="4"/>
  <c r="T92" i="5"/>
  <c r="AM91" i="4"/>
  <c r="K74" i="5"/>
  <c r="AD73" i="4"/>
  <c r="D85" i="5"/>
  <c r="O14" i="5"/>
  <c r="AH13" i="4"/>
  <c r="Q63" i="5"/>
  <c r="AJ62" i="4"/>
  <c r="G55" i="5"/>
  <c r="M73" i="5"/>
  <c r="AF72" i="4"/>
  <c r="D65" i="5"/>
  <c r="O83" i="5"/>
  <c r="AH82" i="4"/>
  <c r="S81" i="5"/>
  <c r="AL80" i="4"/>
  <c r="AL80" i="6" s="1"/>
  <c r="D114" i="5"/>
  <c r="G75" i="5"/>
  <c r="J104" i="5"/>
  <c r="AC103" i="4"/>
  <c r="L105" i="5"/>
  <c r="AE105" i="4" s="1"/>
  <c r="AE104" i="4"/>
  <c r="M44" i="5"/>
  <c r="AF43" i="4"/>
  <c r="N84" i="5"/>
  <c r="AG83" i="4"/>
  <c r="L35" i="5"/>
  <c r="AE35" i="4" s="1"/>
  <c r="AE34" i="4"/>
  <c r="R12" i="5"/>
  <c r="AK11" i="4"/>
  <c r="D75" i="5"/>
  <c r="J23" i="5"/>
  <c r="AC22" i="4"/>
  <c r="D45" i="5"/>
  <c r="D25" i="5"/>
  <c r="J63" i="5"/>
  <c r="AC62" i="4"/>
  <c r="S32" i="5"/>
  <c r="AL31" i="4"/>
  <c r="AL31" i="6" s="1"/>
  <c r="P63" i="5"/>
  <c r="AI62" i="4"/>
  <c r="O53" i="5"/>
  <c r="AH52" i="4"/>
  <c r="H64" i="5"/>
  <c r="Q93" i="5"/>
  <c r="AJ92" i="4"/>
  <c r="J113" i="5"/>
  <c r="AC112" i="4"/>
  <c r="K94" i="5"/>
  <c r="AD93" i="4"/>
  <c r="L14" i="5"/>
  <c r="AE13" i="4"/>
  <c r="D35" i="5"/>
  <c r="D104" i="5"/>
  <c r="M83" i="5"/>
  <c r="AF82" i="4"/>
  <c r="F75" i="5"/>
  <c r="T23" i="5"/>
  <c r="AM22" i="4"/>
  <c r="G84" i="5"/>
  <c r="L85" i="5"/>
  <c r="AE85" i="4" s="1"/>
  <c r="AE84" i="4"/>
  <c r="L94" i="5"/>
  <c r="AE93" i="4"/>
  <c r="G45" i="5"/>
  <c r="M13" i="5"/>
  <c r="AF12" i="4"/>
  <c r="N94" i="5"/>
  <c r="AG93" i="4"/>
  <c r="I95" i="5"/>
  <c r="AB95" i="4" s="1"/>
  <c r="AB94" i="4"/>
  <c r="J33" i="5"/>
  <c r="AC32" i="4"/>
  <c r="O103" i="5"/>
  <c r="AH102" i="4"/>
  <c r="K35" i="5"/>
  <c r="AD35" i="4" s="1"/>
  <c r="AD34" i="4"/>
  <c r="P92" i="5"/>
  <c r="AI91" i="4"/>
  <c r="S62" i="5"/>
  <c r="AL61" i="4"/>
  <c r="T12" i="5"/>
  <c r="AM11" i="4"/>
  <c r="R22" i="5"/>
  <c r="AK21" i="4"/>
  <c r="Q74" i="5"/>
  <c r="AJ73" i="4"/>
  <c r="N114" i="5"/>
  <c r="AG113" i="4"/>
  <c r="H114" i="5"/>
  <c r="F15" i="5"/>
  <c r="Y15" i="4" s="1"/>
  <c r="Y14" i="4"/>
  <c r="L24" i="5"/>
  <c r="AE23" i="4"/>
  <c r="M104" i="5"/>
  <c r="AF103" i="4"/>
  <c r="K65" i="5"/>
  <c r="AD65" i="4" s="1"/>
  <c r="AD64" i="4"/>
  <c r="O64" i="5"/>
  <c r="AH63" i="4"/>
  <c r="J53" i="5"/>
  <c r="AC52" i="4"/>
  <c r="P52" i="5"/>
  <c r="AI51" i="4"/>
  <c r="P82" i="5"/>
  <c r="AI81" i="4"/>
  <c r="B22" i="5"/>
  <c r="B22" i="4"/>
  <c r="B30" i="3"/>
  <c r="CA29" i="3"/>
  <c r="BW29" i="3"/>
  <c r="BS29" i="3"/>
  <c r="BO29" i="3"/>
  <c r="BK29" i="3"/>
  <c r="BG29" i="3"/>
  <c r="BC29" i="3"/>
  <c r="AY29" i="3"/>
  <c r="AU29" i="3"/>
  <c r="AQ29" i="3"/>
  <c r="AM29" i="3"/>
  <c r="AI29" i="3"/>
  <c r="AE29" i="3"/>
  <c r="BZ29" i="3"/>
  <c r="BV29" i="3"/>
  <c r="BR29" i="3"/>
  <c r="BN29" i="3"/>
  <c r="BJ29" i="3"/>
  <c r="BF29" i="3"/>
  <c r="BB29" i="3"/>
  <c r="AX29" i="3"/>
  <c r="AT29" i="3"/>
  <c r="AP29" i="3"/>
  <c r="AL29" i="3"/>
  <c r="AH29" i="3"/>
  <c r="AD29" i="3"/>
  <c r="BY29" i="3"/>
  <c r="BU29" i="3"/>
  <c r="BQ29" i="3"/>
  <c r="BM29" i="3"/>
  <c r="BI29" i="3"/>
  <c r="BE29" i="3"/>
  <c r="BA29" i="3"/>
  <c r="AW29" i="3"/>
  <c r="AS29" i="3"/>
  <c r="AO29" i="3"/>
  <c r="AK29" i="3"/>
  <c r="AG29" i="3"/>
  <c r="AC29" i="3"/>
  <c r="BP29" i="3"/>
  <c r="AZ29" i="3"/>
  <c r="AJ29" i="3"/>
  <c r="BD29" i="3"/>
  <c r="CB29" i="3"/>
  <c r="BL29" i="3"/>
  <c r="AV29" i="3"/>
  <c r="AF29" i="3"/>
  <c r="BT29" i="3"/>
  <c r="BX29" i="3"/>
  <c r="BH29" i="3"/>
  <c r="AR29" i="3"/>
  <c r="AN29" i="3"/>
  <c r="AS21" i="4" l="1"/>
  <c r="AS21" i="6" s="1"/>
  <c r="Z21" i="6"/>
  <c r="K22" i="1"/>
  <c r="AA21" i="3"/>
  <c r="Z21" i="3"/>
  <c r="Y21" i="3"/>
  <c r="W21" i="3"/>
  <c r="V21" i="3"/>
  <c r="U21" i="3"/>
  <c r="S21" i="3"/>
  <c r="R21" i="3"/>
  <c r="Q21" i="3"/>
  <c r="AB21" i="3"/>
  <c r="T21" i="3"/>
  <c r="X21" i="3"/>
  <c r="P21" i="3"/>
  <c r="AA22" i="4"/>
  <c r="Y22" i="4"/>
  <c r="Z22" i="4"/>
  <c r="AT21" i="4"/>
  <c r="AT21" i="6" s="1"/>
  <c r="AA21" i="6"/>
  <c r="AR21" i="4"/>
  <c r="AR21" i="6" s="1"/>
  <c r="Y21" i="6"/>
  <c r="BC73" i="4"/>
  <c r="BC73" i="6" s="1"/>
  <c r="AJ73" i="6"/>
  <c r="AV62" i="4"/>
  <c r="AV62" i="6" s="1"/>
  <c r="AC62" i="6"/>
  <c r="BB111" i="4"/>
  <c r="BB111" i="6" s="1"/>
  <c r="AI111" i="6"/>
  <c r="BA92" i="4"/>
  <c r="BA92" i="6" s="1"/>
  <c r="AH92" i="6"/>
  <c r="BC112" i="4"/>
  <c r="BC112" i="6" s="1"/>
  <c r="AJ112" i="6"/>
  <c r="AP15" i="4"/>
  <c r="AP15" i="6" s="1"/>
  <c r="W15" i="6"/>
  <c r="AW34" i="4"/>
  <c r="AW34" i="6" s="1"/>
  <c r="AD34" i="6"/>
  <c r="AX84" i="4"/>
  <c r="AX84" i="6" s="1"/>
  <c r="AE84" i="6"/>
  <c r="AW93" i="4"/>
  <c r="AW93" i="6" s="1"/>
  <c r="AD93" i="6"/>
  <c r="AX104" i="4"/>
  <c r="AX104" i="6" s="1"/>
  <c r="AE104" i="6"/>
  <c r="AZ63" i="4"/>
  <c r="AZ63" i="6" s="1"/>
  <c r="AG63" i="6"/>
  <c r="BB71" i="4"/>
  <c r="BB71" i="6" s="1"/>
  <c r="AI71" i="6"/>
  <c r="BD41" i="4"/>
  <c r="BD41" i="6" s="1"/>
  <c r="AK41" i="6"/>
  <c r="BC53" i="4"/>
  <c r="BC53" i="6" s="1"/>
  <c r="AJ53" i="6"/>
  <c r="AS14" i="4"/>
  <c r="AS14" i="6" s="1"/>
  <c r="Z14" i="6"/>
  <c r="BC102" i="4"/>
  <c r="BC102" i="6" s="1"/>
  <c r="AJ102" i="6"/>
  <c r="AR15" i="4"/>
  <c r="AR15" i="6" s="1"/>
  <c r="Y15" i="6"/>
  <c r="AW35" i="4"/>
  <c r="AW35" i="6" s="1"/>
  <c r="AD35" i="6"/>
  <c r="AX85" i="4"/>
  <c r="AX85" i="6" s="1"/>
  <c r="AE85" i="6"/>
  <c r="AX105" i="4"/>
  <c r="AX105" i="6" s="1"/>
  <c r="AE105" i="6"/>
  <c r="BE111" i="4"/>
  <c r="BE111" i="6" s="1"/>
  <c r="AL111" i="6"/>
  <c r="AU25" i="4"/>
  <c r="AU25" i="6" s="1"/>
  <c r="AB25" i="6"/>
  <c r="AS15" i="4"/>
  <c r="AS15" i="6" s="1"/>
  <c r="Z15" i="6"/>
  <c r="AU44" i="4"/>
  <c r="AU44" i="6" s="1"/>
  <c r="AB44" i="6"/>
  <c r="AT13" i="4"/>
  <c r="AT13" i="6" s="1"/>
  <c r="AA13" i="6"/>
  <c r="AX114" i="4"/>
  <c r="AX114" i="6" s="1"/>
  <c r="AE114" i="6"/>
  <c r="AV42" i="4"/>
  <c r="AV42" i="6" s="1"/>
  <c r="AC42" i="6"/>
  <c r="AU14" i="4"/>
  <c r="AU14" i="6" s="1"/>
  <c r="AB14" i="6"/>
  <c r="BC24" i="4"/>
  <c r="BC24" i="6" s="1"/>
  <c r="AJ24" i="6"/>
  <c r="BE99" i="6"/>
  <c r="BG18" i="6"/>
  <c r="AX23" i="4"/>
  <c r="AX23" i="6" s="1"/>
  <c r="AE23" i="6"/>
  <c r="AX13" i="4"/>
  <c r="AX13" i="6" s="1"/>
  <c r="AE13" i="6"/>
  <c r="BD91" i="4"/>
  <c r="BD91" i="6" s="1"/>
  <c r="AK91" i="6"/>
  <c r="BF61" i="4"/>
  <c r="BF61" i="6" s="1"/>
  <c r="AM61" i="6"/>
  <c r="AZ53" i="4"/>
  <c r="AZ53" i="6" s="1"/>
  <c r="AG53" i="6"/>
  <c r="BD61" i="4"/>
  <c r="BD61" i="6" s="1"/>
  <c r="AK61" i="6"/>
  <c r="C23" i="1"/>
  <c r="I22" i="1"/>
  <c r="BD21" i="4"/>
  <c r="BD21" i="6" s="1"/>
  <c r="AK21" i="6"/>
  <c r="BB81" i="4"/>
  <c r="BB81" i="6" s="1"/>
  <c r="AI81" i="6"/>
  <c r="BF11" i="4"/>
  <c r="BF11" i="6" s="1"/>
  <c r="AM11" i="6"/>
  <c r="AY12" i="4"/>
  <c r="AY12" i="6" s="1"/>
  <c r="AF12" i="6"/>
  <c r="BB62" i="4"/>
  <c r="BB62" i="6" s="1"/>
  <c r="AI62" i="6"/>
  <c r="AV103" i="4"/>
  <c r="AV103" i="6" s="1"/>
  <c r="AC103" i="6"/>
  <c r="BC62" i="4"/>
  <c r="BC62" i="6" s="1"/>
  <c r="AJ62" i="6"/>
  <c r="BA42" i="4"/>
  <c r="BA42" i="6" s="1"/>
  <c r="AH42" i="6"/>
  <c r="BF101" i="4"/>
  <c r="BF101" i="6" s="1"/>
  <c r="AM101" i="6"/>
  <c r="AU64" i="4"/>
  <c r="AU64" i="6" s="1"/>
  <c r="AB64" i="6"/>
  <c r="BD101" i="4"/>
  <c r="BD101" i="6" s="1"/>
  <c r="AK101" i="6"/>
  <c r="BF42" i="4"/>
  <c r="BF42" i="6" s="1"/>
  <c r="AM42" i="6"/>
  <c r="AV72" i="4"/>
  <c r="AV72" i="6" s="1"/>
  <c r="AC72" i="6"/>
  <c r="BA22" i="4"/>
  <c r="BA22" i="6" s="1"/>
  <c r="AH22" i="6"/>
  <c r="AX74" i="4"/>
  <c r="AX74" i="6" s="1"/>
  <c r="AE74" i="6"/>
  <c r="BA32" i="4"/>
  <c r="BA32" i="6" s="1"/>
  <c r="AH32" i="6"/>
  <c r="AX43" i="4"/>
  <c r="AX43" i="6" s="1"/>
  <c r="AE43" i="6"/>
  <c r="AU114" i="4"/>
  <c r="AU114" i="6" s="1"/>
  <c r="AB114" i="6"/>
  <c r="AX115" i="4"/>
  <c r="AX115" i="6" s="1"/>
  <c r="AE115" i="6"/>
  <c r="AU15" i="4"/>
  <c r="AU15" i="6" s="1"/>
  <c r="AB15" i="6"/>
  <c r="BC25" i="4"/>
  <c r="BC25" i="6" s="1"/>
  <c r="AJ25" i="6"/>
  <c r="BG9" i="4"/>
  <c r="BE9" i="6"/>
  <c r="AN10" i="6"/>
  <c r="AV52" i="4"/>
  <c r="AV52" i="6" s="1"/>
  <c r="AC52" i="6"/>
  <c r="AY63" i="4"/>
  <c r="AY63" i="6" s="1"/>
  <c r="AF63" i="6"/>
  <c r="BA73" i="4"/>
  <c r="BA73" i="6" s="1"/>
  <c r="AH73" i="6"/>
  <c r="BC42" i="4"/>
  <c r="BC42" i="6" s="1"/>
  <c r="AJ42" i="6"/>
  <c r="AW45" i="4"/>
  <c r="AW45" i="6" s="1"/>
  <c r="AD45" i="6"/>
  <c r="AW64" i="4"/>
  <c r="AW64" i="6" s="1"/>
  <c r="AD64" i="6"/>
  <c r="BA102" i="4"/>
  <c r="BA102" i="6" s="1"/>
  <c r="AH102" i="6"/>
  <c r="AV112" i="4"/>
  <c r="AV112" i="6" s="1"/>
  <c r="AC112" i="6"/>
  <c r="AX34" i="4"/>
  <c r="AX34" i="6" s="1"/>
  <c r="AE34" i="6"/>
  <c r="BA82" i="4"/>
  <c r="BA82" i="6" s="1"/>
  <c r="AH82" i="6"/>
  <c r="BF91" i="4"/>
  <c r="BF91" i="6" s="1"/>
  <c r="AM91" i="6"/>
  <c r="BD51" i="4"/>
  <c r="BD51" i="6" s="1"/>
  <c r="AK51" i="6"/>
  <c r="AU104" i="4"/>
  <c r="AU104" i="6" s="1"/>
  <c r="AB104" i="6"/>
  <c r="BE50" i="4"/>
  <c r="AL50" i="6"/>
  <c r="AY22" i="4"/>
  <c r="AY22" i="6" s="1"/>
  <c r="AF22" i="6"/>
  <c r="AU74" i="4"/>
  <c r="AU74" i="6" s="1"/>
  <c r="AB74" i="6"/>
  <c r="AW65" i="4"/>
  <c r="AW65" i="6" s="1"/>
  <c r="AD65" i="6"/>
  <c r="AX35" i="4"/>
  <c r="AX35" i="6" s="1"/>
  <c r="AE35" i="6"/>
  <c r="AU105" i="4"/>
  <c r="AU105" i="6" s="1"/>
  <c r="AB105" i="6"/>
  <c r="AU65" i="4"/>
  <c r="AU65" i="6" s="1"/>
  <c r="AB65" i="6"/>
  <c r="BD71" i="4"/>
  <c r="BD71" i="6" s="1"/>
  <c r="AK71" i="6"/>
  <c r="AU75" i="4"/>
  <c r="AU75" i="6" s="1"/>
  <c r="AB75" i="6"/>
  <c r="AX75" i="4"/>
  <c r="AX75" i="6" s="1"/>
  <c r="AE75" i="6"/>
  <c r="AU115" i="4"/>
  <c r="AU115" i="6" s="1"/>
  <c r="AB115" i="6"/>
  <c r="BA113" i="4"/>
  <c r="BA113" i="6" s="1"/>
  <c r="AH113" i="6"/>
  <c r="BB41" i="4"/>
  <c r="BB41" i="6" s="1"/>
  <c r="AI41" i="6"/>
  <c r="AP21" i="4"/>
  <c r="AP21" i="6" s="1"/>
  <c r="W21" i="6"/>
  <c r="AY43" i="4"/>
  <c r="AY43" i="6" s="1"/>
  <c r="AF43" i="6"/>
  <c r="AU54" i="4"/>
  <c r="AU54" i="6" s="1"/>
  <c r="AB54" i="6"/>
  <c r="BD81" i="4"/>
  <c r="BD81" i="6" s="1"/>
  <c r="AK81" i="6"/>
  <c r="BE79" i="6"/>
  <c r="AZ113" i="4"/>
  <c r="AZ113" i="6" s="1"/>
  <c r="AG113" i="6"/>
  <c r="BF22" i="4"/>
  <c r="BF22" i="6" s="1"/>
  <c r="AM22" i="6"/>
  <c r="AW104" i="4"/>
  <c r="AW104" i="6" s="1"/>
  <c r="AD104" i="6"/>
  <c r="BF51" i="4"/>
  <c r="BF51" i="6" s="1"/>
  <c r="AM51" i="6"/>
  <c r="AW23" i="4"/>
  <c r="AW23" i="6" s="1"/>
  <c r="AD23" i="6"/>
  <c r="AV92" i="4"/>
  <c r="AV92" i="6" s="1"/>
  <c r="AC92" i="6"/>
  <c r="AU34" i="4"/>
  <c r="AU34" i="6" s="1"/>
  <c r="AB34" i="6"/>
  <c r="AW113" i="4"/>
  <c r="AW113" i="6" s="1"/>
  <c r="AD113" i="6"/>
  <c r="BC12" i="4"/>
  <c r="BC12" i="6" s="1"/>
  <c r="AJ12" i="6"/>
  <c r="BG19" i="4"/>
  <c r="BE19" i="6"/>
  <c r="BE69" i="6"/>
  <c r="BI15" i="6"/>
  <c r="AO21" i="4"/>
  <c r="AO21" i="6" s="1"/>
  <c r="V21" i="6"/>
  <c r="J22" i="1"/>
  <c r="P21" i="1"/>
  <c r="M21" i="3"/>
  <c r="I21" i="3"/>
  <c r="H21" i="3"/>
  <c r="E21" i="3"/>
  <c r="K21" i="3"/>
  <c r="G21" i="3"/>
  <c r="C21" i="3"/>
  <c r="L21" i="3"/>
  <c r="J21" i="3"/>
  <c r="F21" i="3"/>
  <c r="D21" i="3"/>
  <c r="N21" i="3"/>
  <c r="O21" i="3"/>
  <c r="X22" i="4"/>
  <c r="V22" i="4"/>
  <c r="W22" i="4"/>
  <c r="BE89" i="6"/>
  <c r="AX93" i="4"/>
  <c r="AX93" i="6" s="1"/>
  <c r="AE93" i="6"/>
  <c r="AW53" i="4"/>
  <c r="AW53" i="6" s="1"/>
  <c r="AD53" i="6"/>
  <c r="AZ13" i="4"/>
  <c r="AZ13" i="6" s="1"/>
  <c r="AG13" i="6"/>
  <c r="BA63" i="4"/>
  <c r="BA63" i="6" s="1"/>
  <c r="AH63" i="6"/>
  <c r="BB51" i="4"/>
  <c r="BB51" i="6" s="1"/>
  <c r="AI51" i="6"/>
  <c r="AY103" i="4"/>
  <c r="AY103" i="6" s="1"/>
  <c r="AF103" i="6"/>
  <c r="BE61" i="4"/>
  <c r="BE61" i="6" s="1"/>
  <c r="AL61" i="6"/>
  <c r="AV32" i="4"/>
  <c r="AV32" i="6" s="1"/>
  <c r="AC32" i="6"/>
  <c r="BC92" i="4"/>
  <c r="BC92" i="6" s="1"/>
  <c r="AJ92" i="6"/>
  <c r="AV22" i="4"/>
  <c r="AV22" i="6" s="1"/>
  <c r="AC22" i="6"/>
  <c r="AZ83" i="4"/>
  <c r="AZ83" i="6" s="1"/>
  <c r="AG83" i="6"/>
  <c r="BA13" i="4"/>
  <c r="BA13" i="6" s="1"/>
  <c r="AH13" i="6"/>
  <c r="BB22" i="4"/>
  <c r="BB22" i="6" s="1"/>
  <c r="AI22" i="6"/>
  <c r="AY93" i="4"/>
  <c r="AY93" i="6" s="1"/>
  <c r="AF93" i="6"/>
  <c r="AU84" i="4"/>
  <c r="AU84" i="6" s="1"/>
  <c r="AB84" i="6"/>
  <c r="AV82" i="4"/>
  <c r="AV82" i="6" s="1"/>
  <c r="AC82" i="6"/>
  <c r="AY32" i="4"/>
  <c r="AY32" i="6" s="1"/>
  <c r="AF32" i="6"/>
  <c r="BB31" i="4"/>
  <c r="BB31" i="6" s="1"/>
  <c r="AI31" i="6"/>
  <c r="AV12" i="4"/>
  <c r="AV12" i="6" s="1"/>
  <c r="AC12" i="6"/>
  <c r="BB12" i="4"/>
  <c r="BB12" i="6" s="1"/>
  <c r="AI12" i="6"/>
  <c r="AW84" i="4"/>
  <c r="AW84" i="6" s="1"/>
  <c r="AD84" i="6"/>
  <c r="AW105" i="4"/>
  <c r="AW105" i="6" s="1"/>
  <c r="AD105" i="6"/>
  <c r="AU85" i="4"/>
  <c r="AU85" i="6" s="1"/>
  <c r="AB85" i="6"/>
  <c r="AW85" i="4"/>
  <c r="AW85" i="6" s="1"/>
  <c r="AD85" i="6"/>
  <c r="AU35" i="4"/>
  <c r="AU35" i="6" s="1"/>
  <c r="AB35" i="6"/>
  <c r="AW44" i="4"/>
  <c r="AW44" i="6" s="1"/>
  <c r="AD44" i="6"/>
  <c r="BF72" i="4"/>
  <c r="BF72" i="6" s="1"/>
  <c r="AM72" i="6"/>
  <c r="AY52" i="4"/>
  <c r="AY52" i="6" s="1"/>
  <c r="AF52" i="6"/>
  <c r="BF31" i="4"/>
  <c r="BF31" i="6" s="1"/>
  <c r="AM31" i="6"/>
  <c r="AP14" i="4"/>
  <c r="AP14" i="6" s="1"/>
  <c r="W14" i="6"/>
  <c r="AZ23" i="4"/>
  <c r="AZ23" i="6" s="1"/>
  <c r="AG23" i="6"/>
  <c r="BG8" i="6"/>
  <c r="AQ21" i="4"/>
  <c r="AQ21" i="6" s="1"/>
  <c r="X21" i="6"/>
  <c r="AU94" i="4"/>
  <c r="AU94" i="6" s="1"/>
  <c r="AB94" i="6"/>
  <c r="BF60" i="6"/>
  <c r="AN20" i="6"/>
  <c r="BB91" i="4"/>
  <c r="BB91" i="6" s="1"/>
  <c r="AI91" i="6"/>
  <c r="AU95" i="4"/>
  <c r="AU95" i="6" s="1"/>
  <c r="AB95" i="6"/>
  <c r="AU55" i="4"/>
  <c r="AU55" i="6" s="1"/>
  <c r="AB55" i="6"/>
  <c r="AZ103" i="4"/>
  <c r="AZ103" i="6" s="1"/>
  <c r="AG103" i="6"/>
  <c r="AW14" i="4"/>
  <c r="AW14" i="6" s="1"/>
  <c r="AD14" i="6"/>
  <c r="AX63" i="4"/>
  <c r="AX63" i="6" s="1"/>
  <c r="AE63" i="6"/>
  <c r="AZ73" i="4"/>
  <c r="AZ73" i="6" s="1"/>
  <c r="AG73" i="6"/>
  <c r="BI20" i="6"/>
  <c r="BI14" i="6"/>
  <c r="AY72" i="4"/>
  <c r="AY72" i="6" s="1"/>
  <c r="AF72" i="6"/>
  <c r="BC32" i="4"/>
  <c r="BC32" i="6" s="1"/>
  <c r="AJ32" i="6"/>
  <c r="AZ43" i="4"/>
  <c r="AZ43" i="6" s="1"/>
  <c r="AG43" i="6"/>
  <c r="AY112" i="4"/>
  <c r="AY112" i="6" s="1"/>
  <c r="AF112" i="6"/>
  <c r="BF81" i="4"/>
  <c r="BF81" i="6" s="1"/>
  <c r="AM81" i="6"/>
  <c r="BE39" i="6"/>
  <c r="AR14" i="4"/>
  <c r="AR14" i="6" s="1"/>
  <c r="Y14" i="6"/>
  <c r="AZ93" i="4"/>
  <c r="AZ93" i="6" s="1"/>
  <c r="AG93" i="6"/>
  <c r="AY82" i="4"/>
  <c r="AY82" i="6" s="1"/>
  <c r="AF82" i="6"/>
  <c r="BA52" i="4"/>
  <c r="BA52" i="6" s="1"/>
  <c r="AH52" i="6"/>
  <c r="BD11" i="4"/>
  <c r="BD11" i="6" s="1"/>
  <c r="AK11" i="6"/>
  <c r="AW73" i="4"/>
  <c r="AW73" i="6" s="1"/>
  <c r="AD73" i="6"/>
  <c r="BF111" i="4"/>
  <c r="AM111" i="6"/>
  <c r="BB102" i="4"/>
  <c r="BB102" i="6" s="1"/>
  <c r="AI102" i="6"/>
  <c r="AU24" i="4"/>
  <c r="AU24" i="6" s="1"/>
  <c r="AB24" i="6"/>
  <c r="AZ33" i="4"/>
  <c r="AZ33" i="6" s="1"/>
  <c r="AG33" i="6"/>
  <c r="AX53" i="4"/>
  <c r="AX53" i="6" s="1"/>
  <c r="AE53" i="6"/>
  <c r="BD31" i="4"/>
  <c r="BD31" i="6" s="1"/>
  <c r="AK31" i="6"/>
  <c r="AU45" i="4"/>
  <c r="AU45" i="6" s="1"/>
  <c r="AB45" i="6"/>
  <c r="BD112" i="4"/>
  <c r="BD112" i="6" s="1"/>
  <c r="AK112" i="6"/>
  <c r="BC83" i="4"/>
  <c r="BC83" i="6" s="1"/>
  <c r="AJ83" i="6"/>
  <c r="AW15" i="4"/>
  <c r="AW15" i="6" s="1"/>
  <c r="AD15" i="6"/>
  <c r="BE49" i="6"/>
  <c r="B23" i="6"/>
  <c r="BE100" i="4"/>
  <c r="BE40" i="4"/>
  <c r="BE80" i="4"/>
  <c r="BE70" i="4"/>
  <c r="AN10" i="4"/>
  <c r="BE10" i="4"/>
  <c r="BE90" i="4"/>
  <c r="BE31" i="4"/>
  <c r="AN20" i="4"/>
  <c r="BE20" i="4"/>
  <c r="J34" i="5"/>
  <c r="AC33" i="4"/>
  <c r="D105" i="5"/>
  <c r="Q94" i="5"/>
  <c r="AJ93" i="4"/>
  <c r="S33" i="5"/>
  <c r="AL32" i="4"/>
  <c r="P104" i="5"/>
  <c r="AI103" i="4"/>
  <c r="R43" i="5"/>
  <c r="AK42" i="4"/>
  <c r="M34" i="5"/>
  <c r="AF33" i="4"/>
  <c r="S12" i="5"/>
  <c r="AL11" i="4"/>
  <c r="R114" i="5"/>
  <c r="AK113" i="4"/>
  <c r="H15" i="5"/>
  <c r="AA15" i="4" s="1"/>
  <c r="AA14" i="4"/>
  <c r="L65" i="5"/>
  <c r="AE65" i="4" s="1"/>
  <c r="AE64" i="4"/>
  <c r="D95" i="5"/>
  <c r="N75" i="5"/>
  <c r="AG75" i="4" s="1"/>
  <c r="AG74" i="4"/>
  <c r="P43" i="5"/>
  <c r="AI42" i="4"/>
  <c r="P83" i="5"/>
  <c r="AI82" i="4"/>
  <c r="J54" i="5"/>
  <c r="AC53" i="4"/>
  <c r="L25" i="5"/>
  <c r="AE25" i="4" s="1"/>
  <c r="AE24" i="4"/>
  <c r="H115" i="5"/>
  <c r="L95" i="5"/>
  <c r="AE95" i="4" s="1"/>
  <c r="AE94" i="4"/>
  <c r="G85" i="5"/>
  <c r="J24" i="5"/>
  <c r="AC23" i="4"/>
  <c r="R13" i="5"/>
  <c r="AK12" i="4"/>
  <c r="AG84" i="4"/>
  <c r="N85" i="5"/>
  <c r="AG85" i="4" s="1"/>
  <c r="J105" i="5"/>
  <c r="AC105" i="4" s="1"/>
  <c r="AC104" i="4"/>
  <c r="D115" i="5"/>
  <c r="M74" i="5"/>
  <c r="AF73" i="4"/>
  <c r="Q64" i="5"/>
  <c r="AJ63" i="4"/>
  <c r="T93" i="5"/>
  <c r="AM92" i="4"/>
  <c r="M65" i="5"/>
  <c r="AF65" i="4" s="1"/>
  <c r="AF64" i="4"/>
  <c r="O44" i="5"/>
  <c r="AH43" i="4"/>
  <c r="G95" i="5"/>
  <c r="R53" i="5"/>
  <c r="AK52" i="4"/>
  <c r="Q34" i="5"/>
  <c r="AJ33" i="4"/>
  <c r="T103" i="5"/>
  <c r="AM102" i="4"/>
  <c r="R93" i="5"/>
  <c r="AK92" i="4"/>
  <c r="P113" i="5"/>
  <c r="AI112" i="4"/>
  <c r="T63" i="5"/>
  <c r="AM62" i="4"/>
  <c r="S102" i="5"/>
  <c r="AL101" i="4"/>
  <c r="AL101" i="6" s="1"/>
  <c r="T44" i="5"/>
  <c r="AM43" i="4"/>
  <c r="Q44" i="5"/>
  <c r="AJ43" i="4"/>
  <c r="M24" i="5"/>
  <c r="AF23" i="4"/>
  <c r="O94" i="5"/>
  <c r="AH93" i="4"/>
  <c r="S42" i="5"/>
  <c r="AL41" i="4"/>
  <c r="AL41" i="6" s="1"/>
  <c r="J74" i="5"/>
  <c r="AC73" i="4"/>
  <c r="AG54" i="4"/>
  <c r="N55" i="5"/>
  <c r="AG55" i="4" s="1"/>
  <c r="M114" i="5"/>
  <c r="AF113" i="4"/>
  <c r="O24" i="5"/>
  <c r="AH23" i="4"/>
  <c r="S92" i="5"/>
  <c r="AL91" i="4"/>
  <c r="AL91" i="6" s="1"/>
  <c r="Q114" i="5"/>
  <c r="AJ113" i="4"/>
  <c r="O34" i="5"/>
  <c r="AH33" i="4"/>
  <c r="M54" i="5"/>
  <c r="AF53" i="4"/>
  <c r="J44" i="5"/>
  <c r="AC43" i="4"/>
  <c r="L15" i="5"/>
  <c r="AE15" i="4" s="1"/>
  <c r="AE14" i="4"/>
  <c r="D55" i="5"/>
  <c r="T53" i="5"/>
  <c r="AM52" i="4"/>
  <c r="R73" i="5"/>
  <c r="AK72" i="4"/>
  <c r="S72" i="5"/>
  <c r="AL71" i="4"/>
  <c r="AL71" i="6" s="1"/>
  <c r="R83" i="5"/>
  <c r="AK82" i="4"/>
  <c r="T74" i="5"/>
  <c r="AM73" i="4"/>
  <c r="Q75" i="5"/>
  <c r="AJ75" i="4" s="1"/>
  <c r="AJ74" i="4"/>
  <c r="T13" i="5"/>
  <c r="AM12" i="4"/>
  <c r="P93" i="5"/>
  <c r="AI92" i="4"/>
  <c r="O104" i="5"/>
  <c r="AH103" i="4"/>
  <c r="M84" i="5"/>
  <c r="AF83" i="4"/>
  <c r="K95" i="5"/>
  <c r="AD95" i="4" s="1"/>
  <c r="AD94" i="4"/>
  <c r="H65" i="5"/>
  <c r="P64" i="5"/>
  <c r="AI63" i="4"/>
  <c r="J64" i="5"/>
  <c r="AC63" i="4"/>
  <c r="O84" i="5"/>
  <c r="AH83" i="4"/>
  <c r="S113" i="5"/>
  <c r="AL112" i="4"/>
  <c r="O75" i="5"/>
  <c r="AH75" i="4" s="1"/>
  <c r="AH74" i="4"/>
  <c r="S52" i="5"/>
  <c r="AL51" i="4"/>
  <c r="AL51" i="6" s="1"/>
  <c r="K55" i="5"/>
  <c r="AD55" i="4" s="1"/>
  <c r="AD54" i="4"/>
  <c r="R103" i="5"/>
  <c r="AK102" i="4"/>
  <c r="N45" i="5"/>
  <c r="AG45" i="4" s="1"/>
  <c r="AG44" i="4"/>
  <c r="N15" i="5"/>
  <c r="AG15" i="4" s="1"/>
  <c r="AG14" i="4"/>
  <c r="R63" i="5"/>
  <c r="AK62" i="4"/>
  <c r="L45" i="5"/>
  <c r="AE45" i="4" s="1"/>
  <c r="AE44" i="4"/>
  <c r="T83" i="5"/>
  <c r="AM82" i="4"/>
  <c r="Q14" i="5"/>
  <c r="AJ13" i="4"/>
  <c r="Q85" i="5"/>
  <c r="AJ85" i="4" s="1"/>
  <c r="AJ84" i="4"/>
  <c r="G25" i="5"/>
  <c r="O115" i="5"/>
  <c r="AH115" i="4" s="1"/>
  <c r="AH114" i="4"/>
  <c r="N105" i="5"/>
  <c r="AG105" i="4" s="1"/>
  <c r="AG104" i="4"/>
  <c r="S22" i="5"/>
  <c r="AL21" i="4"/>
  <c r="T33" i="5"/>
  <c r="AM32" i="4"/>
  <c r="N25" i="5"/>
  <c r="AG25" i="4" s="1"/>
  <c r="AG24" i="4"/>
  <c r="R23" i="5"/>
  <c r="AK22" i="4"/>
  <c r="S63" i="5"/>
  <c r="AL62" i="4"/>
  <c r="N95" i="5"/>
  <c r="AG95" i="4" s="1"/>
  <c r="AG94" i="4"/>
  <c r="T24" i="5"/>
  <c r="AM23" i="4"/>
  <c r="J114" i="5"/>
  <c r="AC113" i="4"/>
  <c r="O54" i="5"/>
  <c r="AH53" i="4"/>
  <c r="S82" i="5"/>
  <c r="AL81" i="4"/>
  <c r="AL81" i="6" s="1"/>
  <c r="Q55" i="5"/>
  <c r="AJ55" i="4" s="1"/>
  <c r="AJ54" i="4"/>
  <c r="K115" i="5"/>
  <c r="AD115" i="4" s="1"/>
  <c r="AD114" i="4"/>
  <c r="P53" i="5"/>
  <c r="AI52" i="4"/>
  <c r="O65" i="5"/>
  <c r="AH65" i="4" s="1"/>
  <c r="AH64" i="4"/>
  <c r="M105" i="5"/>
  <c r="AF105" i="4" s="1"/>
  <c r="AF104" i="4"/>
  <c r="N115" i="5"/>
  <c r="AG115" i="4" s="1"/>
  <c r="AG114" i="4"/>
  <c r="M14" i="5"/>
  <c r="AF13" i="4"/>
  <c r="M45" i="5"/>
  <c r="AF45" i="4" s="1"/>
  <c r="AF44" i="4"/>
  <c r="O15" i="5"/>
  <c r="AH15" i="4" s="1"/>
  <c r="AH14" i="4"/>
  <c r="K75" i="5"/>
  <c r="AD75" i="4" s="1"/>
  <c r="AD74" i="4"/>
  <c r="P24" i="5"/>
  <c r="AI23" i="4"/>
  <c r="N65" i="5"/>
  <c r="AG65" i="4" s="1"/>
  <c r="AG64" i="4"/>
  <c r="M95" i="5"/>
  <c r="AF95" i="4" s="1"/>
  <c r="AF94" i="4"/>
  <c r="T113" i="5"/>
  <c r="AM112" i="4"/>
  <c r="P73" i="5"/>
  <c r="AI72" i="4"/>
  <c r="J84" i="5"/>
  <c r="AC83" i="4"/>
  <c r="G105" i="5"/>
  <c r="P33" i="5"/>
  <c r="AI32" i="4"/>
  <c r="J14" i="5"/>
  <c r="AC13" i="4"/>
  <c r="G65" i="5"/>
  <c r="K25" i="5"/>
  <c r="AD25" i="4" s="1"/>
  <c r="AD24" i="4"/>
  <c r="N35" i="5"/>
  <c r="AG35" i="4" s="1"/>
  <c r="AG34" i="4"/>
  <c r="P14" i="5"/>
  <c r="AI13" i="4"/>
  <c r="L55" i="5"/>
  <c r="AE55" i="4" s="1"/>
  <c r="AE54" i="4"/>
  <c r="J94" i="5"/>
  <c r="AC93" i="4"/>
  <c r="R33" i="5"/>
  <c r="AK32" i="4"/>
  <c r="Q104" i="5"/>
  <c r="AJ103" i="4"/>
  <c r="G115" i="5"/>
  <c r="B23" i="5"/>
  <c r="B23" i="4"/>
  <c r="B31" i="3"/>
  <c r="BY30" i="3"/>
  <c r="BU30" i="3"/>
  <c r="BQ30" i="3"/>
  <c r="BM30" i="3"/>
  <c r="BI30" i="3"/>
  <c r="BE30" i="3"/>
  <c r="BA30" i="3"/>
  <c r="AW30" i="3"/>
  <c r="AS30" i="3"/>
  <c r="AO30" i="3"/>
  <c r="AK30" i="3"/>
  <c r="AG30" i="3"/>
  <c r="AC30" i="3"/>
  <c r="CB30" i="3"/>
  <c r="BX30" i="3"/>
  <c r="BT30" i="3"/>
  <c r="BP30" i="3"/>
  <c r="BL30" i="3"/>
  <c r="BH30" i="3"/>
  <c r="BD30" i="3"/>
  <c r="AZ30" i="3"/>
  <c r="AV30" i="3"/>
  <c r="AR30" i="3"/>
  <c r="AN30" i="3"/>
  <c r="AJ30" i="3"/>
  <c r="AF30" i="3"/>
  <c r="CA30" i="3"/>
  <c r="BW30" i="3"/>
  <c r="BS30" i="3"/>
  <c r="BO30" i="3"/>
  <c r="BK30" i="3"/>
  <c r="BG30" i="3"/>
  <c r="BC30" i="3"/>
  <c r="AY30" i="3"/>
  <c r="AU30" i="3"/>
  <c r="AQ30" i="3"/>
  <c r="AM30" i="3"/>
  <c r="AI30" i="3"/>
  <c r="AE30" i="3"/>
  <c r="BR30" i="3"/>
  <c r="BB30" i="3"/>
  <c r="AL30" i="3"/>
  <c r="BV30" i="3"/>
  <c r="BN30" i="3"/>
  <c r="AX30" i="3"/>
  <c r="AH30" i="3"/>
  <c r="AP30" i="3"/>
  <c r="BZ30" i="3"/>
  <c r="BJ30" i="3"/>
  <c r="AT30" i="3"/>
  <c r="AD30" i="3"/>
  <c r="BF30" i="3"/>
  <c r="AT22" i="4" l="1"/>
  <c r="AT22" i="6" s="1"/>
  <c r="AA22" i="6"/>
  <c r="AS22" i="4"/>
  <c r="AS22" i="6" s="1"/>
  <c r="Z22" i="6"/>
  <c r="K23" i="1"/>
  <c r="Z22" i="3"/>
  <c r="Y22" i="3"/>
  <c r="AB22" i="3"/>
  <c r="U22" i="3"/>
  <c r="X22" i="3"/>
  <c r="AA22" i="3"/>
  <c r="Q22" i="3"/>
  <c r="T22" i="3"/>
  <c r="W22" i="3"/>
  <c r="P22" i="3"/>
  <c r="S22" i="3"/>
  <c r="R22" i="3"/>
  <c r="V22" i="3"/>
  <c r="AA23" i="4"/>
  <c r="Y23" i="4"/>
  <c r="Z23" i="4"/>
  <c r="AR22" i="4"/>
  <c r="AR22" i="6" s="1"/>
  <c r="Y22" i="6"/>
  <c r="AV93" i="4"/>
  <c r="AV93" i="6" s="1"/>
  <c r="AC93" i="6"/>
  <c r="BA114" i="4"/>
  <c r="BA114" i="6" s="1"/>
  <c r="AH114" i="6"/>
  <c r="BF82" i="4"/>
  <c r="BF82" i="6" s="1"/>
  <c r="AM82" i="6"/>
  <c r="BC103" i="4"/>
  <c r="BC103" i="6" s="1"/>
  <c r="AJ103" i="6"/>
  <c r="AV13" i="4"/>
  <c r="AV13" i="6" s="1"/>
  <c r="AC13" i="6"/>
  <c r="BB23" i="4"/>
  <c r="BB23" i="6" s="1"/>
  <c r="AI23" i="6"/>
  <c r="BA53" i="4"/>
  <c r="BA53" i="6" s="1"/>
  <c r="AH53" i="6"/>
  <c r="BE21" i="4"/>
  <c r="AL21" i="6"/>
  <c r="AN21" i="6" s="1"/>
  <c r="BD62" i="4"/>
  <c r="BD62" i="6" s="1"/>
  <c r="AK62" i="6"/>
  <c r="BA83" i="4"/>
  <c r="BA83" i="6" s="1"/>
  <c r="AH83" i="6"/>
  <c r="BF12" i="4"/>
  <c r="BF12" i="6" s="1"/>
  <c r="AM12" i="6"/>
  <c r="AX14" i="4"/>
  <c r="AX14" i="6" s="1"/>
  <c r="AE14" i="6"/>
  <c r="BC113" i="4"/>
  <c r="BC113" i="6" s="1"/>
  <c r="AJ113" i="6"/>
  <c r="AZ55" i="4"/>
  <c r="AZ55" i="6" s="1"/>
  <c r="AG55" i="6"/>
  <c r="AY23" i="4"/>
  <c r="AY23" i="6" s="1"/>
  <c r="AF23" i="6"/>
  <c r="BF62" i="4"/>
  <c r="BF62" i="6" s="1"/>
  <c r="AM62" i="6"/>
  <c r="BC33" i="4"/>
  <c r="BC33" i="6" s="1"/>
  <c r="AJ33" i="6"/>
  <c r="AY64" i="4"/>
  <c r="AY64" i="6" s="1"/>
  <c r="AF64" i="6"/>
  <c r="AV23" i="4"/>
  <c r="AV23" i="6" s="1"/>
  <c r="AC23" i="6"/>
  <c r="AX24" i="4"/>
  <c r="AX24" i="6" s="1"/>
  <c r="AE24" i="6"/>
  <c r="AZ74" i="4"/>
  <c r="AZ74" i="6" s="1"/>
  <c r="AG74" i="6"/>
  <c r="BD113" i="4"/>
  <c r="BD113" i="6" s="1"/>
  <c r="AK113" i="6"/>
  <c r="BB103" i="4"/>
  <c r="BB103" i="6" s="1"/>
  <c r="AI103" i="6"/>
  <c r="AV33" i="4"/>
  <c r="AV33" i="6" s="1"/>
  <c r="AC33" i="6"/>
  <c r="BF111" i="6"/>
  <c r="BE50" i="6"/>
  <c r="AY94" i="4"/>
  <c r="AY94" i="6" s="1"/>
  <c r="AF94" i="6"/>
  <c r="BF73" i="4"/>
  <c r="BF73" i="6" s="1"/>
  <c r="AM73" i="6"/>
  <c r="AZ95" i="4"/>
  <c r="AZ95" i="6" s="1"/>
  <c r="AG95" i="6"/>
  <c r="BE80" i="6"/>
  <c r="BB13" i="4"/>
  <c r="BB13" i="6" s="1"/>
  <c r="AI13" i="6"/>
  <c r="BB72" i="4"/>
  <c r="BB72" i="6" s="1"/>
  <c r="AI72" i="6"/>
  <c r="AY13" i="4"/>
  <c r="AY13" i="6" s="1"/>
  <c r="AF13" i="6"/>
  <c r="BB52" i="4"/>
  <c r="BB52" i="6" s="1"/>
  <c r="AI52" i="6"/>
  <c r="BE62" i="4"/>
  <c r="BE62" i="6" s="1"/>
  <c r="AL62" i="6"/>
  <c r="BC84" i="4"/>
  <c r="BC84" i="6" s="1"/>
  <c r="AJ84" i="6"/>
  <c r="AW54" i="4"/>
  <c r="AW54" i="6" s="1"/>
  <c r="AD54" i="6"/>
  <c r="AW94" i="4"/>
  <c r="AW94" i="6" s="1"/>
  <c r="AD94" i="6"/>
  <c r="BC85" i="4"/>
  <c r="BC85" i="6" s="1"/>
  <c r="AJ85" i="6"/>
  <c r="AW55" i="4"/>
  <c r="AW55" i="6" s="1"/>
  <c r="AD55" i="6"/>
  <c r="AW95" i="4"/>
  <c r="AW95" i="6" s="1"/>
  <c r="AD95" i="6"/>
  <c r="AX15" i="4"/>
  <c r="AX15" i="6" s="1"/>
  <c r="AE15" i="6"/>
  <c r="AZ54" i="4"/>
  <c r="AZ54" i="6" s="1"/>
  <c r="AG54" i="6"/>
  <c r="AY65" i="4"/>
  <c r="AY65" i="6" s="1"/>
  <c r="AF65" i="6"/>
  <c r="AX25" i="4"/>
  <c r="AX25" i="6" s="1"/>
  <c r="AE25" i="6"/>
  <c r="AZ75" i="4"/>
  <c r="AZ75" i="6" s="1"/>
  <c r="AG75" i="6"/>
  <c r="BE90" i="6"/>
  <c r="BE40" i="6"/>
  <c r="BC54" i="4"/>
  <c r="BC54" i="6" s="1"/>
  <c r="AJ54" i="6"/>
  <c r="AZ44" i="4"/>
  <c r="AZ44" i="6" s="1"/>
  <c r="AG44" i="6"/>
  <c r="BF52" i="4"/>
  <c r="BF52" i="6" s="1"/>
  <c r="AM52" i="6"/>
  <c r="BD92" i="4"/>
  <c r="BD92" i="6" s="1"/>
  <c r="AK92" i="6"/>
  <c r="AX94" i="4"/>
  <c r="AX94" i="6" s="1"/>
  <c r="AE94" i="6"/>
  <c r="AY33" i="4"/>
  <c r="AY33" i="6" s="1"/>
  <c r="AF33" i="6"/>
  <c r="BG20" i="4"/>
  <c r="BE20" i="6"/>
  <c r="AQ22" i="4"/>
  <c r="AQ22" i="6" s="1"/>
  <c r="X22" i="6"/>
  <c r="AY45" i="4"/>
  <c r="AY45" i="6" s="1"/>
  <c r="AF45" i="6"/>
  <c r="AX45" i="4"/>
  <c r="AX45" i="6" s="1"/>
  <c r="AE45" i="6"/>
  <c r="AT15" i="4"/>
  <c r="AT15" i="6" s="1"/>
  <c r="AA15" i="6"/>
  <c r="BE31" i="6"/>
  <c r="BD32" i="4"/>
  <c r="BD32" i="6" s="1"/>
  <c r="AK32" i="6"/>
  <c r="BF112" i="4"/>
  <c r="BF112" i="6" s="1"/>
  <c r="AM112" i="6"/>
  <c r="AW74" i="4"/>
  <c r="AW74" i="6" s="1"/>
  <c r="AD74" i="6"/>
  <c r="AW114" i="4"/>
  <c r="AW114" i="6" s="1"/>
  <c r="AD114" i="6"/>
  <c r="BD22" i="4"/>
  <c r="BD22" i="6" s="1"/>
  <c r="AK22" i="6"/>
  <c r="BC13" i="4"/>
  <c r="BC13" i="6" s="1"/>
  <c r="AJ13" i="6"/>
  <c r="AV63" i="4"/>
  <c r="AV63" i="6" s="1"/>
  <c r="AC63" i="6"/>
  <c r="AY83" i="4"/>
  <c r="AY83" i="6" s="1"/>
  <c r="AF83" i="6"/>
  <c r="BC74" i="4"/>
  <c r="BC74" i="6" s="1"/>
  <c r="AJ74" i="6"/>
  <c r="BD72" i="4"/>
  <c r="BD72" i="6" s="1"/>
  <c r="AK72" i="6"/>
  <c r="AV43" i="4"/>
  <c r="AV43" i="6" s="1"/>
  <c r="AC43" i="6"/>
  <c r="AV73" i="4"/>
  <c r="AV73" i="6" s="1"/>
  <c r="AC73" i="6"/>
  <c r="BC43" i="4"/>
  <c r="BC43" i="6" s="1"/>
  <c r="AJ43" i="6"/>
  <c r="BB112" i="4"/>
  <c r="BB112" i="6" s="1"/>
  <c r="AI112" i="6"/>
  <c r="BD52" i="4"/>
  <c r="BD52" i="6" s="1"/>
  <c r="AK52" i="6"/>
  <c r="BF92" i="4"/>
  <c r="BF92" i="6" s="1"/>
  <c r="AM92" i="6"/>
  <c r="AV104" i="4"/>
  <c r="AV104" i="6" s="1"/>
  <c r="AC104" i="6"/>
  <c r="AV53" i="4"/>
  <c r="AV53" i="6" s="1"/>
  <c r="AC53" i="6"/>
  <c r="BE11" i="4"/>
  <c r="AL11" i="6"/>
  <c r="AN11" i="6" s="1"/>
  <c r="BE32" i="4"/>
  <c r="BE32" i="6" s="1"/>
  <c r="AL32" i="6"/>
  <c r="AP22" i="4"/>
  <c r="AP22" i="6" s="1"/>
  <c r="W22" i="6"/>
  <c r="BG19" i="6"/>
  <c r="AY104" i="4"/>
  <c r="AY104" i="6" s="1"/>
  <c r="AF104" i="6"/>
  <c r="AZ24" i="4"/>
  <c r="AZ24" i="6" s="1"/>
  <c r="AG24" i="6"/>
  <c r="BB63" i="4"/>
  <c r="BB63" i="6" s="1"/>
  <c r="AI63" i="6"/>
  <c r="BC63" i="4"/>
  <c r="BC63" i="6" s="1"/>
  <c r="AJ63" i="6"/>
  <c r="BB82" i="4"/>
  <c r="BB82" i="6" s="1"/>
  <c r="AI82" i="6"/>
  <c r="BC93" i="4"/>
  <c r="BC93" i="6" s="1"/>
  <c r="AJ93" i="6"/>
  <c r="AX55" i="4"/>
  <c r="AX55" i="6" s="1"/>
  <c r="AE55" i="6"/>
  <c r="AZ65" i="4"/>
  <c r="AZ65" i="6" s="1"/>
  <c r="AG65" i="6"/>
  <c r="BA65" i="4"/>
  <c r="BA65" i="6" s="1"/>
  <c r="AH65" i="6"/>
  <c r="AZ34" i="4"/>
  <c r="AZ34" i="6" s="1"/>
  <c r="AG34" i="6"/>
  <c r="BB32" i="4"/>
  <c r="BB32" i="6" s="1"/>
  <c r="AI32" i="6"/>
  <c r="AZ114" i="4"/>
  <c r="AZ114" i="6" s="1"/>
  <c r="AG114" i="6"/>
  <c r="AV113" i="4"/>
  <c r="AV113" i="6" s="1"/>
  <c r="AC113" i="6"/>
  <c r="AZ104" i="4"/>
  <c r="AZ104" i="6" s="1"/>
  <c r="AG104" i="6"/>
  <c r="AZ14" i="4"/>
  <c r="AZ14" i="6" s="1"/>
  <c r="AG14" i="6"/>
  <c r="AZ35" i="4"/>
  <c r="AZ35" i="6" s="1"/>
  <c r="AG35" i="6"/>
  <c r="AW75" i="4"/>
  <c r="AW75" i="6" s="1"/>
  <c r="AD75" i="6"/>
  <c r="AZ115" i="4"/>
  <c r="AZ115" i="6" s="1"/>
  <c r="AG115" i="6"/>
  <c r="AW115" i="4"/>
  <c r="AW115" i="6" s="1"/>
  <c r="AD115" i="6"/>
  <c r="AZ105" i="4"/>
  <c r="AZ105" i="6" s="1"/>
  <c r="AG105" i="6"/>
  <c r="AZ15" i="4"/>
  <c r="AZ15" i="6" s="1"/>
  <c r="AG15" i="6"/>
  <c r="BC75" i="4"/>
  <c r="BC75" i="6" s="1"/>
  <c r="AJ75" i="6"/>
  <c r="AV105" i="4"/>
  <c r="AV105" i="6" s="1"/>
  <c r="AC105" i="6"/>
  <c r="BG10" i="4"/>
  <c r="BE10" i="6"/>
  <c r="BE100" i="6"/>
  <c r="AO22" i="4"/>
  <c r="AO22" i="6" s="1"/>
  <c r="V22" i="6"/>
  <c r="J23" i="1"/>
  <c r="P22" i="1"/>
  <c r="I22" i="3"/>
  <c r="G22" i="3"/>
  <c r="J22" i="3"/>
  <c r="L22" i="3"/>
  <c r="N22" i="3"/>
  <c r="O22" i="3"/>
  <c r="M22" i="3"/>
  <c r="H22" i="3"/>
  <c r="D22" i="3"/>
  <c r="F22" i="3"/>
  <c r="C22" i="3"/>
  <c r="K22" i="3"/>
  <c r="E22" i="3"/>
  <c r="V23" i="4"/>
  <c r="X23" i="4"/>
  <c r="W23" i="4"/>
  <c r="BA14" i="4"/>
  <c r="BA14" i="6" s="1"/>
  <c r="AH14" i="6"/>
  <c r="AY53" i="4"/>
  <c r="AY53" i="6" s="1"/>
  <c r="AF53" i="6"/>
  <c r="BA103" i="4"/>
  <c r="BA103" i="6" s="1"/>
  <c r="AH103" i="6"/>
  <c r="C24" i="1"/>
  <c r="I23" i="1"/>
  <c r="AW25" i="4"/>
  <c r="AW25" i="6" s="1"/>
  <c r="AD25" i="6"/>
  <c r="AY95" i="4"/>
  <c r="AY95" i="6" s="1"/>
  <c r="AF95" i="6"/>
  <c r="BA15" i="4"/>
  <c r="BA15" i="6" s="1"/>
  <c r="AH15" i="6"/>
  <c r="AY105" i="4"/>
  <c r="AY105" i="6" s="1"/>
  <c r="AF105" i="6"/>
  <c r="BC55" i="4"/>
  <c r="BC55" i="6" s="1"/>
  <c r="AJ55" i="6"/>
  <c r="AZ25" i="4"/>
  <c r="AZ25" i="6" s="1"/>
  <c r="AG25" i="6"/>
  <c r="BA115" i="4"/>
  <c r="BA115" i="6" s="1"/>
  <c r="AH115" i="6"/>
  <c r="AZ45" i="4"/>
  <c r="AZ45" i="6" s="1"/>
  <c r="AG45" i="6"/>
  <c r="BA75" i="4"/>
  <c r="BA75" i="6" s="1"/>
  <c r="AH75" i="6"/>
  <c r="AZ84" i="4"/>
  <c r="AZ84" i="6" s="1"/>
  <c r="AG84" i="6"/>
  <c r="AX95" i="4"/>
  <c r="AX95" i="6" s="1"/>
  <c r="AE95" i="6"/>
  <c r="AX65" i="4"/>
  <c r="AX65" i="6" s="1"/>
  <c r="AE65" i="6"/>
  <c r="BE70" i="6"/>
  <c r="BI21" i="6"/>
  <c r="BG9" i="6"/>
  <c r="AW24" i="4"/>
  <c r="AW24" i="6" s="1"/>
  <c r="AD24" i="6"/>
  <c r="BF23" i="4"/>
  <c r="BF23" i="6" s="1"/>
  <c r="AM23" i="6"/>
  <c r="BA74" i="4"/>
  <c r="BA74" i="6" s="1"/>
  <c r="AH74" i="6"/>
  <c r="BA23" i="4"/>
  <c r="BA23" i="6" s="1"/>
  <c r="AH23" i="6"/>
  <c r="BF43" i="4"/>
  <c r="BF43" i="6" s="1"/>
  <c r="AM43" i="6"/>
  <c r="AZ85" i="4"/>
  <c r="AZ85" i="6" s="1"/>
  <c r="AG85" i="6"/>
  <c r="AX64" i="4"/>
  <c r="AX64" i="6" s="1"/>
  <c r="AE64" i="6"/>
  <c r="AX54" i="4"/>
  <c r="AX54" i="6" s="1"/>
  <c r="AE54" i="6"/>
  <c r="AV83" i="4"/>
  <c r="AV83" i="6" s="1"/>
  <c r="AC83" i="6"/>
  <c r="AZ64" i="4"/>
  <c r="AZ64" i="6" s="1"/>
  <c r="AG64" i="6"/>
  <c r="AY44" i="4"/>
  <c r="AY44" i="6" s="1"/>
  <c r="AF44" i="6"/>
  <c r="BA64" i="4"/>
  <c r="BA64" i="6" s="1"/>
  <c r="AH64" i="6"/>
  <c r="AZ94" i="4"/>
  <c r="AZ94" i="6" s="1"/>
  <c r="AG94" i="6"/>
  <c r="BF32" i="4"/>
  <c r="AM32" i="6"/>
  <c r="AX44" i="4"/>
  <c r="AX44" i="6" s="1"/>
  <c r="AE44" i="6"/>
  <c r="BD102" i="4"/>
  <c r="BD102" i="6" s="1"/>
  <c r="AK102" i="6"/>
  <c r="BE112" i="4"/>
  <c r="BE112" i="6" s="1"/>
  <c r="AL112" i="6"/>
  <c r="BB92" i="4"/>
  <c r="BB92" i="6" s="1"/>
  <c r="AI92" i="6"/>
  <c r="BD82" i="4"/>
  <c r="BD82" i="6" s="1"/>
  <c r="AK82" i="6"/>
  <c r="BA33" i="4"/>
  <c r="BA33" i="6" s="1"/>
  <c r="AH33" i="6"/>
  <c r="AY113" i="4"/>
  <c r="AY113" i="6" s="1"/>
  <c r="AF113" i="6"/>
  <c r="BA93" i="4"/>
  <c r="BA93" i="6" s="1"/>
  <c r="AH93" i="6"/>
  <c r="BF102" i="4"/>
  <c r="BF102" i="6" s="1"/>
  <c r="AM102" i="6"/>
  <c r="BA43" i="4"/>
  <c r="BA43" i="6" s="1"/>
  <c r="AH43" i="6"/>
  <c r="AY73" i="4"/>
  <c r="AY73" i="6" s="1"/>
  <c r="AF73" i="6"/>
  <c r="BD12" i="4"/>
  <c r="BD12" i="6" s="1"/>
  <c r="AK12" i="6"/>
  <c r="BB42" i="4"/>
  <c r="BB42" i="6" s="1"/>
  <c r="AI42" i="6"/>
  <c r="AT14" i="4"/>
  <c r="AT14" i="6" s="1"/>
  <c r="AA14" i="6"/>
  <c r="BD42" i="4"/>
  <c r="BD42" i="6" s="1"/>
  <c r="AK42" i="6"/>
  <c r="B24" i="6"/>
  <c r="BE41" i="4"/>
  <c r="BE81" i="4"/>
  <c r="BE101" i="4"/>
  <c r="BE71" i="4"/>
  <c r="AN21" i="4"/>
  <c r="BE91" i="4"/>
  <c r="AN11" i="4"/>
  <c r="BE51" i="4"/>
  <c r="P74" i="5"/>
  <c r="AI73" i="4"/>
  <c r="P25" i="5"/>
  <c r="AI25" i="4" s="1"/>
  <c r="AI24" i="4"/>
  <c r="S23" i="5"/>
  <c r="AL22" i="4"/>
  <c r="AL22" i="6" s="1"/>
  <c r="T84" i="5"/>
  <c r="AM83" i="4"/>
  <c r="M115" i="5"/>
  <c r="AF115" i="4" s="1"/>
  <c r="AF114" i="4"/>
  <c r="Q45" i="5"/>
  <c r="AJ45" i="4" s="1"/>
  <c r="AJ44" i="4"/>
  <c r="T104" i="5"/>
  <c r="AM103" i="4"/>
  <c r="R34" i="5"/>
  <c r="AK33" i="4"/>
  <c r="P34" i="5"/>
  <c r="AI33" i="4"/>
  <c r="M15" i="5"/>
  <c r="AF15" i="4" s="1"/>
  <c r="AF14" i="4"/>
  <c r="S83" i="5"/>
  <c r="AL82" i="4"/>
  <c r="J115" i="5"/>
  <c r="AC115" i="4" s="1"/>
  <c r="AC114" i="4"/>
  <c r="O85" i="5"/>
  <c r="AH85" i="4" s="1"/>
  <c r="AH84" i="4"/>
  <c r="P65" i="5"/>
  <c r="AI65" i="4" s="1"/>
  <c r="AI64" i="4"/>
  <c r="R84" i="5"/>
  <c r="AK83" i="4"/>
  <c r="M55" i="5"/>
  <c r="AF55" i="4" s="1"/>
  <c r="AF54" i="4"/>
  <c r="R115" i="5"/>
  <c r="AK115" i="4" s="1"/>
  <c r="AK114" i="4"/>
  <c r="M35" i="5"/>
  <c r="AF35" i="4" s="1"/>
  <c r="AF34" i="4"/>
  <c r="P105" i="5"/>
  <c r="AI105" i="4" s="1"/>
  <c r="AI104" i="4"/>
  <c r="Q95" i="5"/>
  <c r="AJ95" i="4" s="1"/>
  <c r="AJ94" i="4"/>
  <c r="J35" i="5"/>
  <c r="AC35" i="4" s="1"/>
  <c r="AC34" i="4"/>
  <c r="R64" i="5"/>
  <c r="AK63" i="4"/>
  <c r="M85" i="5"/>
  <c r="AF85" i="4" s="1"/>
  <c r="AF84" i="4"/>
  <c r="O35" i="5"/>
  <c r="AH35" i="4" s="1"/>
  <c r="AH34" i="4"/>
  <c r="O95" i="5"/>
  <c r="AH95" i="4" s="1"/>
  <c r="AH94" i="4"/>
  <c r="P114" i="5"/>
  <c r="AI113" i="4"/>
  <c r="O45" i="5"/>
  <c r="AH45" i="4" s="1"/>
  <c r="AH44" i="4"/>
  <c r="P84" i="5"/>
  <c r="AI83" i="4"/>
  <c r="T114" i="5"/>
  <c r="AM113" i="4"/>
  <c r="R24" i="5"/>
  <c r="AK23" i="4"/>
  <c r="T34" i="5"/>
  <c r="AM33" i="4"/>
  <c r="Q15" i="5"/>
  <c r="AJ15" i="4" s="1"/>
  <c r="AJ14" i="4"/>
  <c r="O105" i="5"/>
  <c r="AH105" i="4" s="1"/>
  <c r="AH104" i="4"/>
  <c r="T14" i="5"/>
  <c r="AM13" i="4"/>
  <c r="R74" i="5"/>
  <c r="AK73" i="4"/>
  <c r="Q115" i="5"/>
  <c r="AJ115" i="4" s="1"/>
  <c r="AJ114" i="4"/>
  <c r="O25" i="5"/>
  <c r="AH25" i="4" s="1"/>
  <c r="AH24" i="4"/>
  <c r="S43" i="5"/>
  <c r="AL42" i="4"/>
  <c r="AL42" i="6" s="1"/>
  <c r="M25" i="5"/>
  <c r="AF25" i="4" s="1"/>
  <c r="AF24" i="4"/>
  <c r="T45" i="5"/>
  <c r="AM45" i="4" s="1"/>
  <c r="AM44" i="4"/>
  <c r="T64" i="5"/>
  <c r="AM63" i="4"/>
  <c r="AM63" i="6" s="1"/>
  <c r="R94" i="5"/>
  <c r="AK93" i="4"/>
  <c r="Q35" i="5"/>
  <c r="AJ35" i="4" s="1"/>
  <c r="AJ34" i="4"/>
  <c r="Q65" i="5"/>
  <c r="AJ65" i="4" s="1"/>
  <c r="AJ64" i="4"/>
  <c r="J25" i="5"/>
  <c r="AC25" i="4" s="1"/>
  <c r="AC24" i="4"/>
  <c r="J55" i="5"/>
  <c r="AC55" i="4" s="1"/>
  <c r="AC54" i="4"/>
  <c r="P44" i="5"/>
  <c r="AI43" i="4"/>
  <c r="S64" i="5"/>
  <c r="AL63" i="4"/>
  <c r="P94" i="5"/>
  <c r="AI93" i="4"/>
  <c r="T54" i="5"/>
  <c r="AM53" i="4"/>
  <c r="S93" i="5"/>
  <c r="AL92" i="4"/>
  <c r="AL92" i="6" s="1"/>
  <c r="J75" i="5"/>
  <c r="AC75" i="4" s="1"/>
  <c r="AC74" i="4"/>
  <c r="S103" i="5"/>
  <c r="AL102" i="4"/>
  <c r="AL102" i="6" s="1"/>
  <c r="R54" i="5"/>
  <c r="AK53" i="4"/>
  <c r="T94" i="5"/>
  <c r="AM93" i="4"/>
  <c r="M75" i="5"/>
  <c r="AF75" i="4" s="1"/>
  <c r="AF74" i="4"/>
  <c r="R14" i="5"/>
  <c r="AK13" i="4"/>
  <c r="J85" i="5"/>
  <c r="AC85" i="4" s="1"/>
  <c r="AC84" i="4"/>
  <c r="Q105" i="5"/>
  <c r="AJ105" i="4" s="1"/>
  <c r="AJ104" i="4"/>
  <c r="J95" i="5"/>
  <c r="AC95" i="4" s="1"/>
  <c r="AC94" i="4"/>
  <c r="P15" i="5"/>
  <c r="AI15" i="4" s="1"/>
  <c r="AI14" i="4"/>
  <c r="J15" i="5"/>
  <c r="AC15" i="4" s="1"/>
  <c r="AC14" i="4"/>
  <c r="P54" i="5"/>
  <c r="AI53" i="4"/>
  <c r="O55" i="5"/>
  <c r="AH55" i="4" s="1"/>
  <c r="AH54" i="4"/>
  <c r="T25" i="5"/>
  <c r="AM25" i="4" s="1"/>
  <c r="AM24" i="4"/>
  <c r="R104" i="5"/>
  <c r="AK103" i="4"/>
  <c r="S53" i="5"/>
  <c r="AL52" i="4"/>
  <c r="AL52" i="6" s="1"/>
  <c r="S114" i="5"/>
  <c r="AL113" i="4"/>
  <c r="J65" i="5"/>
  <c r="AC65" i="4" s="1"/>
  <c r="AC64" i="4"/>
  <c r="T75" i="5"/>
  <c r="AM75" i="4" s="1"/>
  <c r="AM74" i="4"/>
  <c r="S73" i="5"/>
  <c r="AL72" i="4"/>
  <c r="AL72" i="6" s="1"/>
  <c r="J45" i="5"/>
  <c r="AC45" i="4" s="1"/>
  <c r="AC44" i="4"/>
  <c r="S13" i="5"/>
  <c r="AL12" i="4"/>
  <c r="AL12" i="6" s="1"/>
  <c r="R44" i="5"/>
  <c r="AK43" i="4"/>
  <c r="S34" i="5"/>
  <c r="AL33" i="4"/>
  <c r="B24" i="5"/>
  <c r="B24" i="4"/>
  <c r="B32" i="3"/>
  <c r="BY31" i="3"/>
  <c r="BU31" i="3"/>
  <c r="BQ31" i="3"/>
  <c r="BM31" i="3"/>
  <c r="BI31" i="3"/>
  <c r="BE31" i="3"/>
  <c r="BA31" i="3"/>
  <c r="AW31" i="3"/>
  <c r="AS31" i="3"/>
  <c r="AO31" i="3"/>
  <c r="AK31" i="3"/>
  <c r="AG31" i="3"/>
  <c r="AC31" i="3"/>
  <c r="CB31" i="3"/>
  <c r="BW31" i="3"/>
  <c r="BR31" i="3"/>
  <c r="BL31" i="3"/>
  <c r="BG31" i="3"/>
  <c r="BB31" i="3"/>
  <c r="AV31" i="3"/>
  <c r="AQ31" i="3"/>
  <c r="AL31" i="3"/>
  <c r="AF31" i="3"/>
  <c r="CA31" i="3"/>
  <c r="BV31" i="3"/>
  <c r="BP31" i="3"/>
  <c r="BK31" i="3"/>
  <c r="BF31" i="3"/>
  <c r="AZ31" i="3"/>
  <c r="AU31" i="3"/>
  <c r="AP31" i="3"/>
  <c r="AJ31" i="3"/>
  <c r="AE31" i="3"/>
  <c r="BZ31" i="3"/>
  <c r="BT31" i="3"/>
  <c r="BO31" i="3"/>
  <c r="BJ31" i="3"/>
  <c r="BD31" i="3"/>
  <c r="AY31" i="3"/>
  <c r="AT31" i="3"/>
  <c r="AN31" i="3"/>
  <c r="AI31" i="3"/>
  <c r="AD31" i="3"/>
  <c r="BS31" i="3"/>
  <c r="AX31" i="3"/>
  <c r="AH31" i="3"/>
  <c r="BN31" i="3"/>
  <c r="AR31" i="3"/>
  <c r="BX31" i="3"/>
  <c r="BH31" i="3"/>
  <c r="AM31" i="3"/>
  <c r="BC31" i="3"/>
  <c r="AS23" i="4" l="1"/>
  <c r="AS23" i="6" s="1"/>
  <c r="Z23" i="6"/>
  <c r="K24" i="1"/>
  <c r="T23" i="3"/>
  <c r="AA23" i="3"/>
  <c r="Z23" i="3"/>
  <c r="Y23" i="3"/>
  <c r="AB23" i="3"/>
  <c r="X23" i="3"/>
  <c r="W23" i="3"/>
  <c r="V23" i="3"/>
  <c r="U23" i="3"/>
  <c r="S23" i="3"/>
  <c r="R23" i="3"/>
  <c r="Q23" i="3"/>
  <c r="P23" i="3"/>
  <c r="Y24" i="4"/>
  <c r="AA24" i="4"/>
  <c r="Z24" i="4"/>
  <c r="AR23" i="4"/>
  <c r="AR23" i="6" s="1"/>
  <c r="Y23" i="6"/>
  <c r="AT23" i="4"/>
  <c r="AT23" i="6" s="1"/>
  <c r="AA23" i="6"/>
  <c r="BF75" i="4"/>
  <c r="BF75" i="6" s="1"/>
  <c r="AM75" i="6"/>
  <c r="AV14" i="4"/>
  <c r="AV14" i="6" s="1"/>
  <c r="AC14" i="6"/>
  <c r="AV84" i="4"/>
  <c r="AV84" i="6" s="1"/>
  <c r="AC84" i="6"/>
  <c r="BD53" i="4"/>
  <c r="BD53" i="6" s="1"/>
  <c r="AK53" i="6"/>
  <c r="BF53" i="4"/>
  <c r="BF53" i="6" s="1"/>
  <c r="AM53" i="6"/>
  <c r="AV54" i="4"/>
  <c r="AV54" i="6" s="1"/>
  <c r="AC54" i="6"/>
  <c r="BD93" i="4"/>
  <c r="BD93" i="6" s="1"/>
  <c r="AK93" i="6"/>
  <c r="BF13" i="4"/>
  <c r="BF13" i="6" s="1"/>
  <c r="AM13" i="6"/>
  <c r="BD23" i="4"/>
  <c r="BD23" i="6" s="1"/>
  <c r="AK23" i="6"/>
  <c r="BB113" i="4"/>
  <c r="BB113" i="6" s="1"/>
  <c r="AI113" i="6"/>
  <c r="BD63" i="4"/>
  <c r="BD63" i="6" s="1"/>
  <c r="AK63" i="6"/>
  <c r="AY34" i="4"/>
  <c r="AY34" i="6" s="1"/>
  <c r="AF34" i="6"/>
  <c r="BB64" i="4"/>
  <c r="BB64" i="6" s="1"/>
  <c r="AI64" i="6"/>
  <c r="AY14" i="4"/>
  <c r="AY14" i="6" s="1"/>
  <c r="AF14" i="6"/>
  <c r="BC44" i="4"/>
  <c r="BC44" i="6" s="1"/>
  <c r="AJ44" i="6"/>
  <c r="BB24" i="4"/>
  <c r="BB24" i="6" s="1"/>
  <c r="AI24" i="6"/>
  <c r="BE101" i="6"/>
  <c r="BI22" i="6"/>
  <c r="BG11" i="4"/>
  <c r="BE11" i="6"/>
  <c r="AV64" i="4"/>
  <c r="AV64" i="6" s="1"/>
  <c r="AC64" i="6"/>
  <c r="AV15" i="4"/>
  <c r="AV15" i="6" s="1"/>
  <c r="AC15" i="6"/>
  <c r="AV85" i="4"/>
  <c r="AV85" i="6" s="1"/>
  <c r="AC85" i="6"/>
  <c r="AV55" i="4"/>
  <c r="AV55" i="6" s="1"/>
  <c r="AC55" i="6"/>
  <c r="AY35" i="4"/>
  <c r="AY35" i="6" s="1"/>
  <c r="AF35" i="6"/>
  <c r="BB65" i="4"/>
  <c r="BB65" i="6" s="1"/>
  <c r="AI65" i="6"/>
  <c r="AY15" i="4"/>
  <c r="AY15" i="6" s="1"/>
  <c r="AF15" i="6"/>
  <c r="BC45" i="4"/>
  <c r="BC45" i="6" s="1"/>
  <c r="AJ45" i="6"/>
  <c r="BB25" i="4"/>
  <c r="BB25" i="6" s="1"/>
  <c r="AI25" i="6"/>
  <c r="AV65" i="4"/>
  <c r="AV65" i="6" s="1"/>
  <c r="AC65" i="6"/>
  <c r="BF24" i="4"/>
  <c r="BF24" i="6" s="1"/>
  <c r="AM24" i="6"/>
  <c r="BB14" i="4"/>
  <c r="BB14" i="6" s="1"/>
  <c r="AI14" i="6"/>
  <c r="BD13" i="4"/>
  <c r="BD13" i="6" s="1"/>
  <c r="AK13" i="6"/>
  <c r="BB93" i="4"/>
  <c r="BB93" i="6" s="1"/>
  <c r="AI93" i="6"/>
  <c r="AV24" i="4"/>
  <c r="AV24" i="6" s="1"/>
  <c r="AC24" i="6"/>
  <c r="BA24" i="4"/>
  <c r="BA24" i="6" s="1"/>
  <c r="AH24" i="6"/>
  <c r="BA104" i="4"/>
  <c r="BA104" i="6" s="1"/>
  <c r="AH104" i="6"/>
  <c r="BF113" i="4"/>
  <c r="BF113" i="6" s="1"/>
  <c r="AM113" i="6"/>
  <c r="BA94" i="4"/>
  <c r="BA94" i="6" s="1"/>
  <c r="AH94" i="6"/>
  <c r="AV34" i="4"/>
  <c r="AV34" i="6" s="1"/>
  <c r="AC34" i="6"/>
  <c r="BD114" i="4"/>
  <c r="BD114" i="6" s="1"/>
  <c r="AK114" i="6"/>
  <c r="BA84" i="4"/>
  <c r="BA84" i="6" s="1"/>
  <c r="AH84" i="6"/>
  <c r="BB33" i="4"/>
  <c r="BB33" i="6" s="1"/>
  <c r="AI33" i="6"/>
  <c r="AY114" i="4"/>
  <c r="AY114" i="6" s="1"/>
  <c r="AF114" i="6"/>
  <c r="BB73" i="4"/>
  <c r="BB73" i="6" s="1"/>
  <c r="AI73" i="6"/>
  <c r="BE91" i="6"/>
  <c r="BE81" i="6"/>
  <c r="BG20" i="6"/>
  <c r="AV44" i="4"/>
  <c r="AV44" i="6" s="1"/>
  <c r="AC44" i="6"/>
  <c r="BE113" i="4"/>
  <c r="BE113" i="6" s="1"/>
  <c r="AL113" i="6"/>
  <c r="BF25" i="4"/>
  <c r="BF25" i="6" s="1"/>
  <c r="AM25" i="6"/>
  <c r="BB15" i="4"/>
  <c r="BB15" i="6" s="1"/>
  <c r="AI15" i="6"/>
  <c r="AV25" i="4"/>
  <c r="AV25" i="6" s="1"/>
  <c r="AC25" i="6"/>
  <c r="BA25" i="4"/>
  <c r="BA25" i="6" s="1"/>
  <c r="AH25" i="6"/>
  <c r="BA105" i="4"/>
  <c r="BA105" i="6" s="1"/>
  <c r="AH105" i="6"/>
  <c r="BA95" i="4"/>
  <c r="BA95" i="6" s="1"/>
  <c r="AH95" i="6"/>
  <c r="AV35" i="4"/>
  <c r="AV35" i="6" s="1"/>
  <c r="AC35" i="6"/>
  <c r="BD115" i="4"/>
  <c r="BD115" i="6" s="1"/>
  <c r="AK115" i="6"/>
  <c r="BA85" i="4"/>
  <c r="BA85" i="6" s="1"/>
  <c r="AH85" i="6"/>
  <c r="AY115" i="4"/>
  <c r="AY115" i="6" s="1"/>
  <c r="AF115" i="6"/>
  <c r="BG10" i="6"/>
  <c r="BG21" i="4"/>
  <c r="BE21" i="6"/>
  <c r="AV45" i="4"/>
  <c r="AV45" i="6" s="1"/>
  <c r="AC45" i="6"/>
  <c r="BA54" i="4"/>
  <c r="BA54" i="6" s="1"/>
  <c r="AH54" i="6"/>
  <c r="AV94" i="4"/>
  <c r="AV94" i="6" s="1"/>
  <c r="AC94" i="6"/>
  <c r="AY74" i="4"/>
  <c r="AY74" i="6" s="1"/>
  <c r="AF74" i="6"/>
  <c r="AV74" i="4"/>
  <c r="AV74" i="6" s="1"/>
  <c r="AC74" i="6"/>
  <c r="BE63" i="4"/>
  <c r="BE63" i="6" s="1"/>
  <c r="AL63" i="6"/>
  <c r="BC64" i="4"/>
  <c r="BC64" i="6" s="1"/>
  <c r="AJ64" i="6"/>
  <c r="BF44" i="4"/>
  <c r="BF44" i="6" s="1"/>
  <c r="AM44" i="6"/>
  <c r="BC114" i="4"/>
  <c r="BC114" i="6" s="1"/>
  <c r="AJ114" i="6"/>
  <c r="BC14" i="4"/>
  <c r="BC14" i="6" s="1"/>
  <c r="AJ14" i="6"/>
  <c r="BB83" i="4"/>
  <c r="BB83" i="6" s="1"/>
  <c r="AI83" i="6"/>
  <c r="BA34" i="4"/>
  <c r="BA34" i="6" s="1"/>
  <c r="AH34" i="6"/>
  <c r="BC94" i="4"/>
  <c r="BC94" i="6" s="1"/>
  <c r="AJ94" i="6"/>
  <c r="AY54" i="4"/>
  <c r="AY54" i="6" s="1"/>
  <c r="AF54" i="6"/>
  <c r="AV114" i="4"/>
  <c r="AV114" i="6" s="1"/>
  <c r="AC114" i="6"/>
  <c r="BD33" i="4"/>
  <c r="BD33" i="6" s="1"/>
  <c r="AK33" i="6"/>
  <c r="BF83" i="4"/>
  <c r="BF83" i="6" s="1"/>
  <c r="AM83" i="6"/>
  <c r="BE41" i="6"/>
  <c r="AN12" i="6"/>
  <c r="BE33" i="4"/>
  <c r="BE33" i="6" s="1"/>
  <c r="AL33" i="6"/>
  <c r="BA55" i="4"/>
  <c r="BA55" i="6" s="1"/>
  <c r="AH55" i="6"/>
  <c r="AV95" i="4"/>
  <c r="AV95" i="6" s="1"/>
  <c r="AC95" i="6"/>
  <c r="AY75" i="4"/>
  <c r="AY75" i="6" s="1"/>
  <c r="AF75" i="6"/>
  <c r="AV75" i="4"/>
  <c r="AV75" i="6" s="1"/>
  <c r="AC75" i="6"/>
  <c r="BC65" i="4"/>
  <c r="BC65" i="6" s="1"/>
  <c r="AJ65" i="6"/>
  <c r="BF45" i="4"/>
  <c r="BF45" i="6" s="1"/>
  <c r="AM45" i="6"/>
  <c r="BC115" i="4"/>
  <c r="BC115" i="6" s="1"/>
  <c r="AJ115" i="6"/>
  <c r="BC15" i="4"/>
  <c r="BC15" i="6" s="1"/>
  <c r="AJ15" i="6"/>
  <c r="BA35" i="4"/>
  <c r="BA35" i="6" s="1"/>
  <c r="AH35" i="6"/>
  <c r="BC95" i="4"/>
  <c r="BC95" i="6" s="1"/>
  <c r="AJ95" i="6"/>
  <c r="AY55" i="4"/>
  <c r="AY55" i="6" s="1"/>
  <c r="AF55" i="6"/>
  <c r="AV115" i="4"/>
  <c r="AV115" i="6" s="1"/>
  <c r="AC115" i="6"/>
  <c r="C25" i="1"/>
  <c r="I24" i="1"/>
  <c r="AP23" i="4"/>
  <c r="AP23" i="6" s="1"/>
  <c r="W23" i="6"/>
  <c r="BB53" i="4"/>
  <c r="BB53" i="6" s="1"/>
  <c r="AI53" i="6"/>
  <c r="BC104" i="4"/>
  <c r="BC104" i="6" s="1"/>
  <c r="AJ104" i="6"/>
  <c r="BF93" i="4"/>
  <c r="BF93" i="6" s="1"/>
  <c r="AM93" i="6"/>
  <c r="BB43" i="4"/>
  <c r="BB43" i="6" s="1"/>
  <c r="AI43" i="6"/>
  <c r="BC34" i="4"/>
  <c r="BC34" i="6" s="1"/>
  <c r="AJ34" i="6"/>
  <c r="AY24" i="4"/>
  <c r="AY24" i="6" s="1"/>
  <c r="AF24" i="6"/>
  <c r="BD73" i="4"/>
  <c r="BD73" i="6" s="1"/>
  <c r="AK73" i="6"/>
  <c r="BF33" i="4"/>
  <c r="BF33" i="6" s="1"/>
  <c r="AM33" i="6"/>
  <c r="BA44" i="4"/>
  <c r="BA44" i="6" s="1"/>
  <c r="AH44" i="6"/>
  <c r="AY84" i="4"/>
  <c r="AY84" i="6" s="1"/>
  <c r="AF84" i="6"/>
  <c r="BB104" i="4"/>
  <c r="BB104" i="6" s="1"/>
  <c r="AI104" i="6"/>
  <c r="BD83" i="4"/>
  <c r="BD83" i="6" s="1"/>
  <c r="AK83" i="6"/>
  <c r="BE82" i="4"/>
  <c r="AL82" i="6"/>
  <c r="BF103" i="4"/>
  <c r="BF103" i="6" s="1"/>
  <c r="AM103" i="6"/>
  <c r="BE71" i="6"/>
  <c r="AQ23" i="4"/>
  <c r="AQ23" i="6" s="1"/>
  <c r="X23" i="6"/>
  <c r="J24" i="1"/>
  <c r="P23" i="1"/>
  <c r="J23" i="3"/>
  <c r="D23" i="3"/>
  <c r="M23" i="3"/>
  <c r="F23" i="3"/>
  <c r="H23" i="3"/>
  <c r="N23" i="3"/>
  <c r="O23" i="3"/>
  <c r="I23" i="3"/>
  <c r="L23" i="3"/>
  <c r="K23" i="3"/>
  <c r="E23" i="3"/>
  <c r="G23" i="3"/>
  <c r="C23" i="3"/>
  <c r="V24" i="4"/>
  <c r="X24" i="4"/>
  <c r="W24" i="4"/>
  <c r="BD43" i="4"/>
  <c r="BD43" i="6" s="1"/>
  <c r="AK43" i="6"/>
  <c r="BF74" i="4"/>
  <c r="BF74" i="6" s="1"/>
  <c r="AM74" i="6"/>
  <c r="BD103" i="4"/>
  <c r="BD103" i="6" s="1"/>
  <c r="AK103" i="6"/>
  <c r="BC105" i="4"/>
  <c r="BC105" i="6" s="1"/>
  <c r="AJ105" i="6"/>
  <c r="BC35" i="4"/>
  <c r="BC35" i="6" s="1"/>
  <c r="AJ35" i="6"/>
  <c r="AY25" i="4"/>
  <c r="AY25" i="6" s="1"/>
  <c r="AF25" i="6"/>
  <c r="BA45" i="4"/>
  <c r="BA45" i="6" s="1"/>
  <c r="AH45" i="6"/>
  <c r="AY85" i="4"/>
  <c r="AY85" i="6" s="1"/>
  <c r="AF85" i="6"/>
  <c r="BB105" i="4"/>
  <c r="BB105" i="6" s="1"/>
  <c r="AI105" i="6"/>
  <c r="BE51" i="6"/>
  <c r="BF32" i="6"/>
  <c r="AO23" i="4"/>
  <c r="AO23" i="6" s="1"/>
  <c r="V23" i="6"/>
  <c r="AN22" i="6"/>
  <c r="B25" i="6"/>
  <c r="BE52" i="4"/>
  <c r="AN22" i="4"/>
  <c r="BE22" i="4"/>
  <c r="BE92" i="4"/>
  <c r="BE42" i="4"/>
  <c r="BE72" i="4"/>
  <c r="AN12" i="4"/>
  <c r="BE12" i="4"/>
  <c r="BE102" i="4"/>
  <c r="BF63" i="4"/>
  <c r="S74" i="5"/>
  <c r="AL73" i="4"/>
  <c r="AL73" i="6" s="1"/>
  <c r="S54" i="5"/>
  <c r="AL53" i="4"/>
  <c r="AL53" i="6" s="1"/>
  <c r="S115" i="5"/>
  <c r="AL115" i="4" s="1"/>
  <c r="AL114" i="4"/>
  <c r="R105" i="5"/>
  <c r="AK105" i="4" s="1"/>
  <c r="AK104" i="4"/>
  <c r="T65" i="5"/>
  <c r="AM65" i="4" s="1"/>
  <c r="AM64" i="4"/>
  <c r="T15" i="5"/>
  <c r="AM15" i="4" s="1"/>
  <c r="AM14" i="4"/>
  <c r="R25" i="5"/>
  <c r="AK25" i="4" s="1"/>
  <c r="AK24" i="4"/>
  <c r="P85" i="5"/>
  <c r="AI85" i="4" s="1"/>
  <c r="AI84" i="4"/>
  <c r="P115" i="5"/>
  <c r="AI115" i="4" s="1"/>
  <c r="AI114" i="4"/>
  <c r="R65" i="5"/>
  <c r="AK65" i="4" s="1"/>
  <c r="AK64" i="4"/>
  <c r="T105" i="5"/>
  <c r="AM105" i="4" s="1"/>
  <c r="AM104" i="4"/>
  <c r="S24" i="5"/>
  <c r="AL23" i="4"/>
  <c r="AL23" i="6" s="1"/>
  <c r="P75" i="5"/>
  <c r="AI75" i="4" s="1"/>
  <c r="AI74" i="4"/>
  <c r="S14" i="5"/>
  <c r="AL13" i="4"/>
  <c r="R55" i="5"/>
  <c r="AK55" i="4" s="1"/>
  <c r="AK54" i="4"/>
  <c r="T55" i="5"/>
  <c r="AM55" i="4" s="1"/>
  <c r="AM54" i="4"/>
  <c r="S65" i="5"/>
  <c r="AL65" i="4" s="1"/>
  <c r="AL64" i="4"/>
  <c r="R35" i="5"/>
  <c r="AK35" i="4" s="1"/>
  <c r="AK34" i="4"/>
  <c r="S35" i="5"/>
  <c r="AL35" i="4" s="1"/>
  <c r="AL34" i="4"/>
  <c r="P45" i="5"/>
  <c r="AI45" i="4" s="1"/>
  <c r="AI44" i="4"/>
  <c r="R95" i="5"/>
  <c r="AK95" i="4" s="1"/>
  <c r="AK94" i="4"/>
  <c r="S44" i="5"/>
  <c r="AL43" i="4"/>
  <c r="AL43" i="6" s="1"/>
  <c r="R75" i="5"/>
  <c r="AK75" i="4" s="1"/>
  <c r="AK74" i="4"/>
  <c r="T35" i="5"/>
  <c r="AM35" i="4" s="1"/>
  <c r="AM34" i="4"/>
  <c r="T115" i="5"/>
  <c r="AM115" i="4" s="1"/>
  <c r="AM114" i="4"/>
  <c r="R85" i="5"/>
  <c r="AK85" i="4" s="1"/>
  <c r="AK84" i="4"/>
  <c r="T85" i="5"/>
  <c r="AM85" i="4" s="1"/>
  <c r="AM84" i="4"/>
  <c r="R45" i="5"/>
  <c r="AK45" i="4" s="1"/>
  <c r="AK44" i="4"/>
  <c r="P55" i="5"/>
  <c r="AI55" i="4" s="1"/>
  <c r="AI54" i="4"/>
  <c r="R15" i="5"/>
  <c r="AK15" i="4" s="1"/>
  <c r="AK14" i="4"/>
  <c r="T95" i="5"/>
  <c r="AM95" i="4" s="1"/>
  <c r="AM94" i="4"/>
  <c r="S104" i="5"/>
  <c r="AL103" i="4"/>
  <c r="AL103" i="6" s="1"/>
  <c r="S94" i="5"/>
  <c r="AL93" i="4"/>
  <c r="AL93" i="6" s="1"/>
  <c r="P95" i="5"/>
  <c r="AI95" i="4" s="1"/>
  <c r="AI94" i="4"/>
  <c r="S84" i="5"/>
  <c r="AL83" i="4"/>
  <c r="AL83" i="6" s="1"/>
  <c r="P35" i="5"/>
  <c r="AI35" i="4" s="1"/>
  <c r="AI35" i="6" s="1"/>
  <c r="AI34" i="4"/>
  <c r="B25" i="5"/>
  <c r="B25" i="4"/>
  <c r="B33" i="3"/>
  <c r="CA32" i="3"/>
  <c r="BW32" i="3"/>
  <c r="BS32" i="3"/>
  <c r="BO32" i="3"/>
  <c r="BK32" i="3"/>
  <c r="BG32" i="3"/>
  <c r="BC32" i="3"/>
  <c r="AY32" i="3"/>
  <c r="AU32" i="3"/>
  <c r="AQ32" i="3"/>
  <c r="AM32" i="3"/>
  <c r="AI32" i="3"/>
  <c r="AE32" i="3"/>
  <c r="BY32" i="3"/>
  <c r="BT32" i="3"/>
  <c r="BN32" i="3"/>
  <c r="BI32" i="3"/>
  <c r="BD32" i="3"/>
  <c r="AX32" i="3"/>
  <c r="AS32" i="3"/>
  <c r="AN32" i="3"/>
  <c r="AH32" i="3"/>
  <c r="AC32" i="3"/>
  <c r="BX32" i="3"/>
  <c r="BR32" i="3"/>
  <c r="BM32" i="3"/>
  <c r="BH32" i="3"/>
  <c r="BB32" i="3"/>
  <c r="AW32" i="3"/>
  <c r="AR32" i="3"/>
  <c r="AL32" i="3"/>
  <c r="AG32" i="3"/>
  <c r="CB32" i="3"/>
  <c r="BV32" i="3"/>
  <c r="BQ32" i="3"/>
  <c r="BL32" i="3"/>
  <c r="BF32" i="3"/>
  <c r="BA32" i="3"/>
  <c r="AV32" i="3"/>
  <c r="AP32" i="3"/>
  <c r="AK32" i="3"/>
  <c r="AF32" i="3"/>
  <c r="BZ32" i="3"/>
  <c r="BE32" i="3"/>
  <c r="AJ32" i="3"/>
  <c r="BJ32" i="3"/>
  <c r="BU32" i="3"/>
  <c r="AZ32" i="3"/>
  <c r="AD32" i="3"/>
  <c r="BP32" i="3"/>
  <c r="AT32" i="3"/>
  <c r="AO32" i="3"/>
  <c r="AT24" i="4" l="1"/>
  <c r="AT24" i="6" s="1"/>
  <c r="AA24" i="6"/>
  <c r="AR24" i="4"/>
  <c r="AR24" i="6" s="1"/>
  <c r="Y24" i="6"/>
  <c r="AS24" i="4"/>
  <c r="AS24" i="6" s="1"/>
  <c r="Z24" i="6"/>
  <c r="K25" i="1"/>
  <c r="Z24" i="3"/>
  <c r="Y24" i="3"/>
  <c r="AB24" i="3"/>
  <c r="AA24" i="3"/>
  <c r="U24" i="3"/>
  <c r="X24" i="3"/>
  <c r="R24" i="3"/>
  <c r="Q24" i="3"/>
  <c r="T24" i="3"/>
  <c r="W24" i="3"/>
  <c r="P24" i="3"/>
  <c r="S24" i="3"/>
  <c r="V24" i="3"/>
  <c r="AA25" i="4"/>
  <c r="Y25" i="4"/>
  <c r="Z25" i="4"/>
  <c r="BB34" i="4"/>
  <c r="BB34" i="6" s="1"/>
  <c r="AI34" i="6"/>
  <c r="BD44" i="4"/>
  <c r="BD44" i="6" s="1"/>
  <c r="AK44" i="6"/>
  <c r="BF34" i="4"/>
  <c r="BF34" i="6" s="1"/>
  <c r="AM34" i="6"/>
  <c r="BB44" i="4"/>
  <c r="BB44" i="6" s="1"/>
  <c r="AI44" i="6"/>
  <c r="BF54" i="4"/>
  <c r="BF54" i="6" s="1"/>
  <c r="AM54" i="6"/>
  <c r="BB84" i="4"/>
  <c r="BB84" i="6" s="1"/>
  <c r="AI84" i="6"/>
  <c r="BD104" i="4"/>
  <c r="BD104" i="6" s="1"/>
  <c r="AK104" i="6"/>
  <c r="BE72" i="6"/>
  <c r="BE52" i="6"/>
  <c r="C26" i="1"/>
  <c r="I25" i="1"/>
  <c r="BD45" i="4"/>
  <c r="BD45" i="6" s="1"/>
  <c r="AK45" i="6"/>
  <c r="BF35" i="4"/>
  <c r="BF35" i="6" s="1"/>
  <c r="AM35" i="6"/>
  <c r="BB45" i="4"/>
  <c r="BB45" i="6" s="1"/>
  <c r="AI45" i="6"/>
  <c r="BF55" i="4"/>
  <c r="BF55" i="6" s="1"/>
  <c r="AM55" i="6"/>
  <c r="BB85" i="4"/>
  <c r="BB85" i="6" s="1"/>
  <c r="AI85" i="6"/>
  <c r="BD105" i="4"/>
  <c r="BD105" i="6" s="1"/>
  <c r="AK105" i="6"/>
  <c r="AN23" i="6"/>
  <c r="BF94" i="4"/>
  <c r="BF94" i="6" s="1"/>
  <c r="AM94" i="6"/>
  <c r="BF84" i="4"/>
  <c r="BF84" i="6" s="1"/>
  <c r="AM84" i="6"/>
  <c r="BD74" i="4"/>
  <c r="BD74" i="6" s="1"/>
  <c r="AK74" i="6"/>
  <c r="BE34" i="4"/>
  <c r="BE34" i="6" s="1"/>
  <c r="AL34" i="6"/>
  <c r="BD54" i="4"/>
  <c r="BD54" i="6" s="1"/>
  <c r="AK54" i="6"/>
  <c r="BF104" i="4"/>
  <c r="BF104" i="6" s="1"/>
  <c r="AM104" i="6"/>
  <c r="BD24" i="4"/>
  <c r="BD24" i="6" s="1"/>
  <c r="AK24" i="6"/>
  <c r="BE114" i="4"/>
  <c r="BE114" i="6" s="1"/>
  <c r="AL114" i="6"/>
  <c r="BF63" i="6"/>
  <c r="BE42" i="6"/>
  <c r="BI23" i="6"/>
  <c r="BF95" i="4"/>
  <c r="BF95" i="6" s="1"/>
  <c r="AM95" i="6"/>
  <c r="BF85" i="4"/>
  <c r="BF85" i="6" s="1"/>
  <c r="AM85" i="6"/>
  <c r="BD75" i="4"/>
  <c r="BD75" i="6" s="1"/>
  <c r="AK75" i="6"/>
  <c r="BE35" i="4"/>
  <c r="BE35" i="6" s="1"/>
  <c r="AL35" i="6"/>
  <c r="BD55" i="4"/>
  <c r="BD55" i="6" s="1"/>
  <c r="AK55" i="6"/>
  <c r="BF105" i="4"/>
  <c r="BF105" i="6" s="1"/>
  <c r="AM105" i="6"/>
  <c r="BD25" i="4"/>
  <c r="BD25" i="6" s="1"/>
  <c r="AK25" i="6"/>
  <c r="BE115" i="4"/>
  <c r="BE115" i="6" s="1"/>
  <c r="AL115" i="6"/>
  <c r="BB94" i="4"/>
  <c r="BB94" i="6" s="1"/>
  <c r="AI94" i="6"/>
  <c r="BD14" i="4"/>
  <c r="BD14" i="6" s="1"/>
  <c r="AK14" i="6"/>
  <c r="BD84" i="4"/>
  <c r="BD84" i="6" s="1"/>
  <c r="AK84" i="6"/>
  <c r="BD34" i="4"/>
  <c r="BD34" i="6" s="1"/>
  <c r="AK34" i="6"/>
  <c r="BE13" i="4"/>
  <c r="AL13" i="6"/>
  <c r="AN13" i="6" s="1"/>
  <c r="BD64" i="4"/>
  <c r="BD64" i="6" s="1"/>
  <c r="AK64" i="6"/>
  <c r="BF14" i="4"/>
  <c r="BF14" i="6" s="1"/>
  <c r="AM14" i="6"/>
  <c r="BE102" i="6"/>
  <c r="BE92" i="6"/>
  <c r="BB95" i="4"/>
  <c r="BB95" i="6" s="1"/>
  <c r="AI95" i="6"/>
  <c r="BD15" i="4"/>
  <c r="BD15" i="6" s="1"/>
  <c r="AK15" i="6"/>
  <c r="BD85" i="4"/>
  <c r="BD85" i="6" s="1"/>
  <c r="AK85" i="6"/>
  <c r="BD35" i="4"/>
  <c r="BD35" i="6" s="1"/>
  <c r="AK35" i="6"/>
  <c r="BD65" i="4"/>
  <c r="BD65" i="6" s="1"/>
  <c r="AK65" i="6"/>
  <c r="BF15" i="4"/>
  <c r="BF15" i="6" s="1"/>
  <c r="AM15" i="6"/>
  <c r="AP24" i="4"/>
  <c r="AP24" i="6" s="1"/>
  <c r="W24" i="6"/>
  <c r="BB54" i="4"/>
  <c r="BB54" i="6" s="1"/>
  <c r="AI54" i="6"/>
  <c r="BF114" i="4"/>
  <c r="AM114" i="6"/>
  <c r="BD94" i="4"/>
  <c r="BD94" i="6" s="1"/>
  <c r="AK94" i="6"/>
  <c r="BE64" i="4"/>
  <c r="BE64" i="6" s="1"/>
  <c r="AL64" i="6"/>
  <c r="BB74" i="4"/>
  <c r="BB74" i="6" s="1"/>
  <c r="AI74" i="6"/>
  <c r="BB114" i="4"/>
  <c r="BB114" i="6" s="1"/>
  <c r="AI114" i="6"/>
  <c r="BF64" i="4"/>
  <c r="BF64" i="6" s="1"/>
  <c r="AM64" i="6"/>
  <c r="BG12" i="4"/>
  <c r="BE12" i="6"/>
  <c r="BG22" i="4"/>
  <c r="BE22" i="6"/>
  <c r="AQ24" i="4"/>
  <c r="AQ24" i="6" s="1"/>
  <c r="X24" i="6"/>
  <c r="J25" i="1"/>
  <c r="P24" i="1"/>
  <c r="D24" i="3"/>
  <c r="F24" i="3"/>
  <c r="M24" i="3"/>
  <c r="K24" i="3"/>
  <c r="C24" i="3"/>
  <c r="I24" i="3"/>
  <c r="G24" i="3"/>
  <c r="N24" i="3"/>
  <c r="E24" i="3"/>
  <c r="O24" i="3"/>
  <c r="J24" i="3"/>
  <c r="L24" i="3"/>
  <c r="H24" i="3"/>
  <c r="X25" i="4"/>
  <c r="V25" i="4"/>
  <c r="W25" i="4"/>
  <c r="BG21" i="6"/>
  <c r="BB55" i="4"/>
  <c r="BB55" i="6" s="1"/>
  <c r="AI55" i="6"/>
  <c r="BF115" i="4"/>
  <c r="AM115" i="6"/>
  <c r="BD95" i="4"/>
  <c r="BD95" i="6" s="1"/>
  <c r="AK95" i="6"/>
  <c r="BE65" i="4"/>
  <c r="BE65" i="6" s="1"/>
  <c r="AL65" i="6"/>
  <c r="BB75" i="4"/>
  <c r="BB75" i="6" s="1"/>
  <c r="AI75" i="6"/>
  <c r="BB115" i="4"/>
  <c r="BB115" i="6" s="1"/>
  <c r="AI115" i="6"/>
  <c r="BF65" i="4"/>
  <c r="BF65" i="6" s="1"/>
  <c r="AM65" i="6"/>
  <c r="AO24" i="4"/>
  <c r="AO24" i="6" s="1"/>
  <c r="V24" i="6"/>
  <c r="BE82" i="6"/>
  <c r="BG11" i="6"/>
  <c r="B26" i="6"/>
  <c r="AN13" i="4"/>
  <c r="BE103" i="4"/>
  <c r="AN23" i="4"/>
  <c r="BE23" i="4"/>
  <c r="BB35" i="4"/>
  <c r="BE83" i="4"/>
  <c r="BE43" i="4"/>
  <c r="BE53" i="4"/>
  <c r="BE73" i="4"/>
  <c r="BE93" i="4"/>
  <c r="S95" i="5"/>
  <c r="AL95" i="4" s="1"/>
  <c r="AL95" i="6" s="1"/>
  <c r="AL94" i="4"/>
  <c r="AL94" i="6" s="1"/>
  <c r="S45" i="5"/>
  <c r="AL45" i="4" s="1"/>
  <c r="AL45" i="6" s="1"/>
  <c r="AL44" i="4"/>
  <c r="AL44" i="6" s="1"/>
  <c r="S55" i="5"/>
  <c r="AL55" i="4" s="1"/>
  <c r="AL55" i="6" s="1"/>
  <c r="AL54" i="4"/>
  <c r="AL54" i="6" s="1"/>
  <c r="S85" i="5"/>
  <c r="AL85" i="4" s="1"/>
  <c r="AL85" i="6" s="1"/>
  <c r="AL84" i="4"/>
  <c r="AL84" i="6" s="1"/>
  <c r="S15" i="5"/>
  <c r="AL15" i="4" s="1"/>
  <c r="AL15" i="6" s="1"/>
  <c r="AL14" i="4"/>
  <c r="AL14" i="6" s="1"/>
  <c r="S25" i="5"/>
  <c r="AL25" i="4" s="1"/>
  <c r="AL25" i="6" s="1"/>
  <c r="AL24" i="4"/>
  <c r="AL24" i="6" s="1"/>
  <c r="S105" i="5"/>
  <c r="AL105" i="4" s="1"/>
  <c r="AL104" i="4"/>
  <c r="AL104" i="6" s="1"/>
  <c r="S75" i="5"/>
  <c r="AL75" i="4" s="1"/>
  <c r="AL75" i="6" s="1"/>
  <c r="AL74" i="4"/>
  <c r="AL74" i="6" s="1"/>
  <c r="B26" i="5"/>
  <c r="B26" i="4"/>
  <c r="B34" i="3"/>
  <c r="BY33" i="3"/>
  <c r="BU33" i="3"/>
  <c r="BQ33" i="3"/>
  <c r="BM33" i="3"/>
  <c r="BI33" i="3"/>
  <c r="BE33" i="3"/>
  <c r="BA33" i="3"/>
  <c r="AW33" i="3"/>
  <c r="AS33" i="3"/>
  <c r="AO33" i="3"/>
  <c r="AK33" i="3"/>
  <c r="AG33" i="3"/>
  <c r="AC33" i="3"/>
  <c r="CA33" i="3"/>
  <c r="BV33" i="3"/>
  <c r="BP33" i="3"/>
  <c r="BK33" i="3"/>
  <c r="BF33" i="3"/>
  <c r="AZ33" i="3"/>
  <c r="AU33" i="3"/>
  <c r="AP33" i="3"/>
  <c r="AJ33" i="3"/>
  <c r="AE33" i="3"/>
  <c r="BZ33" i="3"/>
  <c r="BT33" i="3"/>
  <c r="BO33" i="3"/>
  <c r="BJ33" i="3"/>
  <c r="BD33" i="3"/>
  <c r="AY33" i="3"/>
  <c r="AT33" i="3"/>
  <c r="AN33" i="3"/>
  <c r="AI33" i="3"/>
  <c r="AD33" i="3"/>
  <c r="BX33" i="3"/>
  <c r="BS33" i="3"/>
  <c r="BN33" i="3"/>
  <c r="BH33" i="3"/>
  <c r="BC33" i="3"/>
  <c r="AX33" i="3"/>
  <c r="AR33" i="3"/>
  <c r="AM33" i="3"/>
  <c r="AH33" i="3"/>
  <c r="BL33" i="3"/>
  <c r="AQ33" i="3"/>
  <c r="AV33" i="3"/>
  <c r="CB33" i="3"/>
  <c r="BG33" i="3"/>
  <c r="AL33" i="3"/>
  <c r="BR33" i="3"/>
  <c r="BW33" i="3"/>
  <c r="BB33" i="3"/>
  <c r="AF33" i="3"/>
  <c r="AR25" i="4" l="1"/>
  <c r="AR25" i="6" s="1"/>
  <c r="Y25" i="6"/>
  <c r="AT25" i="4"/>
  <c r="AT25" i="6" s="1"/>
  <c r="AA25" i="6"/>
  <c r="AS25" i="4"/>
  <c r="AS25" i="6" s="1"/>
  <c r="Z25" i="6"/>
  <c r="K26" i="1"/>
  <c r="AA26" i="4"/>
  <c r="Y26" i="4"/>
  <c r="Z26" i="4"/>
  <c r="W25" i="3"/>
  <c r="V25" i="3"/>
  <c r="U25" i="3"/>
  <c r="Q25" i="3"/>
  <c r="S25" i="3"/>
  <c r="R25" i="3"/>
  <c r="T25" i="3"/>
  <c r="AB25" i="3"/>
  <c r="P25" i="3"/>
  <c r="AA25" i="3"/>
  <c r="Z25" i="3"/>
  <c r="Y25" i="3"/>
  <c r="X25" i="3"/>
  <c r="BE43" i="6"/>
  <c r="BE103" i="6"/>
  <c r="BI24" i="6"/>
  <c r="AQ25" i="4"/>
  <c r="AQ25" i="6" s="1"/>
  <c r="X25" i="6"/>
  <c r="BE93" i="6"/>
  <c r="BE83" i="6"/>
  <c r="C27" i="1"/>
  <c r="I26" i="1"/>
  <c r="BE73" i="6"/>
  <c r="BF114" i="6"/>
  <c r="AN15" i="6"/>
  <c r="BB35" i="6"/>
  <c r="BF115" i="6"/>
  <c r="BG22" i="6"/>
  <c r="BG13" i="4"/>
  <c r="BE13" i="6"/>
  <c r="BE53" i="6"/>
  <c r="BG23" i="4"/>
  <c r="BE23" i="6"/>
  <c r="AP25" i="4"/>
  <c r="AP25" i="6" s="1"/>
  <c r="W25" i="6"/>
  <c r="BG12" i="6"/>
  <c r="BE105" i="4"/>
  <c r="AL105" i="6"/>
  <c r="AN24" i="6"/>
  <c r="AO25" i="4"/>
  <c r="AO25" i="6" s="1"/>
  <c r="V25" i="6"/>
  <c r="J26" i="1"/>
  <c r="P25" i="1"/>
  <c r="V26" i="4"/>
  <c r="X26" i="4"/>
  <c r="W26" i="4"/>
  <c r="G25" i="3"/>
  <c r="D25" i="3"/>
  <c r="M25" i="3"/>
  <c r="I25" i="3"/>
  <c r="C25" i="3"/>
  <c r="H25" i="3"/>
  <c r="N25" i="3"/>
  <c r="O25" i="3"/>
  <c r="J25" i="3"/>
  <c r="F25" i="3"/>
  <c r="L25" i="3"/>
  <c r="K25" i="3"/>
  <c r="E25" i="3"/>
  <c r="AN14" i="6"/>
  <c r="B27" i="6"/>
  <c r="BE55" i="4"/>
  <c r="AN24" i="4"/>
  <c r="BE24" i="4"/>
  <c r="BE44" i="4"/>
  <c r="AN25" i="4"/>
  <c r="BE25" i="4"/>
  <c r="BE45" i="4"/>
  <c r="AN14" i="4"/>
  <c r="BE14" i="4"/>
  <c r="BE94" i="4"/>
  <c r="BE74" i="4"/>
  <c r="BE95" i="4"/>
  <c r="AN15" i="4"/>
  <c r="BE15" i="4"/>
  <c r="BE84" i="4"/>
  <c r="BE75" i="4"/>
  <c r="BE85" i="4"/>
  <c r="BE104" i="4"/>
  <c r="BE54" i="4"/>
  <c r="B27" i="5"/>
  <c r="T26" i="4"/>
  <c r="T26" i="6" s="1"/>
  <c r="BZ26" i="6" s="1"/>
  <c r="Q26" i="4"/>
  <c r="Q26" i="6" s="1"/>
  <c r="BW26" i="6" s="1"/>
  <c r="N26" i="4"/>
  <c r="N26" i="6" s="1"/>
  <c r="BT26" i="6" s="1"/>
  <c r="K26" i="4"/>
  <c r="K26" i="6" s="1"/>
  <c r="BQ26" i="6" s="1"/>
  <c r="H26" i="4"/>
  <c r="H26" i="6" s="1"/>
  <c r="D26" i="4"/>
  <c r="D26" i="6" s="1"/>
  <c r="S26" i="4"/>
  <c r="S26" i="6" s="1"/>
  <c r="BY26" i="6" s="1"/>
  <c r="R26" i="4"/>
  <c r="R26" i="6" s="1"/>
  <c r="BX26" i="6" s="1"/>
  <c r="P26" i="4"/>
  <c r="P26" i="6" s="1"/>
  <c r="BV26" i="6" s="1"/>
  <c r="M26" i="4"/>
  <c r="M26" i="6" s="1"/>
  <c r="BS26" i="6" s="1"/>
  <c r="J26" i="4"/>
  <c r="J26" i="6" s="1"/>
  <c r="BP26" i="6" s="1"/>
  <c r="G26" i="4"/>
  <c r="G26" i="6" s="1"/>
  <c r="O26" i="4"/>
  <c r="O26" i="6" s="1"/>
  <c r="BU26" i="6" s="1"/>
  <c r="L26" i="4"/>
  <c r="L26" i="6" s="1"/>
  <c r="BR26" i="6" s="1"/>
  <c r="I26" i="4"/>
  <c r="I26" i="6" s="1"/>
  <c r="BO26" i="6" s="1"/>
  <c r="F26" i="4"/>
  <c r="F26" i="6" s="1"/>
  <c r="E26" i="4"/>
  <c r="E26" i="6" s="1"/>
  <c r="B27" i="4"/>
  <c r="B35" i="3"/>
  <c r="CA34" i="3"/>
  <c r="BW34" i="3"/>
  <c r="BS34" i="3"/>
  <c r="BO34" i="3"/>
  <c r="BK34" i="3"/>
  <c r="BG34" i="3"/>
  <c r="BC34" i="3"/>
  <c r="AY34" i="3"/>
  <c r="AU34" i="3"/>
  <c r="AQ34" i="3"/>
  <c r="AM34" i="3"/>
  <c r="AI34" i="3"/>
  <c r="AE34" i="3"/>
  <c r="BX34" i="3"/>
  <c r="BR34" i="3"/>
  <c r="BM34" i="3"/>
  <c r="BH34" i="3"/>
  <c r="BB34" i="3"/>
  <c r="AW34" i="3"/>
  <c r="AR34" i="3"/>
  <c r="AL34" i="3"/>
  <c r="AG34" i="3"/>
  <c r="CB34" i="3"/>
  <c r="BV34" i="3"/>
  <c r="BQ34" i="3"/>
  <c r="BL34" i="3"/>
  <c r="BF34" i="3"/>
  <c r="BA34" i="3"/>
  <c r="AV34" i="3"/>
  <c r="AP34" i="3"/>
  <c r="AK34" i="3"/>
  <c r="AF34" i="3"/>
  <c r="BZ34" i="3"/>
  <c r="BU34" i="3"/>
  <c r="BP34" i="3"/>
  <c r="BJ34" i="3"/>
  <c r="BE34" i="3"/>
  <c r="AZ34" i="3"/>
  <c r="AT34" i="3"/>
  <c r="AO34" i="3"/>
  <c r="AJ34" i="3"/>
  <c r="AD34" i="3"/>
  <c r="BT34" i="3"/>
  <c r="AX34" i="3"/>
  <c r="AC34" i="3"/>
  <c r="AH34" i="3"/>
  <c r="BN34" i="3"/>
  <c r="AS34" i="3"/>
  <c r="BD34" i="3"/>
  <c r="BI34" i="3"/>
  <c r="AN34" i="3"/>
  <c r="BY34" i="3"/>
  <c r="AS26" i="4" l="1"/>
  <c r="AS26" i="6" s="1"/>
  <c r="Z26" i="6"/>
  <c r="AR26" i="4"/>
  <c r="AR26" i="6" s="1"/>
  <c r="Y26" i="6"/>
  <c r="AA26" i="6"/>
  <c r="AT26" i="4"/>
  <c r="AT26" i="6" s="1"/>
  <c r="K27" i="1"/>
  <c r="Y27" i="4"/>
  <c r="Z27" i="4"/>
  <c r="AA27" i="4"/>
  <c r="Y26" i="3"/>
  <c r="AB26" i="3"/>
  <c r="AA26" i="3"/>
  <c r="V26" i="3"/>
  <c r="Q26" i="3"/>
  <c r="T26" i="3"/>
  <c r="W26" i="3"/>
  <c r="P26" i="3"/>
  <c r="R26" i="3"/>
  <c r="S26" i="3"/>
  <c r="Z26" i="3"/>
  <c r="U26" i="3"/>
  <c r="X26" i="3"/>
  <c r="BE74" i="6"/>
  <c r="BG25" i="4"/>
  <c r="BE25" i="6"/>
  <c r="BI25" i="6"/>
  <c r="BE54" i="6"/>
  <c r="BE84" i="6"/>
  <c r="BG23" i="6"/>
  <c r="BE94" i="6"/>
  <c r="BE44" i="6"/>
  <c r="AP26" i="4"/>
  <c r="AP26" i="6" s="1"/>
  <c r="W26" i="6"/>
  <c r="BG13" i="6"/>
  <c r="BE104" i="6"/>
  <c r="AQ26" i="4"/>
  <c r="AQ26" i="6" s="1"/>
  <c r="X26" i="6"/>
  <c r="BE105" i="6"/>
  <c r="BG15" i="4"/>
  <c r="BE15" i="6"/>
  <c r="BG14" i="4"/>
  <c r="BE14" i="6"/>
  <c r="BG24" i="4"/>
  <c r="BE24" i="6"/>
  <c r="AO26" i="4"/>
  <c r="V26" i="6"/>
  <c r="AN26" i="4"/>
  <c r="C28" i="1"/>
  <c r="I27" i="1"/>
  <c r="BE85" i="6"/>
  <c r="BE95" i="6"/>
  <c r="BE45" i="6"/>
  <c r="BE55" i="6"/>
  <c r="J27" i="1"/>
  <c r="P26" i="1"/>
  <c r="X27" i="4"/>
  <c r="V27" i="4"/>
  <c r="W27" i="4"/>
  <c r="M26" i="3"/>
  <c r="K26" i="3"/>
  <c r="I26" i="3"/>
  <c r="G26" i="3"/>
  <c r="E26" i="3"/>
  <c r="C26" i="3"/>
  <c r="O26" i="3"/>
  <c r="F26" i="3"/>
  <c r="H26" i="3"/>
  <c r="J26" i="3"/>
  <c r="D26" i="3"/>
  <c r="L26" i="3"/>
  <c r="N26" i="3"/>
  <c r="BE75" i="6"/>
  <c r="AN25" i="6"/>
  <c r="B28" i="6"/>
  <c r="U26" i="6"/>
  <c r="BI26" i="4"/>
  <c r="BU26" i="4"/>
  <c r="BR26" i="4"/>
  <c r="BN26" i="4"/>
  <c r="BP26" i="4"/>
  <c r="BQ26" i="4"/>
  <c r="BT26" i="4"/>
  <c r="BV26" i="4"/>
  <c r="BW26" i="4"/>
  <c r="BS26" i="4"/>
  <c r="BL26" i="4"/>
  <c r="BX26" i="4"/>
  <c r="BZ26" i="4"/>
  <c r="BO26" i="4"/>
  <c r="S17" i="4"/>
  <c r="S17" i="6" s="1"/>
  <c r="BY17" i="6" s="1"/>
  <c r="BY26" i="4"/>
  <c r="U26" i="5"/>
  <c r="B28" i="5"/>
  <c r="U26" i="4"/>
  <c r="B28" i="4"/>
  <c r="B36" i="3"/>
  <c r="BY35" i="3"/>
  <c r="BU35" i="3"/>
  <c r="BQ35" i="3"/>
  <c r="BM35" i="3"/>
  <c r="BI35" i="3"/>
  <c r="BE35" i="3"/>
  <c r="BA35" i="3"/>
  <c r="AW35" i="3"/>
  <c r="AS35" i="3"/>
  <c r="AO35" i="3"/>
  <c r="AK35" i="3"/>
  <c r="AG35" i="3"/>
  <c r="AC35" i="3"/>
  <c r="BZ35" i="3"/>
  <c r="BT35" i="3"/>
  <c r="BO35" i="3"/>
  <c r="BJ35" i="3"/>
  <c r="BD35" i="3"/>
  <c r="AY35" i="3"/>
  <c r="AT35" i="3"/>
  <c r="AN35" i="3"/>
  <c r="AI35" i="3"/>
  <c r="AD35" i="3"/>
  <c r="BX35" i="3"/>
  <c r="BS35" i="3"/>
  <c r="BN35" i="3"/>
  <c r="BH35" i="3"/>
  <c r="BC35" i="3"/>
  <c r="AX35" i="3"/>
  <c r="AR35" i="3"/>
  <c r="AM35" i="3"/>
  <c r="AH35" i="3"/>
  <c r="CB35" i="3"/>
  <c r="BW35" i="3"/>
  <c r="BR35" i="3"/>
  <c r="BL35" i="3"/>
  <c r="BG35" i="3"/>
  <c r="BB35" i="3"/>
  <c r="AV35" i="3"/>
  <c r="AQ35" i="3"/>
  <c r="AL35" i="3"/>
  <c r="AF35" i="3"/>
  <c r="CA35" i="3"/>
  <c r="BF35" i="3"/>
  <c r="AJ35" i="3"/>
  <c r="BV35" i="3"/>
  <c r="AZ35" i="3"/>
  <c r="AE35" i="3"/>
  <c r="AP35" i="3"/>
  <c r="BP35" i="3"/>
  <c r="AU35" i="3"/>
  <c r="BK35" i="3"/>
  <c r="BM26" i="6" l="1"/>
  <c r="BK26" i="4"/>
  <c r="BG25" i="6"/>
  <c r="BM26" i="4"/>
  <c r="BN26" i="6"/>
  <c r="Y27" i="6"/>
  <c r="AR27" i="4"/>
  <c r="AR27" i="6" s="1"/>
  <c r="K28" i="1"/>
  <c r="AA28" i="4"/>
  <c r="Y28" i="4"/>
  <c r="Z28" i="4"/>
  <c r="AA27" i="3"/>
  <c r="Z27" i="3"/>
  <c r="Y27" i="3"/>
  <c r="AB27" i="3"/>
  <c r="W27" i="3"/>
  <c r="V27" i="3"/>
  <c r="U27" i="3"/>
  <c r="T27" i="3"/>
  <c r="S27" i="3"/>
  <c r="R27" i="3"/>
  <c r="Q27" i="3"/>
  <c r="X27" i="3"/>
  <c r="P27" i="3"/>
  <c r="BL26" i="6"/>
  <c r="AA27" i="6"/>
  <c r="AT27" i="4"/>
  <c r="AT27" i="6" s="1"/>
  <c r="AS27" i="4"/>
  <c r="AS27" i="6" s="1"/>
  <c r="Z27" i="6"/>
  <c r="BJ26" i="4"/>
  <c r="AQ27" i="4"/>
  <c r="AQ27" i="6" s="1"/>
  <c r="X27" i="6"/>
  <c r="BG24" i="6"/>
  <c r="BK26" i="6"/>
  <c r="J28" i="1"/>
  <c r="P27" i="1"/>
  <c r="X28" i="4"/>
  <c r="V28" i="4"/>
  <c r="W28" i="4"/>
  <c r="M27" i="3"/>
  <c r="D27" i="3"/>
  <c r="N27" i="3"/>
  <c r="O27" i="3"/>
  <c r="I27" i="3"/>
  <c r="K27" i="3"/>
  <c r="E27" i="3"/>
  <c r="G27" i="3"/>
  <c r="C27" i="3"/>
  <c r="H27" i="3"/>
  <c r="F27" i="3"/>
  <c r="J27" i="3"/>
  <c r="L27" i="3"/>
  <c r="BG14" i="6"/>
  <c r="C29" i="1"/>
  <c r="I28" i="1"/>
  <c r="BG15" i="6"/>
  <c r="AP27" i="4"/>
  <c r="AP27" i="6" s="1"/>
  <c r="W27" i="6"/>
  <c r="AN26" i="6"/>
  <c r="AO27" i="4"/>
  <c r="V27" i="6"/>
  <c r="AN27" i="4"/>
  <c r="AO26" i="6"/>
  <c r="BG26" i="4"/>
  <c r="BJ26" i="6"/>
  <c r="B29" i="6"/>
  <c r="S18" i="4"/>
  <c r="S18" i="6" s="1"/>
  <c r="BY18" i="6" s="1"/>
  <c r="BY17" i="4"/>
  <c r="B29" i="5"/>
  <c r="B29" i="4"/>
  <c r="B37" i="3"/>
  <c r="CA36" i="3"/>
  <c r="BW36" i="3"/>
  <c r="BS36" i="3"/>
  <c r="BO36" i="3"/>
  <c r="BK36" i="3"/>
  <c r="BG36" i="3"/>
  <c r="BC36" i="3"/>
  <c r="AY36" i="3"/>
  <c r="AU36" i="3"/>
  <c r="AQ36" i="3"/>
  <c r="AM36" i="3"/>
  <c r="AI36" i="3"/>
  <c r="AE36" i="3"/>
  <c r="CB36" i="3"/>
  <c r="BV36" i="3"/>
  <c r="BQ36" i="3"/>
  <c r="BL36" i="3"/>
  <c r="BF36" i="3"/>
  <c r="BA36" i="3"/>
  <c r="AV36" i="3"/>
  <c r="AP36" i="3"/>
  <c r="AK36" i="3"/>
  <c r="AF36" i="3"/>
  <c r="BZ36" i="3"/>
  <c r="BU36" i="3"/>
  <c r="BP36" i="3"/>
  <c r="BJ36" i="3"/>
  <c r="BE36" i="3"/>
  <c r="AZ36" i="3"/>
  <c r="AT36" i="3"/>
  <c r="AO36" i="3"/>
  <c r="AJ36" i="3"/>
  <c r="AD36" i="3"/>
  <c r="BY36" i="3"/>
  <c r="BT36" i="3"/>
  <c r="BN36" i="3"/>
  <c r="BI36" i="3"/>
  <c r="BD36" i="3"/>
  <c r="AX36" i="3"/>
  <c r="AS36" i="3"/>
  <c r="AN36" i="3"/>
  <c r="AH36" i="3"/>
  <c r="AC36" i="3"/>
  <c r="BM36" i="3"/>
  <c r="AR36" i="3"/>
  <c r="BR36" i="3"/>
  <c r="BH36" i="3"/>
  <c r="AL36" i="3"/>
  <c r="BX36" i="3"/>
  <c r="BB36" i="3"/>
  <c r="AG36" i="3"/>
  <c r="AW36" i="3"/>
  <c r="AS28" i="4" l="1"/>
  <c r="AS28" i="6" s="1"/>
  <c r="Z28" i="6"/>
  <c r="AR28" i="4"/>
  <c r="AR28" i="6" s="1"/>
  <c r="Y28" i="6"/>
  <c r="AA28" i="6"/>
  <c r="AT28" i="4"/>
  <c r="AT28" i="6" s="1"/>
  <c r="K29" i="1"/>
  <c r="Z29" i="4"/>
  <c r="Y29" i="4"/>
  <c r="AA29" i="4"/>
  <c r="R28" i="3"/>
  <c r="Y28" i="3"/>
  <c r="AB28" i="3"/>
  <c r="U28" i="3"/>
  <c r="X28" i="3"/>
  <c r="AA28" i="3"/>
  <c r="T28" i="3"/>
  <c r="Z28" i="3"/>
  <c r="Q28" i="3"/>
  <c r="W28" i="3"/>
  <c r="P28" i="3"/>
  <c r="S28" i="3"/>
  <c r="V28" i="3"/>
  <c r="AQ28" i="4"/>
  <c r="AQ28" i="6" s="1"/>
  <c r="X28" i="6"/>
  <c r="J29" i="1"/>
  <c r="P28" i="1"/>
  <c r="V29" i="4"/>
  <c r="X29" i="4"/>
  <c r="W29" i="4"/>
  <c r="H28" i="3"/>
  <c r="D28" i="3"/>
  <c r="M28" i="3"/>
  <c r="K28" i="3"/>
  <c r="I28" i="3"/>
  <c r="O28" i="3"/>
  <c r="G28" i="3"/>
  <c r="N28" i="3"/>
  <c r="E28" i="3"/>
  <c r="C28" i="3"/>
  <c r="J28" i="3"/>
  <c r="F28" i="3"/>
  <c r="L28" i="3"/>
  <c r="BI26" i="6"/>
  <c r="BG26" i="6"/>
  <c r="AN27" i="6"/>
  <c r="C30" i="1"/>
  <c r="I29" i="1"/>
  <c r="AP28" i="4"/>
  <c r="AP28" i="6" s="1"/>
  <c r="W28" i="6"/>
  <c r="AO27" i="6"/>
  <c r="BG27" i="4"/>
  <c r="AO28" i="4"/>
  <c r="V28" i="6"/>
  <c r="AN28" i="4"/>
  <c r="B30" i="6"/>
  <c r="S19" i="4"/>
  <c r="S19" i="6" s="1"/>
  <c r="BY19" i="6" s="1"/>
  <c r="BY18" i="4"/>
  <c r="B30" i="5"/>
  <c r="B30" i="4"/>
  <c r="B38" i="3"/>
  <c r="BY37" i="3"/>
  <c r="BU37" i="3"/>
  <c r="BQ37" i="3"/>
  <c r="BM37" i="3"/>
  <c r="BI37" i="3"/>
  <c r="BE37" i="3"/>
  <c r="BA37" i="3"/>
  <c r="AW37" i="3"/>
  <c r="AS37" i="3"/>
  <c r="AO37" i="3"/>
  <c r="AK37" i="3"/>
  <c r="AG37" i="3"/>
  <c r="AC37" i="3"/>
  <c r="BX37" i="3"/>
  <c r="BS37" i="3"/>
  <c r="BN37" i="3"/>
  <c r="BH37" i="3"/>
  <c r="BC37" i="3"/>
  <c r="AX37" i="3"/>
  <c r="AR37" i="3"/>
  <c r="AM37" i="3"/>
  <c r="AH37" i="3"/>
  <c r="CB37" i="3"/>
  <c r="BW37" i="3"/>
  <c r="BR37" i="3"/>
  <c r="BL37" i="3"/>
  <c r="BG37" i="3"/>
  <c r="BB37" i="3"/>
  <c r="AV37" i="3"/>
  <c r="AQ37" i="3"/>
  <c r="AL37" i="3"/>
  <c r="AF37" i="3"/>
  <c r="CA37" i="3"/>
  <c r="BV37" i="3"/>
  <c r="BP37" i="3"/>
  <c r="BK37" i="3"/>
  <c r="BF37" i="3"/>
  <c r="AZ37" i="3"/>
  <c r="AU37" i="3"/>
  <c r="AP37" i="3"/>
  <c r="AJ37" i="3"/>
  <c r="AE37" i="3"/>
  <c r="BT37" i="3"/>
  <c r="AY37" i="3"/>
  <c r="AD37" i="3"/>
  <c r="BD37" i="3"/>
  <c r="BO37" i="3"/>
  <c r="AT37" i="3"/>
  <c r="BZ37" i="3"/>
  <c r="BJ37" i="3"/>
  <c r="AN37" i="3"/>
  <c r="AI37" i="3"/>
  <c r="AN28" i="6" l="1"/>
  <c r="K30" i="1"/>
  <c r="Z30" i="4"/>
  <c r="AA30" i="4"/>
  <c r="Y30" i="4"/>
  <c r="T29" i="3"/>
  <c r="AA29" i="3"/>
  <c r="Z29" i="3"/>
  <c r="Y29" i="3"/>
  <c r="P29" i="3"/>
  <c r="W29" i="3"/>
  <c r="V29" i="3"/>
  <c r="U29" i="3"/>
  <c r="Q29" i="3"/>
  <c r="AB29" i="3"/>
  <c r="S29" i="3"/>
  <c r="R29" i="3"/>
  <c r="X29" i="3"/>
  <c r="AA29" i="6"/>
  <c r="AT29" i="4"/>
  <c r="AT29" i="6" s="1"/>
  <c r="AR29" i="4"/>
  <c r="AR29" i="6" s="1"/>
  <c r="Y29" i="6"/>
  <c r="AS29" i="4"/>
  <c r="AS29" i="6" s="1"/>
  <c r="Z29" i="6"/>
  <c r="AP29" i="4"/>
  <c r="AP29" i="6" s="1"/>
  <c r="W29" i="6"/>
  <c r="AO28" i="6"/>
  <c r="BG28" i="4"/>
  <c r="AQ29" i="4"/>
  <c r="AQ29" i="6" s="1"/>
  <c r="X29" i="6"/>
  <c r="AO29" i="4"/>
  <c r="V29" i="6"/>
  <c r="AN29" i="4"/>
  <c r="BI27" i="6"/>
  <c r="BG27" i="6"/>
  <c r="J30" i="1"/>
  <c r="P29" i="1"/>
  <c r="V30" i="4"/>
  <c r="X30" i="4"/>
  <c r="W30" i="4"/>
  <c r="M29" i="3"/>
  <c r="I29" i="3"/>
  <c r="K29" i="3"/>
  <c r="E29" i="3"/>
  <c r="N29" i="3"/>
  <c r="L29" i="3"/>
  <c r="H29" i="3"/>
  <c r="G29" i="3"/>
  <c r="D29" i="3"/>
  <c r="C29" i="3"/>
  <c r="F29" i="3"/>
  <c r="O29" i="3"/>
  <c r="J29" i="3"/>
  <c r="C31" i="1"/>
  <c r="I30" i="1"/>
  <c r="B31" i="6"/>
  <c r="BY19" i="4"/>
  <c r="B31" i="5"/>
  <c r="B31" i="4"/>
  <c r="B39" i="3"/>
  <c r="CA38" i="3"/>
  <c r="BW38" i="3"/>
  <c r="BS38" i="3"/>
  <c r="BO38" i="3"/>
  <c r="BK38" i="3"/>
  <c r="BG38" i="3"/>
  <c r="BC38" i="3"/>
  <c r="AY38" i="3"/>
  <c r="AU38" i="3"/>
  <c r="AQ38" i="3"/>
  <c r="AM38" i="3"/>
  <c r="AI38" i="3"/>
  <c r="AE38" i="3"/>
  <c r="BZ38" i="3"/>
  <c r="BV38" i="3"/>
  <c r="BR38" i="3"/>
  <c r="BN38" i="3"/>
  <c r="BJ38" i="3"/>
  <c r="BF38" i="3"/>
  <c r="BB38" i="3"/>
  <c r="AX38" i="3"/>
  <c r="BY38" i="3"/>
  <c r="BQ38" i="3"/>
  <c r="BI38" i="3"/>
  <c r="BA38" i="3"/>
  <c r="AT38" i="3"/>
  <c r="AO38" i="3"/>
  <c r="AJ38" i="3"/>
  <c r="AD38" i="3"/>
  <c r="BX38" i="3"/>
  <c r="BP38" i="3"/>
  <c r="BH38" i="3"/>
  <c r="AZ38" i="3"/>
  <c r="AS38" i="3"/>
  <c r="AN38" i="3"/>
  <c r="AH38" i="3"/>
  <c r="AC38" i="3"/>
  <c r="BU38" i="3"/>
  <c r="BM38" i="3"/>
  <c r="BE38" i="3"/>
  <c r="AW38" i="3"/>
  <c r="AR38" i="3"/>
  <c r="AL38" i="3"/>
  <c r="AG38" i="3"/>
  <c r="BL38" i="3"/>
  <c r="AK38" i="3"/>
  <c r="BD38" i="3"/>
  <c r="AF38" i="3"/>
  <c r="BT38" i="3"/>
  <c r="CB38" i="3"/>
  <c r="AV38" i="3"/>
  <c r="AP38" i="3"/>
  <c r="AR30" i="4" l="1"/>
  <c r="AR30" i="6" s="1"/>
  <c r="Y30" i="6"/>
  <c r="AT30" i="4"/>
  <c r="AT30" i="6" s="1"/>
  <c r="AA30" i="6"/>
  <c r="AS30" i="4"/>
  <c r="AS30" i="6" s="1"/>
  <c r="Z30" i="6"/>
  <c r="K31" i="1"/>
  <c r="Z31" i="4"/>
  <c r="AA31" i="4"/>
  <c r="Y31" i="4"/>
  <c r="V30" i="3"/>
  <c r="Y30" i="3"/>
  <c r="AB30" i="3"/>
  <c r="U30" i="3"/>
  <c r="X30" i="3"/>
  <c r="AA30" i="3"/>
  <c r="Z30" i="3"/>
  <c r="Q30" i="3"/>
  <c r="T30" i="3"/>
  <c r="W30" i="3"/>
  <c r="S30" i="3"/>
  <c r="P30" i="3"/>
  <c r="R30" i="3"/>
  <c r="AN29" i="6"/>
  <c r="AP30" i="4"/>
  <c r="AP30" i="6" s="1"/>
  <c r="W30" i="6"/>
  <c r="AQ30" i="4"/>
  <c r="AQ30" i="6" s="1"/>
  <c r="X30" i="6"/>
  <c r="AO29" i="6"/>
  <c r="BG29" i="4"/>
  <c r="C32" i="1"/>
  <c r="I31" i="1"/>
  <c r="AO30" i="4"/>
  <c r="V30" i="6"/>
  <c r="AN30" i="4"/>
  <c r="J31" i="1"/>
  <c r="P30" i="1"/>
  <c r="V31" i="4"/>
  <c r="X31" i="4"/>
  <c r="W31" i="4"/>
  <c r="L30" i="3"/>
  <c r="H30" i="3"/>
  <c r="J30" i="3"/>
  <c r="D30" i="3"/>
  <c r="O30" i="3"/>
  <c r="F30" i="3"/>
  <c r="M30" i="3"/>
  <c r="K30" i="3"/>
  <c r="N30" i="3"/>
  <c r="I30" i="3"/>
  <c r="G30" i="3"/>
  <c r="E30" i="3"/>
  <c r="C30" i="3"/>
  <c r="BI28" i="6"/>
  <c r="BG28" i="6"/>
  <c r="B32" i="6"/>
  <c r="B32" i="5"/>
  <c r="B32" i="4"/>
  <c r="B40" i="3"/>
  <c r="BY39" i="3"/>
  <c r="BU39" i="3"/>
  <c r="BQ39" i="3"/>
  <c r="BM39" i="3"/>
  <c r="BI39" i="3"/>
  <c r="BE39" i="3"/>
  <c r="BA39" i="3"/>
  <c r="AW39" i="3"/>
  <c r="AS39" i="3"/>
  <c r="AO39" i="3"/>
  <c r="AK39" i="3"/>
  <c r="AG39" i="3"/>
  <c r="AC39" i="3"/>
  <c r="CB39" i="3"/>
  <c r="BX39" i="3"/>
  <c r="BT39" i="3"/>
  <c r="BP39" i="3"/>
  <c r="BL39" i="3"/>
  <c r="BH39" i="3"/>
  <c r="BD39" i="3"/>
  <c r="AZ39" i="3"/>
  <c r="AV39" i="3"/>
  <c r="AR39" i="3"/>
  <c r="AN39" i="3"/>
  <c r="AJ39" i="3"/>
  <c r="AF39" i="3"/>
  <c r="CA39" i="3"/>
  <c r="BS39" i="3"/>
  <c r="BK39" i="3"/>
  <c r="BC39" i="3"/>
  <c r="AU39" i="3"/>
  <c r="AM39" i="3"/>
  <c r="AE39" i="3"/>
  <c r="BZ39" i="3"/>
  <c r="BR39" i="3"/>
  <c r="BJ39" i="3"/>
  <c r="BB39" i="3"/>
  <c r="AT39" i="3"/>
  <c r="AL39" i="3"/>
  <c r="AD39" i="3"/>
  <c r="BW39" i="3"/>
  <c r="BO39" i="3"/>
  <c r="BG39" i="3"/>
  <c r="AY39" i="3"/>
  <c r="AQ39" i="3"/>
  <c r="AI39" i="3"/>
  <c r="AX39" i="3"/>
  <c r="BV39" i="3"/>
  <c r="AP39" i="3"/>
  <c r="BF39" i="3"/>
  <c r="BN39" i="3"/>
  <c r="AH39" i="3"/>
  <c r="AS31" i="4" l="1"/>
  <c r="AS31" i="6" s="1"/>
  <c r="Z31" i="6"/>
  <c r="K32" i="1"/>
  <c r="AA32" i="4"/>
  <c r="Y32" i="4"/>
  <c r="Z32" i="4"/>
  <c r="T31" i="3"/>
  <c r="AA31" i="3"/>
  <c r="V31" i="3"/>
  <c r="X31" i="3"/>
  <c r="W31" i="3"/>
  <c r="S31" i="3"/>
  <c r="P31" i="3"/>
  <c r="Y31" i="3"/>
  <c r="U31" i="3"/>
  <c r="Q31" i="3"/>
  <c r="Z31" i="3"/>
  <c r="AB31" i="3"/>
  <c r="R31" i="3"/>
  <c r="AR31" i="4"/>
  <c r="AR31" i="6" s="1"/>
  <c r="Y31" i="6"/>
  <c r="AT31" i="4"/>
  <c r="AT31" i="6" s="1"/>
  <c r="AA31" i="6"/>
  <c r="AP31" i="4"/>
  <c r="AP31" i="6" s="1"/>
  <c r="W31" i="6"/>
  <c r="AQ31" i="4"/>
  <c r="AQ31" i="6" s="1"/>
  <c r="X31" i="6"/>
  <c r="C33" i="1"/>
  <c r="I32" i="1"/>
  <c r="AO31" i="4"/>
  <c r="V31" i="6"/>
  <c r="AN31" i="4"/>
  <c r="BI29" i="6"/>
  <c r="BG29" i="6"/>
  <c r="J32" i="1"/>
  <c r="P31" i="1"/>
  <c r="V32" i="4"/>
  <c r="X32" i="4"/>
  <c r="W32" i="4"/>
  <c r="H31" i="3"/>
  <c r="N31" i="3"/>
  <c r="O31" i="3"/>
  <c r="K31" i="3"/>
  <c r="J31" i="3"/>
  <c r="E31" i="3"/>
  <c r="F31" i="3"/>
  <c r="G31" i="3"/>
  <c r="D31" i="3"/>
  <c r="M31" i="3"/>
  <c r="C31" i="3"/>
  <c r="L31" i="3"/>
  <c r="I31" i="3"/>
  <c r="AN30" i="6"/>
  <c r="AO30" i="6"/>
  <c r="BG30" i="4"/>
  <c r="B33" i="6"/>
  <c r="B33" i="5"/>
  <c r="B33" i="4"/>
  <c r="B41" i="3"/>
  <c r="CA40" i="3"/>
  <c r="BW40" i="3"/>
  <c r="BS40" i="3"/>
  <c r="BO40" i="3"/>
  <c r="BK40" i="3"/>
  <c r="BG40" i="3"/>
  <c r="BC40" i="3"/>
  <c r="AY40" i="3"/>
  <c r="AU40" i="3"/>
  <c r="AQ40" i="3"/>
  <c r="AM40" i="3"/>
  <c r="AI40" i="3"/>
  <c r="AE40" i="3"/>
  <c r="BZ40" i="3"/>
  <c r="BV40" i="3"/>
  <c r="BR40" i="3"/>
  <c r="BN40" i="3"/>
  <c r="BJ40" i="3"/>
  <c r="BF40" i="3"/>
  <c r="BB40" i="3"/>
  <c r="AX40" i="3"/>
  <c r="AT40" i="3"/>
  <c r="AP40" i="3"/>
  <c r="AL40" i="3"/>
  <c r="AH40" i="3"/>
  <c r="AD40" i="3"/>
  <c r="BU40" i="3"/>
  <c r="BM40" i="3"/>
  <c r="BE40" i="3"/>
  <c r="AW40" i="3"/>
  <c r="AO40" i="3"/>
  <c r="AG40" i="3"/>
  <c r="CB40" i="3"/>
  <c r="BT40" i="3"/>
  <c r="BL40" i="3"/>
  <c r="BD40" i="3"/>
  <c r="AV40" i="3"/>
  <c r="AN40" i="3"/>
  <c r="AF40" i="3"/>
  <c r="BY40" i="3"/>
  <c r="BQ40" i="3"/>
  <c r="BI40" i="3"/>
  <c r="BA40" i="3"/>
  <c r="AS40" i="3"/>
  <c r="AK40" i="3"/>
  <c r="AC40" i="3"/>
  <c r="BP40" i="3"/>
  <c r="AJ40" i="3"/>
  <c r="BX40" i="3"/>
  <c r="BH40" i="3"/>
  <c r="AR40" i="3"/>
  <c r="AZ40" i="3"/>
  <c r="AS32" i="4" l="1"/>
  <c r="AS32" i="6" s="1"/>
  <c r="Z32" i="6"/>
  <c r="AR32" i="4"/>
  <c r="AR32" i="6" s="1"/>
  <c r="Y32" i="6"/>
  <c r="AT32" i="4"/>
  <c r="AT32" i="6" s="1"/>
  <c r="AA32" i="6"/>
  <c r="K33" i="1"/>
  <c r="Z33" i="4"/>
  <c r="AA33" i="4"/>
  <c r="Y33" i="4"/>
  <c r="T32" i="3"/>
  <c r="X32" i="3"/>
  <c r="Z32" i="3"/>
  <c r="R32" i="3"/>
  <c r="U32" i="3"/>
  <c r="P32" i="3"/>
  <c r="AA32" i="3"/>
  <c r="AB32" i="3"/>
  <c r="W32" i="3"/>
  <c r="V32" i="3"/>
  <c r="S32" i="3"/>
  <c r="Q32" i="3"/>
  <c r="Y32" i="3"/>
  <c r="AN31" i="6"/>
  <c r="BI30" i="6"/>
  <c r="BG30" i="6"/>
  <c r="AP32" i="4"/>
  <c r="AP32" i="6" s="1"/>
  <c r="W32" i="6"/>
  <c r="AQ32" i="4"/>
  <c r="AQ32" i="6" s="1"/>
  <c r="X32" i="6"/>
  <c r="AO31" i="6"/>
  <c r="BG31" i="4"/>
  <c r="AO32" i="4"/>
  <c r="V32" i="6"/>
  <c r="AN32" i="4"/>
  <c r="C34" i="1"/>
  <c r="I33" i="1"/>
  <c r="J33" i="1"/>
  <c r="P32" i="1"/>
  <c r="V33" i="4"/>
  <c r="X33" i="4"/>
  <c r="W33" i="4"/>
  <c r="J32" i="3"/>
  <c r="L32" i="3"/>
  <c r="E32" i="3"/>
  <c r="F32" i="3"/>
  <c r="I32" i="3"/>
  <c r="D32" i="3"/>
  <c r="O32" i="3"/>
  <c r="M32" i="3"/>
  <c r="K32" i="3"/>
  <c r="H32" i="3"/>
  <c r="G32" i="3"/>
  <c r="N32" i="3"/>
  <c r="C32" i="3"/>
  <c r="B34" i="6"/>
  <c r="B34" i="5"/>
  <c r="B34" i="4"/>
  <c r="B42" i="3"/>
  <c r="BY41" i="3"/>
  <c r="BU41" i="3"/>
  <c r="BQ41" i="3"/>
  <c r="BM41" i="3"/>
  <c r="BI41" i="3"/>
  <c r="BE41" i="3"/>
  <c r="BA41" i="3"/>
  <c r="AW41" i="3"/>
  <c r="AS41" i="3"/>
  <c r="AO41" i="3"/>
  <c r="AK41" i="3"/>
  <c r="AG41" i="3"/>
  <c r="AC41" i="3"/>
  <c r="CB41" i="3"/>
  <c r="BX41" i="3"/>
  <c r="BT41" i="3"/>
  <c r="BP41" i="3"/>
  <c r="BL41" i="3"/>
  <c r="BH41" i="3"/>
  <c r="BD41" i="3"/>
  <c r="AZ41" i="3"/>
  <c r="AV41" i="3"/>
  <c r="AR41" i="3"/>
  <c r="AN41" i="3"/>
  <c r="AJ41" i="3"/>
  <c r="AF41" i="3"/>
  <c r="BW41" i="3"/>
  <c r="BO41" i="3"/>
  <c r="BG41" i="3"/>
  <c r="AY41" i="3"/>
  <c r="AQ41" i="3"/>
  <c r="AI41" i="3"/>
  <c r="BV41" i="3"/>
  <c r="BN41" i="3"/>
  <c r="BF41" i="3"/>
  <c r="AX41" i="3"/>
  <c r="AP41" i="3"/>
  <c r="AH41" i="3"/>
  <c r="CA41" i="3"/>
  <c r="BS41" i="3"/>
  <c r="BK41" i="3"/>
  <c r="BC41" i="3"/>
  <c r="AU41" i="3"/>
  <c r="AM41" i="3"/>
  <c r="AE41" i="3"/>
  <c r="BB41" i="3"/>
  <c r="BZ41" i="3"/>
  <c r="AT41" i="3"/>
  <c r="BJ41" i="3"/>
  <c r="BR41" i="3"/>
  <c r="AL41" i="3"/>
  <c r="AD41" i="3"/>
  <c r="AS33" i="4" l="1"/>
  <c r="AS33" i="6" s="1"/>
  <c r="Z33" i="6"/>
  <c r="K34" i="1"/>
  <c r="Y34" i="4"/>
  <c r="Z34" i="4"/>
  <c r="AA34" i="4"/>
  <c r="Z33" i="3"/>
  <c r="W33" i="3"/>
  <c r="T33" i="3"/>
  <c r="R33" i="3"/>
  <c r="P33" i="3"/>
  <c r="AB33" i="3"/>
  <c r="Y33" i="3"/>
  <c r="AA33" i="3"/>
  <c r="U33" i="3"/>
  <c r="X33" i="3"/>
  <c r="V33" i="3"/>
  <c r="Q33" i="3"/>
  <c r="S33" i="3"/>
  <c r="AR33" i="4"/>
  <c r="AR33" i="6" s="1"/>
  <c r="Y33" i="6"/>
  <c r="AT33" i="4"/>
  <c r="AT33" i="6" s="1"/>
  <c r="AA33" i="6"/>
  <c r="AO33" i="4"/>
  <c r="V33" i="6"/>
  <c r="AN33" i="4"/>
  <c r="BI31" i="6"/>
  <c r="BG31" i="6"/>
  <c r="J34" i="1"/>
  <c r="P33" i="1"/>
  <c r="V34" i="4"/>
  <c r="X34" i="4"/>
  <c r="W34" i="4"/>
  <c r="M33" i="3"/>
  <c r="J33" i="3"/>
  <c r="C33" i="3"/>
  <c r="F33" i="3"/>
  <c r="I33" i="3"/>
  <c r="D33" i="3"/>
  <c r="E33" i="3"/>
  <c r="K33" i="3"/>
  <c r="L33" i="3"/>
  <c r="N33" i="3"/>
  <c r="G33" i="3"/>
  <c r="O33" i="3"/>
  <c r="H33" i="3"/>
  <c r="C35" i="1"/>
  <c r="I34" i="1"/>
  <c r="AP33" i="4"/>
  <c r="AP33" i="6" s="1"/>
  <c r="W33" i="6"/>
  <c r="AN32" i="6"/>
  <c r="AQ33" i="4"/>
  <c r="AQ33" i="6" s="1"/>
  <c r="X33" i="6"/>
  <c r="AO32" i="6"/>
  <c r="BG32" i="4"/>
  <c r="B35" i="6"/>
  <c r="B35" i="5"/>
  <c r="B35" i="4"/>
  <c r="B43" i="3"/>
  <c r="CA42" i="3"/>
  <c r="BW42" i="3"/>
  <c r="BS42" i="3"/>
  <c r="BO42" i="3"/>
  <c r="BK42" i="3"/>
  <c r="BG42" i="3"/>
  <c r="BC42" i="3"/>
  <c r="AY42" i="3"/>
  <c r="AU42" i="3"/>
  <c r="AQ42" i="3"/>
  <c r="AM42" i="3"/>
  <c r="AI42" i="3"/>
  <c r="AE42" i="3"/>
  <c r="BZ42" i="3"/>
  <c r="BV42" i="3"/>
  <c r="BR42" i="3"/>
  <c r="BN42" i="3"/>
  <c r="BJ42" i="3"/>
  <c r="BF42" i="3"/>
  <c r="BB42" i="3"/>
  <c r="AX42" i="3"/>
  <c r="AT42" i="3"/>
  <c r="AP42" i="3"/>
  <c r="AL42" i="3"/>
  <c r="AH42" i="3"/>
  <c r="AD42" i="3"/>
  <c r="BY42" i="3"/>
  <c r="BQ42" i="3"/>
  <c r="BI42" i="3"/>
  <c r="BA42" i="3"/>
  <c r="AS42" i="3"/>
  <c r="AK42" i="3"/>
  <c r="AC42" i="3"/>
  <c r="BX42" i="3"/>
  <c r="BP42" i="3"/>
  <c r="BH42" i="3"/>
  <c r="AZ42" i="3"/>
  <c r="AR42" i="3"/>
  <c r="AJ42" i="3"/>
  <c r="BU42" i="3"/>
  <c r="BM42" i="3"/>
  <c r="BE42" i="3"/>
  <c r="AW42" i="3"/>
  <c r="AO42" i="3"/>
  <c r="AG42" i="3"/>
  <c r="BT42" i="3"/>
  <c r="AN42" i="3"/>
  <c r="BL42" i="3"/>
  <c r="AF42" i="3"/>
  <c r="AV42" i="3"/>
  <c r="BD42" i="3"/>
  <c r="CB42" i="3"/>
  <c r="AT34" i="4" l="1"/>
  <c r="AT34" i="6" s="1"/>
  <c r="AA34" i="6"/>
  <c r="AS34" i="4"/>
  <c r="AS34" i="6" s="1"/>
  <c r="Z34" i="6"/>
  <c r="AR34" i="4"/>
  <c r="AR34" i="6" s="1"/>
  <c r="Y34" i="6"/>
  <c r="K35" i="1"/>
  <c r="Z35" i="4"/>
  <c r="AA35" i="4"/>
  <c r="Y35" i="4"/>
  <c r="W34" i="3"/>
  <c r="Z34" i="3"/>
  <c r="S34" i="3"/>
  <c r="U34" i="3"/>
  <c r="R34" i="3"/>
  <c r="P34" i="3"/>
  <c r="AB34" i="3"/>
  <c r="V34" i="3"/>
  <c r="Q34" i="3"/>
  <c r="Y34" i="3"/>
  <c r="X34" i="3"/>
  <c r="T34" i="3"/>
  <c r="AA34" i="3"/>
  <c r="AO34" i="4"/>
  <c r="V34" i="6"/>
  <c r="AN34" i="4"/>
  <c r="J35" i="1"/>
  <c r="P34" i="1"/>
  <c r="V35" i="4"/>
  <c r="X35" i="4"/>
  <c r="W35" i="4"/>
  <c r="N34" i="3"/>
  <c r="M34" i="3"/>
  <c r="I34" i="3"/>
  <c r="J34" i="3"/>
  <c r="D34" i="3"/>
  <c r="O34" i="3"/>
  <c r="L34" i="3"/>
  <c r="E34" i="3"/>
  <c r="K34" i="3"/>
  <c r="F34" i="3"/>
  <c r="G34" i="3"/>
  <c r="C34" i="3"/>
  <c r="H34" i="3"/>
  <c r="AP34" i="4"/>
  <c r="AP34" i="6" s="1"/>
  <c r="W34" i="6"/>
  <c r="AN33" i="6"/>
  <c r="BI32" i="6"/>
  <c r="BG32" i="6"/>
  <c r="C36" i="1"/>
  <c r="I35" i="1"/>
  <c r="AQ34" i="4"/>
  <c r="AQ34" i="6" s="1"/>
  <c r="X34" i="6"/>
  <c r="AO33" i="6"/>
  <c r="BG33" i="4"/>
  <c r="B36" i="6"/>
  <c r="B36" i="5"/>
  <c r="B36" i="4"/>
  <c r="B44" i="3"/>
  <c r="BY43" i="3"/>
  <c r="BU43" i="3"/>
  <c r="BQ43" i="3"/>
  <c r="BM43" i="3"/>
  <c r="BI43" i="3"/>
  <c r="BE43" i="3"/>
  <c r="BA43" i="3"/>
  <c r="AW43" i="3"/>
  <c r="AS43" i="3"/>
  <c r="AO43" i="3"/>
  <c r="AK43" i="3"/>
  <c r="AG43" i="3"/>
  <c r="AC43" i="3"/>
  <c r="CB43" i="3"/>
  <c r="BX43" i="3"/>
  <c r="BT43" i="3"/>
  <c r="BP43" i="3"/>
  <c r="BL43" i="3"/>
  <c r="BH43" i="3"/>
  <c r="BD43" i="3"/>
  <c r="AZ43" i="3"/>
  <c r="AV43" i="3"/>
  <c r="AR43" i="3"/>
  <c r="AN43" i="3"/>
  <c r="AJ43" i="3"/>
  <c r="AF43" i="3"/>
  <c r="CA43" i="3"/>
  <c r="BS43" i="3"/>
  <c r="BK43" i="3"/>
  <c r="BC43" i="3"/>
  <c r="AU43" i="3"/>
  <c r="AM43" i="3"/>
  <c r="AE43" i="3"/>
  <c r="BZ43" i="3"/>
  <c r="BR43" i="3"/>
  <c r="BJ43" i="3"/>
  <c r="BB43" i="3"/>
  <c r="AT43" i="3"/>
  <c r="AL43" i="3"/>
  <c r="AD43" i="3"/>
  <c r="BW43" i="3"/>
  <c r="BO43" i="3"/>
  <c r="BG43" i="3"/>
  <c r="AY43" i="3"/>
  <c r="AQ43" i="3"/>
  <c r="AI43" i="3"/>
  <c r="BF43" i="3"/>
  <c r="BN43" i="3"/>
  <c r="AH43" i="3"/>
  <c r="AX43" i="3"/>
  <c r="BV43" i="3"/>
  <c r="AP43" i="3"/>
  <c r="AS35" i="4" l="1"/>
  <c r="AS35" i="6" s="1"/>
  <c r="Z35" i="6"/>
  <c r="K36" i="1"/>
  <c r="Y36" i="4"/>
  <c r="AA36" i="4"/>
  <c r="Z36" i="4"/>
  <c r="Q35" i="3"/>
  <c r="R35" i="3"/>
  <c r="Z35" i="3"/>
  <c r="T35" i="3"/>
  <c r="X35" i="3"/>
  <c r="AA35" i="3"/>
  <c r="S35" i="3"/>
  <c r="V35" i="3"/>
  <c r="P35" i="3"/>
  <c r="Y35" i="3"/>
  <c r="AB35" i="3"/>
  <c r="U35" i="3"/>
  <c r="W35" i="3"/>
  <c r="AR35" i="4"/>
  <c r="AR35" i="6" s="1"/>
  <c r="Y35" i="6"/>
  <c r="AA35" i="6"/>
  <c r="AT35" i="4"/>
  <c r="AT35" i="6" s="1"/>
  <c r="BI33" i="6"/>
  <c r="BG33" i="6"/>
  <c r="AQ35" i="4"/>
  <c r="AQ35" i="6" s="1"/>
  <c r="X35" i="6"/>
  <c r="AO35" i="4"/>
  <c r="V35" i="6"/>
  <c r="AN35" i="4"/>
  <c r="J36" i="1"/>
  <c r="P35" i="1"/>
  <c r="X36" i="4"/>
  <c r="V36" i="4"/>
  <c r="W36" i="4"/>
  <c r="K35" i="3"/>
  <c r="L35" i="3"/>
  <c r="F35" i="3"/>
  <c r="O35" i="3"/>
  <c r="N35" i="3"/>
  <c r="G35" i="3"/>
  <c r="J35" i="3"/>
  <c r="D35" i="3"/>
  <c r="M35" i="3"/>
  <c r="H35" i="3"/>
  <c r="I35" i="3"/>
  <c r="C35" i="3"/>
  <c r="E35" i="3"/>
  <c r="C37" i="1"/>
  <c r="I36" i="1"/>
  <c r="AN34" i="6"/>
  <c r="AP35" i="4"/>
  <c r="AP35" i="6" s="1"/>
  <c r="W35" i="6"/>
  <c r="AO34" i="6"/>
  <c r="BG34" i="4"/>
  <c r="B37" i="6"/>
  <c r="B37" i="5"/>
  <c r="S36" i="4"/>
  <c r="S36" i="6" s="1"/>
  <c r="BY36" i="6" s="1"/>
  <c r="R36" i="4"/>
  <c r="R36" i="6" s="1"/>
  <c r="BX36" i="6" s="1"/>
  <c r="Q36" i="4"/>
  <c r="Q36" i="6" s="1"/>
  <c r="BW36" i="6" s="1"/>
  <c r="P36" i="4"/>
  <c r="P36" i="6" s="1"/>
  <c r="BV36" i="6" s="1"/>
  <c r="N36" i="4"/>
  <c r="N36" i="6" s="1"/>
  <c r="BT36" i="6" s="1"/>
  <c r="K36" i="4"/>
  <c r="K36" i="6" s="1"/>
  <c r="BQ36" i="6" s="1"/>
  <c r="H36" i="4"/>
  <c r="H36" i="6" s="1"/>
  <c r="E36" i="4"/>
  <c r="E36" i="6" s="1"/>
  <c r="O36" i="4"/>
  <c r="O36" i="6" s="1"/>
  <c r="BU36" i="6" s="1"/>
  <c r="M36" i="4"/>
  <c r="M36" i="6" s="1"/>
  <c r="BS36" i="6" s="1"/>
  <c r="J36" i="4"/>
  <c r="J36" i="6" s="1"/>
  <c r="BP36" i="6" s="1"/>
  <c r="G36" i="4"/>
  <c r="G36" i="6" s="1"/>
  <c r="I36" i="4"/>
  <c r="I36" i="6" s="1"/>
  <c r="BO36" i="6" s="1"/>
  <c r="L36" i="4"/>
  <c r="L36" i="6" s="1"/>
  <c r="BR36" i="6" s="1"/>
  <c r="F36" i="4"/>
  <c r="F36" i="6" s="1"/>
  <c r="D36" i="4"/>
  <c r="D36" i="6" s="1"/>
  <c r="T36" i="4"/>
  <c r="T36" i="6" s="1"/>
  <c r="BZ36" i="6" s="1"/>
  <c r="B37" i="4"/>
  <c r="B45" i="3"/>
  <c r="CA44" i="3"/>
  <c r="BW44" i="3"/>
  <c r="BS44" i="3"/>
  <c r="BO44" i="3"/>
  <c r="BK44" i="3"/>
  <c r="BG44" i="3"/>
  <c r="BC44" i="3"/>
  <c r="AY44" i="3"/>
  <c r="AU44" i="3"/>
  <c r="AQ44" i="3"/>
  <c r="AM44" i="3"/>
  <c r="AI44" i="3"/>
  <c r="AE44" i="3"/>
  <c r="BZ44" i="3"/>
  <c r="BV44" i="3"/>
  <c r="BR44" i="3"/>
  <c r="BN44" i="3"/>
  <c r="BJ44" i="3"/>
  <c r="BF44" i="3"/>
  <c r="BB44" i="3"/>
  <c r="AX44" i="3"/>
  <c r="AT44" i="3"/>
  <c r="AP44" i="3"/>
  <c r="AL44" i="3"/>
  <c r="AH44" i="3"/>
  <c r="AD44" i="3"/>
  <c r="BU44" i="3"/>
  <c r="BM44" i="3"/>
  <c r="BE44" i="3"/>
  <c r="AW44" i="3"/>
  <c r="AO44" i="3"/>
  <c r="AG44" i="3"/>
  <c r="CB44" i="3"/>
  <c r="BT44" i="3"/>
  <c r="BL44" i="3"/>
  <c r="BD44" i="3"/>
  <c r="AV44" i="3"/>
  <c r="AN44" i="3"/>
  <c r="AF44" i="3"/>
  <c r="BY44" i="3"/>
  <c r="BQ44" i="3"/>
  <c r="BI44" i="3"/>
  <c r="BA44" i="3"/>
  <c r="AS44" i="3"/>
  <c r="AK44" i="3"/>
  <c r="AC44" i="3"/>
  <c r="BX44" i="3"/>
  <c r="AR44" i="3"/>
  <c r="BP44" i="3"/>
  <c r="AJ44" i="3"/>
  <c r="BH44" i="3"/>
  <c r="AZ44" i="3"/>
  <c r="AS36" i="4" l="1"/>
  <c r="AS36" i="6" s="1"/>
  <c r="Z36" i="6"/>
  <c r="AT36" i="4"/>
  <c r="AT36" i="6" s="1"/>
  <c r="AA36" i="6"/>
  <c r="AR36" i="4"/>
  <c r="AR36" i="6" s="1"/>
  <c r="Y36" i="6"/>
  <c r="K37" i="1"/>
  <c r="Y37" i="4"/>
  <c r="AA37" i="4"/>
  <c r="Z37" i="4"/>
  <c r="U36" i="3"/>
  <c r="X36" i="3"/>
  <c r="Q36" i="3"/>
  <c r="P36" i="3"/>
  <c r="R36" i="3"/>
  <c r="AB36" i="3"/>
  <c r="AA36" i="3"/>
  <c r="W36" i="3"/>
  <c r="S36" i="3"/>
  <c r="Y36" i="3"/>
  <c r="V36" i="3"/>
  <c r="T36" i="3"/>
  <c r="Z36" i="3"/>
  <c r="BI34" i="6"/>
  <c r="BG34" i="6"/>
  <c r="AN35" i="6"/>
  <c r="AP36" i="4"/>
  <c r="AP36" i="6" s="1"/>
  <c r="W36" i="6"/>
  <c r="AO35" i="6"/>
  <c r="BG35" i="4"/>
  <c r="AO36" i="4"/>
  <c r="BI36" i="4" s="1"/>
  <c r="V36" i="6"/>
  <c r="AN36" i="4"/>
  <c r="C38" i="1"/>
  <c r="I37" i="1"/>
  <c r="AQ36" i="4"/>
  <c r="AQ36" i="6" s="1"/>
  <c r="X36" i="6"/>
  <c r="J37" i="1"/>
  <c r="P36" i="1"/>
  <c r="V37" i="4"/>
  <c r="X37" i="4"/>
  <c r="W37" i="4"/>
  <c r="F36" i="3"/>
  <c r="L36" i="3"/>
  <c r="M36" i="3"/>
  <c r="N36" i="3"/>
  <c r="H36" i="3"/>
  <c r="O36" i="3"/>
  <c r="I36" i="3"/>
  <c r="K36" i="3"/>
  <c r="J36" i="3"/>
  <c r="D36" i="3"/>
  <c r="G36" i="3"/>
  <c r="E36" i="3"/>
  <c r="C36" i="3"/>
  <c r="U36" i="6"/>
  <c r="B38" i="6"/>
  <c r="BO36" i="4"/>
  <c r="BQ36" i="4"/>
  <c r="BR36" i="4"/>
  <c r="BM36" i="4"/>
  <c r="BT36" i="4"/>
  <c r="BV36" i="4"/>
  <c r="BW36" i="4"/>
  <c r="BU36" i="4"/>
  <c r="BX36" i="4"/>
  <c r="BS36" i="4"/>
  <c r="BY36" i="4"/>
  <c r="BP36" i="4"/>
  <c r="BZ36" i="4"/>
  <c r="B38" i="5"/>
  <c r="U36" i="5"/>
  <c r="U36" i="4"/>
  <c r="B38" i="4"/>
  <c r="B46" i="3"/>
  <c r="BY45" i="3"/>
  <c r="BU45" i="3"/>
  <c r="BQ45" i="3"/>
  <c r="BM45" i="3"/>
  <c r="BI45" i="3"/>
  <c r="BE45" i="3"/>
  <c r="BA45" i="3"/>
  <c r="AW45" i="3"/>
  <c r="AS45" i="3"/>
  <c r="AO45" i="3"/>
  <c r="AK45" i="3"/>
  <c r="AG45" i="3"/>
  <c r="AC45" i="3"/>
  <c r="CB45" i="3"/>
  <c r="BX45" i="3"/>
  <c r="BT45" i="3"/>
  <c r="BP45" i="3"/>
  <c r="BL45" i="3"/>
  <c r="BH45" i="3"/>
  <c r="BD45" i="3"/>
  <c r="AZ45" i="3"/>
  <c r="AV45" i="3"/>
  <c r="AR45" i="3"/>
  <c r="AN45" i="3"/>
  <c r="AJ45" i="3"/>
  <c r="AF45" i="3"/>
  <c r="BW45" i="3"/>
  <c r="BO45" i="3"/>
  <c r="BG45" i="3"/>
  <c r="AY45" i="3"/>
  <c r="AQ45" i="3"/>
  <c r="AI45" i="3"/>
  <c r="BV45" i="3"/>
  <c r="BN45" i="3"/>
  <c r="BF45" i="3"/>
  <c r="AX45" i="3"/>
  <c r="AP45" i="3"/>
  <c r="AH45" i="3"/>
  <c r="CA45" i="3"/>
  <c r="BS45" i="3"/>
  <c r="BK45" i="3"/>
  <c r="BC45" i="3"/>
  <c r="AU45" i="3"/>
  <c r="AM45" i="3"/>
  <c r="AE45" i="3"/>
  <c r="BJ45" i="3"/>
  <c r="AD45" i="3"/>
  <c r="BB45" i="3"/>
  <c r="AL45" i="3"/>
  <c r="BZ45" i="3"/>
  <c r="AT45" i="3"/>
  <c r="BR45" i="3"/>
  <c r="BK36" i="4" l="1"/>
  <c r="BL36" i="4"/>
  <c r="BJ36" i="4"/>
  <c r="BN36" i="4"/>
  <c r="K38" i="1"/>
  <c r="Y38" i="4"/>
  <c r="Z38" i="4"/>
  <c r="AA38" i="4"/>
  <c r="P37" i="3"/>
  <c r="AB37" i="3"/>
  <c r="W37" i="3"/>
  <c r="R37" i="3"/>
  <c r="Z37" i="3"/>
  <c r="X37" i="3"/>
  <c r="T37" i="3"/>
  <c r="Y37" i="3"/>
  <c r="U37" i="3"/>
  <c r="AA37" i="3"/>
  <c r="S37" i="3"/>
  <c r="Q37" i="3"/>
  <c r="V37" i="3"/>
  <c r="BL36" i="6"/>
  <c r="BN36" i="6"/>
  <c r="Z37" i="6"/>
  <c r="AS37" i="4"/>
  <c r="AS37" i="6" s="1"/>
  <c r="AT37" i="4"/>
  <c r="AT37" i="6" s="1"/>
  <c r="AA37" i="6"/>
  <c r="Y37" i="6"/>
  <c r="AR37" i="4"/>
  <c r="AR37" i="6" s="1"/>
  <c r="BM36" i="6"/>
  <c r="J38" i="1"/>
  <c r="P37" i="1"/>
  <c r="X38" i="4"/>
  <c r="V38" i="4"/>
  <c r="W38" i="4"/>
  <c r="M37" i="3"/>
  <c r="G37" i="3"/>
  <c r="I37" i="3"/>
  <c r="N37" i="3"/>
  <c r="E37" i="3"/>
  <c r="H37" i="3"/>
  <c r="O37" i="3"/>
  <c r="J37" i="3"/>
  <c r="K37" i="3"/>
  <c r="D37" i="3"/>
  <c r="L37" i="3"/>
  <c r="F37" i="3"/>
  <c r="C37" i="3"/>
  <c r="AO36" i="6"/>
  <c r="BG36" i="4"/>
  <c r="BI35" i="6"/>
  <c r="BG35" i="6"/>
  <c r="BK36" i="6"/>
  <c r="AP37" i="4"/>
  <c r="AP37" i="6" s="1"/>
  <c r="W37" i="6"/>
  <c r="BJ36" i="6"/>
  <c r="AQ37" i="4"/>
  <c r="AQ37" i="6" s="1"/>
  <c r="X37" i="6"/>
  <c r="C39" i="1"/>
  <c r="I38" i="1"/>
  <c r="AO37" i="4"/>
  <c r="V37" i="6"/>
  <c r="AN37" i="4"/>
  <c r="AN36" i="6"/>
  <c r="B39" i="6"/>
  <c r="B39" i="5"/>
  <c r="B39" i="4"/>
  <c r="B47" i="3"/>
  <c r="CA46" i="3"/>
  <c r="BW46" i="3"/>
  <c r="BS46" i="3"/>
  <c r="BO46" i="3"/>
  <c r="BK46" i="3"/>
  <c r="BG46" i="3"/>
  <c r="BC46" i="3"/>
  <c r="AY46" i="3"/>
  <c r="AU46" i="3"/>
  <c r="AQ46" i="3"/>
  <c r="AM46" i="3"/>
  <c r="AI46" i="3"/>
  <c r="AE46" i="3"/>
  <c r="BZ46" i="3"/>
  <c r="BV46" i="3"/>
  <c r="BR46" i="3"/>
  <c r="BN46" i="3"/>
  <c r="BJ46" i="3"/>
  <c r="BF46" i="3"/>
  <c r="BB46" i="3"/>
  <c r="AX46" i="3"/>
  <c r="AT46" i="3"/>
  <c r="AP46" i="3"/>
  <c r="AL46" i="3"/>
  <c r="AH46" i="3"/>
  <c r="AD46" i="3"/>
  <c r="BY46" i="3"/>
  <c r="BQ46" i="3"/>
  <c r="BI46" i="3"/>
  <c r="BA46" i="3"/>
  <c r="AS46" i="3"/>
  <c r="AK46" i="3"/>
  <c r="AC46" i="3"/>
  <c r="BX46" i="3"/>
  <c r="BP46" i="3"/>
  <c r="BH46" i="3"/>
  <c r="AZ46" i="3"/>
  <c r="AR46" i="3"/>
  <c r="AJ46" i="3"/>
  <c r="BU46" i="3"/>
  <c r="BM46" i="3"/>
  <c r="BE46" i="3"/>
  <c r="AW46" i="3"/>
  <c r="AO46" i="3"/>
  <c r="AG46" i="3"/>
  <c r="CB46" i="3"/>
  <c r="AV46" i="3"/>
  <c r="BT46" i="3"/>
  <c r="AN46" i="3"/>
  <c r="BD46" i="3"/>
  <c r="BL46" i="3"/>
  <c r="AF46" i="3"/>
  <c r="AT38" i="4" l="1"/>
  <c r="AT38" i="6" s="1"/>
  <c r="AA38" i="6"/>
  <c r="AS38" i="4"/>
  <c r="AS38" i="6" s="1"/>
  <c r="Z38" i="6"/>
  <c r="AN37" i="6"/>
  <c r="AR38" i="4"/>
  <c r="AR38" i="6" s="1"/>
  <c r="Y38" i="6"/>
  <c r="K39" i="1"/>
  <c r="AA39" i="4"/>
  <c r="Z39" i="4"/>
  <c r="Y39" i="4"/>
  <c r="T38" i="3"/>
  <c r="U38" i="3"/>
  <c r="X38" i="3"/>
  <c r="P38" i="3"/>
  <c r="R38" i="3"/>
  <c r="AB38" i="3"/>
  <c r="V38" i="3"/>
  <c r="AA38" i="3"/>
  <c r="Q38" i="3"/>
  <c r="W38" i="3"/>
  <c r="S38" i="3"/>
  <c r="Z38" i="3"/>
  <c r="Y38" i="3"/>
  <c r="AO37" i="6"/>
  <c r="BG37" i="4"/>
  <c r="C40" i="1"/>
  <c r="I39" i="1"/>
  <c r="AP38" i="4"/>
  <c r="AP38" i="6" s="1"/>
  <c r="W38" i="6"/>
  <c r="AO38" i="4"/>
  <c r="V38" i="6"/>
  <c r="AN38" i="4"/>
  <c r="BI36" i="6"/>
  <c r="BG36" i="6"/>
  <c r="AQ38" i="4"/>
  <c r="AQ38" i="6" s="1"/>
  <c r="X38" i="6"/>
  <c r="J39" i="1"/>
  <c r="P38" i="1"/>
  <c r="X39" i="4"/>
  <c r="V39" i="4"/>
  <c r="W39" i="4"/>
  <c r="C38" i="3"/>
  <c r="M38" i="3"/>
  <c r="H38" i="3"/>
  <c r="E38" i="3"/>
  <c r="N38" i="3"/>
  <c r="I38" i="3"/>
  <c r="L38" i="3"/>
  <c r="J38" i="3"/>
  <c r="O38" i="3"/>
  <c r="D38" i="3"/>
  <c r="F38" i="3"/>
  <c r="K38" i="3"/>
  <c r="G38" i="3"/>
  <c r="B40" i="6"/>
  <c r="B40" i="5"/>
  <c r="B40" i="4"/>
  <c r="B48" i="3"/>
  <c r="BY47" i="3"/>
  <c r="BU47" i="3"/>
  <c r="BQ47" i="3"/>
  <c r="BM47" i="3"/>
  <c r="BI47" i="3"/>
  <c r="BE47" i="3"/>
  <c r="BA47" i="3"/>
  <c r="AW47" i="3"/>
  <c r="AS47" i="3"/>
  <c r="AO47" i="3"/>
  <c r="AK47" i="3"/>
  <c r="AG47" i="3"/>
  <c r="AC47" i="3"/>
  <c r="CB47" i="3"/>
  <c r="BX47" i="3"/>
  <c r="BT47" i="3"/>
  <c r="BP47" i="3"/>
  <c r="BL47" i="3"/>
  <c r="BH47" i="3"/>
  <c r="BD47" i="3"/>
  <c r="AZ47" i="3"/>
  <c r="AV47" i="3"/>
  <c r="AR47" i="3"/>
  <c r="AN47" i="3"/>
  <c r="AJ47" i="3"/>
  <c r="AF47" i="3"/>
  <c r="CA47" i="3"/>
  <c r="BS47" i="3"/>
  <c r="BK47" i="3"/>
  <c r="BC47" i="3"/>
  <c r="AU47" i="3"/>
  <c r="AM47" i="3"/>
  <c r="AE47" i="3"/>
  <c r="BZ47" i="3"/>
  <c r="BR47" i="3"/>
  <c r="BJ47" i="3"/>
  <c r="BB47" i="3"/>
  <c r="AT47" i="3"/>
  <c r="AL47" i="3"/>
  <c r="AD47" i="3"/>
  <c r="BW47" i="3"/>
  <c r="BO47" i="3"/>
  <c r="BG47" i="3"/>
  <c r="AY47" i="3"/>
  <c r="AQ47" i="3"/>
  <c r="AI47" i="3"/>
  <c r="BN47" i="3"/>
  <c r="AH47" i="3"/>
  <c r="BF47" i="3"/>
  <c r="BV47" i="3"/>
  <c r="AX47" i="3"/>
  <c r="AP47" i="3"/>
  <c r="AR39" i="4" l="1"/>
  <c r="AR39" i="6" s="1"/>
  <c r="Y39" i="6"/>
  <c r="AS39" i="4"/>
  <c r="AS39" i="6" s="1"/>
  <c r="Z39" i="6"/>
  <c r="AT39" i="4"/>
  <c r="AT39" i="6" s="1"/>
  <c r="AA39" i="6"/>
  <c r="K40" i="1"/>
  <c r="AA40" i="4"/>
  <c r="Z40" i="4"/>
  <c r="Y40" i="4"/>
  <c r="Z39" i="3"/>
  <c r="Y39" i="3"/>
  <c r="AB39" i="3"/>
  <c r="U39" i="3"/>
  <c r="X39" i="3"/>
  <c r="Q39" i="3"/>
  <c r="T39" i="3"/>
  <c r="AA39" i="3"/>
  <c r="P39" i="3"/>
  <c r="W39" i="3"/>
  <c r="V39" i="3"/>
  <c r="S39" i="3"/>
  <c r="R39" i="3"/>
  <c r="AN38" i="6"/>
  <c r="AQ39" i="4"/>
  <c r="AQ39" i="6" s="1"/>
  <c r="X39" i="6"/>
  <c r="AO38" i="6"/>
  <c r="BG38" i="4"/>
  <c r="J40" i="1"/>
  <c r="P39" i="1"/>
  <c r="V40" i="4"/>
  <c r="X40" i="4"/>
  <c r="W40" i="4"/>
  <c r="L39" i="3"/>
  <c r="C39" i="3"/>
  <c r="H39" i="3"/>
  <c r="D39" i="3"/>
  <c r="J39" i="3"/>
  <c r="O39" i="3"/>
  <c r="M39" i="3"/>
  <c r="G39" i="3"/>
  <c r="I39" i="3"/>
  <c r="N39" i="3"/>
  <c r="K39" i="3"/>
  <c r="E39" i="3"/>
  <c r="F39" i="3"/>
  <c r="C41" i="1"/>
  <c r="I40" i="1"/>
  <c r="AP39" i="4"/>
  <c r="AP39" i="6" s="1"/>
  <c r="W39" i="6"/>
  <c r="AO39" i="4"/>
  <c r="V39" i="6"/>
  <c r="AN39" i="4"/>
  <c r="BI37" i="6"/>
  <c r="BG37" i="6"/>
  <c r="B41" i="6"/>
  <c r="B41" i="5"/>
  <c r="B41" i="4"/>
  <c r="B49" i="3"/>
  <c r="CA48" i="3"/>
  <c r="BW48" i="3"/>
  <c r="BS48" i="3"/>
  <c r="BO48" i="3"/>
  <c r="BK48" i="3"/>
  <c r="BG48" i="3"/>
  <c r="BC48" i="3"/>
  <c r="AY48" i="3"/>
  <c r="AU48" i="3"/>
  <c r="AQ48" i="3"/>
  <c r="AM48" i="3"/>
  <c r="AI48" i="3"/>
  <c r="AE48" i="3"/>
  <c r="BZ48" i="3"/>
  <c r="BV48" i="3"/>
  <c r="BR48" i="3"/>
  <c r="BN48" i="3"/>
  <c r="BJ48" i="3"/>
  <c r="BF48" i="3"/>
  <c r="BB48" i="3"/>
  <c r="AX48" i="3"/>
  <c r="AT48" i="3"/>
  <c r="AP48" i="3"/>
  <c r="AL48" i="3"/>
  <c r="AH48" i="3"/>
  <c r="AD48" i="3"/>
  <c r="BU48" i="3"/>
  <c r="BM48" i="3"/>
  <c r="BE48" i="3"/>
  <c r="AW48" i="3"/>
  <c r="AO48" i="3"/>
  <c r="AG48" i="3"/>
  <c r="CB48" i="3"/>
  <c r="BT48" i="3"/>
  <c r="BL48" i="3"/>
  <c r="BD48" i="3"/>
  <c r="AV48" i="3"/>
  <c r="AN48" i="3"/>
  <c r="AF48" i="3"/>
  <c r="BY48" i="3"/>
  <c r="BQ48" i="3"/>
  <c r="BI48" i="3"/>
  <c r="BA48" i="3"/>
  <c r="AS48" i="3"/>
  <c r="AK48" i="3"/>
  <c r="AC48" i="3"/>
  <c r="AZ48" i="3"/>
  <c r="BX48" i="3"/>
  <c r="AR48" i="3"/>
  <c r="BH48" i="3"/>
  <c r="BP48" i="3"/>
  <c r="AJ48" i="3"/>
  <c r="AT40" i="4" l="1"/>
  <c r="AT40" i="6" s="1"/>
  <c r="AA40" i="6"/>
  <c r="K41" i="1"/>
  <c r="Z41" i="4"/>
  <c r="AA41" i="4"/>
  <c r="Y41" i="4"/>
  <c r="P40" i="3"/>
  <c r="U40" i="3"/>
  <c r="AA40" i="3"/>
  <c r="Z40" i="3"/>
  <c r="AB40" i="3"/>
  <c r="W40" i="3"/>
  <c r="V40" i="3"/>
  <c r="Y40" i="3"/>
  <c r="S40" i="3"/>
  <c r="R40" i="3"/>
  <c r="Q40" i="3"/>
  <c r="X40" i="3"/>
  <c r="T40" i="3"/>
  <c r="AN39" i="6"/>
  <c r="AR40" i="4"/>
  <c r="AR40" i="6" s="1"/>
  <c r="Y40" i="6"/>
  <c r="AS40" i="4"/>
  <c r="AS40" i="6" s="1"/>
  <c r="Z40" i="6"/>
  <c r="AQ40" i="4"/>
  <c r="AQ40" i="6" s="1"/>
  <c r="X40" i="6"/>
  <c r="AO40" i="4"/>
  <c r="V40" i="6"/>
  <c r="AN40" i="4"/>
  <c r="AO39" i="6"/>
  <c r="BG39" i="4"/>
  <c r="J41" i="1"/>
  <c r="P40" i="1"/>
  <c r="V41" i="4"/>
  <c r="X41" i="4"/>
  <c r="W41" i="4"/>
  <c r="C40" i="3"/>
  <c r="E40" i="3"/>
  <c r="N40" i="3"/>
  <c r="J40" i="3"/>
  <c r="L40" i="3"/>
  <c r="F40" i="3"/>
  <c r="D40" i="3"/>
  <c r="I40" i="3"/>
  <c r="O40" i="3"/>
  <c r="K40" i="3"/>
  <c r="H40" i="3"/>
  <c r="G40" i="3"/>
  <c r="M40" i="3"/>
  <c r="BI38" i="6"/>
  <c r="BG38" i="6"/>
  <c r="C42" i="1"/>
  <c r="I41" i="1"/>
  <c r="AP40" i="4"/>
  <c r="AP40" i="6" s="1"/>
  <c r="W40" i="6"/>
  <c r="B42" i="6"/>
  <c r="B42" i="5"/>
  <c r="B42" i="4"/>
  <c r="B50" i="3"/>
  <c r="BY49" i="3"/>
  <c r="BU49" i="3"/>
  <c r="BQ49" i="3"/>
  <c r="BM49" i="3"/>
  <c r="BI49" i="3"/>
  <c r="BE49" i="3"/>
  <c r="BA49" i="3"/>
  <c r="AW49" i="3"/>
  <c r="AS49" i="3"/>
  <c r="AO49" i="3"/>
  <c r="AK49" i="3"/>
  <c r="AG49" i="3"/>
  <c r="AC49" i="3"/>
  <c r="CB49" i="3"/>
  <c r="BX49" i="3"/>
  <c r="BT49" i="3"/>
  <c r="BP49" i="3"/>
  <c r="BL49" i="3"/>
  <c r="BH49" i="3"/>
  <c r="BD49" i="3"/>
  <c r="AZ49" i="3"/>
  <c r="AV49" i="3"/>
  <c r="AR49" i="3"/>
  <c r="AN49" i="3"/>
  <c r="AJ49" i="3"/>
  <c r="AF49" i="3"/>
  <c r="BW49" i="3"/>
  <c r="BO49" i="3"/>
  <c r="BG49" i="3"/>
  <c r="AY49" i="3"/>
  <c r="AQ49" i="3"/>
  <c r="AI49" i="3"/>
  <c r="BV49" i="3"/>
  <c r="BN49" i="3"/>
  <c r="BF49" i="3"/>
  <c r="AX49" i="3"/>
  <c r="AP49" i="3"/>
  <c r="AH49" i="3"/>
  <c r="CA49" i="3"/>
  <c r="BS49" i="3"/>
  <c r="BK49" i="3"/>
  <c r="BC49" i="3"/>
  <c r="AU49" i="3"/>
  <c r="AM49" i="3"/>
  <c r="AE49" i="3"/>
  <c r="BR49" i="3"/>
  <c r="AL49" i="3"/>
  <c r="AT49" i="3"/>
  <c r="BJ49" i="3"/>
  <c r="AD49" i="3"/>
  <c r="BZ49" i="3"/>
  <c r="BB49" i="3"/>
  <c r="AR41" i="4" l="1"/>
  <c r="AR41" i="6" s="1"/>
  <c r="Y41" i="6"/>
  <c r="AT41" i="4"/>
  <c r="AT41" i="6" s="1"/>
  <c r="AA41" i="6"/>
  <c r="AS41" i="4"/>
  <c r="AS41" i="6" s="1"/>
  <c r="Z41" i="6"/>
  <c r="K42" i="1"/>
  <c r="Y42" i="4"/>
  <c r="Z42" i="4"/>
  <c r="AA42" i="4"/>
  <c r="Y41" i="3"/>
  <c r="AB41" i="3"/>
  <c r="V41" i="3"/>
  <c r="U41" i="3"/>
  <c r="X41" i="3"/>
  <c r="Q41" i="3"/>
  <c r="T41" i="3"/>
  <c r="AA41" i="3"/>
  <c r="Z41" i="3"/>
  <c r="P41" i="3"/>
  <c r="S41" i="3"/>
  <c r="R41" i="3"/>
  <c r="W41" i="3"/>
  <c r="J42" i="1"/>
  <c r="P41" i="1"/>
  <c r="X42" i="4"/>
  <c r="V42" i="4"/>
  <c r="W42" i="4"/>
  <c r="G41" i="3"/>
  <c r="L41" i="3"/>
  <c r="F41" i="3"/>
  <c r="H41" i="3"/>
  <c r="D41" i="3"/>
  <c r="K41" i="3"/>
  <c r="M41" i="3"/>
  <c r="C41" i="3"/>
  <c r="N41" i="3"/>
  <c r="I41" i="3"/>
  <c r="J41" i="3"/>
  <c r="E41" i="3"/>
  <c r="O41" i="3"/>
  <c r="BI39" i="6"/>
  <c r="BG39" i="6"/>
  <c r="C43" i="1"/>
  <c r="I42" i="1"/>
  <c r="AP41" i="4"/>
  <c r="AP41" i="6" s="1"/>
  <c r="W41" i="6"/>
  <c r="AN40" i="6"/>
  <c r="AQ41" i="4"/>
  <c r="AQ41" i="6" s="1"/>
  <c r="X41" i="6"/>
  <c r="AO40" i="6"/>
  <c r="BG40" i="4"/>
  <c r="AO41" i="4"/>
  <c r="V41" i="6"/>
  <c r="AN41" i="4"/>
  <c r="B43" i="6"/>
  <c r="B43" i="5"/>
  <c r="B43" i="4"/>
  <c r="B51" i="3"/>
  <c r="CA50" i="3"/>
  <c r="BW50" i="3"/>
  <c r="BS50" i="3"/>
  <c r="BO50" i="3"/>
  <c r="BK50" i="3"/>
  <c r="BG50" i="3"/>
  <c r="BC50" i="3"/>
  <c r="AY50" i="3"/>
  <c r="AU50" i="3"/>
  <c r="AQ50" i="3"/>
  <c r="AM50" i="3"/>
  <c r="AI50" i="3"/>
  <c r="AE50" i="3"/>
  <c r="BZ50" i="3"/>
  <c r="BV50" i="3"/>
  <c r="BR50" i="3"/>
  <c r="BN50" i="3"/>
  <c r="BJ50" i="3"/>
  <c r="BF50" i="3"/>
  <c r="BB50" i="3"/>
  <c r="AX50" i="3"/>
  <c r="AT50" i="3"/>
  <c r="AP50" i="3"/>
  <c r="AL50" i="3"/>
  <c r="AH50" i="3"/>
  <c r="AD50" i="3"/>
  <c r="BY50" i="3"/>
  <c r="BQ50" i="3"/>
  <c r="BI50" i="3"/>
  <c r="BA50" i="3"/>
  <c r="AS50" i="3"/>
  <c r="AK50" i="3"/>
  <c r="AC50" i="3"/>
  <c r="BX50" i="3"/>
  <c r="BP50" i="3"/>
  <c r="BH50" i="3"/>
  <c r="AZ50" i="3"/>
  <c r="AR50" i="3"/>
  <c r="AJ50" i="3"/>
  <c r="BU50" i="3"/>
  <c r="BM50" i="3"/>
  <c r="BE50" i="3"/>
  <c r="AW50" i="3"/>
  <c r="AO50" i="3"/>
  <c r="AG50" i="3"/>
  <c r="BD50" i="3"/>
  <c r="AF50" i="3"/>
  <c r="CB50" i="3"/>
  <c r="AV50" i="3"/>
  <c r="BT50" i="3"/>
  <c r="AN50" i="3"/>
  <c r="BL50" i="3"/>
  <c r="AN41" i="6" l="1"/>
  <c r="AR42" i="4"/>
  <c r="AR42" i="6" s="1"/>
  <c r="Y42" i="6"/>
  <c r="K43" i="1"/>
  <c r="Y43" i="4"/>
  <c r="Z43" i="4"/>
  <c r="AA43" i="4"/>
  <c r="P42" i="3"/>
  <c r="AA42" i="3"/>
  <c r="Z42" i="3"/>
  <c r="W42" i="3"/>
  <c r="V42" i="3"/>
  <c r="AB42" i="3"/>
  <c r="Y42" i="3"/>
  <c r="S42" i="3"/>
  <c r="R42" i="3"/>
  <c r="U42" i="3"/>
  <c r="T42" i="3"/>
  <c r="Q42" i="3"/>
  <c r="X42" i="3"/>
  <c r="AT42" i="4"/>
  <c r="AT42" i="6" s="1"/>
  <c r="AA42" i="6"/>
  <c r="AS42" i="4"/>
  <c r="AS42" i="6" s="1"/>
  <c r="Z42" i="6"/>
  <c r="AO41" i="6"/>
  <c r="BG41" i="4"/>
  <c r="C44" i="1"/>
  <c r="I43" i="1"/>
  <c r="BI40" i="6"/>
  <c r="BG40" i="6"/>
  <c r="AP42" i="4"/>
  <c r="AP42" i="6" s="1"/>
  <c r="W42" i="6"/>
  <c r="AO42" i="4"/>
  <c r="V42" i="6"/>
  <c r="AN42" i="4"/>
  <c r="AQ42" i="4"/>
  <c r="AQ42" i="6" s="1"/>
  <c r="X42" i="6"/>
  <c r="J43" i="1"/>
  <c r="P42" i="1"/>
  <c r="V43" i="4"/>
  <c r="X43" i="4"/>
  <c r="W43" i="4"/>
  <c r="G42" i="3"/>
  <c r="D42" i="3"/>
  <c r="C42" i="3"/>
  <c r="I42" i="3"/>
  <c r="N42" i="3"/>
  <c r="J42" i="3"/>
  <c r="F42" i="3"/>
  <c r="H42" i="3"/>
  <c r="M42" i="3"/>
  <c r="O42" i="3"/>
  <c r="E42" i="3"/>
  <c r="K42" i="3"/>
  <c r="L42" i="3"/>
  <c r="B44" i="6"/>
  <c r="B44" i="5"/>
  <c r="B44" i="4"/>
  <c r="B52" i="3"/>
  <c r="BY51" i="3"/>
  <c r="BU51" i="3"/>
  <c r="BQ51" i="3"/>
  <c r="BM51" i="3"/>
  <c r="BI51" i="3"/>
  <c r="BE51" i="3"/>
  <c r="BA51" i="3"/>
  <c r="AW51" i="3"/>
  <c r="AS51" i="3"/>
  <c r="AO51" i="3"/>
  <c r="AK51" i="3"/>
  <c r="AG51" i="3"/>
  <c r="AC51" i="3"/>
  <c r="CB51" i="3"/>
  <c r="BX51" i="3"/>
  <c r="BT51" i="3"/>
  <c r="BP51" i="3"/>
  <c r="BL51" i="3"/>
  <c r="BH51" i="3"/>
  <c r="BD51" i="3"/>
  <c r="AZ51" i="3"/>
  <c r="AV51" i="3"/>
  <c r="AR51" i="3"/>
  <c r="AN51" i="3"/>
  <c r="AJ51" i="3"/>
  <c r="AF51" i="3"/>
  <c r="CA51" i="3"/>
  <c r="BS51" i="3"/>
  <c r="BK51" i="3"/>
  <c r="BC51" i="3"/>
  <c r="AU51" i="3"/>
  <c r="AM51" i="3"/>
  <c r="AE51" i="3"/>
  <c r="BZ51" i="3"/>
  <c r="BR51" i="3"/>
  <c r="BJ51" i="3"/>
  <c r="BB51" i="3"/>
  <c r="AT51" i="3"/>
  <c r="AL51" i="3"/>
  <c r="AD51" i="3"/>
  <c r="BW51" i="3"/>
  <c r="BO51" i="3"/>
  <c r="BG51" i="3"/>
  <c r="AY51" i="3"/>
  <c r="AQ51" i="3"/>
  <c r="AI51" i="3"/>
  <c r="BV51" i="3"/>
  <c r="AP51" i="3"/>
  <c r="AX51" i="3"/>
  <c r="BN51" i="3"/>
  <c r="AH51" i="3"/>
  <c r="BF51" i="3"/>
  <c r="AS43" i="4" l="1"/>
  <c r="AS43" i="6" s="1"/>
  <c r="Z43" i="6"/>
  <c r="Y43" i="6"/>
  <c r="AR43" i="4"/>
  <c r="AR43" i="6" s="1"/>
  <c r="K44" i="1"/>
  <c r="Z44" i="4"/>
  <c r="Y44" i="4"/>
  <c r="AA44" i="4"/>
  <c r="Y43" i="3"/>
  <c r="AB43" i="3"/>
  <c r="Z43" i="3"/>
  <c r="U43" i="3"/>
  <c r="X43" i="3"/>
  <c r="R43" i="3"/>
  <c r="Q43" i="3"/>
  <c r="T43" i="3"/>
  <c r="AA43" i="3"/>
  <c r="P43" i="3"/>
  <c r="W43" i="3"/>
  <c r="V43" i="3"/>
  <c r="S43" i="3"/>
  <c r="AT43" i="4"/>
  <c r="AT43" i="6" s="1"/>
  <c r="AA43" i="6"/>
  <c r="J44" i="1"/>
  <c r="P43" i="1"/>
  <c r="X44" i="4"/>
  <c r="V44" i="4"/>
  <c r="W44" i="4"/>
  <c r="K43" i="3"/>
  <c r="L43" i="3"/>
  <c r="C43" i="3"/>
  <c r="H43" i="3"/>
  <c r="J43" i="3"/>
  <c r="D43" i="3"/>
  <c r="O43" i="3"/>
  <c r="M43" i="3"/>
  <c r="G43" i="3"/>
  <c r="I43" i="3"/>
  <c r="N43" i="3"/>
  <c r="E43" i="3"/>
  <c r="F43" i="3"/>
  <c r="AP43" i="4"/>
  <c r="AP43" i="6" s="1"/>
  <c r="W43" i="6"/>
  <c r="C45" i="1"/>
  <c r="I44" i="1"/>
  <c r="AQ43" i="4"/>
  <c r="AQ43" i="6" s="1"/>
  <c r="X43" i="6"/>
  <c r="AN42" i="6"/>
  <c r="AO43" i="4"/>
  <c r="V43" i="6"/>
  <c r="AN43" i="4"/>
  <c r="AO42" i="6"/>
  <c r="BG42" i="4"/>
  <c r="BI41" i="6"/>
  <c r="BG41" i="6"/>
  <c r="B45" i="6"/>
  <c r="B45" i="5"/>
  <c r="B45" i="4"/>
  <c r="B53" i="3"/>
  <c r="CA52" i="3"/>
  <c r="BW52" i="3"/>
  <c r="BS52" i="3"/>
  <c r="BO52" i="3"/>
  <c r="BK52" i="3"/>
  <c r="BG52" i="3"/>
  <c r="BC52" i="3"/>
  <c r="AY52" i="3"/>
  <c r="AU52" i="3"/>
  <c r="AQ52" i="3"/>
  <c r="AM52" i="3"/>
  <c r="AI52" i="3"/>
  <c r="AE52" i="3"/>
  <c r="BZ52" i="3"/>
  <c r="BV52" i="3"/>
  <c r="BR52" i="3"/>
  <c r="BN52" i="3"/>
  <c r="BJ52" i="3"/>
  <c r="BF52" i="3"/>
  <c r="BB52" i="3"/>
  <c r="AX52" i="3"/>
  <c r="AT52" i="3"/>
  <c r="AP52" i="3"/>
  <c r="AL52" i="3"/>
  <c r="AH52" i="3"/>
  <c r="AD52" i="3"/>
  <c r="BU52" i="3"/>
  <c r="BM52" i="3"/>
  <c r="BE52" i="3"/>
  <c r="AW52" i="3"/>
  <c r="AO52" i="3"/>
  <c r="AG52" i="3"/>
  <c r="CB52" i="3"/>
  <c r="BT52" i="3"/>
  <c r="BL52" i="3"/>
  <c r="BD52" i="3"/>
  <c r="AV52" i="3"/>
  <c r="AN52" i="3"/>
  <c r="AF52" i="3"/>
  <c r="BY52" i="3"/>
  <c r="BQ52" i="3"/>
  <c r="BI52" i="3"/>
  <c r="BA52" i="3"/>
  <c r="AS52" i="3"/>
  <c r="AK52" i="3"/>
  <c r="AC52" i="3"/>
  <c r="BH52" i="3"/>
  <c r="BP52" i="3"/>
  <c r="AZ52" i="3"/>
  <c r="AJ52" i="3"/>
  <c r="BX52" i="3"/>
  <c r="AR52" i="3"/>
  <c r="AS44" i="4" l="1"/>
  <c r="AS44" i="6" s="1"/>
  <c r="Z44" i="6"/>
  <c r="K45" i="1"/>
  <c r="Z45" i="4"/>
  <c r="AA45" i="4"/>
  <c r="Y45" i="4"/>
  <c r="P44" i="3"/>
  <c r="U44" i="3"/>
  <c r="AA44" i="3"/>
  <c r="Z44" i="3"/>
  <c r="T44" i="3"/>
  <c r="W44" i="3"/>
  <c r="V44" i="3"/>
  <c r="Y44" i="3"/>
  <c r="S44" i="3"/>
  <c r="R44" i="3"/>
  <c r="Q44" i="3"/>
  <c r="X44" i="3"/>
  <c r="AB44" i="3"/>
  <c r="AA44" i="6"/>
  <c r="AT44" i="4"/>
  <c r="AT44" i="6" s="1"/>
  <c r="AR44" i="4"/>
  <c r="AR44" i="6" s="1"/>
  <c r="Y44" i="6"/>
  <c r="AN43" i="6"/>
  <c r="BI42" i="6"/>
  <c r="BG42" i="6"/>
  <c r="C46" i="1"/>
  <c r="I45" i="1"/>
  <c r="AP44" i="4"/>
  <c r="AP44" i="6" s="1"/>
  <c r="W44" i="6"/>
  <c r="AO44" i="4"/>
  <c r="V44" i="6"/>
  <c r="AN44" i="4"/>
  <c r="AO43" i="6"/>
  <c r="BG43" i="4"/>
  <c r="AQ44" i="4"/>
  <c r="AQ44" i="6" s="1"/>
  <c r="X44" i="6"/>
  <c r="J45" i="1"/>
  <c r="P44" i="1"/>
  <c r="X45" i="4"/>
  <c r="V45" i="4"/>
  <c r="W45" i="4"/>
  <c r="G44" i="3"/>
  <c r="M44" i="3"/>
  <c r="C44" i="3"/>
  <c r="E44" i="3"/>
  <c r="N44" i="3"/>
  <c r="J44" i="3"/>
  <c r="F44" i="3"/>
  <c r="L44" i="3"/>
  <c r="I44" i="3"/>
  <c r="O44" i="3"/>
  <c r="K44" i="3"/>
  <c r="H44" i="3"/>
  <c r="D44" i="3"/>
  <c r="B46" i="6"/>
  <c r="B46" i="5"/>
  <c r="B46" i="4"/>
  <c r="B54" i="3"/>
  <c r="BY53" i="3"/>
  <c r="BU53" i="3"/>
  <c r="BQ53" i="3"/>
  <c r="BM53" i="3"/>
  <c r="BI53" i="3"/>
  <c r="BE53" i="3"/>
  <c r="BA53" i="3"/>
  <c r="AW53" i="3"/>
  <c r="AS53" i="3"/>
  <c r="AO53" i="3"/>
  <c r="AK53" i="3"/>
  <c r="AG53" i="3"/>
  <c r="AC53" i="3"/>
  <c r="CB53" i="3"/>
  <c r="BX53" i="3"/>
  <c r="BT53" i="3"/>
  <c r="BP53" i="3"/>
  <c r="BL53" i="3"/>
  <c r="BH53" i="3"/>
  <c r="BD53" i="3"/>
  <c r="AZ53" i="3"/>
  <c r="AV53" i="3"/>
  <c r="AR53" i="3"/>
  <c r="AN53" i="3"/>
  <c r="AJ53" i="3"/>
  <c r="AF53" i="3"/>
  <c r="BW53" i="3"/>
  <c r="BO53" i="3"/>
  <c r="BG53" i="3"/>
  <c r="AY53" i="3"/>
  <c r="AQ53" i="3"/>
  <c r="AI53" i="3"/>
  <c r="BV53" i="3"/>
  <c r="BN53" i="3"/>
  <c r="BF53" i="3"/>
  <c r="AX53" i="3"/>
  <c r="AP53" i="3"/>
  <c r="AH53" i="3"/>
  <c r="CA53" i="3"/>
  <c r="BS53" i="3"/>
  <c r="BK53" i="3"/>
  <c r="BC53" i="3"/>
  <c r="AU53" i="3"/>
  <c r="AM53" i="3"/>
  <c r="AE53" i="3"/>
  <c r="BZ53" i="3"/>
  <c r="AT53" i="3"/>
  <c r="BR53" i="3"/>
  <c r="AL53" i="3"/>
  <c r="BJ53" i="3"/>
  <c r="AD53" i="3"/>
  <c r="BB53" i="3"/>
  <c r="AR45" i="4" l="1"/>
  <c r="AR45" i="6" s="1"/>
  <c r="Y45" i="6"/>
  <c r="AT45" i="4"/>
  <c r="AT45" i="6" s="1"/>
  <c r="AA45" i="6"/>
  <c r="AS45" i="4"/>
  <c r="AS45" i="6" s="1"/>
  <c r="Z45" i="6"/>
  <c r="K46" i="1"/>
  <c r="Y46" i="4"/>
  <c r="Z46" i="4"/>
  <c r="AA46" i="4"/>
  <c r="V45" i="3"/>
  <c r="Y45" i="3"/>
  <c r="AB45" i="3"/>
  <c r="U45" i="3"/>
  <c r="X45" i="3"/>
  <c r="Q45" i="3"/>
  <c r="T45" i="3"/>
  <c r="AA45" i="3"/>
  <c r="Z45" i="3"/>
  <c r="P45" i="3"/>
  <c r="S45" i="3"/>
  <c r="R45" i="3"/>
  <c r="W45" i="3"/>
  <c r="AO44" i="6"/>
  <c r="BG44" i="4"/>
  <c r="J46" i="1"/>
  <c r="P45" i="1"/>
  <c r="X46" i="4"/>
  <c r="V46" i="4"/>
  <c r="W46" i="4"/>
  <c r="D45" i="3"/>
  <c r="F45" i="3"/>
  <c r="K45" i="3"/>
  <c r="M45" i="3"/>
  <c r="C45" i="3"/>
  <c r="I45" i="3"/>
  <c r="J45" i="3"/>
  <c r="E45" i="3"/>
  <c r="O45" i="3"/>
  <c r="G45" i="3"/>
  <c r="N45" i="3"/>
  <c r="L45" i="3"/>
  <c r="H45" i="3"/>
  <c r="AP45" i="4"/>
  <c r="AP45" i="6" s="1"/>
  <c r="W45" i="6"/>
  <c r="BI43" i="6"/>
  <c r="BG43" i="6"/>
  <c r="C47" i="1"/>
  <c r="I46" i="1"/>
  <c r="AO45" i="4"/>
  <c r="V45" i="6"/>
  <c r="AN45" i="4"/>
  <c r="AQ45" i="4"/>
  <c r="AQ45" i="6" s="1"/>
  <c r="X45" i="6"/>
  <c r="AN44" i="6"/>
  <c r="B47" i="6"/>
  <c r="B47" i="5"/>
  <c r="Q46" i="4"/>
  <c r="Q46" i="6" s="1"/>
  <c r="BW46" i="6" s="1"/>
  <c r="L46" i="4"/>
  <c r="L46" i="6" s="1"/>
  <c r="BR46" i="6" s="1"/>
  <c r="I46" i="4"/>
  <c r="I46" i="6" s="1"/>
  <c r="BO46" i="6" s="1"/>
  <c r="F46" i="4"/>
  <c r="F46" i="6" s="1"/>
  <c r="E46" i="4"/>
  <c r="E46" i="6" s="1"/>
  <c r="T46" i="4"/>
  <c r="T46" i="6" s="1"/>
  <c r="BZ46" i="6" s="1"/>
  <c r="P46" i="4"/>
  <c r="P46" i="6" s="1"/>
  <c r="BV46" i="6" s="1"/>
  <c r="R46" i="4"/>
  <c r="R46" i="6" s="1"/>
  <c r="BX46" i="6" s="1"/>
  <c r="O46" i="4"/>
  <c r="O46" i="6" s="1"/>
  <c r="BU46" i="6" s="1"/>
  <c r="N46" i="4"/>
  <c r="N46" i="6" s="1"/>
  <c r="BT46" i="6" s="1"/>
  <c r="K46" i="4"/>
  <c r="K46" i="6" s="1"/>
  <c r="BQ46" i="6" s="1"/>
  <c r="H46" i="4"/>
  <c r="H46" i="6" s="1"/>
  <c r="D46" i="4"/>
  <c r="D46" i="6" s="1"/>
  <c r="G46" i="4"/>
  <c r="G46" i="6" s="1"/>
  <c r="J46" i="4"/>
  <c r="J46" i="6" s="1"/>
  <c r="BP46" i="6" s="1"/>
  <c r="S46" i="4"/>
  <c r="S46" i="6" s="1"/>
  <c r="BY46" i="6" s="1"/>
  <c r="M46" i="4"/>
  <c r="M46" i="6" s="1"/>
  <c r="BS46" i="6" s="1"/>
  <c r="B47" i="4"/>
  <c r="B55" i="3"/>
  <c r="CA54" i="3"/>
  <c r="BW54" i="3"/>
  <c r="BS54" i="3"/>
  <c r="BO54" i="3"/>
  <c r="BK54" i="3"/>
  <c r="BG54" i="3"/>
  <c r="BC54" i="3"/>
  <c r="AY54" i="3"/>
  <c r="AU54" i="3"/>
  <c r="AQ54" i="3"/>
  <c r="AM54" i="3"/>
  <c r="AI54" i="3"/>
  <c r="AE54" i="3"/>
  <c r="BZ54" i="3"/>
  <c r="BV54" i="3"/>
  <c r="BR54" i="3"/>
  <c r="BN54" i="3"/>
  <c r="BJ54" i="3"/>
  <c r="BF54" i="3"/>
  <c r="BB54" i="3"/>
  <c r="AX54" i="3"/>
  <c r="AT54" i="3"/>
  <c r="AP54" i="3"/>
  <c r="AL54" i="3"/>
  <c r="AH54" i="3"/>
  <c r="AD54" i="3"/>
  <c r="BY54" i="3"/>
  <c r="BQ54" i="3"/>
  <c r="BI54" i="3"/>
  <c r="BA54" i="3"/>
  <c r="AS54" i="3"/>
  <c r="AK54" i="3"/>
  <c r="AC54" i="3"/>
  <c r="BX54" i="3"/>
  <c r="BP54" i="3"/>
  <c r="BH54" i="3"/>
  <c r="AZ54" i="3"/>
  <c r="AR54" i="3"/>
  <c r="AJ54" i="3"/>
  <c r="BU54" i="3"/>
  <c r="BM54" i="3"/>
  <c r="BE54" i="3"/>
  <c r="AW54" i="3"/>
  <c r="AO54" i="3"/>
  <c r="AG54" i="3"/>
  <c r="BL54" i="3"/>
  <c r="AF54" i="3"/>
  <c r="BD54" i="3"/>
  <c r="BT54" i="3"/>
  <c r="AN54" i="3"/>
  <c r="CB54" i="3"/>
  <c r="AV54" i="3"/>
  <c r="K47" i="1" l="1"/>
  <c r="Y47" i="4"/>
  <c r="AA47" i="4"/>
  <c r="Z47" i="4"/>
  <c r="P46" i="3"/>
  <c r="X46" i="3"/>
  <c r="AA46" i="3"/>
  <c r="Z46" i="3"/>
  <c r="T46" i="3"/>
  <c r="W46" i="3"/>
  <c r="V46" i="3"/>
  <c r="AB46" i="3"/>
  <c r="Y46" i="3"/>
  <c r="S46" i="3"/>
  <c r="R46" i="3"/>
  <c r="Q46" i="3"/>
  <c r="U46" i="3"/>
  <c r="AT46" i="4"/>
  <c r="AT46" i="6" s="1"/>
  <c r="AA46" i="6"/>
  <c r="AS46" i="4"/>
  <c r="AS46" i="6" s="1"/>
  <c r="Z46" i="6"/>
  <c r="AR46" i="4"/>
  <c r="AR46" i="6" s="1"/>
  <c r="Y46" i="6"/>
  <c r="AP46" i="4"/>
  <c r="AP46" i="6" s="1"/>
  <c r="W46" i="6"/>
  <c r="AO46" i="4"/>
  <c r="BI46" i="4" s="1"/>
  <c r="V46" i="6"/>
  <c r="AN46" i="4"/>
  <c r="AN45" i="6"/>
  <c r="AQ46" i="4"/>
  <c r="AQ46" i="6" s="1"/>
  <c r="X46" i="6"/>
  <c r="AO45" i="6"/>
  <c r="BG45" i="4"/>
  <c r="J47" i="1"/>
  <c r="P46" i="1"/>
  <c r="X47" i="4"/>
  <c r="V47" i="4"/>
  <c r="W47" i="4"/>
  <c r="G46" i="3"/>
  <c r="D46" i="3"/>
  <c r="H46" i="3"/>
  <c r="C46" i="3"/>
  <c r="I46" i="3"/>
  <c r="N46" i="3"/>
  <c r="J46" i="3"/>
  <c r="F46" i="3"/>
  <c r="M46" i="3"/>
  <c r="O46" i="3"/>
  <c r="E46" i="3"/>
  <c r="K46" i="3"/>
  <c r="L46" i="3"/>
  <c r="C48" i="1"/>
  <c r="I47" i="1"/>
  <c r="BI44" i="6"/>
  <c r="BG44" i="6"/>
  <c r="U46" i="6"/>
  <c r="B48" i="6"/>
  <c r="BP46" i="4"/>
  <c r="BV46" i="4"/>
  <c r="BZ46" i="4"/>
  <c r="BT46" i="4"/>
  <c r="BN46" i="4"/>
  <c r="BS46" i="4"/>
  <c r="BQ46" i="4"/>
  <c r="BO46" i="4"/>
  <c r="BR46" i="4"/>
  <c r="BY46" i="4"/>
  <c r="BU46" i="4"/>
  <c r="BW46" i="4"/>
  <c r="BX46" i="4"/>
  <c r="B48" i="5"/>
  <c r="U46" i="5"/>
  <c r="U46" i="4"/>
  <c r="B48" i="4"/>
  <c r="B56" i="3"/>
  <c r="BY55" i="3"/>
  <c r="BU55" i="3"/>
  <c r="BQ55" i="3"/>
  <c r="BM55" i="3"/>
  <c r="BI55" i="3"/>
  <c r="BE55" i="3"/>
  <c r="BA55" i="3"/>
  <c r="AW55" i="3"/>
  <c r="AS55" i="3"/>
  <c r="AO55" i="3"/>
  <c r="AK55" i="3"/>
  <c r="AG55" i="3"/>
  <c r="AC55" i="3"/>
  <c r="CB55" i="3"/>
  <c r="BX55" i="3"/>
  <c r="BT55" i="3"/>
  <c r="BP55" i="3"/>
  <c r="BL55" i="3"/>
  <c r="BH55" i="3"/>
  <c r="BD55" i="3"/>
  <c r="AZ55" i="3"/>
  <c r="AV55" i="3"/>
  <c r="AR55" i="3"/>
  <c r="AN55" i="3"/>
  <c r="AJ55" i="3"/>
  <c r="AF55" i="3"/>
  <c r="CA55" i="3"/>
  <c r="BS55" i="3"/>
  <c r="BK55" i="3"/>
  <c r="BC55" i="3"/>
  <c r="AU55" i="3"/>
  <c r="AM55" i="3"/>
  <c r="AE55" i="3"/>
  <c r="BZ55" i="3"/>
  <c r="BR55" i="3"/>
  <c r="BJ55" i="3"/>
  <c r="BB55" i="3"/>
  <c r="AT55" i="3"/>
  <c r="AL55" i="3"/>
  <c r="AD55" i="3"/>
  <c r="BW55" i="3"/>
  <c r="BO55" i="3"/>
  <c r="BG55" i="3"/>
  <c r="AY55" i="3"/>
  <c r="AQ55" i="3"/>
  <c r="AI55" i="3"/>
  <c r="AX55" i="3"/>
  <c r="BV55" i="3"/>
  <c r="AP55" i="3"/>
  <c r="BN55" i="3"/>
  <c r="AH55" i="3"/>
  <c r="BF55" i="3"/>
  <c r="BK46" i="4" l="1"/>
  <c r="BJ46" i="4"/>
  <c r="BM46" i="4"/>
  <c r="BN46" i="6"/>
  <c r="BM46" i="6"/>
  <c r="BL46" i="4"/>
  <c r="AN46" i="6"/>
  <c r="BL46" i="6"/>
  <c r="AS47" i="4"/>
  <c r="AS47" i="6" s="1"/>
  <c r="Z47" i="6"/>
  <c r="AT47" i="4"/>
  <c r="AT47" i="6" s="1"/>
  <c r="AA47" i="6"/>
  <c r="AR47" i="4"/>
  <c r="AR47" i="6" s="1"/>
  <c r="Y47" i="6"/>
  <c r="BK46" i="6"/>
  <c r="K48" i="1"/>
  <c r="AA48" i="4"/>
  <c r="Y48" i="4"/>
  <c r="Z48" i="4"/>
  <c r="P47" i="3"/>
  <c r="W47" i="3"/>
  <c r="V47" i="3"/>
  <c r="S47" i="3"/>
  <c r="T47" i="3"/>
  <c r="AA47" i="3"/>
  <c r="R47" i="3"/>
  <c r="Z47" i="3"/>
  <c r="Y47" i="3"/>
  <c r="AB47" i="3"/>
  <c r="Q47" i="3"/>
  <c r="U47" i="3"/>
  <c r="X47" i="3"/>
  <c r="BJ46" i="6"/>
  <c r="AP47" i="4"/>
  <c r="AP47" i="6" s="1"/>
  <c r="W47" i="6"/>
  <c r="AO47" i="4"/>
  <c r="V47" i="6"/>
  <c r="AN47" i="4"/>
  <c r="C49" i="1"/>
  <c r="I48" i="1"/>
  <c r="AQ47" i="4"/>
  <c r="AQ47" i="6" s="1"/>
  <c r="X47" i="6"/>
  <c r="J48" i="1"/>
  <c r="P47" i="1"/>
  <c r="V48" i="4"/>
  <c r="X48" i="4"/>
  <c r="W48" i="4"/>
  <c r="H47" i="3"/>
  <c r="D47" i="3"/>
  <c r="O47" i="3"/>
  <c r="J47" i="3"/>
  <c r="M47" i="3"/>
  <c r="G47" i="3"/>
  <c r="I47" i="3"/>
  <c r="N47" i="3"/>
  <c r="E47" i="3"/>
  <c r="F47" i="3"/>
  <c r="K47" i="3"/>
  <c r="L47" i="3"/>
  <c r="C47" i="3"/>
  <c r="AO46" i="6"/>
  <c r="BG46" i="4"/>
  <c r="BI45" i="6"/>
  <c r="BG45" i="6"/>
  <c r="B49" i="6"/>
  <c r="B49" i="5"/>
  <c r="B49" i="4"/>
  <c r="B57" i="3"/>
  <c r="CA56" i="3"/>
  <c r="BW56" i="3"/>
  <c r="BS56" i="3"/>
  <c r="BO56" i="3"/>
  <c r="BK56" i="3"/>
  <c r="BG56" i="3"/>
  <c r="BC56" i="3"/>
  <c r="AY56" i="3"/>
  <c r="AU56" i="3"/>
  <c r="AQ56" i="3"/>
  <c r="AM56" i="3"/>
  <c r="AI56" i="3"/>
  <c r="AE56" i="3"/>
  <c r="BZ56" i="3"/>
  <c r="BV56" i="3"/>
  <c r="BR56" i="3"/>
  <c r="BN56" i="3"/>
  <c r="BJ56" i="3"/>
  <c r="BF56" i="3"/>
  <c r="BB56" i="3"/>
  <c r="AX56" i="3"/>
  <c r="AT56" i="3"/>
  <c r="AP56" i="3"/>
  <c r="AL56" i="3"/>
  <c r="AH56" i="3"/>
  <c r="AD56" i="3"/>
  <c r="BU56" i="3"/>
  <c r="BM56" i="3"/>
  <c r="BE56" i="3"/>
  <c r="AW56" i="3"/>
  <c r="AO56" i="3"/>
  <c r="AG56" i="3"/>
  <c r="CB56" i="3"/>
  <c r="BT56" i="3"/>
  <c r="BL56" i="3"/>
  <c r="BD56" i="3"/>
  <c r="AV56" i="3"/>
  <c r="AN56" i="3"/>
  <c r="AF56" i="3"/>
  <c r="BY56" i="3"/>
  <c r="BQ56" i="3"/>
  <c r="BI56" i="3"/>
  <c r="BA56" i="3"/>
  <c r="AS56" i="3"/>
  <c r="AK56" i="3"/>
  <c r="AC56" i="3"/>
  <c r="BP56" i="3"/>
  <c r="AJ56" i="3"/>
  <c r="AR56" i="3"/>
  <c r="BH56" i="3"/>
  <c r="BX56" i="3"/>
  <c r="AZ56" i="3"/>
  <c r="AN47" i="6" l="1"/>
  <c r="AS48" i="4"/>
  <c r="AS48" i="6" s="1"/>
  <c r="Z48" i="6"/>
  <c r="AR48" i="4"/>
  <c r="AR48" i="6" s="1"/>
  <c r="Y48" i="6"/>
  <c r="AA48" i="6"/>
  <c r="AT48" i="4"/>
  <c r="AT48" i="6" s="1"/>
  <c r="K49" i="1"/>
  <c r="Y49" i="4"/>
  <c r="AA49" i="4"/>
  <c r="Z49" i="4"/>
  <c r="AB48" i="3"/>
  <c r="AA48" i="3"/>
  <c r="Z48" i="3"/>
  <c r="W48" i="3"/>
  <c r="V48" i="3"/>
  <c r="Y48" i="3"/>
  <c r="S48" i="3"/>
  <c r="R48" i="3"/>
  <c r="Q48" i="3"/>
  <c r="X48" i="3"/>
  <c r="U48" i="3"/>
  <c r="T48" i="3"/>
  <c r="P48" i="3"/>
  <c r="AP48" i="4"/>
  <c r="AP48" i="6" s="1"/>
  <c r="W48" i="6"/>
  <c r="C50" i="1"/>
  <c r="I49" i="1"/>
  <c r="AQ48" i="4"/>
  <c r="AQ48" i="6" s="1"/>
  <c r="X48" i="6"/>
  <c r="BI46" i="6"/>
  <c r="BG46" i="6"/>
  <c r="AO48" i="4"/>
  <c r="V48" i="6"/>
  <c r="AN48" i="4"/>
  <c r="AO47" i="6"/>
  <c r="BG47" i="4"/>
  <c r="J49" i="1"/>
  <c r="P48" i="1"/>
  <c r="V49" i="4"/>
  <c r="X49" i="4"/>
  <c r="W49" i="4"/>
  <c r="C48" i="3"/>
  <c r="E48" i="3"/>
  <c r="N48" i="3"/>
  <c r="J48" i="3"/>
  <c r="D48" i="3"/>
  <c r="F48" i="3"/>
  <c r="I48" i="3"/>
  <c r="O48" i="3"/>
  <c r="K48" i="3"/>
  <c r="H48" i="3"/>
  <c r="L48" i="3"/>
  <c r="G48" i="3"/>
  <c r="M48" i="3"/>
  <c r="B50" i="6"/>
  <c r="B50" i="5"/>
  <c r="B50" i="4"/>
  <c r="B58" i="3"/>
  <c r="BY57" i="3"/>
  <c r="BU57" i="3"/>
  <c r="BQ57" i="3"/>
  <c r="BM57" i="3"/>
  <c r="BI57" i="3"/>
  <c r="BE57" i="3"/>
  <c r="BA57" i="3"/>
  <c r="AW57" i="3"/>
  <c r="AS57" i="3"/>
  <c r="AO57" i="3"/>
  <c r="AK57" i="3"/>
  <c r="AG57" i="3"/>
  <c r="AC57" i="3"/>
  <c r="CB57" i="3"/>
  <c r="BX57" i="3"/>
  <c r="BT57" i="3"/>
  <c r="BP57" i="3"/>
  <c r="BL57" i="3"/>
  <c r="BH57" i="3"/>
  <c r="BD57" i="3"/>
  <c r="AZ57" i="3"/>
  <c r="AV57" i="3"/>
  <c r="AR57" i="3"/>
  <c r="AN57" i="3"/>
  <c r="AJ57" i="3"/>
  <c r="AF57" i="3"/>
  <c r="BW57" i="3"/>
  <c r="BO57" i="3"/>
  <c r="BG57" i="3"/>
  <c r="AY57" i="3"/>
  <c r="AQ57" i="3"/>
  <c r="AI57" i="3"/>
  <c r="BV57" i="3"/>
  <c r="BN57" i="3"/>
  <c r="BF57" i="3"/>
  <c r="AX57" i="3"/>
  <c r="AP57" i="3"/>
  <c r="AH57" i="3"/>
  <c r="CA57" i="3"/>
  <c r="BS57" i="3"/>
  <c r="BK57" i="3"/>
  <c r="BC57" i="3"/>
  <c r="AU57" i="3"/>
  <c r="AM57" i="3"/>
  <c r="AE57" i="3"/>
  <c r="BB57" i="3"/>
  <c r="AD57" i="3"/>
  <c r="BZ57" i="3"/>
  <c r="AT57" i="3"/>
  <c r="BJ57" i="3"/>
  <c r="BR57" i="3"/>
  <c r="AL57" i="3"/>
  <c r="K50" i="1" l="1"/>
  <c r="Y50" i="4"/>
  <c r="Z50" i="4"/>
  <c r="AA50" i="4"/>
  <c r="Y49" i="3"/>
  <c r="AB49" i="3"/>
  <c r="U49" i="3"/>
  <c r="X49" i="3"/>
  <c r="Q49" i="3"/>
  <c r="T49" i="3"/>
  <c r="AA49" i="3"/>
  <c r="Z49" i="3"/>
  <c r="V49" i="3"/>
  <c r="P49" i="3"/>
  <c r="S49" i="3"/>
  <c r="R49" i="3"/>
  <c r="W49" i="3"/>
  <c r="AS49" i="4"/>
  <c r="AS49" i="6" s="1"/>
  <c r="Z49" i="6"/>
  <c r="AT49" i="4"/>
  <c r="AT49" i="6" s="1"/>
  <c r="AA49" i="6"/>
  <c r="AR49" i="4"/>
  <c r="AR49" i="6" s="1"/>
  <c r="Y49" i="6"/>
  <c r="AO49" i="4"/>
  <c r="V49" i="6"/>
  <c r="AN49" i="4"/>
  <c r="J50" i="1"/>
  <c r="P49" i="1"/>
  <c r="V50" i="4"/>
  <c r="X50" i="4"/>
  <c r="W50" i="4"/>
  <c r="L49" i="3"/>
  <c r="H49" i="3"/>
  <c r="N49" i="3"/>
  <c r="D49" i="3"/>
  <c r="F49" i="3"/>
  <c r="K49" i="3"/>
  <c r="M49" i="3"/>
  <c r="C49" i="3"/>
  <c r="I49" i="3"/>
  <c r="J49" i="3"/>
  <c r="E49" i="3"/>
  <c r="O49" i="3"/>
  <c r="G49" i="3"/>
  <c r="BI47" i="6"/>
  <c r="BG47" i="6"/>
  <c r="C51" i="1"/>
  <c r="I50" i="1"/>
  <c r="AP49" i="4"/>
  <c r="AP49" i="6" s="1"/>
  <c r="W49" i="6"/>
  <c r="AN48" i="6"/>
  <c r="AQ49" i="4"/>
  <c r="AQ49" i="6" s="1"/>
  <c r="X49" i="6"/>
  <c r="AO48" i="6"/>
  <c r="BG48" i="4"/>
  <c r="B51" i="6"/>
  <c r="B51" i="5"/>
  <c r="B51" i="4"/>
  <c r="B59" i="3"/>
  <c r="CA58" i="3"/>
  <c r="BW58" i="3"/>
  <c r="BS58" i="3"/>
  <c r="BO58" i="3"/>
  <c r="BK58" i="3"/>
  <c r="BG58" i="3"/>
  <c r="BC58" i="3"/>
  <c r="AY58" i="3"/>
  <c r="AU58" i="3"/>
  <c r="AQ58" i="3"/>
  <c r="AM58" i="3"/>
  <c r="AI58" i="3"/>
  <c r="AE58" i="3"/>
  <c r="BZ58" i="3"/>
  <c r="BV58" i="3"/>
  <c r="BR58" i="3"/>
  <c r="BN58" i="3"/>
  <c r="BJ58" i="3"/>
  <c r="BF58" i="3"/>
  <c r="BB58" i="3"/>
  <c r="AX58" i="3"/>
  <c r="AT58" i="3"/>
  <c r="AP58" i="3"/>
  <c r="AL58" i="3"/>
  <c r="AH58" i="3"/>
  <c r="AD58" i="3"/>
  <c r="BY58" i="3"/>
  <c r="BQ58" i="3"/>
  <c r="BI58" i="3"/>
  <c r="BA58" i="3"/>
  <c r="AS58" i="3"/>
  <c r="AK58" i="3"/>
  <c r="AC58" i="3"/>
  <c r="BX58" i="3"/>
  <c r="BP58" i="3"/>
  <c r="BH58" i="3"/>
  <c r="AZ58" i="3"/>
  <c r="AR58" i="3"/>
  <c r="AJ58" i="3"/>
  <c r="BU58" i="3"/>
  <c r="BM58" i="3"/>
  <c r="BE58" i="3"/>
  <c r="AW58" i="3"/>
  <c r="AO58" i="3"/>
  <c r="AG58" i="3"/>
  <c r="BT58" i="3"/>
  <c r="AN58" i="3"/>
  <c r="CB58" i="3"/>
  <c r="BL58" i="3"/>
  <c r="AF58" i="3"/>
  <c r="AV58" i="3"/>
  <c r="BD58" i="3"/>
  <c r="AT50" i="4" l="1"/>
  <c r="AT50" i="6" s="1"/>
  <c r="AA50" i="6"/>
  <c r="AS50" i="4"/>
  <c r="AS50" i="6" s="1"/>
  <c r="Z50" i="6"/>
  <c r="Y50" i="6"/>
  <c r="AR50" i="4"/>
  <c r="AR50" i="6" s="1"/>
  <c r="K51" i="1"/>
  <c r="Y51" i="4"/>
  <c r="AA51" i="4"/>
  <c r="Z51" i="4"/>
  <c r="AA50" i="3"/>
  <c r="Z50" i="3"/>
  <c r="P50" i="3"/>
  <c r="X50" i="3"/>
  <c r="W50" i="3"/>
  <c r="V50" i="3"/>
  <c r="AB50" i="3"/>
  <c r="Y50" i="3"/>
  <c r="S50" i="3"/>
  <c r="R50" i="3"/>
  <c r="U50" i="3"/>
  <c r="T50" i="3"/>
  <c r="Q50" i="3"/>
  <c r="BI48" i="6"/>
  <c r="BG48" i="6"/>
  <c r="AP50" i="4"/>
  <c r="AP50" i="6" s="1"/>
  <c r="W50" i="6"/>
  <c r="AQ50" i="4"/>
  <c r="AQ50" i="6" s="1"/>
  <c r="X50" i="6"/>
  <c r="AO50" i="4"/>
  <c r="V50" i="6"/>
  <c r="AN50" i="4"/>
  <c r="J51" i="1"/>
  <c r="P50" i="1"/>
  <c r="V51" i="4"/>
  <c r="X51" i="4"/>
  <c r="W51" i="4"/>
  <c r="G50" i="3"/>
  <c r="D50" i="3"/>
  <c r="C50" i="3"/>
  <c r="I50" i="3"/>
  <c r="N50" i="3"/>
  <c r="H50" i="3"/>
  <c r="J50" i="3"/>
  <c r="F50" i="3"/>
  <c r="M50" i="3"/>
  <c r="O50" i="3"/>
  <c r="E50" i="3"/>
  <c r="K50" i="3"/>
  <c r="L50" i="3"/>
  <c r="AN49" i="6"/>
  <c r="C52" i="1"/>
  <c r="I51" i="1"/>
  <c r="AO49" i="6"/>
  <c r="BG49" i="4"/>
  <c r="B52" i="6"/>
  <c r="B52" i="5"/>
  <c r="B52" i="4"/>
  <c r="B60" i="3"/>
  <c r="BY59" i="3"/>
  <c r="BU59" i="3"/>
  <c r="BQ59" i="3"/>
  <c r="BM59" i="3"/>
  <c r="BI59" i="3"/>
  <c r="BE59" i="3"/>
  <c r="BA59" i="3"/>
  <c r="AW59" i="3"/>
  <c r="AS59" i="3"/>
  <c r="AO59" i="3"/>
  <c r="AK59" i="3"/>
  <c r="AG59" i="3"/>
  <c r="AC59" i="3"/>
  <c r="CB59" i="3"/>
  <c r="BX59" i="3"/>
  <c r="BT59" i="3"/>
  <c r="BP59" i="3"/>
  <c r="BL59" i="3"/>
  <c r="BH59" i="3"/>
  <c r="BD59" i="3"/>
  <c r="AZ59" i="3"/>
  <c r="AV59" i="3"/>
  <c r="AR59" i="3"/>
  <c r="AN59" i="3"/>
  <c r="AJ59" i="3"/>
  <c r="AF59" i="3"/>
  <c r="CA59" i="3"/>
  <c r="BS59" i="3"/>
  <c r="BK59" i="3"/>
  <c r="BC59" i="3"/>
  <c r="AU59" i="3"/>
  <c r="AM59" i="3"/>
  <c r="AE59" i="3"/>
  <c r="BZ59" i="3"/>
  <c r="BR59" i="3"/>
  <c r="BJ59" i="3"/>
  <c r="BB59" i="3"/>
  <c r="AT59" i="3"/>
  <c r="AL59" i="3"/>
  <c r="AD59" i="3"/>
  <c r="BW59" i="3"/>
  <c r="BO59" i="3"/>
  <c r="BG59" i="3"/>
  <c r="AY59" i="3"/>
  <c r="AQ59" i="3"/>
  <c r="AI59" i="3"/>
  <c r="BF59" i="3"/>
  <c r="BN59" i="3"/>
  <c r="AX59" i="3"/>
  <c r="AH59" i="3"/>
  <c r="BV59" i="3"/>
  <c r="AP59" i="3"/>
  <c r="K52" i="1" l="1"/>
  <c r="Y52" i="4"/>
  <c r="Z52" i="4"/>
  <c r="AA52" i="4"/>
  <c r="P51" i="3"/>
  <c r="Y51" i="3"/>
  <c r="AB51" i="3"/>
  <c r="U51" i="3"/>
  <c r="X51" i="3"/>
  <c r="R51" i="3"/>
  <c r="AA51" i="3"/>
  <c r="W51" i="3"/>
  <c r="Z51" i="3"/>
  <c r="Q51" i="3"/>
  <c r="S51" i="3"/>
  <c r="T51" i="3"/>
  <c r="V51" i="3"/>
  <c r="AS51" i="4"/>
  <c r="AS51" i="6" s="1"/>
  <c r="Z51" i="6"/>
  <c r="AT51" i="4"/>
  <c r="AT51" i="6" s="1"/>
  <c r="AA51" i="6"/>
  <c r="AR51" i="4"/>
  <c r="AR51" i="6" s="1"/>
  <c r="Y51" i="6"/>
  <c r="AO50" i="6"/>
  <c r="BG50" i="4"/>
  <c r="C53" i="1"/>
  <c r="I52" i="1"/>
  <c r="AP51" i="4"/>
  <c r="AP51" i="6" s="1"/>
  <c r="W51" i="6"/>
  <c r="AQ51" i="4"/>
  <c r="AQ51" i="6" s="1"/>
  <c r="X51" i="6"/>
  <c r="AO51" i="4"/>
  <c r="V51" i="6"/>
  <c r="AN51" i="4"/>
  <c r="J52" i="1"/>
  <c r="P51" i="1"/>
  <c r="V52" i="4"/>
  <c r="X52" i="4"/>
  <c r="W52" i="4"/>
  <c r="L51" i="3"/>
  <c r="C51" i="3"/>
  <c r="H51" i="3"/>
  <c r="D51" i="3"/>
  <c r="O51" i="3"/>
  <c r="J51" i="3"/>
  <c r="M51" i="3"/>
  <c r="G51" i="3"/>
  <c r="I51" i="3"/>
  <c r="N51" i="3"/>
  <c r="E51" i="3"/>
  <c r="F51" i="3"/>
  <c r="K51" i="3"/>
  <c r="BI49" i="6"/>
  <c r="BG49" i="6"/>
  <c r="AN50" i="6"/>
  <c r="B53" i="6"/>
  <c r="B53" i="5"/>
  <c r="B53" i="4"/>
  <c r="B61" i="3"/>
  <c r="CA60" i="3"/>
  <c r="BW60" i="3"/>
  <c r="BS60" i="3"/>
  <c r="BO60" i="3"/>
  <c r="BK60" i="3"/>
  <c r="BG60" i="3"/>
  <c r="BC60" i="3"/>
  <c r="AY60" i="3"/>
  <c r="AU60" i="3"/>
  <c r="AQ60" i="3"/>
  <c r="AM60" i="3"/>
  <c r="AI60" i="3"/>
  <c r="AE60" i="3"/>
  <c r="BZ60" i="3"/>
  <c r="BV60" i="3"/>
  <c r="BR60" i="3"/>
  <c r="BN60" i="3"/>
  <c r="BJ60" i="3"/>
  <c r="BF60" i="3"/>
  <c r="BB60" i="3"/>
  <c r="AX60" i="3"/>
  <c r="AT60" i="3"/>
  <c r="AP60" i="3"/>
  <c r="AL60" i="3"/>
  <c r="AH60" i="3"/>
  <c r="AD60" i="3"/>
  <c r="BU60" i="3"/>
  <c r="BM60" i="3"/>
  <c r="BE60" i="3"/>
  <c r="AW60" i="3"/>
  <c r="AO60" i="3"/>
  <c r="AG60" i="3"/>
  <c r="CB60" i="3"/>
  <c r="BT60" i="3"/>
  <c r="BL60" i="3"/>
  <c r="BD60" i="3"/>
  <c r="AV60" i="3"/>
  <c r="AN60" i="3"/>
  <c r="AF60" i="3"/>
  <c r="BY60" i="3"/>
  <c r="BQ60" i="3"/>
  <c r="BI60" i="3"/>
  <c r="BA60" i="3"/>
  <c r="AS60" i="3"/>
  <c r="AK60" i="3"/>
  <c r="AC60" i="3"/>
  <c r="BX60" i="3"/>
  <c r="AR60" i="3"/>
  <c r="BP60" i="3"/>
  <c r="AJ60" i="3"/>
  <c r="AZ60" i="3"/>
  <c r="BH60" i="3"/>
  <c r="AT52" i="4" l="1"/>
  <c r="AT52" i="6" s="1"/>
  <c r="AA52" i="6"/>
  <c r="AS52" i="4"/>
  <c r="AS52" i="6" s="1"/>
  <c r="Z52" i="6"/>
  <c r="AR52" i="4"/>
  <c r="AR52" i="6" s="1"/>
  <c r="Y52" i="6"/>
  <c r="K53" i="1"/>
  <c r="Y53" i="4"/>
  <c r="Z53" i="4"/>
  <c r="AA53" i="4"/>
  <c r="AB52" i="3"/>
  <c r="V52" i="3"/>
  <c r="AA52" i="3"/>
  <c r="Z52" i="3"/>
  <c r="T52" i="3"/>
  <c r="S52" i="3"/>
  <c r="R52" i="3"/>
  <c r="Q52" i="3"/>
  <c r="X52" i="3"/>
  <c r="U52" i="3"/>
  <c r="W52" i="3"/>
  <c r="P52" i="3"/>
  <c r="Y52" i="3"/>
  <c r="AQ52" i="4"/>
  <c r="AQ52" i="6" s="1"/>
  <c r="X52" i="6"/>
  <c r="AO52" i="4"/>
  <c r="V52" i="6"/>
  <c r="AN52" i="4"/>
  <c r="J53" i="1"/>
  <c r="P52" i="1"/>
  <c r="V53" i="4"/>
  <c r="X53" i="4"/>
  <c r="W53" i="4"/>
  <c r="C52" i="3"/>
  <c r="E52" i="3"/>
  <c r="N52" i="3"/>
  <c r="L52" i="3"/>
  <c r="J52" i="3"/>
  <c r="D52" i="3"/>
  <c r="F52" i="3"/>
  <c r="I52" i="3"/>
  <c r="O52" i="3"/>
  <c r="K52" i="3"/>
  <c r="H52" i="3"/>
  <c r="G52" i="3"/>
  <c r="M52" i="3"/>
  <c r="C54" i="1"/>
  <c r="I53" i="1"/>
  <c r="AN51" i="6"/>
  <c r="AP52" i="4"/>
  <c r="AP52" i="6" s="1"/>
  <c r="W52" i="6"/>
  <c r="AO51" i="6"/>
  <c r="BG51" i="4"/>
  <c r="BI50" i="6"/>
  <c r="BG50" i="6"/>
  <c r="B54" i="6"/>
  <c r="B54" i="5"/>
  <c r="B54" i="4"/>
  <c r="B62" i="3"/>
  <c r="BZ61" i="3"/>
  <c r="BV61" i="3"/>
  <c r="BR61" i="3"/>
  <c r="BN61" i="3"/>
  <c r="BJ61" i="3"/>
  <c r="BF61" i="3"/>
  <c r="BB61" i="3"/>
  <c r="BY61" i="3"/>
  <c r="BU61" i="3"/>
  <c r="BQ61" i="3"/>
  <c r="BM61" i="3"/>
  <c r="BI61" i="3"/>
  <c r="BE61" i="3"/>
  <c r="BA61" i="3"/>
  <c r="AW61" i="3"/>
  <c r="CB61" i="3"/>
  <c r="BT61" i="3"/>
  <c r="BL61" i="3"/>
  <c r="BD61" i="3"/>
  <c r="AX61" i="3"/>
  <c r="AS61" i="3"/>
  <c r="AO61" i="3"/>
  <c r="AK61" i="3"/>
  <c r="AG61" i="3"/>
  <c r="AC61" i="3"/>
  <c r="CA61" i="3"/>
  <c r="BS61" i="3"/>
  <c r="BK61" i="3"/>
  <c r="BC61" i="3"/>
  <c r="AV61" i="3"/>
  <c r="AR61" i="3"/>
  <c r="AN61" i="3"/>
  <c r="AJ61" i="3"/>
  <c r="AF61" i="3"/>
  <c r="BP61" i="3"/>
  <c r="AZ61" i="3"/>
  <c r="AQ61" i="3"/>
  <c r="AI61" i="3"/>
  <c r="BO61" i="3"/>
  <c r="AY61" i="3"/>
  <c r="AP61" i="3"/>
  <c r="AH61" i="3"/>
  <c r="BX61" i="3"/>
  <c r="BH61" i="3"/>
  <c r="AU61" i="3"/>
  <c r="AM61" i="3"/>
  <c r="AE61" i="3"/>
  <c r="BW61" i="3"/>
  <c r="AD61" i="3"/>
  <c r="BG61" i="3"/>
  <c r="AL61" i="3"/>
  <c r="AT61" i="3"/>
  <c r="K54" i="1" l="1"/>
  <c r="Y54" i="4"/>
  <c r="Z54" i="4"/>
  <c r="AA54" i="4"/>
  <c r="Y53" i="3"/>
  <c r="AB53" i="3"/>
  <c r="V53" i="3"/>
  <c r="U53" i="3"/>
  <c r="X53" i="3"/>
  <c r="Q53" i="3"/>
  <c r="T53" i="3"/>
  <c r="AA53" i="3"/>
  <c r="Z53" i="3"/>
  <c r="P53" i="3"/>
  <c r="S53" i="3"/>
  <c r="R53" i="3"/>
  <c r="W53" i="3"/>
  <c r="AT53" i="4"/>
  <c r="AT53" i="6" s="1"/>
  <c r="AA53" i="6"/>
  <c r="AS53" i="4"/>
  <c r="AS53" i="6" s="1"/>
  <c r="Z53" i="6"/>
  <c r="AR53" i="4"/>
  <c r="AR53" i="6" s="1"/>
  <c r="Y53" i="6"/>
  <c r="AO53" i="4"/>
  <c r="V53" i="6"/>
  <c r="AN53" i="4"/>
  <c r="BI51" i="6"/>
  <c r="BG51" i="6"/>
  <c r="J54" i="1"/>
  <c r="P53" i="1"/>
  <c r="V54" i="4"/>
  <c r="X54" i="4"/>
  <c r="W54" i="4"/>
  <c r="L53" i="3"/>
  <c r="H53" i="3"/>
  <c r="D53" i="3"/>
  <c r="N53" i="3"/>
  <c r="K53" i="3"/>
  <c r="M53" i="3"/>
  <c r="C53" i="3"/>
  <c r="I53" i="3"/>
  <c r="J53" i="3"/>
  <c r="F53" i="3"/>
  <c r="E53" i="3"/>
  <c r="O53" i="3"/>
  <c r="G53" i="3"/>
  <c r="AN52" i="6"/>
  <c r="AO52" i="6"/>
  <c r="BG52" i="4"/>
  <c r="AP53" i="4"/>
  <c r="AP53" i="6" s="1"/>
  <c r="W53" i="6"/>
  <c r="C55" i="1"/>
  <c r="I54" i="1"/>
  <c r="AQ53" i="4"/>
  <c r="AQ53" i="6" s="1"/>
  <c r="X53" i="6"/>
  <c r="B55" i="6"/>
  <c r="B55" i="5"/>
  <c r="B55" i="4"/>
  <c r="B63" i="3"/>
  <c r="CB62" i="3"/>
  <c r="BX62" i="3"/>
  <c r="BT62" i="3"/>
  <c r="BP62" i="3"/>
  <c r="BL62" i="3"/>
  <c r="BH62" i="3"/>
  <c r="BD62" i="3"/>
  <c r="AZ62" i="3"/>
  <c r="AV62" i="3"/>
  <c r="AR62" i="3"/>
  <c r="AN62" i="3"/>
  <c r="AJ62" i="3"/>
  <c r="AF62" i="3"/>
  <c r="CA62" i="3"/>
  <c r="BW62" i="3"/>
  <c r="BS62" i="3"/>
  <c r="BO62" i="3"/>
  <c r="BK62" i="3"/>
  <c r="BG62" i="3"/>
  <c r="BC62" i="3"/>
  <c r="AY62" i="3"/>
  <c r="AU62" i="3"/>
  <c r="AQ62" i="3"/>
  <c r="AM62" i="3"/>
  <c r="AI62" i="3"/>
  <c r="AE62" i="3"/>
  <c r="BZ62" i="3"/>
  <c r="BV62" i="3"/>
  <c r="BR62" i="3"/>
  <c r="BN62" i="3"/>
  <c r="BJ62" i="3"/>
  <c r="BF62" i="3"/>
  <c r="BB62" i="3"/>
  <c r="AX62" i="3"/>
  <c r="AT62" i="3"/>
  <c r="AP62" i="3"/>
  <c r="AL62" i="3"/>
  <c r="AH62" i="3"/>
  <c r="AD62" i="3"/>
  <c r="BQ62" i="3"/>
  <c r="BA62" i="3"/>
  <c r="AK62" i="3"/>
  <c r="BM62" i="3"/>
  <c r="AW62" i="3"/>
  <c r="AG62" i="3"/>
  <c r="BY62" i="3"/>
  <c r="AS62" i="3"/>
  <c r="BU62" i="3"/>
  <c r="AO62" i="3"/>
  <c r="BI62" i="3"/>
  <c r="AC62" i="3"/>
  <c r="BE62" i="3"/>
  <c r="AT54" i="4" l="1"/>
  <c r="AT54" i="6" s="1"/>
  <c r="AA54" i="6"/>
  <c r="AS54" i="4"/>
  <c r="AS54" i="6" s="1"/>
  <c r="Z54" i="6"/>
  <c r="AR54" i="4"/>
  <c r="AR54" i="6" s="1"/>
  <c r="Y54" i="6"/>
  <c r="K55" i="1"/>
  <c r="Y55" i="4"/>
  <c r="Z55" i="4"/>
  <c r="AA55" i="4"/>
  <c r="P54" i="3"/>
  <c r="R54" i="3"/>
  <c r="X54" i="3"/>
  <c r="S54" i="3"/>
  <c r="Q54" i="3"/>
  <c r="AA54" i="3"/>
  <c r="Z54" i="3"/>
  <c r="T54" i="3"/>
  <c r="W54" i="3"/>
  <c r="V54" i="3"/>
  <c r="AB54" i="3"/>
  <c r="Y54" i="3"/>
  <c r="U54" i="3"/>
  <c r="AO54" i="4"/>
  <c r="V54" i="6"/>
  <c r="AN54" i="4"/>
  <c r="J55" i="1"/>
  <c r="P54" i="1"/>
  <c r="V55" i="4"/>
  <c r="X55" i="4"/>
  <c r="W55" i="4"/>
  <c r="G54" i="3"/>
  <c r="D54" i="3"/>
  <c r="C54" i="3"/>
  <c r="I54" i="3"/>
  <c r="N54" i="3"/>
  <c r="J54" i="3"/>
  <c r="F54" i="3"/>
  <c r="H54" i="3"/>
  <c r="M54" i="3"/>
  <c r="O54" i="3"/>
  <c r="E54" i="3"/>
  <c r="K54" i="3"/>
  <c r="L54" i="3"/>
  <c r="C56" i="1"/>
  <c r="I55" i="1"/>
  <c r="AP54" i="4"/>
  <c r="AP54" i="6" s="1"/>
  <c r="W54" i="6"/>
  <c r="AN53" i="6"/>
  <c r="BI52" i="6"/>
  <c r="BG52" i="6"/>
  <c r="AQ54" i="4"/>
  <c r="AQ54" i="6" s="1"/>
  <c r="X54" i="6"/>
  <c r="AO53" i="6"/>
  <c r="BG53" i="4"/>
  <c r="B56" i="6"/>
  <c r="B56" i="5"/>
  <c r="B56" i="4"/>
  <c r="B64" i="3"/>
  <c r="BZ63" i="3"/>
  <c r="BV63" i="3"/>
  <c r="BR63" i="3"/>
  <c r="BN63" i="3"/>
  <c r="BJ63" i="3"/>
  <c r="BF63" i="3"/>
  <c r="BB63" i="3"/>
  <c r="AX63" i="3"/>
  <c r="AT63" i="3"/>
  <c r="AP63" i="3"/>
  <c r="AL63" i="3"/>
  <c r="AH63" i="3"/>
  <c r="AD63" i="3"/>
  <c r="BY63" i="3"/>
  <c r="BU63" i="3"/>
  <c r="BQ63" i="3"/>
  <c r="BM63" i="3"/>
  <c r="BI63" i="3"/>
  <c r="BE63" i="3"/>
  <c r="BA63" i="3"/>
  <c r="AW63" i="3"/>
  <c r="AS63" i="3"/>
  <c r="AO63" i="3"/>
  <c r="AK63" i="3"/>
  <c r="AG63" i="3"/>
  <c r="AC63" i="3"/>
  <c r="CB63" i="3"/>
  <c r="BX63" i="3"/>
  <c r="BT63" i="3"/>
  <c r="BP63" i="3"/>
  <c r="BL63" i="3"/>
  <c r="BH63" i="3"/>
  <c r="BD63" i="3"/>
  <c r="AZ63" i="3"/>
  <c r="AV63" i="3"/>
  <c r="AR63" i="3"/>
  <c r="AN63" i="3"/>
  <c r="AJ63" i="3"/>
  <c r="AF63" i="3"/>
  <c r="BS63" i="3"/>
  <c r="BC63" i="3"/>
  <c r="AM63" i="3"/>
  <c r="BO63" i="3"/>
  <c r="AY63" i="3"/>
  <c r="AI63" i="3"/>
  <c r="BK63" i="3"/>
  <c r="AE63" i="3"/>
  <c r="BG63" i="3"/>
  <c r="CA63" i="3"/>
  <c r="AU63" i="3"/>
  <c r="AQ63" i="3"/>
  <c r="BW63" i="3"/>
  <c r="K56" i="1" l="1"/>
  <c r="Y56" i="4"/>
  <c r="Z56" i="4"/>
  <c r="AA56" i="4"/>
  <c r="Y55" i="3"/>
  <c r="AB55" i="3"/>
  <c r="Z55" i="3"/>
  <c r="U55" i="3"/>
  <c r="X55" i="3"/>
  <c r="R55" i="3"/>
  <c r="Q55" i="3"/>
  <c r="T55" i="3"/>
  <c r="AA55" i="3"/>
  <c r="P55" i="3"/>
  <c r="W55" i="3"/>
  <c r="V55" i="3"/>
  <c r="S55" i="3"/>
  <c r="AR55" i="4"/>
  <c r="AR55" i="6" s="1"/>
  <c r="Y55" i="6"/>
  <c r="AT55" i="4"/>
  <c r="AT55" i="6" s="1"/>
  <c r="AA55" i="6"/>
  <c r="AS55" i="4"/>
  <c r="AS55" i="6" s="1"/>
  <c r="Z55" i="6"/>
  <c r="AQ55" i="4"/>
  <c r="AQ55" i="6" s="1"/>
  <c r="X55" i="6"/>
  <c r="C57" i="1"/>
  <c r="I56" i="1"/>
  <c r="AO55" i="4"/>
  <c r="V55" i="6"/>
  <c r="AN55" i="4"/>
  <c r="J56" i="1"/>
  <c r="P55" i="1"/>
  <c r="V56" i="4"/>
  <c r="X56" i="4"/>
  <c r="W56" i="4"/>
  <c r="D55" i="3"/>
  <c r="O55" i="3"/>
  <c r="M55" i="3"/>
  <c r="G55" i="3"/>
  <c r="I55" i="3"/>
  <c r="N55" i="3"/>
  <c r="E55" i="3"/>
  <c r="F55" i="3"/>
  <c r="J55" i="3"/>
  <c r="K55" i="3"/>
  <c r="L55" i="3"/>
  <c r="C55" i="3"/>
  <c r="H55" i="3"/>
  <c r="AN54" i="6"/>
  <c r="BI53" i="6"/>
  <c r="BG53" i="6"/>
  <c r="AP55" i="4"/>
  <c r="AP55" i="6" s="1"/>
  <c r="W55" i="6"/>
  <c r="AO54" i="6"/>
  <c r="BG54" i="4"/>
  <c r="B57" i="6"/>
  <c r="B57" i="5"/>
  <c r="T56" i="4"/>
  <c r="T56" i="6" s="1"/>
  <c r="BZ56" i="6" s="1"/>
  <c r="Q56" i="4"/>
  <c r="Q56" i="6" s="1"/>
  <c r="BW56" i="6" s="1"/>
  <c r="M56" i="4"/>
  <c r="M56" i="6" s="1"/>
  <c r="BS56" i="6" s="1"/>
  <c r="J56" i="4"/>
  <c r="J56" i="6" s="1"/>
  <c r="BP56" i="6" s="1"/>
  <c r="G56" i="4"/>
  <c r="G56" i="6" s="1"/>
  <c r="R56" i="4"/>
  <c r="R56" i="6" s="1"/>
  <c r="BX56" i="6" s="1"/>
  <c r="P56" i="4"/>
  <c r="P56" i="6" s="1"/>
  <c r="BV56" i="6" s="1"/>
  <c r="L56" i="4"/>
  <c r="L56" i="6" s="1"/>
  <c r="BR56" i="6" s="1"/>
  <c r="I56" i="4"/>
  <c r="I56" i="6" s="1"/>
  <c r="BO56" i="6" s="1"/>
  <c r="F56" i="4"/>
  <c r="F56" i="6" s="1"/>
  <c r="D56" i="4"/>
  <c r="D56" i="6" s="1"/>
  <c r="S56" i="4"/>
  <c r="S56" i="6" s="1"/>
  <c r="BY56" i="6" s="1"/>
  <c r="O56" i="4"/>
  <c r="O56" i="6" s="1"/>
  <c r="BU56" i="6" s="1"/>
  <c r="H56" i="4"/>
  <c r="H56" i="6" s="1"/>
  <c r="N56" i="4"/>
  <c r="N56" i="6" s="1"/>
  <c r="BT56" i="6" s="1"/>
  <c r="E56" i="4"/>
  <c r="E56" i="6" s="1"/>
  <c r="K56" i="4"/>
  <c r="K56" i="6" s="1"/>
  <c r="BQ56" i="6" s="1"/>
  <c r="B57" i="4"/>
  <c r="B65" i="3"/>
  <c r="CB64" i="3"/>
  <c r="BX64" i="3"/>
  <c r="BT64" i="3"/>
  <c r="BP64" i="3"/>
  <c r="BL64" i="3"/>
  <c r="BH64" i="3"/>
  <c r="BD64" i="3"/>
  <c r="AZ64" i="3"/>
  <c r="AV64" i="3"/>
  <c r="AR64" i="3"/>
  <c r="AN64" i="3"/>
  <c r="AJ64" i="3"/>
  <c r="AF64" i="3"/>
  <c r="CA64" i="3"/>
  <c r="BW64" i="3"/>
  <c r="BS64" i="3"/>
  <c r="BO64" i="3"/>
  <c r="BK64" i="3"/>
  <c r="BG64" i="3"/>
  <c r="BC64" i="3"/>
  <c r="AY64" i="3"/>
  <c r="AU64" i="3"/>
  <c r="AQ64" i="3"/>
  <c r="AM64" i="3"/>
  <c r="AI64" i="3"/>
  <c r="AE64" i="3"/>
  <c r="BZ64" i="3"/>
  <c r="BV64" i="3"/>
  <c r="BR64" i="3"/>
  <c r="BN64" i="3"/>
  <c r="BJ64" i="3"/>
  <c r="BF64" i="3"/>
  <c r="BB64" i="3"/>
  <c r="AX64" i="3"/>
  <c r="AT64" i="3"/>
  <c r="AP64" i="3"/>
  <c r="AL64" i="3"/>
  <c r="AH64" i="3"/>
  <c r="AD64" i="3"/>
  <c r="BU64" i="3"/>
  <c r="BE64" i="3"/>
  <c r="AO64" i="3"/>
  <c r="BQ64" i="3"/>
  <c r="BA64" i="3"/>
  <c r="AK64" i="3"/>
  <c r="AW64" i="3"/>
  <c r="BY64" i="3"/>
  <c r="AS64" i="3"/>
  <c r="BM64" i="3"/>
  <c r="AG64" i="3"/>
  <c r="BI64" i="3"/>
  <c r="AC64" i="3"/>
  <c r="AT56" i="4" l="1"/>
  <c r="AT56" i="6" s="1"/>
  <c r="AA56" i="6"/>
  <c r="AS56" i="4"/>
  <c r="AS56" i="6" s="1"/>
  <c r="Z56" i="6"/>
  <c r="AR56" i="4"/>
  <c r="AR56" i="6" s="1"/>
  <c r="Y56" i="6"/>
  <c r="K57" i="1"/>
  <c r="Y57" i="4"/>
  <c r="AA57" i="4"/>
  <c r="Z57" i="4"/>
  <c r="T56" i="3"/>
  <c r="P56" i="3"/>
  <c r="AA56" i="3"/>
  <c r="Z56" i="3"/>
  <c r="AB56" i="3"/>
  <c r="W56" i="3"/>
  <c r="V56" i="3"/>
  <c r="Y56" i="3"/>
  <c r="S56" i="3"/>
  <c r="R56" i="3"/>
  <c r="Q56" i="3"/>
  <c r="X56" i="3"/>
  <c r="U56" i="3"/>
  <c r="BI54" i="6"/>
  <c r="BG54" i="6"/>
  <c r="J57" i="1"/>
  <c r="P56" i="1"/>
  <c r="V57" i="4"/>
  <c r="X57" i="4"/>
  <c r="W57" i="4"/>
  <c r="J56" i="3"/>
  <c r="F56" i="3"/>
  <c r="D56" i="3"/>
  <c r="I56" i="3"/>
  <c r="O56" i="3"/>
  <c r="K56" i="3"/>
  <c r="H56" i="3"/>
  <c r="G56" i="3"/>
  <c r="M56" i="3"/>
  <c r="C56" i="3"/>
  <c r="E56" i="3"/>
  <c r="L56" i="3"/>
  <c r="N56" i="3"/>
  <c r="AN55" i="6"/>
  <c r="AO55" i="6"/>
  <c r="BG55" i="4"/>
  <c r="AP56" i="4"/>
  <c r="AP56" i="6" s="1"/>
  <c r="W56" i="6"/>
  <c r="AQ56" i="4"/>
  <c r="AQ56" i="6" s="1"/>
  <c r="X56" i="6"/>
  <c r="C58" i="1"/>
  <c r="I57" i="1"/>
  <c r="AO56" i="4"/>
  <c r="V56" i="6"/>
  <c r="AN56" i="4"/>
  <c r="U56" i="6"/>
  <c r="B58" i="6"/>
  <c r="BT56" i="4"/>
  <c r="BV56" i="4"/>
  <c r="BX56" i="4"/>
  <c r="BU56" i="4"/>
  <c r="BP56" i="4"/>
  <c r="BS56" i="4"/>
  <c r="BW56" i="4"/>
  <c r="BZ56" i="4"/>
  <c r="BY56" i="4"/>
  <c r="BQ56" i="4"/>
  <c r="BO56" i="4"/>
  <c r="BK56" i="4"/>
  <c r="BR56" i="4"/>
  <c r="U56" i="5"/>
  <c r="B58" i="5"/>
  <c r="U56" i="4"/>
  <c r="B58" i="4"/>
  <c r="B66" i="3"/>
  <c r="BZ65" i="3"/>
  <c r="BV65" i="3"/>
  <c r="BR65" i="3"/>
  <c r="BN65" i="3"/>
  <c r="BJ65" i="3"/>
  <c r="BF65" i="3"/>
  <c r="BB65" i="3"/>
  <c r="AX65" i="3"/>
  <c r="AT65" i="3"/>
  <c r="AP65" i="3"/>
  <c r="AL65" i="3"/>
  <c r="AH65" i="3"/>
  <c r="AD65" i="3"/>
  <c r="BY65" i="3"/>
  <c r="BU65" i="3"/>
  <c r="BQ65" i="3"/>
  <c r="BM65" i="3"/>
  <c r="BI65" i="3"/>
  <c r="BE65" i="3"/>
  <c r="BA65" i="3"/>
  <c r="AW65" i="3"/>
  <c r="AS65" i="3"/>
  <c r="AO65" i="3"/>
  <c r="AK65" i="3"/>
  <c r="AG65" i="3"/>
  <c r="AC65" i="3"/>
  <c r="CB65" i="3"/>
  <c r="BX65" i="3"/>
  <c r="BT65" i="3"/>
  <c r="BP65" i="3"/>
  <c r="BL65" i="3"/>
  <c r="BH65" i="3"/>
  <c r="BD65" i="3"/>
  <c r="AZ65" i="3"/>
  <c r="AV65" i="3"/>
  <c r="AR65" i="3"/>
  <c r="AN65" i="3"/>
  <c r="AJ65" i="3"/>
  <c r="AF65" i="3"/>
  <c r="BW65" i="3"/>
  <c r="BG65" i="3"/>
  <c r="AQ65" i="3"/>
  <c r="BS65" i="3"/>
  <c r="BC65" i="3"/>
  <c r="AM65" i="3"/>
  <c r="BO65" i="3"/>
  <c r="AI65" i="3"/>
  <c r="BK65" i="3"/>
  <c r="AE65" i="3"/>
  <c r="AY65" i="3"/>
  <c r="AU65" i="3"/>
  <c r="CA65" i="3"/>
  <c r="BN56" i="6" l="1"/>
  <c r="BM56" i="4"/>
  <c r="BL56" i="4"/>
  <c r="BN56" i="4"/>
  <c r="Y57" i="6"/>
  <c r="AR57" i="4"/>
  <c r="AR57" i="6" s="1"/>
  <c r="AN56" i="6"/>
  <c r="K58" i="1"/>
  <c r="Y58" i="4"/>
  <c r="Z58" i="4"/>
  <c r="AA58" i="4"/>
  <c r="P57" i="3"/>
  <c r="Y57" i="3"/>
  <c r="AB57" i="3"/>
  <c r="S57" i="3"/>
  <c r="U57" i="3"/>
  <c r="X57" i="3"/>
  <c r="R57" i="3"/>
  <c r="Q57" i="3"/>
  <c r="T57" i="3"/>
  <c r="AA57" i="3"/>
  <c r="Z57" i="3"/>
  <c r="W57" i="3"/>
  <c r="V57" i="3"/>
  <c r="BL56" i="6"/>
  <c r="BJ56" i="4"/>
  <c r="BM56" i="6"/>
  <c r="AS57" i="4"/>
  <c r="AS57" i="6" s="1"/>
  <c r="Z57" i="6"/>
  <c r="AA57" i="6"/>
  <c r="AT57" i="4"/>
  <c r="AT57" i="6" s="1"/>
  <c r="BJ56" i="6"/>
  <c r="AO56" i="6"/>
  <c r="BG56" i="4"/>
  <c r="BI55" i="6"/>
  <c r="BG55" i="6"/>
  <c r="AP57" i="4"/>
  <c r="AP57" i="6" s="1"/>
  <c r="W57" i="6"/>
  <c r="AQ57" i="4"/>
  <c r="AQ57" i="6" s="1"/>
  <c r="X57" i="6"/>
  <c r="C59" i="1"/>
  <c r="I58" i="1"/>
  <c r="AO57" i="4"/>
  <c r="V57" i="6"/>
  <c r="AN57" i="4"/>
  <c r="BK56" i="6"/>
  <c r="J58" i="1"/>
  <c r="P57" i="1"/>
  <c r="X58" i="4"/>
  <c r="V58" i="4"/>
  <c r="W58" i="4"/>
  <c r="L57" i="3"/>
  <c r="H57" i="3"/>
  <c r="F57" i="3"/>
  <c r="D57" i="3"/>
  <c r="K57" i="3"/>
  <c r="M57" i="3"/>
  <c r="C57" i="3"/>
  <c r="N57" i="3"/>
  <c r="I57" i="3"/>
  <c r="J57" i="3"/>
  <c r="G57" i="3"/>
  <c r="E57" i="3"/>
  <c r="O57" i="3"/>
  <c r="BI56" i="4"/>
  <c r="B59" i="6"/>
  <c r="B59" i="5"/>
  <c r="B59" i="4"/>
  <c r="B67" i="3"/>
  <c r="CB66" i="3"/>
  <c r="BX66" i="3"/>
  <c r="BT66" i="3"/>
  <c r="BP66" i="3"/>
  <c r="BL66" i="3"/>
  <c r="BH66" i="3"/>
  <c r="BD66" i="3"/>
  <c r="AZ66" i="3"/>
  <c r="AV66" i="3"/>
  <c r="AR66" i="3"/>
  <c r="AN66" i="3"/>
  <c r="AJ66" i="3"/>
  <c r="AF66" i="3"/>
  <c r="CA66" i="3"/>
  <c r="BW66" i="3"/>
  <c r="BS66" i="3"/>
  <c r="BO66" i="3"/>
  <c r="BK66" i="3"/>
  <c r="BG66" i="3"/>
  <c r="BC66" i="3"/>
  <c r="AY66" i="3"/>
  <c r="AU66" i="3"/>
  <c r="AQ66" i="3"/>
  <c r="AM66" i="3"/>
  <c r="AI66" i="3"/>
  <c r="AE66" i="3"/>
  <c r="BZ66" i="3"/>
  <c r="BV66" i="3"/>
  <c r="BR66" i="3"/>
  <c r="BN66" i="3"/>
  <c r="BJ66" i="3"/>
  <c r="BF66" i="3"/>
  <c r="BB66" i="3"/>
  <c r="AX66" i="3"/>
  <c r="AT66" i="3"/>
  <c r="AP66" i="3"/>
  <c r="AL66" i="3"/>
  <c r="AH66" i="3"/>
  <c r="AD66" i="3"/>
  <c r="BY66" i="3"/>
  <c r="BI66" i="3"/>
  <c r="AS66" i="3"/>
  <c r="AC66" i="3"/>
  <c r="BU66" i="3"/>
  <c r="BE66" i="3"/>
  <c r="AO66" i="3"/>
  <c r="BA66" i="3"/>
  <c r="AW66" i="3"/>
  <c r="BQ66" i="3"/>
  <c r="AK66" i="3"/>
  <c r="BM66" i="3"/>
  <c r="AG66" i="3"/>
  <c r="AT58" i="4" l="1"/>
  <c r="AT58" i="6" s="1"/>
  <c r="AA58" i="6"/>
  <c r="AS58" i="4"/>
  <c r="AS58" i="6" s="1"/>
  <c r="Z58" i="6"/>
  <c r="AR58" i="4"/>
  <c r="AR58" i="6" s="1"/>
  <c r="Y58" i="6"/>
  <c r="K59" i="1"/>
  <c r="Y59" i="4"/>
  <c r="Z59" i="4"/>
  <c r="AA59" i="4"/>
  <c r="Q58" i="3"/>
  <c r="P58" i="3"/>
  <c r="T58" i="3"/>
  <c r="AA58" i="3"/>
  <c r="Z58" i="3"/>
  <c r="R58" i="3"/>
  <c r="X58" i="3"/>
  <c r="W58" i="3"/>
  <c r="V58" i="3"/>
  <c r="AB58" i="3"/>
  <c r="Y58" i="3"/>
  <c r="S58" i="3"/>
  <c r="U58" i="3"/>
  <c r="J59" i="1"/>
  <c r="P58" i="1"/>
  <c r="X59" i="4"/>
  <c r="V59" i="4"/>
  <c r="W59" i="4"/>
  <c r="G58" i="3"/>
  <c r="D58" i="3"/>
  <c r="C58" i="3"/>
  <c r="I58" i="3"/>
  <c r="N58" i="3"/>
  <c r="J58" i="3"/>
  <c r="F58" i="3"/>
  <c r="H58" i="3"/>
  <c r="M58" i="3"/>
  <c r="O58" i="3"/>
  <c r="E58" i="3"/>
  <c r="K58" i="3"/>
  <c r="L58" i="3"/>
  <c r="AN57" i="6"/>
  <c r="AP58" i="4"/>
  <c r="AP58" i="6" s="1"/>
  <c r="W58" i="6"/>
  <c r="AO57" i="6"/>
  <c r="BG57" i="4"/>
  <c r="AO58" i="4"/>
  <c r="V58" i="6"/>
  <c r="AN58" i="4"/>
  <c r="AQ58" i="4"/>
  <c r="AQ58" i="6" s="1"/>
  <c r="X58" i="6"/>
  <c r="C60" i="1"/>
  <c r="I59" i="1"/>
  <c r="BI56" i="6"/>
  <c r="BG56" i="6"/>
  <c r="B60" i="6"/>
  <c r="B60" i="5"/>
  <c r="B60" i="4"/>
  <c r="B68" i="3"/>
  <c r="BZ67" i="3"/>
  <c r="BV67" i="3"/>
  <c r="BR67" i="3"/>
  <c r="BN67" i="3"/>
  <c r="BJ67" i="3"/>
  <c r="BF67" i="3"/>
  <c r="BB67" i="3"/>
  <c r="AX67" i="3"/>
  <c r="AT67" i="3"/>
  <c r="AP67" i="3"/>
  <c r="AL67" i="3"/>
  <c r="AH67" i="3"/>
  <c r="AD67" i="3"/>
  <c r="BY67" i="3"/>
  <c r="BU67" i="3"/>
  <c r="BQ67" i="3"/>
  <c r="BM67" i="3"/>
  <c r="BI67" i="3"/>
  <c r="BE67" i="3"/>
  <c r="BA67" i="3"/>
  <c r="AW67" i="3"/>
  <c r="AS67" i="3"/>
  <c r="AO67" i="3"/>
  <c r="AK67" i="3"/>
  <c r="AG67" i="3"/>
  <c r="AC67" i="3"/>
  <c r="CB67" i="3"/>
  <c r="BX67" i="3"/>
  <c r="BT67" i="3"/>
  <c r="BP67" i="3"/>
  <c r="BL67" i="3"/>
  <c r="BH67" i="3"/>
  <c r="BD67" i="3"/>
  <c r="AZ67" i="3"/>
  <c r="AV67" i="3"/>
  <c r="AR67" i="3"/>
  <c r="AN67" i="3"/>
  <c r="AJ67" i="3"/>
  <c r="AF67" i="3"/>
  <c r="CA67" i="3"/>
  <c r="BK67" i="3"/>
  <c r="AU67" i="3"/>
  <c r="AE67" i="3"/>
  <c r="BW67" i="3"/>
  <c r="BG67" i="3"/>
  <c r="AQ67" i="3"/>
  <c r="BS67" i="3"/>
  <c r="AM67" i="3"/>
  <c r="BO67" i="3"/>
  <c r="AI67" i="3"/>
  <c r="BC67" i="3"/>
  <c r="AY67" i="3"/>
  <c r="AR59" i="4" l="1"/>
  <c r="AR59" i="6" s="1"/>
  <c r="Y59" i="6"/>
  <c r="K60" i="1"/>
  <c r="Y60" i="4"/>
  <c r="AA60" i="4"/>
  <c r="Z60" i="4"/>
  <c r="Z59" i="3"/>
  <c r="Q59" i="3"/>
  <c r="AA59" i="3"/>
  <c r="U59" i="3"/>
  <c r="Y59" i="3"/>
  <c r="AB59" i="3"/>
  <c r="R59" i="3"/>
  <c r="P59" i="3"/>
  <c r="W59" i="3"/>
  <c r="V59" i="3"/>
  <c r="S59" i="3"/>
  <c r="X59" i="3"/>
  <c r="T59" i="3"/>
  <c r="AT59" i="4"/>
  <c r="AT59" i="6" s="1"/>
  <c r="AA59" i="6"/>
  <c r="AS59" i="4"/>
  <c r="AS59" i="6" s="1"/>
  <c r="Z59" i="6"/>
  <c r="BI57" i="6"/>
  <c r="BG57" i="6"/>
  <c r="C61" i="1"/>
  <c r="I60" i="1"/>
  <c r="AP59" i="4"/>
  <c r="AP59" i="6" s="1"/>
  <c r="W59" i="6"/>
  <c r="AO59" i="4"/>
  <c r="V59" i="6"/>
  <c r="AN59" i="4"/>
  <c r="AQ59" i="4"/>
  <c r="AQ59" i="6" s="1"/>
  <c r="X59" i="6"/>
  <c r="AN58" i="6"/>
  <c r="AO58" i="6"/>
  <c r="BG58" i="4"/>
  <c r="J60" i="1"/>
  <c r="P59" i="1"/>
  <c r="V60" i="4"/>
  <c r="X60" i="4"/>
  <c r="W60" i="4"/>
  <c r="E59" i="3"/>
  <c r="F59" i="3"/>
  <c r="K59" i="3"/>
  <c r="L59" i="3"/>
  <c r="C59" i="3"/>
  <c r="H59" i="3"/>
  <c r="J59" i="3"/>
  <c r="D59" i="3"/>
  <c r="O59" i="3"/>
  <c r="M59" i="3"/>
  <c r="G59" i="3"/>
  <c r="I59" i="3"/>
  <c r="N59" i="3"/>
  <c r="B61" i="6"/>
  <c r="B61" i="5"/>
  <c r="B61" i="4"/>
  <c r="B69" i="3"/>
  <c r="CB68" i="3"/>
  <c r="BX68" i="3"/>
  <c r="BT68" i="3"/>
  <c r="BP68" i="3"/>
  <c r="BL68" i="3"/>
  <c r="BH68" i="3"/>
  <c r="BD68" i="3"/>
  <c r="AZ68" i="3"/>
  <c r="AV68" i="3"/>
  <c r="AR68" i="3"/>
  <c r="AN68" i="3"/>
  <c r="AJ68" i="3"/>
  <c r="AF68" i="3"/>
  <c r="CA68" i="3"/>
  <c r="BW68" i="3"/>
  <c r="BS68" i="3"/>
  <c r="BO68" i="3"/>
  <c r="BK68" i="3"/>
  <c r="BG68" i="3"/>
  <c r="BC68" i="3"/>
  <c r="AY68" i="3"/>
  <c r="AU68" i="3"/>
  <c r="AQ68" i="3"/>
  <c r="AM68" i="3"/>
  <c r="AI68" i="3"/>
  <c r="AE68" i="3"/>
  <c r="BZ68" i="3"/>
  <c r="BV68" i="3"/>
  <c r="BR68" i="3"/>
  <c r="BN68" i="3"/>
  <c r="BJ68" i="3"/>
  <c r="BF68" i="3"/>
  <c r="BB68" i="3"/>
  <c r="AX68" i="3"/>
  <c r="AT68" i="3"/>
  <c r="AP68" i="3"/>
  <c r="AL68" i="3"/>
  <c r="AH68" i="3"/>
  <c r="AD68" i="3"/>
  <c r="BM68" i="3"/>
  <c r="AW68" i="3"/>
  <c r="AG68" i="3"/>
  <c r="BY68" i="3"/>
  <c r="BI68" i="3"/>
  <c r="AS68" i="3"/>
  <c r="AC68" i="3"/>
  <c r="BU68" i="3"/>
  <c r="BE68" i="3"/>
  <c r="AO68" i="3"/>
  <c r="BQ68" i="3"/>
  <c r="BA68" i="3"/>
  <c r="AK68" i="3"/>
  <c r="AS60" i="4" l="1"/>
  <c r="AS60" i="6" s="1"/>
  <c r="Z60" i="6"/>
  <c r="AT60" i="4"/>
  <c r="AT60" i="6" s="1"/>
  <c r="AA60" i="6"/>
  <c r="AR60" i="4"/>
  <c r="AR60" i="6" s="1"/>
  <c r="Y60" i="6"/>
  <c r="K61" i="1"/>
  <c r="Y61" i="4"/>
  <c r="AA61" i="4"/>
  <c r="Z61" i="4"/>
  <c r="P60" i="3"/>
  <c r="U60" i="3"/>
  <c r="AB60" i="3"/>
  <c r="T60" i="3"/>
  <c r="W60" i="3"/>
  <c r="R60" i="3"/>
  <c r="V60" i="3"/>
  <c r="S60" i="3"/>
  <c r="Q60" i="3"/>
  <c r="X60" i="3"/>
  <c r="AA60" i="3"/>
  <c r="Z60" i="3"/>
  <c r="Y60" i="3"/>
  <c r="AN59" i="6"/>
  <c r="J61" i="1"/>
  <c r="P60" i="1"/>
  <c r="X61" i="4"/>
  <c r="V61" i="4"/>
  <c r="W61" i="4"/>
  <c r="G60" i="3"/>
  <c r="M60" i="3"/>
  <c r="D60" i="3"/>
  <c r="C60" i="3"/>
  <c r="E60" i="3"/>
  <c r="N60" i="3"/>
  <c r="J60" i="3"/>
  <c r="F60" i="3"/>
  <c r="L60" i="3"/>
  <c r="I60" i="3"/>
  <c r="O60" i="3"/>
  <c r="K60" i="3"/>
  <c r="H60" i="3"/>
  <c r="AO59" i="6"/>
  <c r="BG59" i="4"/>
  <c r="BI58" i="6"/>
  <c r="BG58" i="6"/>
  <c r="AP60" i="4"/>
  <c r="AP60" i="6" s="1"/>
  <c r="W60" i="6"/>
  <c r="C62" i="1"/>
  <c r="I61" i="1"/>
  <c r="AQ60" i="4"/>
  <c r="AQ60" i="6" s="1"/>
  <c r="X60" i="6"/>
  <c r="AO60" i="4"/>
  <c r="V60" i="6"/>
  <c r="AN60" i="4"/>
  <c r="B62" i="6"/>
  <c r="B62" i="5"/>
  <c r="B62" i="4"/>
  <c r="B70" i="3"/>
  <c r="BZ69" i="3"/>
  <c r="BV69" i="3"/>
  <c r="BR69" i="3"/>
  <c r="BN69" i="3"/>
  <c r="BJ69" i="3"/>
  <c r="BF69" i="3"/>
  <c r="BB69" i="3"/>
  <c r="AX69" i="3"/>
  <c r="AT69" i="3"/>
  <c r="AP69" i="3"/>
  <c r="AL69" i="3"/>
  <c r="AH69" i="3"/>
  <c r="AD69" i="3"/>
  <c r="BY69" i="3"/>
  <c r="BU69" i="3"/>
  <c r="BQ69" i="3"/>
  <c r="BM69" i="3"/>
  <c r="BI69" i="3"/>
  <c r="BE69" i="3"/>
  <c r="BA69" i="3"/>
  <c r="AW69" i="3"/>
  <c r="AS69" i="3"/>
  <c r="AO69" i="3"/>
  <c r="AK69" i="3"/>
  <c r="AG69" i="3"/>
  <c r="AC69" i="3"/>
  <c r="CB69" i="3"/>
  <c r="BX69" i="3"/>
  <c r="BT69" i="3"/>
  <c r="BP69" i="3"/>
  <c r="BL69" i="3"/>
  <c r="BH69" i="3"/>
  <c r="BD69" i="3"/>
  <c r="AZ69" i="3"/>
  <c r="AV69" i="3"/>
  <c r="AR69" i="3"/>
  <c r="AN69" i="3"/>
  <c r="AJ69" i="3"/>
  <c r="AF69" i="3"/>
  <c r="BO69" i="3"/>
  <c r="AY69" i="3"/>
  <c r="AI69" i="3"/>
  <c r="CA69" i="3"/>
  <c r="BK69" i="3"/>
  <c r="AU69" i="3"/>
  <c r="AE69" i="3"/>
  <c r="BW69" i="3"/>
  <c r="BG69" i="3"/>
  <c r="AQ69" i="3"/>
  <c r="BS69" i="3"/>
  <c r="BC69" i="3"/>
  <c r="AM69" i="3"/>
  <c r="AN60" i="6" l="1"/>
  <c r="K62" i="1"/>
  <c r="Y62" i="4"/>
  <c r="AA62" i="4"/>
  <c r="Z62" i="4"/>
  <c r="Q61" i="3"/>
  <c r="Z61" i="3"/>
  <c r="R61" i="3"/>
  <c r="AB61" i="3"/>
  <c r="AA61" i="3"/>
  <c r="P61" i="3"/>
  <c r="X61" i="3"/>
  <c r="S61" i="3"/>
  <c r="V61" i="3"/>
  <c r="T61" i="3"/>
  <c r="Y61" i="3"/>
  <c r="U61" i="3"/>
  <c r="W61" i="3"/>
  <c r="AS61" i="4"/>
  <c r="AS61" i="6" s="1"/>
  <c r="Z61" i="6"/>
  <c r="AT61" i="4"/>
  <c r="AT61" i="6" s="1"/>
  <c r="AA61" i="6"/>
  <c r="Y61" i="6"/>
  <c r="AR61" i="4"/>
  <c r="AR61" i="6" s="1"/>
  <c r="AO60" i="6"/>
  <c r="BG60" i="4"/>
  <c r="AP61" i="4"/>
  <c r="AP61" i="6" s="1"/>
  <c r="W61" i="6"/>
  <c r="AO61" i="4"/>
  <c r="V61" i="6"/>
  <c r="AN61" i="4"/>
  <c r="BI59" i="6"/>
  <c r="BG59" i="6"/>
  <c r="AQ61" i="4"/>
  <c r="AQ61" i="6" s="1"/>
  <c r="X61" i="6"/>
  <c r="C63" i="1"/>
  <c r="I62" i="1"/>
  <c r="J62" i="1"/>
  <c r="P61" i="1"/>
  <c r="V62" i="4"/>
  <c r="X62" i="4"/>
  <c r="W62" i="4"/>
  <c r="M61" i="3"/>
  <c r="L61" i="3"/>
  <c r="O61" i="3"/>
  <c r="I61" i="3"/>
  <c r="H61" i="3"/>
  <c r="K61" i="3"/>
  <c r="J61" i="3"/>
  <c r="G61" i="3"/>
  <c r="N61" i="3"/>
  <c r="F61" i="3"/>
  <c r="E61" i="3"/>
  <c r="D61" i="3"/>
  <c r="C61" i="3"/>
  <c r="B63" i="6"/>
  <c r="B63" i="5"/>
  <c r="B63" i="4"/>
  <c r="B71" i="3"/>
  <c r="CB70" i="3"/>
  <c r="BX70" i="3"/>
  <c r="BT70" i="3"/>
  <c r="BP70" i="3"/>
  <c r="BL70" i="3"/>
  <c r="BH70" i="3"/>
  <c r="BD70" i="3"/>
  <c r="AZ70" i="3"/>
  <c r="AV70" i="3"/>
  <c r="AR70" i="3"/>
  <c r="AN70" i="3"/>
  <c r="AJ70" i="3"/>
  <c r="AF70" i="3"/>
  <c r="CA70" i="3"/>
  <c r="BW70" i="3"/>
  <c r="BS70" i="3"/>
  <c r="BO70" i="3"/>
  <c r="BK70" i="3"/>
  <c r="BG70" i="3"/>
  <c r="BC70" i="3"/>
  <c r="AY70" i="3"/>
  <c r="AU70" i="3"/>
  <c r="AQ70" i="3"/>
  <c r="AM70" i="3"/>
  <c r="AI70" i="3"/>
  <c r="AE70" i="3"/>
  <c r="BZ70" i="3"/>
  <c r="BV70" i="3"/>
  <c r="BR70" i="3"/>
  <c r="BN70" i="3"/>
  <c r="BJ70" i="3"/>
  <c r="BF70" i="3"/>
  <c r="BB70" i="3"/>
  <c r="AX70" i="3"/>
  <c r="AT70" i="3"/>
  <c r="AP70" i="3"/>
  <c r="AL70" i="3"/>
  <c r="AH70" i="3"/>
  <c r="AD70" i="3"/>
  <c r="BQ70" i="3"/>
  <c r="BA70" i="3"/>
  <c r="AK70" i="3"/>
  <c r="BM70" i="3"/>
  <c r="AW70" i="3"/>
  <c r="AG70" i="3"/>
  <c r="BY70" i="3"/>
  <c r="BI70" i="3"/>
  <c r="AS70" i="3"/>
  <c r="AC70" i="3"/>
  <c r="BE70" i="3"/>
  <c r="AO70" i="3"/>
  <c r="BU70" i="3"/>
  <c r="AN61" i="6" l="1"/>
  <c r="AS62" i="4"/>
  <c r="AS62" i="6" s="1"/>
  <c r="Z62" i="6"/>
  <c r="AT62" i="4"/>
  <c r="AT62" i="6" s="1"/>
  <c r="AA62" i="6"/>
  <c r="AR62" i="4"/>
  <c r="AR62" i="6" s="1"/>
  <c r="Y62" i="6"/>
  <c r="K63" i="1"/>
  <c r="Y63" i="4"/>
  <c r="AA63" i="4"/>
  <c r="Z63" i="4"/>
  <c r="W62" i="3"/>
  <c r="U62" i="3"/>
  <c r="T62" i="3"/>
  <c r="V62" i="3"/>
  <c r="AB62" i="3"/>
  <c r="X62" i="3"/>
  <c r="AA62" i="3"/>
  <c r="Z62" i="3"/>
  <c r="Y62" i="3"/>
  <c r="P62" i="3"/>
  <c r="S62" i="3"/>
  <c r="R62" i="3"/>
  <c r="Q62" i="3"/>
  <c r="AO62" i="4"/>
  <c r="V62" i="6"/>
  <c r="AN62" i="4"/>
  <c r="J63" i="1"/>
  <c r="P62" i="1"/>
  <c r="V63" i="4"/>
  <c r="X63" i="4"/>
  <c r="W63" i="4"/>
  <c r="D62" i="3"/>
  <c r="O62" i="3"/>
  <c r="K62" i="3"/>
  <c r="G62" i="3"/>
  <c r="M62" i="3"/>
  <c r="I62" i="3"/>
  <c r="C62" i="3"/>
  <c r="E62" i="3"/>
  <c r="N62" i="3"/>
  <c r="L62" i="3"/>
  <c r="J62" i="3"/>
  <c r="H62" i="3"/>
  <c r="F62" i="3"/>
  <c r="AO61" i="6"/>
  <c r="BG61" i="4"/>
  <c r="C64" i="1"/>
  <c r="I63" i="1"/>
  <c r="AP62" i="4"/>
  <c r="AP62" i="6" s="1"/>
  <c r="W62" i="6"/>
  <c r="AQ62" i="4"/>
  <c r="AQ62" i="6" s="1"/>
  <c r="X62" i="6"/>
  <c r="BI60" i="6"/>
  <c r="BG60" i="6"/>
  <c r="B64" i="6"/>
  <c r="B64" i="5"/>
  <c r="B64" i="4"/>
  <c r="B72" i="3"/>
  <c r="BZ71" i="3"/>
  <c r="BV71" i="3"/>
  <c r="BR71" i="3"/>
  <c r="BN71" i="3"/>
  <c r="BJ71" i="3"/>
  <c r="BF71" i="3"/>
  <c r="BB71" i="3"/>
  <c r="AX71" i="3"/>
  <c r="AT71" i="3"/>
  <c r="AP71" i="3"/>
  <c r="AL71" i="3"/>
  <c r="AH71" i="3"/>
  <c r="AD71" i="3"/>
  <c r="BY71" i="3"/>
  <c r="BU71" i="3"/>
  <c r="BQ71" i="3"/>
  <c r="BM71" i="3"/>
  <c r="BI71" i="3"/>
  <c r="BE71" i="3"/>
  <c r="BA71" i="3"/>
  <c r="AW71" i="3"/>
  <c r="AS71" i="3"/>
  <c r="AO71" i="3"/>
  <c r="AK71" i="3"/>
  <c r="AG71" i="3"/>
  <c r="AC71" i="3"/>
  <c r="CB71" i="3"/>
  <c r="BX71" i="3"/>
  <c r="BT71" i="3"/>
  <c r="BP71" i="3"/>
  <c r="BL71" i="3"/>
  <c r="BH71" i="3"/>
  <c r="BD71" i="3"/>
  <c r="AZ71" i="3"/>
  <c r="AV71" i="3"/>
  <c r="AR71" i="3"/>
  <c r="AN71" i="3"/>
  <c r="AJ71" i="3"/>
  <c r="AF71" i="3"/>
  <c r="BS71" i="3"/>
  <c r="BC71" i="3"/>
  <c r="AM71" i="3"/>
  <c r="BO71" i="3"/>
  <c r="AY71" i="3"/>
  <c r="AI71" i="3"/>
  <c r="CA71" i="3"/>
  <c r="BK71" i="3"/>
  <c r="AU71" i="3"/>
  <c r="AE71" i="3"/>
  <c r="AQ71" i="3"/>
  <c r="BW71" i="3"/>
  <c r="BG71" i="3"/>
  <c r="AT63" i="4" l="1"/>
  <c r="AT63" i="6" s="1"/>
  <c r="AA63" i="6"/>
  <c r="AR63" i="4"/>
  <c r="AR63" i="6" s="1"/>
  <c r="Y63" i="6"/>
  <c r="Z63" i="6"/>
  <c r="AS63" i="4"/>
  <c r="AS63" i="6" s="1"/>
  <c r="K64" i="1"/>
  <c r="Y64" i="4"/>
  <c r="AA64" i="4"/>
  <c r="Z64" i="4"/>
  <c r="W63" i="3"/>
  <c r="AA63" i="3"/>
  <c r="Z63" i="3"/>
  <c r="Y63" i="3"/>
  <c r="AB63" i="3"/>
  <c r="V63" i="3"/>
  <c r="U63" i="3"/>
  <c r="X63" i="3"/>
  <c r="R63" i="3"/>
  <c r="Q63" i="3"/>
  <c r="T63" i="3"/>
  <c r="P63" i="3"/>
  <c r="S63" i="3"/>
  <c r="C65" i="1"/>
  <c r="I64" i="1"/>
  <c r="AP63" i="4"/>
  <c r="AP63" i="6" s="1"/>
  <c r="W63" i="6"/>
  <c r="AQ63" i="4"/>
  <c r="AQ63" i="6" s="1"/>
  <c r="X63" i="6"/>
  <c r="BI61" i="6"/>
  <c r="BG61" i="6"/>
  <c r="AO63" i="4"/>
  <c r="V63" i="6"/>
  <c r="AN63" i="4"/>
  <c r="J64" i="1"/>
  <c r="P63" i="1"/>
  <c r="V64" i="4"/>
  <c r="X64" i="4"/>
  <c r="W64" i="4"/>
  <c r="F63" i="3"/>
  <c r="O63" i="3"/>
  <c r="M63" i="3"/>
  <c r="C63" i="3"/>
  <c r="I63" i="3"/>
  <c r="K63" i="3"/>
  <c r="E63" i="3"/>
  <c r="G63" i="3"/>
  <c r="L63" i="3"/>
  <c r="N63" i="3"/>
  <c r="H63" i="3"/>
  <c r="J63" i="3"/>
  <c r="D63" i="3"/>
  <c r="AN62" i="6"/>
  <c r="AO62" i="6"/>
  <c r="BG62" i="4"/>
  <c r="B65" i="6"/>
  <c r="B65" i="5"/>
  <c r="B65" i="4"/>
  <c r="B73" i="3"/>
  <c r="CB72" i="3"/>
  <c r="BX72" i="3"/>
  <c r="BT72" i="3"/>
  <c r="BP72" i="3"/>
  <c r="BL72" i="3"/>
  <c r="BH72" i="3"/>
  <c r="BD72" i="3"/>
  <c r="AZ72" i="3"/>
  <c r="AV72" i="3"/>
  <c r="AR72" i="3"/>
  <c r="AN72" i="3"/>
  <c r="AJ72" i="3"/>
  <c r="AF72" i="3"/>
  <c r="CA72" i="3"/>
  <c r="BW72" i="3"/>
  <c r="BS72" i="3"/>
  <c r="BO72" i="3"/>
  <c r="BK72" i="3"/>
  <c r="BG72" i="3"/>
  <c r="BC72" i="3"/>
  <c r="AY72" i="3"/>
  <c r="AU72" i="3"/>
  <c r="AQ72" i="3"/>
  <c r="AM72" i="3"/>
  <c r="AI72" i="3"/>
  <c r="AE72" i="3"/>
  <c r="BZ72" i="3"/>
  <c r="BV72" i="3"/>
  <c r="BR72" i="3"/>
  <c r="BN72" i="3"/>
  <c r="BJ72" i="3"/>
  <c r="BF72" i="3"/>
  <c r="BB72" i="3"/>
  <c r="AX72" i="3"/>
  <c r="AT72" i="3"/>
  <c r="AP72" i="3"/>
  <c r="AL72" i="3"/>
  <c r="AH72" i="3"/>
  <c r="AD72" i="3"/>
  <c r="BU72" i="3"/>
  <c r="BE72" i="3"/>
  <c r="AO72" i="3"/>
  <c r="BQ72" i="3"/>
  <c r="BA72" i="3"/>
  <c r="AK72" i="3"/>
  <c r="BM72" i="3"/>
  <c r="AW72" i="3"/>
  <c r="AG72" i="3"/>
  <c r="AC72" i="3"/>
  <c r="BY72" i="3"/>
  <c r="BI72" i="3"/>
  <c r="AS72" i="3"/>
  <c r="AR64" i="4" l="1"/>
  <c r="AR64" i="6" s="1"/>
  <c r="Y64" i="6"/>
  <c r="K65" i="1"/>
  <c r="Y65" i="4"/>
  <c r="AA65" i="4"/>
  <c r="Z65" i="4"/>
  <c r="P64" i="3"/>
  <c r="S64" i="3"/>
  <c r="R64" i="3"/>
  <c r="U64" i="3"/>
  <c r="Y64" i="3"/>
  <c r="AB64" i="3"/>
  <c r="X64" i="3"/>
  <c r="AA64" i="3"/>
  <c r="Z64" i="3"/>
  <c r="Q64" i="3"/>
  <c r="T64" i="3"/>
  <c r="W64" i="3"/>
  <c r="V64" i="3"/>
  <c r="AS64" i="4"/>
  <c r="AS64" i="6" s="1"/>
  <c r="Z64" i="6"/>
  <c r="AT64" i="4"/>
  <c r="AT64" i="6" s="1"/>
  <c r="AA64" i="6"/>
  <c r="AQ64" i="4"/>
  <c r="AQ64" i="6" s="1"/>
  <c r="X64" i="6"/>
  <c r="AO64" i="4"/>
  <c r="V64" i="6"/>
  <c r="AN64" i="4"/>
  <c r="J65" i="1"/>
  <c r="P64" i="1"/>
  <c r="X65" i="4"/>
  <c r="V65" i="4"/>
  <c r="W65" i="4"/>
  <c r="H64" i="3"/>
  <c r="F64" i="3"/>
  <c r="D64" i="3"/>
  <c r="O64" i="3"/>
  <c r="E64" i="3"/>
  <c r="K64" i="3"/>
  <c r="G64" i="3"/>
  <c r="C64" i="3"/>
  <c r="I64" i="3"/>
  <c r="N64" i="3"/>
  <c r="L64" i="3"/>
  <c r="J64" i="3"/>
  <c r="M64" i="3"/>
  <c r="AN63" i="6"/>
  <c r="AO63" i="6"/>
  <c r="BG63" i="4"/>
  <c r="BI62" i="6"/>
  <c r="BG62" i="6"/>
  <c r="AP64" i="4"/>
  <c r="AP64" i="6" s="1"/>
  <c r="W64" i="6"/>
  <c r="C66" i="1"/>
  <c r="I65" i="1"/>
  <c r="B66" i="6"/>
  <c r="B66" i="5"/>
  <c r="B66" i="4"/>
  <c r="B74" i="3"/>
  <c r="BZ73" i="3"/>
  <c r="BV73" i="3"/>
  <c r="BR73" i="3"/>
  <c r="BN73" i="3"/>
  <c r="BJ73" i="3"/>
  <c r="BF73" i="3"/>
  <c r="BB73" i="3"/>
  <c r="AX73" i="3"/>
  <c r="AT73" i="3"/>
  <c r="AP73" i="3"/>
  <c r="AL73" i="3"/>
  <c r="AH73" i="3"/>
  <c r="AD73" i="3"/>
  <c r="BY73" i="3"/>
  <c r="BU73" i="3"/>
  <c r="BQ73" i="3"/>
  <c r="BM73" i="3"/>
  <c r="BI73" i="3"/>
  <c r="BE73" i="3"/>
  <c r="BA73" i="3"/>
  <c r="AW73" i="3"/>
  <c r="AS73" i="3"/>
  <c r="AO73" i="3"/>
  <c r="AK73" i="3"/>
  <c r="AG73" i="3"/>
  <c r="AC73" i="3"/>
  <c r="CB73" i="3"/>
  <c r="BX73" i="3"/>
  <c r="BT73" i="3"/>
  <c r="BP73" i="3"/>
  <c r="BL73" i="3"/>
  <c r="BH73" i="3"/>
  <c r="BD73" i="3"/>
  <c r="AZ73" i="3"/>
  <c r="AV73" i="3"/>
  <c r="AR73" i="3"/>
  <c r="AN73" i="3"/>
  <c r="AJ73" i="3"/>
  <c r="AF73" i="3"/>
  <c r="BW73" i="3"/>
  <c r="BG73" i="3"/>
  <c r="AQ73" i="3"/>
  <c r="BS73" i="3"/>
  <c r="BC73" i="3"/>
  <c r="AM73" i="3"/>
  <c r="BO73" i="3"/>
  <c r="AY73" i="3"/>
  <c r="AI73" i="3"/>
  <c r="CA73" i="3"/>
  <c r="BK73" i="3"/>
  <c r="AU73" i="3"/>
  <c r="AE73" i="3"/>
  <c r="AA65" i="6" l="1"/>
  <c r="AT65" i="4"/>
  <c r="AT65" i="6" s="1"/>
  <c r="AR65" i="4"/>
  <c r="AR65" i="6" s="1"/>
  <c r="Y65" i="6"/>
  <c r="AS65" i="4"/>
  <c r="AS65" i="6" s="1"/>
  <c r="Z65" i="6"/>
  <c r="K66" i="1"/>
  <c r="Y66" i="4"/>
  <c r="Z66" i="4"/>
  <c r="AA66" i="4"/>
  <c r="R65" i="3"/>
  <c r="Q65" i="3"/>
  <c r="T65" i="3"/>
  <c r="AA65" i="3"/>
  <c r="P65" i="3"/>
  <c r="W65" i="3"/>
  <c r="Z65" i="3"/>
  <c r="Y65" i="3"/>
  <c r="AB65" i="3"/>
  <c r="V65" i="3"/>
  <c r="U65" i="3"/>
  <c r="X65" i="3"/>
  <c r="S65" i="3"/>
  <c r="AQ65" i="4"/>
  <c r="AQ65" i="6" s="1"/>
  <c r="X65" i="6"/>
  <c r="J66" i="1"/>
  <c r="P65" i="1"/>
  <c r="V66" i="4"/>
  <c r="X66" i="4"/>
  <c r="W66" i="4"/>
  <c r="E65" i="3"/>
  <c r="K65" i="3"/>
  <c r="C65" i="3"/>
  <c r="L65" i="3"/>
  <c r="O65" i="3"/>
  <c r="N65" i="3"/>
  <c r="H65" i="3"/>
  <c r="J65" i="3"/>
  <c r="D65" i="3"/>
  <c r="F65" i="3"/>
  <c r="M65" i="3"/>
  <c r="G65" i="3"/>
  <c r="I65" i="3"/>
  <c r="AN64" i="6"/>
  <c r="BI63" i="6"/>
  <c r="BG63" i="6"/>
  <c r="AO64" i="6"/>
  <c r="BG64" i="4"/>
  <c r="AP65" i="4"/>
  <c r="AP65" i="6" s="1"/>
  <c r="W65" i="6"/>
  <c r="C67" i="1"/>
  <c r="I66" i="1"/>
  <c r="AO65" i="4"/>
  <c r="V65" i="6"/>
  <c r="AN65" i="4"/>
  <c r="B67" i="6"/>
  <c r="B67" i="5"/>
  <c r="N66" i="4"/>
  <c r="N66" i="6" s="1"/>
  <c r="BT66" i="6" s="1"/>
  <c r="K66" i="4"/>
  <c r="K66" i="6" s="1"/>
  <c r="BQ66" i="6" s="1"/>
  <c r="H66" i="4"/>
  <c r="H66" i="6" s="1"/>
  <c r="D66" i="4"/>
  <c r="D66" i="6" s="1"/>
  <c r="S66" i="4"/>
  <c r="S66" i="6" s="1"/>
  <c r="BY66" i="6" s="1"/>
  <c r="Q66" i="4"/>
  <c r="Q66" i="6" s="1"/>
  <c r="BW66" i="6" s="1"/>
  <c r="M66" i="4"/>
  <c r="M66" i="6" s="1"/>
  <c r="BS66" i="6" s="1"/>
  <c r="J66" i="4"/>
  <c r="J66" i="6" s="1"/>
  <c r="BP66" i="6" s="1"/>
  <c r="G66" i="4"/>
  <c r="G66" i="6" s="1"/>
  <c r="T66" i="4"/>
  <c r="T66" i="6" s="1"/>
  <c r="BZ66" i="6" s="1"/>
  <c r="P66" i="4"/>
  <c r="P66" i="6" s="1"/>
  <c r="BV66" i="6" s="1"/>
  <c r="L66" i="4"/>
  <c r="L66" i="6" s="1"/>
  <c r="BR66" i="6" s="1"/>
  <c r="I66" i="4"/>
  <c r="I66" i="6" s="1"/>
  <c r="BO66" i="6" s="1"/>
  <c r="F66" i="4"/>
  <c r="F66" i="6" s="1"/>
  <c r="E66" i="4"/>
  <c r="E66" i="6" s="1"/>
  <c r="R66" i="4"/>
  <c r="R66" i="6" s="1"/>
  <c r="BX66" i="6" s="1"/>
  <c r="O66" i="4"/>
  <c r="O66" i="6" s="1"/>
  <c r="BU66" i="6" s="1"/>
  <c r="B67" i="4"/>
  <c r="B75" i="3"/>
  <c r="BZ74" i="3"/>
  <c r="BV74" i="3"/>
  <c r="BR74" i="3"/>
  <c r="BN74" i="3"/>
  <c r="BJ74" i="3"/>
  <c r="BF74" i="3"/>
  <c r="BB74" i="3"/>
  <c r="BY74" i="3"/>
  <c r="BU74" i="3"/>
  <c r="BQ74" i="3"/>
  <c r="BM74" i="3"/>
  <c r="BI74" i="3"/>
  <c r="BE74" i="3"/>
  <c r="BA74" i="3"/>
  <c r="BX74" i="3"/>
  <c r="BP74" i="3"/>
  <c r="BH74" i="3"/>
  <c r="AZ74" i="3"/>
  <c r="AV74" i="3"/>
  <c r="AR74" i="3"/>
  <c r="AN74" i="3"/>
  <c r="AJ74" i="3"/>
  <c r="AF74" i="3"/>
  <c r="BW74" i="3"/>
  <c r="BO74" i="3"/>
  <c r="BG74" i="3"/>
  <c r="AY74" i="3"/>
  <c r="AU74" i="3"/>
  <c r="AQ74" i="3"/>
  <c r="AM74" i="3"/>
  <c r="AI74" i="3"/>
  <c r="AE74" i="3"/>
  <c r="CB74" i="3"/>
  <c r="BT74" i="3"/>
  <c r="BL74" i="3"/>
  <c r="BD74" i="3"/>
  <c r="AX74" i="3"/>
  <c r="AT74" i="3"/>
  <c r="AP74" i="3"/>
  <c r="AL74" i="3"/>
  <c r="AH74" i="3"/>
  <c r="AD74" i="3"/>
  <c r="BS74" i="3"/>
  <c r="AS74" i="3"/>
  <c r="AC74" i="3"/>
  <c r="BK74" i="3"/>
  <c r="AO74" i="3"/>
  <c r="BC74" i="3"/>
  <c r="AK74" i="3"/>
  <c r="CA74" i="3"/>
  <c r="AW74" i="3"/>
  <c r="AG74" i="3"/>
  <c r="AN65" i="6" l="1"/>
  <c r="K67" i="1"/>
  <c r="Y67" i="4"/>
  <c r="AA67" i="4"/>
  <c r="Z67" i="4"/>
  <c r="T66" i="3"/>
  <c r="W66" i="3"/>
  <c r="V66" i="3"/>
  <c r="Q66" i="3"/>
  <c r="P66" i="3"/>
  <c r="S66" i="3"/>
  <c r="R66" i="3"/>
  <c r="Y66" i="3"/>
  <c r="U66" i="3"/>
  <c r="AB66" i="3"/>
  <c r="X66" i="3"/>
  <c r="AA66" i="3"/>
  <c r="Z66" i="3"/>
  <c r="AT66" i="4"/>
  <c r="AT66" i="6" s="1"/>
  <c r="AA66" i="6"/>
  <c r="AS66" i="4"/>
  <c r="AS66" i="6" s="1"/>
  <c r="Z66" i="6"/>
  <c r="AR66" i="4"/>
  <c r="AR66" i="6" s="1"/>
  <c r="Y66" i="6"/>
  <c r="AP66" i="4"/>
  <c r="AP66" i="6" s="1"/>
  <c r="W66" i="6"/>
  <c r="AO65" i="6"/>
  <c r="BG65" i="4"/>
  <c r="AQ66" i="4"/>
  <c r="AQ66" i="6" s="1"/>
  <c r="X66" i="6"/>
  <c r="AO66" i="4"/>
  <c r="BI66" i="4" s="1"/>
  <c r="V66" i="6"/>
  <c r="AN66" i="4"/>
  <c r="C68" i="1"/>
  <c r="I67" i="1"/>
  <c r="J67" i="1"/>
  <c r="P66" i="1"/>
  <c r="V67" i="4"/>
  <c r="X67" i="4"/>
  <c r="W67" i="4"/>
  <c r="D66" i="3"/>
  <c r="E66" i="3"/>
  <c r="O66" i="3"/>
  <c r="I66" i="3"/>
  <c r="K66" i="3"/>
  <c r="G66" i="3"/>
  <c r="C66" i="3"/>
  <c r="M66" i="3"/>
  <c r="N66" i="3"/>
  <c r="L66" i="3"/>
  <c r="J66" i="3"/>
  <c r="H66" i="3"/>
  <c r="F66" i="3"/>
  <c r="BI64" i="6"/>
  <c r="BG64" i="6"/>
  <c r="U66" i="6"/>
  <c r="B68" i="6"/>
  <c r="O57" i="4"/>
  <c r="O57" i="6" s="1"/>
  <c r="BU57" i="6" s="1"/>
  <c r="BU66" i="4"/>
  <c r="BW66" i="4"/>
  <c r="BO66" i="4"/>
  <c r="S57" i="4"/>
  <c r="S57" i="6" s="1"/>
  <c r="BY57" i="6" s="1"/>
  <c r="BY66" i="4"/>
  <c r="BR66" i="4"/>
  <c r="BV66" i="4"/>
  <c r="BZ66" i="4"/>
  <c r="BN66" i="4"/>
  <c r="BQ66" i="4"/>
  <c r="BX66" i="4"/>
  <c r="BP66" i="4"/>
  <c r="BT66" i="4"/>
  <c r="BS66" i="4"/>
  <c r="B68" i="5"/>
  <c r="U66" i="5"/>
  <c r="U66" i="4"/>
  <c r="B68" i="4"/>
  <c r="B76" i="3"/>
  <c r="BY75" i="3"/>
  <c r="BU75" i="3"/>
  <c r="BQ75" i="3"/>
  <c r="BM75" i="3"/>
  <c r="BI75" i="3"/>
  <c r="BE75" i="3"/>
  <c r="BA75" i="3"/>
  <c r="AW75" i="3"/>
  <c r="AS75" i="3"/>
  <c r="AO75" i="3"/>
  <c r="AK75" i="3"/>
  <c r="AG75" i="3"/>
  <c r="AC75" i="3"/>
  <c r="CB75" i="3"/>
  <c r="BX75" i="3"/>
  <c r="BT75" i="3"/>
  <c r="BP75" i="3"/>
  <c r="BL75" i="3"/>
  <c r="BH75" i="3"/>
  <c r="BD75" i="3"/>
  <c r="AZ75" i="3"/>
  <c r="AV75" i="3"/>
  <c r="AR75" i="3"/>
  <c r="AN75" i="3"/>
  <c r="AJ75" i="3"/>
  <c r="AF75" i="3"/>
  <c r="CA75" i="3"/>
  <c r="BW75" i="3"/>
  <c r="BS75" i="3"/>
  <c r="BO75" i="3"/>
  <c r="BK75" i="3"/>
  <c r="BG75" i="3"/>
  <c r="BC75" i="3"/>
  <c r="AY75" i="3"/>
  <c r="AU75" i="3"/>
  <c r="AQ75" i="3"/>
  <c r="AM75" i="3"/>
  <c r="AI75" i="3"/>
  <c r="AE75" i="3"/>
  <c r="BR75" i="3"/>
  <c r="BB75" i="3"/>
  <c r="AL75" i="3"/>
  <c r="BN75" i="3"/>
  <c r="AX75" i="3"/>
  <c r="AH75" i="3"/>
  <c r="BZ75" i="3"/>
  <c r="BJ75" i="3"/>
  <c r="AT75" i="3"/>
  <c r="AD75" i="3"/>
  <c r="AP75" i="3"/>
  <c r="BV75" i="3"/>
  <c r="BF75" i="3"/>
  <c r="BL66" i="6" l="1"/>
  <c r="BK66" i="4"/>
  <c r="BM66" i="4"/>
  <c r="BJ66" i="4"/>
  <c r="BM66" i="6"/>
  <c r="AS67" i="4"/>
  <c r="AS67" i="6" s="1"/>
  <c r="Z67" i="6"/>
  <c r="BN66" i="6"/>
  <c r="AT67" i="4"/>
  <c r="AT67" i="6" s="1"/>
  <c r="AA67" i="6"/>
  <c r="AR67" i="4"/>
  <c r="AR67" i="6" s="1"/>
  <c r="Y67" i="6"/>
  <c r="BL66" i="4"/>
  <c r="K68" i="1"/>
  <c r="Z68" i="4"/>
  <c r="Y68" i="4"/>
  <c r="AA68" i="4"/>
  <c r="Z67" i="3"/>
  <c r="Y67" i="3"/>
  <c r="AB67" i="3"/>
  <c r="V67" i="3"/>
  <c r="U67" i="3"/>
  <c r="X67" i="3"/>
  <c r="W67" i="3"/>
  <c r="R67" i="3"/>
  <c r="Q67" i="3"/>
  <c r="T67" i="3"/>
  <c r="S67" i="3"/>
  <c r="P67" i="3"/>
  <c r="AA67" i="3"/>
  <c r="AN66" i="6"/>
  <c r="AP67" i="4"/>
  <c r="AP67" i="6" s="1"/>
  <c r="W67" i="6"/>
  <c r="AQ67" i="4"/>
  <c r="AQ67" i="6" s="1"/>
  <c r="X67" i="6"/>
  <c r="AO66" i="6"/>
  <c r="BG66" i="4"/>
  <c r="AO67" i="4"/>
  <c r="V67" i="6"/>
  <c r="AN67" i="4"/>
  <c r="BK66" i="6"/>
  <c r="J68" i="1"/>
  <c r="P67" i="1"/>
  <c r="X68" i="4"/>
  <c r="V68" i="4"/>
  <c r="W68" i="4"/>
  <c r="M67" i="3"/>
  <c r="K67" i="3"/>
  <c r="I67" i="3"/>
  <c r="E67" i="3"/>
  <c r="O67" i="3"/>
  <c r="G67" i="3"/>
  <c r="C67" i="3"/>
  <c r="L67" i="3"/>
  <c r="N67" i="3"/>
  <c r="H67" i="3"/>
  <c r="J67" i="3"/>
  <c r="D67" i="3"/>
  <c r="F67" i="3"/>
  <c r="BI65" i="6"/>
  <c r="BG65" i="6"/>
  <c r="C69" i="1"/>
  <c r="I68" i="1"/>
  <c r="BJ66" i="6"/>
  <c r="B69" i="6"/>
  <c r="S58" i="4"/>
  <c r="S58" i="6" s="1"/>
  <c r="BY58" i="6" s="1"/>
  <c r="BY57" i="4"/>
  <c r="O58" i="4"/>
  <c r="O58" i="6" s="1"/>
  <c r="BU58" i="6" s="1"/>
  <c r="BU57" i="4"/>
  <c r="B69" i="5"/>
  <c r="B69" i="4"/>
  <c r="B77" i="3"/>
  <c r="CA76" i="3"/>
  <c r="BW76" i="3"/>
  <c r="BS76" i="3"/>
  <c r="BO76" i="3"/>
  <c r="BK76" i="3"/>
  <c r="BG76" i="3"/>
  <c r="BC76" i="3"/>
  <c r="AY76" i="3"/>
  <c r="AU76" i="3"/>
  <c r="AQ76" i="3"/>
  <c r="AM76" i="3"/>
  <c r="AI76" i="3"/>
  <c r="AE76" i="3"/>
  <c r="BZ76" i="3"/>
  <c r="BV76" i="3"/>
  <c r="BR76" i="3"/>
  <c r="BN76" i="3"/>
  <c r="BJ76" i="3"/>
  <c r="BF76" i="3"/>
  <c r="BB76" i="3"/>
  <c r="AX76" i="3"/>
  <c r="AT76" i="3"/>
  <c r="AP76" i="3"/>
  <c r="AL76" i="3"/>
  <c r="AH76" i="3"/>
  <c r="AD76" i="3"/>
  <c r="BY76" i="3"/>
  <c r="BU76" i="3"/>
  <c r="BQ76" i="3"/>
  <c r="BM76" i="3"/>
  <c r="BI76" i="3"/>
  <c r="BE76" i="3"/>
  <c r="BA76" i="3"/>
  <c r="AW76" i="3"/>
  <c r="AS76" i="3"/>
  <c r="AO76" i="3"/>
  <c r="AK76" i="3"/>
  <c r="AG76" i="3"/>
  <c r="AC76" i="3"/>
  <c r="BT76" i="3"/>
  <c r="BD76" i="3"/>
  <c r="AN76" i="3"/>
  <c r="BP76" i="3"/>
  <c r="AZ76" i="3"/>
  <c r="AJ76" i="3"/>
  <c r="CB76" i="3"/>
  <c r="BL76" i="3"/>
  <c r="AV76" i="3"/>
  <c r="AF76" i="3"/>
  <c r="BX76" i="3"/>
  <c r="BH76" i="3"/>
  <c r="AR76" i="3"/>
  <c r="AT68" i="4" l="1"/>
  <c r="AT68" i="6" s="1"/>
  <c r="AA68" i="6"/>
  <c r="AR68" i="4"/>
  <c r="AR68" i="6" s="1"/>
  <c r="Y68" i="6"/>
  <c r="AN67" i="6"/>
  <c r="AS68" i="4"/>
  <c r="AS68" i="6" s="1"/>
  <c r="Z68" i="6"/>
  <c r="K69" i="1"/>
  <c r="AA69" i="4"/>
  <c r="Y69" i="4"/>
  <c r="Z69" i="4"/>
  <c r="U68" i="3"/>
  <c r="Q68" i="3"/>
  <c r="Y68" i="3"/>
  <c r="S68" i="3"/>
  <c r="AB68" i="3"/>
  <c r="X68" i="3"/>
  <c r="AA68" i="3"/>
  <c r="Z68" i="3"/>
  <c r="V68" i="3"/>
  <c r="P68" i="3"/>
  <c r="R68" i="3"/>
  <c r="T68" i="3"/>
  <c r="W68" i="3"/>
  <c r="C70" i="1"/>
  <c r="I69" i="1"/>
  <c r="AP68" i="4"/>
  <c r="AP68" i="6" s="1"/>
  <c r="W68" i="6"/>
  <c r="AO67" i="6"/>
  <c r="BG67" i="4"/>
  <c r="AO68" i="4"/>
  <c r="V68" i="6"/>
  <c r="AN68" i="4"/>
  <c r="AQ68" i="4"/>
  <c r="AQ68" i="6" s="1"/>
  <c r="X68" i="6"/>
  <c r="BI66" i="6"/>
  <c r="BG66" i="6"/>
  <c r="J69" i="1"/>
  <c r="P68" i="1"/>
  <c r="V69" i="4"/>
  <c r="X69" i="4"/>
  <c r="W69" i="4"/>
  <c r="O68" i="3"/>
  <c r="K68" i="3"/>
  <c r="E68" i="3"/>
  <c r="G68" i="3"/>
  <c r="C68" i="3"/>
  <c r="I68" i="3"/>
  <c r="N68" i="3"/>
  <c r="L68" i="3"/>
  <c r="J68" i="3"/>
  <c r="H68" i="3"/>
  <c r="F68" i="3"/>
  <c r="D68" i="3"/>
  <c r="M68" i="3"/>
  <c r="B70" i="6"/>
  <c r="O59" i="4"/>
  <c r="O59" i="6" s="1"/>
  <c r="BU59" i="6" s="1"/>
  <c r="BU58" i="4"/>
  <c r="S59" i="4"/>
  <c r="S59" i="6" s="1"/>
  <c r="BY59" i="6" s="1"/>
  <c r="BY58" i="4"/>
  <c r="B70" i="5"/>
  <c r="B70" i="4"/>
  <c r="B78" i="3"/>
  <c r="BY77" i="3"/>
  <c r="BU77" i="3"/>
  <c r="BQ77" i="3"/>
  <c r="BM77" i="3"/>
  <c r="BI77" i="3"/>
  <c r="BE77" i="3"/>
  <c r="BA77" i="3"/>
  <c r="AW77" i="3"/>
  <c r="AS77" i="3"/>
  <c r="AO77" i="3"/>
  <c r="AK77" i="3"/>
  <c r="AG77" i="3"/>
  <c r="AC77" i="3"/>
  <c r="CB77" i="3"/>
  <c r="BX77" i="3"/>
  <c r="BT77" i="3"/>
  <c r="BP77" i="3"/>
  <c r="BL77" i="3"/>
  <c r="BH77" i="3"/>
  <c r="BD77" i="3"/>
  <c r="AZ77" i="3"/>
  <c r="AV77" i="3"/>
  <c r="AR77" i="3"/>
  <c r="AN77" i="3"/>
  <c r="AJ77" i="3"/>
  <c r="AF77" i="3"/>
  <c r="CA77" i="3"/>
  <c r="BW77" i="3"/>
  <c r="BS77" i="3"/>
  <c r="BO77" i="3"/>
  <c r="BK77" i="3"/>
  <c r="BG77" i="3"/>
  <c r="BC77" i="3"/>
  <c r="AY77" i="3"/>
  <c r="AU77" i="3"/>
  <c r="AQ77" i="3"/>
  <c r="AM77" i="3"/>
  <c r="AI77" i="3"/>
  <c r="AE77" i="3"/>
  <c r="BV77" i="3"/>
  <c r="BF77" i="3"/>
  <c r="AP77" i="3"/>
  <c r="BR77" i="3"/>
  <c r="BB77" i="3"/>
  <c r="AL77" i="3"/>
  <c r="BN77" i="3"/>
  <c r="AX77" i="3"/>
  <c r="AH77" i="3"/>
  <c r="BZ77" i="3"/>
  <c r="BJ77" i="3"/>
  <c r="AT77" i="3"/>
  <c r="AD77" i="3"/>
  <c r="Z69" i="6" l="1"/>
  <c r="AS69" i="4"/>
  <c r="AS69" i="6" s="1"/>
  <c r="AR69" i="4"/>
  <c r="AR69" i="6" s="1"/>
  <c r="Y69" i="6"/>
  <c r="AT69" i="4"/>
  <c r="AT69" i="6" s="1"/>
  <c r="AA69" i="6"/>
  <c r="AN68" i="6"/>
  <c r="K70" i="1"/>
  <c r="Z70" i="4"/>
  <c r="Y70" i="4"/>
  <c r="AA70" i="4"/>
  <c r="P69" i="3"/>
  <c r="W69" i="3"/>
  <c r="Q69" i="3"/>
  <c r="Y69" i="3"/>
  <c r="R69" i="3"/>
  <c r="S69" i="3"/>
  <c r="AA69" i="3"/>
  <c r="Z69" i="3"/>
  <c r="AB69" i="3"/>
  <c r="V69" i="3"/>
  <c r="U69" i="3"/>
  <c r="X69" i="3"/>
  <c r="T69" i="3"/>
  <c r="AO69" i="4"/>
  <c r="V69" i="6"/>
  <c r="AN69" i="4"/>
  <c r="AO68" i="6"/>
  <c r="BG68" i="4"/>
  <c r="J70" i="1"/>
  <c r="P69" i="1"/>
  <c r="X70" i="4"/>
  <c r="V70" i="4"/>
  <c r="W70" i="4"/>
  <c r="I69" i="3"/>
  <c r="E69" i="3"/>
  <c r="C69" i="3"/>
  <c r="G69" i="3"/>
  <c r="L69" i="3"/>
  <c r="N69" i="3"/>
  <c r="H69" i="3"/>
  <c r="K69" i="3"/>
  <c r="J69" i="3"/>
  <c r="D69" i="3"/>
  <c r="F69" i="3"/>
  <c r="M69" i="3"/>
  <c r="O69" i="3"/>
  <c r="BI67" i="6"/>
  <c r="BG67" i="6"/>
  <c r="AP69" i="4"/>
  <c r="AP69" i="6" s="1"/>
  <c r="W69" i="6"/>
  <c r="AQ69" i="4"/>
  <c r="AQ69" i="6" s="1"/>
  <c r="X69" i="6"/>
  <c r="C71" i="1"/>
  <c r="I70" i="1"/>
  <c r="B71" i="6"/>
  <c r="S60" i="4"/>
  <c r="S60" i="6" s="1"/>
  <c r="BY60" i="6" s="1"/>
  <c r="BY59" i="4"/>
  <c r="BU59" i="4"/>
  <c r="B71" i="5"/>
  <c r="B71" i="4"/>
  <c r="B79" i="3"/>
  <c r="CA78" i="3"/>
  <c r="BW78" i="3"/>
  <c r="BS78" i="3"/>
  <c r="BO78" i="3"/>
  <c r="BK78" i="3"/>
  <c r="BG78" i="3"/>
  <c r="BC78" i="3"/>
  <c r="AY78" i="3"/>
  <c r="AU78" i="3"/>
  <c r="AQ78" i="3"/>
  <c r="AM78" i="3"/>
  <c r="AI78" i="3"/>
  <c r="AE78" i="3"/>
  <c r="BZ78" i="3"/>
  <c r="BV78" i="3"/>
  <c r="BR78" i="3"/>
  <c r="BN78" i="3"/>
  <c r="BJ78" i="3"/>
  <c r="BF78" i="3"/>
  <c r="BB78" i="3"/>
  <c r="AX78" i="3"/>
  <c r="AT78" i="3"/>
  <c r="AP78" i="3"/>
  <c r="AL78" i="3"/>
  <c r="AH78" i="3"/>
  <c r="AD78" i="3"/>
  <c r="BY78" i="3"/>
  <c r="BU78" i="3"/>
  <c r="BQ78" i="3"/>
  <c r="BM78" i="3"/>
  <c r="BI78" i="3"/>
  <c r="BE78" i="3"/>
  <c r="BA78" i="3"/>
  <c r="AW78" i="3"/>
  <c r="AS78" i="3"/>
  <c r="AO78" i="3"/>
  <c r="AK78" i="3"/>
  <c r="AG78" i="3"/>
  <c r="AC78" i="3"/>
  <c r="BX78" i="3"/>
  <c r="BH78" i="3"/>
  <c r="AR78" i="3"/>
  <c r="BT78" i="3"/>
  <c r="BD78" i="3"/>
  <c r="AN78" i="3"/>
  <c r="BP78" i="3"/>
  <c r="AZ78" i="3"/>
  <c r="AJ78" i="3"/>
  <c r="BL78" i="3"/>
  <c r="AV78" i="3"/>
  <c r="AF78" i="3"/>
  <c r="CB78" i="3"/>
  <c r="K71" i="1" l="1"/>
  <c r="AA71" i="4"/>
  <c r="Y71" i="4"/>
  <c r="Z71" i="4"/>
  <c r="U70" i="3"/>
  <c r="AB70" i="3"/>
  <c r="P70" i="3"/>
  <c r="S70" i="3"/>
  <c r="Q70" i="3"/>
  <c r="X70" i="3"/>
  <c r="AA70" i="3"/>
  <c r="Z70" i="3"/>
  <c r="T70" i="3"/>
  <c r="W70" i="3"/>
  <c r="V70" i="3"/>
  <c r="Y70" i="3"/>
  <c r="R70" i="3"/>
  <c r="AT70" i="4"/>
  <c r="AT70" i="6" s="1"/>
  <c r="AA70" i="6"/>
  <c r="AR70" i="4"/>
  <c r="AR70" i="6" s="1"/>
  <c r="Y70" i="6"/>
  <c r="AS70" i="4"/>
  <c r="AS70" i="6" s="1"/>
  <c r="Z70" i="6"/>
  <c r="AQ70" i="4"/>
  <c r="AQ70" i="6" s="1"/>
  <c r="X70" i="6"/>
  <c r="C72" i="1"/>
  <c r="I71" i="1"/>
  <c r="J71" i="1"/>
  <c r="P70" i="1"/>
  <c r="V71" i="4"/>
  <c r="X71" i="4"/>
  <c r="W71" i="4"/>
  <c r="K70" i="3"/>
  <c r="I70" i="3"/>
  <c r="G70" i="3"/>
  <c r="C70" i="3"/>
  <c r="E70" i="3"/>
  <c r="M70" i="3"/>
  <c r="N70" i="3"/>
  <c r="L70" i="3"/>
  <c r="J70" i="3"/>
  <c r="H70" i="3"/>
  <c r="F70" i="3"/>
  <c r="D70" i="3"/>
  <c r="O70" i="3"/>
  <c r="BI68" i="6"/>
  <c r="BG68" i="6"/>
  <c r="AP70" i="4"/>
  <c r="AP70" i="6" s="1"/>
  <c r="W70" i="6"/>
  <c r="AN69" i="6"/>
  <c r="AO70" i="4"/>
  <c r="V70" i="6"/>
  <c r="AN70" i="4"/>
  <c r="AO69" i="6"/>
  <c r="BG69" i="4"/>
  <c r="B72" i="6"/>
  <c r="S61" i="4"/>
  <c r="S61" i="6" s="1"/>
  <c r="BY61" i="6" s="1"/>
  <c r="BY60" i="4"/>
  <c r="B72" i="5"/>
  <c r="B72" i="4"/>
  <c r="B80" i="3"/>
  <c r="BY79" i="3"/>
  <c r="BU79" i="3"/>
  <c r="BQ79" i="3"/>
  <c r="BM79" i="3"/>
  <c r="BI79" i="3"/>
  <c r="BE79" i="3"/>
  <c r="BA79" i="3"/>
  <c r="AW79" i="3"/>
  <c r="AS79" i="3"/>
  <c r="AO79" i="3"/>
  <c r="AK79" i="3"/>
  <c r="AG79" i="3"/>
  <c r="AC79" i="3"/>
  <c r="CB79" i="3"/>
  <c r="BX79" i="3"/>
  <c r="BT79" i="3"/>
  <c r="BP79" i="3"/>
  <c r="BL79" i="3"/>
  <c r="BH79" i="3"/>
  <c r="BD79" i="3"/>
  <c r="AZ79" i="3"/>
  <c r="AV79" i="3"/>
  <c r="AR79" i="3"/>
  <c r="AN79" i="3"/>
  <c r="AJ79" i="3"/>
  <c r="AF79" i="3"/>
  <c r="CA79" i="3"/>
  <c r="BW79" i="3"/>
  <c r="BS79" i="3"/>
  <c r="BO79" i="3"/>
  <c r="BK79" i="3"/>
  <c r="BG79" i="3"/>
  <c r="BC79" i="3"/>
  <c r="AY79" i="3"/>
  <c r="AU79" i="3"/>
  <c r="AQ79" i="3"/>
  <c r="AM79" i="3"/>
  <c r="AI79" i="3"/>
  <c r="AE79" i="3"/>
  <c r="BZ79" i="3"/>
  <c r="BJ79" i="3"/>
  <c r="AT79" i="3"/>
  <c r="AD79" i="3"/>
  <c r="BV79" i="3"/>
  <c r="BF79" i="3"/>
  <c r="AP79" i="3"/>
  <c r="BR79" i="3"/>
  <c r="BB79" i="3"/>
  <c r="AL79" i="3"/>
  <c r="AX79" i="3"/>
  <c r="AH79" i="3"/>
  <c r="BN79" i="3"/>
  <c r="AN70" i="6" l="1"/>
  <c r="AS71" i="4"/>
  <c r="AS71" i="6" s="1"/>
  <c r="Z71" i="6"/>
  <c r="AR71" i="4"/>
  <c r="AR71" i="6" s="1"/>
  <c r="Y71" i="6"/>
  <c r="AT71" i="4"/>
  <c r="AT71" i="6" s="1"/>
  <c r="AA71" i="6"/>
  <c r="K72" i="1"/>
  <c r="AA72" i="4"/>
  <c r="Y72" i="4"/>
  <c r="Z72" i="4"/>
  <c r="V71" i="3"/>
  <c r="S71" i="3"/>
  <c r="AB71" i="3"/>
  <c r="AA71" i="3"/>
  <c r="Y71" i="3"/>
  <c r="U71" i="3"/>
  <c r="P71" i="3"/>
  <c r="W71" i="3"/>
  <c r="Z71" i="3"/>
  <c r="X71" i="3"/>
  <c r="R71" i="3"/>
  <c r="Q71" i="3"/>
  <c r="T71" i="3"/>
  <c r="BI69" i="6"/>
  <c r="BG69" i="6"/>
  <c r="AQ71" i="4"/>
  <c r="AQ71" i="6" s="1"/>
  <c r="X71" i="6"/>
  <c r="AO71" i="4"/>
  <c r="V71" i="6"/>
  <c r="AN71" i="4"/>
  <c r="AO70" i="6"/>
  <c r="BG70" i="4"/>
  <c r="J72" i="1"/>
  <c r="P71" i="1"/>
  <c r="X72" i="4"/>
  <c r="V72" i="4"/>
  <c r="W72" i="4"/>
  <c r="M71" i="3"/>
  <c r="C71" i="3"/>
  <c r="I71" i="3"/>
  <c r="K71" i="3"/>
  <c r="E71" i="3"/>
  <c r="G71" i="3"/>
  <c r="L71" i="3"/>
  <c r="O71" i="3"/>
  <c r="N71" i="3"/>
  <c r="H71" i="3"/>
  <c r="J71" i="3"/>
  <c r="D71" i="3"/>
  <c r="F71" i="3"/>
  <c r="C73" i="1"/>
  <c r="I72" i="1"/>
  <c r="AP71" i="4"/>
  <c r="AP71" i="6" s="1"/>
  <c r="W71" i="6"/>
  <c r="B73" i="6"/>
  <c r="S62" i="4"/>
  <c r="S62" i="6" s="1"/>
  <c r="BY62" i="6" s="1"/>
  <c r="BY61" i="4"/>
  <c r="B73" i="5"/>
  <c r="B73" i="4"/>
  <c r="B81" i="3"/>
  <c r="CA80" i="3"/>
  <c r="BW80" i="3"/>
  <c r="BS80" i="3"/>
  <c r="BO80" i="3"/>
  <c r="BK80" i="3"/>
  <c r="BG80" i="3"/>
  <c r="BC80" i="3"/>
  <c r="AY80" i="3"/>
  <c r="AU80" i="3"/>
  <c r="AQ80" i="3"/>
  <c r="AM80" i="3"/>
  <c r="AI80" i="3"/>
  <c r="AE80" i="3"/>
  <c r="BZ80" i="3"/>
  <c r="BV80" i="3"/>
  <c r="BR80" i="3"/>
  <c r="BN80" i="3"/>
  <c r="BJ80" i="3"/>
  <c r="BF80" i="3"/>
  <c r="BB80" i="3"/>
  <c r="AX80" i="3"/>
  <c r="AT80" i="3"/>
  <c r="AP80" i="3"/>
  <c r="AL80" i="3"/>
  <c r="AH80" i="3"/>
  <c r="AD80" i="3"/>
  <c r="BY80" i="3"/>
  <c r="BU80" i="3"/>
  <c r="BQ80" i="3"/>
  <c r="BM80" i="3"/>
  <c r="BI80" i="3"/>
  <c r="BE80" i="3"/>
  <c r="BA80" i="3"/>
  <c r="AW80" i="3"/>
  <c r="AS80" i="3"/>
  <c r="AO80" i="3"/>
  <c r="AK80" i="3"/>
  <c r="AG80" i="3"/>
  <c r="AC80" i="3"/>
  <c r="CB80" i="3"/>
  <c r="BL80" i="3"/>
  <c r="AV80" i="3"/>
  <c r="AF80" i="3"/>
  <c r="BX80" i="3"/>
  <c r="BH80" i="3"/>
  <c r="AR80" i="3"/>
  <c r="BT80" i="3"/>
  <c r="BD80" i="3"/>
  <c r="AN80" i="3"/>
  <c r="AJ80" i="3"/>
  <c r="BP80" i="3"/>
  <c r="AZ80" i="3"/>
  <c r="K73" i="1" l="1"/>
  <c r="Y73" i="4"/>
  <c r="Z73" i="4"/>
  <c r="AA73" i="4"/>
  <c r="U72" i="3"/>
  <c r="Y72" i="3"/>
  <c r="Q72" i="3"/>
  <c r="P72" i="3"/>
  <c r="S72" i="3"/>
  <c r="AB72" i="3"/>
  <c r="X72" i="3"/>
  <c r="AA72" i="3"/>
  <c r="Z72" i="3"/>
  <c r="R72" i="3"/>
  <c r="T72" i="3"/>
  <c r="W72" i="3"/>
  <c r="V72" i="3"/>
  <c r="AS72" i="4"/>
  <c r="AS72" i="6" s="1"/>
  <c r="Z72" i="6"/>
  <c r="AR72" i="4"/>
  <c r="AR72" i="6" s="1"/>
  <c r="Y72" i="6"/>
  <c r="AT72" i="4"/>
  <c r="AT72" i="6" s="1"/>
  <c r="AA72" i="6"/>
  <c r="BG70" i="6"/>
  <c r="BI70" i="6"/>
  <c r="AP72" i="4"/>
  <c r="AP72" i="6" s="1"/>
  <c r="W72" i="6"/>
  <c r="AN71" i="6"/>
  <c r="AO72" i="4"/>
  <c r="V72" i="6"/>
  <c r="AN72" i="4"/>
  <c r="AO71" i="6"/>
  <c r="BG71" i="4"/>
  <c r="C74" i="1"/>
  <c r="I73" i="1"/>
  <c r="AQ72" i="4"/>
  <c r="AQ72" i="6" s="1"/>
  <c r="X72" i="6"/>
  <c r="J73" i="1"/>
  <c r="P72" i="1"/>
  <c r="V73" i="4"/>
  <c r="X73" i="4"/>
  <c r="W73" i="4"/>
  <c r="H72" i="3"/>
  <c r="F72" i="3"/>
  <c r="D72" i="3"/>
  <c r="M72" i="3"/>
  <c r="O72" i="3"/>
  <c r="E72" i="3"/>
  <c r="K72" i="3"/>
  <c r="G72" i="3"/>
  <c r="C72" i="3"/>
  <c r="I72" i="3"/>
  <c r="N72" i="3"/>
  <c r="L72" i="3"/>
  <c r="J72" i="3"/>
  <c r="B74" i="6"/>
  <c r="S63" i="4"/>
  <c r="S63" i="6" s="1"/>
  <c r="BY63" i="6" s="1"/>
  <c r="BY62" i="4"/>
  <c r="B74" i="5"/>
  <c r="B74" i="4"/>
  <c r="B82" i="3"/>
  <c r="BY81" i="3"/>
  <c r="BU81" i="3"/>
  <c r="BQ81" i="3"/>
  <c r="BM81" i="3"/>
  <c r="BI81" i="3"/>
  <c r="BE81" i="3"/>
  <c r="BA81" i="3"/>
  <c r="AW81" i="3"/>
  <c r="AS81" i="3"/>
  <c r="AO81" i="3"/>
  <c r="AK81" i="3"/>
  <c r="AG81" i="3"/>
  <c r="AC81" i="3"/>
  <c r="CB81" i="3"/>
  <c r="BX81" i="3"/>
  <c r="BT81" i="3"/>
  <c r="BP81" i="3"/>
  <c r="BL81" i="3"/>
  <c r="BH81" i="3"/>
  <c r="BD81" i="3"/>
  <c r="AZ81" i="3"/>
  <c r="AV81" i="3"/>
  <c r="AR81" i="3"/>
  <c r="AN81" i="3"/>
  <c r="AJ81" i="3"/>
  <c r="AF81" i="3"/>
  <c r="CA81" i="3"/>
  <c r="BW81" i="3"/>
  <c r="BS81" i="3"/>
  <c r="BO81" i="3"/>
  <c r="BK81" i="3"/>
  <c r="BG81" i="3"/>
  <c r="BC81" i="3"/>
  <c r="AY81" i="3"/>
  <c r="AU81" i="3"/>
  <c r="AQ81" i="3"/>
  <c r="AM81" i="3"/>
  <c r="AI81" i="3"/>
  <c r="AE81" i="3"/>
  <c r="BN81" i="3"/>
  <c r="AX81" i="3"/>
  <c r="AH81" i="3"/>
  <c r="BZ81" i="3"/>
  <c r="BJ81" i="3"/>
  <c r="AT81" i="3"/>
  <c r="AD81" i="3"/>
  <c r="BV81" i="3"/>
  <c r="BF81" i="3"/>
  <c r="AP81" i="3"/>
  <c r="BR81" i="3"/>
  <c r="BB81" i="3"/>
  <c r="AL81" i="3"/>
  <c r="AT73" i="4" l="1"/>
  <c r="AT73" i="6" s="1"/>
  <c r="AA73" i="6"/>
  <c r="AS73" i="4"/>
  <c r="AS73" i="6" s="1"/>
  <c r="Z73" i="6"/>
  <c r="AR73" i="4"/>
  <c r="AR73" i="6" s="1"/>
  <c r="Y73" i="6"/>
  <c r="AN72" i="6"/>
  <c r="K74" i="1"/>
  <c r="AA74" i="4"/>
  <c r="Z74" i="4"/>
  <c r="Y74" i="4"/>
  <c r="P73" i="3"/>
  <c r="AA73" i="3"/>
  <c r="S73" i="3"/>
  <c r="Z73" i="3"/>
  <c r="Y73" i="3"/>
  <c r="AB73" i="3"/>
  <c r="Q73" i="3"/>
  <c r="V73" i="3"/>
  <c r="U73" i="3"/>
  <c r="X73" i="3"/>
  <c r="R73" i="3"/>
  <c r="T73" i="3"/>
  <c r="W73" i="3"/>
  <c r="J74" i="1"/>
  <c r="P73" i="1"/>
  <c r="X74" i="4"/>
  <c r="V74" i="4"/>
  <c r="W74" i="4"/>
  <c r="F73" i="3"/>
  <c r="O73" i="3"/>
  <c r="M73" i="3"/>
  <c r="G73" i="3"/>
  <c r="I73" i="3"/>
  <c r="E73" i="3"/>
  <c r="K73" i="3"/>
  <c r="L73" i="3"/>
  <c r="C73" i="3"/>
  <c r="N73" i="3"/>
  <c r="H73" i="3"/>
  <c r="J73" i="3"/>
  <c r="D73" i="3"/>
  <c r="AO72" i="6"/>
  <c r="BG72" i="4"/>
  <c r="AP73" i="4"/>
  <c r="AP73" i="6" s="1"/>
  <c r="W73" i="6"/>
  <c r="AQ73" i="4"/>
  <c r="AQ73" i="6" s="1"/>
  <c r="X73" i="6"/>
  <c r="C75" i="1"/>
  <c r="I74" i="1"/>
  <c r="AO73" i="4"/>
  <c r="V73" i="6"/>
  <c r="AN73" i="4"/>
  <c r="BI71" i="6"/>
  <c r="BG71" i="6"/>
  <c r="B75" i="6"/>
  <c r="S64" i="4"/>
  <c r="S64" i="6" s="1"/>
  <c r="BY64" i="6" s="1"/>
  <c r="BY63" i="4"/>
  <c r="B75" i="5"/>
  <c r="B75" i="4"/>
  <c r="B83" i="3"/>
  <c r="CA82" i="3"/>
  <c r="BW82" i="3"/>
  <c r="BS82" i="3"/>
  <c r="BO82" i="3"/>
  <c r="BK82" i="3"/>
  <c r="BG82" i="3"/>
  <c r="BC82" i="3"/>
  <c r="AY82" i="3"/>
  <c r="AU82" i="3"/>
  <c r="AQ82" i="3"/>
  <c r="AM82" i="3"/>
  <c r="AI82" i="3"/>
  <c r="AE82" i="3"/>
  <c r="BZ82" i="3"/>
  <c r="BV82" i="3"/>
  <c r="BR82" i="3"/>
  <c r="BN82" i="3"/>
  <c r="BJ82" i="3"/>
  <c r="BF82" i="3"/>
  <c r="BB82" i="3"/>
  <c r="AX82" i="3"/>
  <c r="AT82" i="3"/>
  <c r="AP82" i="3"/>
  <c r="AL82" i="3"/>
  <c r="AH82" i="3"/>
  <c r="AD82" i="3"/>
  <c r="BY82" i="3"/>
  <c r="BU82" i="3"/>
  <c r="BQ82" i="3"/>
  <c r="BM82" i="3"/>
  <c r="BI82" i="3"/>
  <c r="BE82" i="3"/>
  <c r="BA82" i="3"/>
  <c r="AW82" i="3"/>
  <c r="AS82" i="3"/>
  <c r="AO82" i="3"/>
  <c r="AK82" i="3"/>
  <c r="AG82" i="3"/>
  <c r="AC82" i="3"/>
  <c r="BP82" i="3"/>
  <c r="AZ82" i="3"/>
  <c r="AJ82" i="3"/>
  <c r="CB82" i="3"/>
  <c r="BL82" i="3"/>
  <c r="AV82" i="3"/>
  <c r="AF82" i="3"/>
  <c r="BX82" i="3"/>
  <c r="BH82" i="3"/>
  <c r="AR82" i="3"/>
  <c r="BT82" i="3"/>
  <c r="BD82" i="3"/>
  <c r="AN82" i="3"/>
  <c r="AN73" i="6" l="1"/>
  <c r="AR74" i="4"/>
  <c r="AR74" i="6" s="1"/>
  <c r="Y74" i="6"/>
  <c r="AS74" i="4"/>
  <c r="AS74" i="6" s="1"/>
  <c r="Z74" i="6"/>
  <c r="AT74" i="4"/>
  <c r="AT74" i="6" s="1"/>
  <c r="AA74" i="6"/>
  <c r="K75" i="1"/>
  <c r="Z75" i="4"/>
  <c r="AA75" i="4"/>
  <c r="Y75" i="4"/>
  <c r="T74" i="3"/>
  <c r="Z74" i="3"/>
  <c r="Y74" i="3"/>
  <c r="P74" i="3"/>
  <c r="V74" i="3"/>
  <c r="S74" i="3"/>
  <c r="R74" i="3"/>
  <c r="U74" i="3"/>
  <c r="AA74" i="3"/>
  <c r="AB74" i="3"/>
  <c r="Q74" i="3"/>
  <c r="W74" i="3"/>
  <c r="X74" i="3"/>
  <c r="AP74" i="4"/>
  <c r="AP74" i="6" s="1"/>
  <c r="W74" i="6"/>
  <c r="AO73" i="6"/>
  <c r="BG73" i="4"/>
  <c r="AO74" i="4"/>
  <c r="V74" i="6"/>
  <c r="AN74" i="4"/>
  <c r="BI72" i="6"/>
  <c r="BG72" i="6"/>
  <c r="AQ74" i="4"/>
  <c r="AQ74" i="6" s="1"/>
  <c r="X74" i="6"/>
  <c r="C76" i="1"/>
  <c r="I75" i="1"/>
  <c r="J75" i="1"/>
  <c r="P74" i="1"/>
  <c r="V75" i="4"/>
  <c r="X75" i="4"/>
  <c r="W75" i="4"/>
  <c r="M74" i="3"/>
  <c r="E74" i="3"/>
  <c r="O74" i="3"/>
  <c r="L74" i="3"/>
  <c r="K74" i="3"/>
  <c r="N74" i="3"/>
  <c r="H74" i="3"/>
  <c r="G74" i="3"/>
  <c r="J74" i="3"/>
  <c r="D74" i="3"/>
  <c r="C74" i="3"/>
  <c r="F74" i="3"/>
  <c r="I74" i="3"/>
  <c r="B76" i="6"/>
  <c r="S65" i="4"/>
  <c r="S65" i="6" s="1"/>
  <c r="BY65" i="6" s="1"/>
  <c r="BY64" i="4"/>
  <c r="B76" i="5"/>
  <c r="B76" i="4"/>
  <c r="B84" i="3"/>
  <c r="BY83" i="3"/>
  <c r="BU83" i="3"/>
  <c r="BQ83" i="3"/>
  <c r="BM83" i="3"/>
  <c r="BI83" i="3"/>
  <c r="BE83" i="3"/>
  <c r="BA83" i="3"/>
  <c r="AW83" i="3"/>
  <c r="AS83" i="3"/>
  <c r="AO83" i="3"/>
  <c r="AK83" i="3"/>
  <c r="AG83" i="3"/>
  <c r="AC83" i="3"/>
  <c r="CB83" i="3"/>
  <c r="BX83" i="3"/>
  <c r="BT83" i="3"/>
  <c r="BP83" i="3"/>
  <c r="BL83" i="3"/>
  <c r="BH83" i="3"/>
  <c r="BD83" i="3"/>
  <c r="AZ83" i="3"/>
  <c r="AV83" i="3"/>
  <c r="AR83" i="3"/>
  <c r="AN83" i="3"/>
  <c r="AJ83" i="3"/>
  <c r="AF83" i="3"/>
  <c r="CA83" i="3"/>
  <c r="BW83" i="3"/>
  <c r="BS83" i="3"/>
  <c r="BO83" i="3"/>
  <c r="BK83" i="3"/>
  <c r="BG83" i="3"/>
  <c r="BC83" i="3"/>
  <c r="AY83" i="3"/>
  <c r="AU83" i="3"/>
  <c r="AQ83" i="3"/>
  <c r="AM83" i="3"/>
  <c r="AI83" i="3"/>
  <c r="AE83" i="3"/>
  <c r="BR83" i="3"/>
  <c r="BB83" i="3"/>
  <c r="AL83" i="3"/>
  <c r="BN83" i="3"/>
  <c r="AX83" i="3"/>
  <c r="AH83" i="3"/>
  <c r="BZ83" i="3"/>
  <c r="BJ83" i="3"/>
  <c r="AT83" i="3"/>
  <c r="AD83" i="3"/>
  <c r="BF83" i="3"/>
  <c r="AP83" i="3"/>
  <c r="BV83" i="3"/>
  <c r="AN74" i="6" l="1"/>
  <c r="K76" i="1"/>
  <c r="Y76" i="4"/>
  <c r="Z76" i="4"/>
  <c r="AA76" i="4"/>
  <c r="V75" i="3"/>
  <c r="Y75" i="3"/>
  <c r="AB75" i="3"/>
  <c r="U75" i="3"/>
  <c r="X75" i="3"/>
  <c r="AA75" i="3"/>
  <c r="Z75" i="3"/>
  <c r="Q75" i="3"/>
  <c r="T75" i="3"/>
  <c r="W75" i="3"/>
  <c r="R75" i="3"/>
  <c r="P75" i="3"/>
  <c r="S75" i="3"/>
  <c r="AR75" i="4"/>
  <c r="AR75" i="6" s="1"/>
  <c r="Y75" i="6"/>
  <c r="AA75" i="6"/>
  <c r="AT75" i="4"/>
  <c r="AT75" i="6" s="1"/>
  <c r="Z75" i="6"/>
  <c r="AS75" i="4"/>
  <c r="AS75" i="6" s="1"/>
  <c r="AO75" i="4"/>
  <c r="V75" i="6"/>
  <c r="AN75" i="4"/>
  <c r="J76" i="1"/>
  <c r="P75" i="1"/>
  <c r="V76" i="4"/>
  <c r="X76" i="4"/>
  <c r="W76" i="4"/>
  <c r="H75" i="3"/>
  <c r="J75" i="3"/>
  <c r="D75" i="3"/>
  <c r="O75" i="3"/>
  <c r="F75" i="3"/>
  <c r="N75" i="3"/>
  <c r="K75" i="3"/>
  <c r="M75" i="3"/>
  <c r="G75" i="3"/>
  <c r="I75" i="3"/>
  <c r="C75" i="3"/>
  <c r="L75" i="3"/>
  <c r="E75" i="3"/>
  <c r="AO74" i="6"/>
  <c r="BG74" i="4"/>
  <c r="C77" i="1"/>
  <c r="I76" i="1"/>
  <c r="BI73" i="6"/>
  <c r="BG73" i="6"/>
  <c r="AP75" i="4"/>
  <c r="AP75" i="6" s="1"/>
  <c r="W75" i="6"/>
  <c r="AQ75" i="4"/>
  <c r="AQ75" i="6" s="1"/>
  <c r="X75" i="6"/>
  <c r="B77" i="6"/>
  <c r="BY65" i="4"/>
  <c r="B77" i="5"/>
  <c r="S76" i="4"/>
  <c r="S76" i="6" s="1"/>
  <c r="BY76" i="6" s="1"/>
  <c r="O76" i="4"/>
  <c r="O76" i="6" s="1"/>
  <c r="BU76" i="6" s="1"/>
  <c r="T76" i="4"/>
  <c r="T76" i="6" s="1"/>
  <c r="BZ76" i="6" s="1"/>
  <c r="N76" i="4"/>
  <c r="N76" i="6" s="1"/>
  <c r="BT76" i="6" s="1"/>
  <c r="K76" i="4"/>
  <c r="K76" i="6" s="1"/>
  <c r="BQ76" i="6" s="1"/>
  <c r="H76" i="4"/>
  <c r="H76" i="6" s="1"/>
  <c r="E76" i="4"/>
  <c r="E76" i="6" s="1"/>
  <c r="R76" i="4"/>
  <c r="R76" i="6" s="1"/>
  <c r="BX76" i="6" s="1"/>
  <c r="Q76" i="4"/>
  <c r="Q76" i="6" s="1"/>
  <c r="BW76" i="6" s="1"/>
  <c r="M76" i="4"/>
  <c r="M76" i="6" s="1"/>
  <c r="BS76" i="6" s="1"/>
  <c r="J76" i="4"/>
  <c r="J76" i="6" s="1"/>
  <c r="BP76" i="6" s="1"/>
  <c r="G76" i="4"/>
  <c r="G76" i="6" s="1"/>
  <c r="L76" i="4"/>
  <c r="L76" i="6" s="1"/>
  <c r="BR76" i="6" s="1"/>
  <c r="D76" i="4"/>
  <c r="D76" i="6" s="1"/>
  <c r="P76" i="4"/>
  <c r="P76" i="6" s="1"/>
  <c r="BV76" i="6" s="1"/>
  <c r="F76" i="4"/>
  <c r="F76" i="6" s="1"/>
  <c r="I76" i="4"/>
  <c r="I76" i="6" s="1"/>
  <c r="BO76" i="6" s="1"/>
  <c r="B77" i="4"/>
  <c r="B85" i="3"/>
  <c r="CA84" i="3"/>
  <c r="BW84" i="3"/>
  <c r="BS84" i="3"/>
  <c r="BO84" i="3"/>
  <c r="BK84" i="3"/>
  <c r="BG84" i="3"/>
  <c r="BC84" i="3"/>
  <c r="AY84" i="3"/>
  <c r="AU84" i="3"/>
  <c r="AQ84" i="3"/>
  <c r="AM84" i="3"/>
  <c r="AI84" i="3"/>
  <c r="AE84" i="3"/>
  <c r="BZ84" i="3"/>
  <c r="BV84" i="3"/>
  <c r="BR84" i="3"/>
  <c r="BN84" i="3"/>
  <c r="BJ84" i="3"/>
  <c r="BF84" i="3"/>
  <c r="BB84" i="3"/>
  <c r="AX84" i="3"/>
  <c r="AT84" i="3"/>
  <c r="AP84" i="3"/>
  <c r="AL84" i="3"/>
  <c r="AH84" i="3"/>
  <c r="AD84" i="3"/>
  <c r="BY84" i="3"/>
  <c r="BU84" i="3"/>
  <c r="BQ84" i="3"/>
  <c r="BM84" i="3"/>
  <c r="BI84" i="3"/>
  <c r="BE84" i="3"/>
  <c r="BA84" i="3"/>
  <c r="AW84" i="3"/>
  <c r="AS84" i="3"/>
  <c r="AO84" i="3"/>
  <c r="AK84" i="3"/>
  <c r="AG84" i="3"/>
  <c r="AC84" i="3"/>
  <c r="BT84" i="3"/>
  <c r="BD84" i="3"/>
  <c r="AN84" i="3"/>
  <c r="BP84" i="3"/>
  <c r="AZ84" i="3"/>
  <c r="AJ84" i="3"/>
  <c r="CB84" i="3"/>
  <c r="BL84" i="3"/>
  <c r="AV84" i="3"/>
  <c r="AF84" i="3"/>
  <c r="AR84" i="3"/>
  <c r="BX84" i="3"/>
  <c r="BH84" i="3"/>
  <c r="AT76" i="4" l="1"/>
  <c r="AT76" i="6" s="1"/>
  <c r="AA76" i="6"/>
  <c r="Z76" i="6"/>
  <c r="AS76" i="4"/>
  <c r="AS76" i="6" s="1"/>
  <c r="AR76" i="4"/>
  <c r="AR76" i="6" s="1"/>
  <c r="Y76" i="6"/>
  <c r="K77" i="1"/>
  <c r="Y77" i="4"/>
  <c r="Z77" i="4"/>
  <c r="AA77" i="4"/>
  <c r="P76" i="3"/>
  <c r="AA76" i="3"/>
  <c r="Z76" i="3"/>
  <c r="Y76" i="3"/>
  <c r="AB76" i="3"/>
  <c r="W76" i="3"/>
  <c r="V76" i="3"/>
  <c r="U76" i="3"/>
  <c r="S76" i="3"/>
  <c r="R76" i="3"/>
  <c r="Q76" i="3"/>
  <c r="T76" i="3"/>
  <c r="X76" i="3"/>
  <c r="C78" i="1"/>
  <c r="I77" i="1"/>
  <c r="AP76" i="4"/>
  <c r="AP76" i="6" s="1"/>
  <c r="W76" i="6"/>
  <c r="AQ76" i="4"/>
  <c r="AQ76" i="6" s="1"/>
  <c r="X76" i="6"/>
  <c r="BI74" i="6"/>
  <c r="BG74" i="6"/>
  <c r="AO76" i="4"/>
  <c r="BI76" i="4" s="1"/>
  <c r="V76" i="6"/>
  <c r="AN76" i="4"/>
  <c r="J77" i="1"/>
  <c r="P76" i="1"/>
  <c r="X77" i="4"/>
  <c r="V77" i="4"/>
  <c r="W77" i="4"/>
  <c r="M76" i="3"/>
  <c r="O76" i="3"/>
  <c r="I76" i="3"/>
  <c r="K76" i="3"/>
  <c r="E76" i="3"/>
  <c r="G76" i="3"/>
  <c r="C76" i="3"/>
  <c r="D76" i="3"/>
  <c r="L76" i="3"/>
  <c r="N76" i="3"/>
  <c r="J76" i="3"/>
  <c r="F76" i="3"/>
  <c r="H76" i="3"/>
  <c r="AN75" i="6"/>
  <c r="AO75" i="6"/>
  <c r="BG75" i="4"/>
  <c r="B78" i="6"/>
  <c r="U76" i="6"/>
  <c r="BQ76" i="4"/>
  <c r="BT76" i="4"/>
  <c r="BZ76" i="4"/>
  <c r="BS76" i="4"/>
  <c r="BU76" i="4"/>
  <c r="BR76" i="4"/>
  <c r="BY76" i="4"/>
  <c r="BX76" i="4"/>
  <c r="BO76" i="4"/>
  <c r="BW76" i="4"/>
  <c r="BV76" i="4"/>
  <c r="BP76" i="4"/>
  <c r="BN76" i="4"/>
  <c r="U76" i="5"/>
  <c r="B78" i="5"/>
  <c r="U76" i="4"/>
  <c r="B78" i="4"/>
  <c r="B86" i="3"/>
  <c r="BY85" i="3"/>
  <c r="BU85" i="3"/>
  <c r="BQ85" i="3"/>
  <c r="BM85" i="3"/>
  <c r="BI85" i="3"/>
  <c r="BE85" i="3"/>
  <c r="BA85" i="3"/>
  <c r="AW85" i="3"/>
  <c r="AS85" i="3"/>
  <c r="AO85" i="3"/>
  <c r="AK85" i="3"/>
  <c r="AG85" i="3"/>
  <c r="AC85" i="3"/>
  <c r="CB85" i="3"/>
  <c r="BX85" i="3"/>
  <c r="BT85" i="3"/>
  <c r="BP85" i="3"/>
  <c r="BL85" i="3"/>
  <c r="BH85" i="3"/>
  <c r="BD85" i="3"/>
  <c r="AZ85" i="3"/>
  <c r="AV85" i="3"/>
  <c r="AR85" i="3"/>
  <c r="AN85" i="3"/>
  <c r="AJ85" i="3"/>
  <c r="AF85" i="3"/>
  <c r="CA85" i="3"/>
  <c r="BW85" i="3"/>
  <c r="BS85" i="3"/>
  <c r="BO85" i="3"/>
  <c r="BK85" i="3"/>
  <c r="BG85" i="3"/>
  <c r="BC85" i="3"/>
  <c r="AY85" i="3"/>
  <c r="AU85" i="3"/>
  <c r="AQ85" i="3"/>
  <c r="AM85" i="3"/>
  <c r="AI85" i="3"/>
  <c r="AE85" i="3"/>
  <c r="BV85" i="3"/>
  <c r="BF85" i="3"/>
  <c r="AP85" i="3"/>
  <c r="BR85" i="3"/>
  <c r="BB85" i="3"/>
  <c r="AL85" i="3"/>
  <c r="BN85" i="3"/>
  <c r="AX85" i="3"/>
  <c r="AH85" i="3"/>
  <c r="AD85" i="3"/>
  <c r="BZ85" i="3"/>
  <c r="BJ85" i="3"/>
  <c r="AT85" i="3"/>
  <c r="BM76" i="4" l="1"/>
  <c r="BJ76" i="4"/>
  <c r="BM76" i="6"/>
  <c r="BN76" i="6"/>
  <c r="BK76" i="4"/>
  <c r="BL76" i="4"/>
  <c r="BL76" i="6"/>
  <c r="AA77" i="6"/>
  <c r="AT77" i="4"/>
  <c r="AT77" i="6" s="1"/>
  <c r="AS77" i="4"/>
  <c r="AS77" i="6" s="1"/>
  <c r="Z77" i="6"/>
  <c r="AR77" i="4"/>
  <c r="AR77" i="6" s="1"/>
  <c r="Y77" i="6"/>
  <c r="K78" i="1"/>
  <c r="Y78" i="4"/>
  <c r="Z78" i="4"/>
  <c r="AA78" i="4"/>
  <c r="Y77" i="3"/>
  <c r="AB77" i="3"/>
  <c r="U77" i="3"/>
  <c r="X77" i="3"/>
  <c r="AA77" i="3"/>
  <c r="Z77" i="3"/>
  <c r="Q77" i="3"/>
  <c r="T77" i="3"/>
  <c r="W77" i="3"/>
  <c r="R77" i="3"/>
  <c r="P77" i="3"/>
  <c r="S77" i="3"/>
  <c r="V77" i="3"/>
  <c r="BI75" i="6"/>
  <c r="BG75" i="6"/>
  <c r="AO77" i="4"/>
  <c r="V77" i="6"/>
  <c r="AN77" i="4"/>
  <c r="AQ77" i="4"/>
  <c r="AQ77" i="6" s="1"/>
  <c r="X77" i="6"/>
  <c r="J78" i="1"/>
  <c r="P77" i="1"/>
  <c r="X78" i="4"/>
  <c r="V78" i="4"/>
  <c r="W78" i="4"/>
  <c r="O77" i="3"/>
  <c r="J77" i="3"/>
  <c r="M77" i="3"/>
  <c r="K77" i="3"/>
  <c r="I77" i="3"/>
  <c r="G77" i="3"/>
  <c r="E77" i="3"/>
  <c r="C77" i="3"/>
  <c r="N77" i="3"/>
  <c r="L77" i="3"/>
  <c r="F77" i="3"/>
  <c r="H77" i="3"/>
  <c r="D77" i="3"/>
  <c r="BK76" i="6"/>
  <c r="AN76" i="6"/>
  <c r="BJ76" i="6"/>
  <c r="AO76" i="6"/>
  <c r="BG76" i="4"/>
  <c r="AP77" i="4"/>
  <c r="AP77" i="6" s="1"/>
  <c r="W77" i="6"/>
  <c r="C79" i="1"/>
  <c r="I78" i="1"/>
  <c r="B79" i="6"/>
  <c r="B79" i="5"/>
  <c r="B79" i="4"/>
  <c r="B87" i="3"/>
  <c r="CA86" i="3"/>
  <c r="BW86" i="3"/>
  <c r="BS86" i="3"/>
  <c r="BO86" i="3"/>
  <c r="BK86" i="3"/>
  <c r="BG86" i="3"/>
  <c r="BC86" i="3"/>
  <c r="AY86" i="3"/>
  <c r="AU86" i="3"/>
  <c r="AQ86" i="3"/>
  <c r="AM86" i="3"/>
  <c r="AI86" i="3"/>
  <c r="AE86" i="3"/>
  <c r="BZ86" i="3"/>
  <c r="BV86" i="3"/>
  <c r="BR86" i="3"/>
  <c r="BN86" i="3"/>
  <c r="BJ86" i="3"/>
  <c r="BF86" i="3"/>
  <c r="BB86" i="3"/>
  <c r="AX86" i="3"/>
  <c r="AT86" i="3"/>
  <c r="AP86" i="3"/>
  <c r="AL86" i="3"/>
  <c r="AH86" i="3"/>
  <c r="AD86" i="3"/>
  <c r="BY86" i="3"/>
  <c r="BU86" i="3"/>
  <c r="BQ86" i="3"/>
  <c r="BM86" i="3"/>
  <c r="BI86" i="3"/>
  <c r="BE86" i="3"/>
  <c r="BA86" i="3"/>
  <c r="AW86" i="3"/>
  <c r="AS86" i="3"/>
  <c r="AO86" i="3"/>
  <c r="AK86" i="3"/>
  <c r="AG86" i="3"/>
  <c r="AC86" i="3"/>
  <c r="BX86" i="3"/>
  <c r="BH86" i="3"/>
  <c r="AR86" i="3"/>
  <c r="BT86" i="3"/>
  <c r="BD86" i="3"/>
  <c r="AN86" i="3"/>
  <c r="BP86" i="3"/>
  <c r="AZ86" i="3"/>
  <c r="AJ86" i="3"/>
  <c r="CB86" i="3"/>
  <c r="BL86" i="3"/>
  <c r="AV86" i="3"/>
  <c r="AF86" i="3"/>
  <c r="K79" i="1" l="1"/>
  <c r="Y79" i="4"/>
  <c r="AA79" i="4"/>
  <c r="Z79" i="4"/>
  <c r="S78" i="3"/>
  <c r="R78" i="3"/>
  <c r="Q78" i="3"/>
  <c r="X78" i="3"/>
  <c r="P78" i="3"/>
  <c r="V78" i="3"/>
  <c r="W78" i="3"/>
  <c r="U78" i="3"/>
  <c r="AB78" i="3"/>
  <c r="T78" i="3"/>
  <c r="AA78" i="3"/>
  <c r="Z78" i="3"/>
  <c r="Y78" i="3"/>
  <c r="AT78" i="4"/>
  <c r="AT78" i="6" s="1"/>
  <c r="AA78" i="6"/>
  <c r="AS78" i="4"/>
  <c r="AS78" i="6" s="1"/>
  <c r="Z78" i="6"/>
  <c r="Y78" i="6"/>
  <c r="AR78" i="4"/>
  <c r="AR78" i="6" s="1"/>
  <c r="J79" i="1"/>
  <c r="P78" i="1"/>
  <c r="X79" i="4"/>
  <c r="V79" i="4"/>
  <c r="W79" i="4"/>
  <c r="K78" i="3"/>
  <c r="E78" i="3"/>
  <c r="G78" i="3"/>
  <c r="C78" i="3"/>
  <c r="H78" i="3"/>
  <c r="N78" i="3"/>
  <c r="J78" i="3"/>
  <c r="F78" i="3"/>
  <c r="L78" i="3"/>
  <c r="D78" i="3"/>
  <c r="M78" i="3"/>
  <c r="O78" i="3"/>
  <c r="I78" i="3"/>
  <c r="BI76" i="6"/>
  <c r="BG76" i="6"/>
  <c r="AP78" i="4"/>
  <c r="AP78" i="6" s="1"/>
  <c r="W78" i="6"/>
  <c r="AN77" i="6"/>
  <c r="AO78" i="4"/>
  <c r="V78" i="6"/>
  <c r="AN78" i="4"/>
  <c r="AO77" i="6"/>
  <c r="BG77" i="4"/>
  <c r="AQ78" i="4"/>
  <c r="AQ78" i="6" s="1"/>
  <c r="X78" i="6"/>
  <c r="C80" i="1"/>
  <c r="I79" i="1"/>
  <c r="B80" i="6"/>
  <c r="B80" i="5"/>
  <c r="B80" i="4"/>
  <c r="B88" i="3"/>
  <c r="BY87" i="3"/>
  <c r="BU87" i="3"/>
  <c r="BQ87" i="3"/>
  <c r="BM87" i="3"/>
  <c r="BI87" i="3"/>
  <c r="BE87" i="3"/>
  <c r="BA87" i="3"/>
  <c r="AW87" i="3"/>
  <c r="AS87" i="3"/>
  <c r="AO87" i="3"/>
  <c r="AK87" i="3"/>
  <c r="AG87" i="3"/>
  <c r="AC87" i="3"/>
  <c r="CB87" i="3"/>
  <c r="BX87" i="3"/>
  <c r="BT87" i="3"/>
  <c r="BP87" i="3"/>
  <c r="BL87" i="3"/>
  <c r="BH87" i="3"/>
  <c r="BD87" i="3"/>
  <c r="AZ87" i="3"/>
  <c r="AV87" i="3"/>
  <c r="AR87" i="3"/>
  <c r="AN87" i="3"/>
  <c r="AJ87" i="3"/>
  <c r="AF87" i="3"/>
  <c r="CA87" i="3"/>
  <c r="BW87" i="3"/>
  <c r="BS87" i="3"/>
  <c r="BO87" i="3"/>
  <c r="BK87" i="3"/>
  <c r="BG87" i="3"/>
  <c r="BC87" i="3"/>
  <c r="AY87" i="3"/>
  <c r="AU87" i="3"/>
  <c r="AQ87" i="3"/>
  <c r="AM87" i="3"/>
  <c r="AI87" i="3"/>
  <c r="AE87" i="3"/>
  <c r="BZ87" i="3"/>
  <c r="BJ87" i="3"/>
  <c r="AT87" i="3"/>
  <c r="AD87" i="3"/>
  <c r="BV87" i="3"/>
  <c r="BF87" i="3"/>
  <c r="AP87" i="3"/>
  <c r="BR87" i="3"/>
  <c r="BB87" i="3"/>
  <c r="AL87" i="3"/>
  <c r="BN87" i="3"/>
  <c r="AX87" i="3"/>
  <c r="AH87" i="3"/>
  <c r="AS79" i="4" l="1"/>
  <c r="AS79" i="6" s="1"/>
  <c r="Z79" i="6"/>
  <c r="AT79" i="4"/>
  <c r="AT79" i="6" s="1"/>
  <c r="AA79" i="6"/>
  <c r="AR79" i="4"/>
  <c r="AR79" i="6" s="1"/>
  <c r="Y79" i="6"/>
  <c r="K80" i="1"/>
  <c r="Y80" i="4"/>
  <c r="AA80" i="4"/>
  <c r="Z80" i="4"/>
  <c r="Q79" i="3"/>
  <c r="T79" i="3"/>
  <c r="W79" i="3"/>
  <c r="R79" i="3"/>
  <c r="Z79" i="3"/>
  <c r="U79" i="3"/>
  <c r="AA79" i="3"/>
  <c r="P79" i="3"/>
  <c r="S79" i="3"/>
  <c r="V79" i="3"/>
  <c r="Y79" i="3"/>
  <c r="AB79" i="3"/>
  <c r="X79" i="3"/>
  <c r="BI77" i="6"/>
  <c r="BG77" i="6"/>
  <c r="AP79" i="4"/>
  <c r="AP79" i="6" s="1"/>
  <c r="W79" i="6"/>
  <c r="AO79" i="4"/>
  <c r="V79" i="6"/>
  <c r="AN79" i="4"/>
  <c r="AN78" i="6"/>
  <c r="AQ79" i="4"/>
  <c r="AQ79" i="6" s="1"/>
  <c r="X79" i="6"/>
  <c r="AO78" i="6"/>
  <c r="BG78" i="4"/>
  <c r="C81" i="1"/>
  <c r="I80" i="1"/>
  <c r="J80" i="1"/>
  <c r="P79" i="1"/>
  <c r="X80" i="4"/>
  <c r="V80" i="4"/>
  <c r="W80" i="4"/>
  <c r="I79" i="3"/>
  <c r="G79" i="3"/>
  <c r="F79" i="3"/>
  <c r="E79" i="3"/>
  <c r="C79" i="3"/>
  <c r="L79" i="3"/>
  <c r="J79" i="3"/>
  <c r="H79" i="3"/>
  <c r="D79" i="3"/>
  <c r="O79" i="3"/>
  <c r="N79" i="3"/>
  <c r="M79" i="3"/>
  <c r="K79" i="3"/>
  <c r="B81" i="6"/>
  <c r="B81" i="5"/>
  <c r="B81" i="4"/>
  <c r="B89" i="3"/>
  <c r="CA88" i="3"/>
  <c r="BW88" i="3"/>
  <c r="BS88" i="3"/>
  <c r="BO88" i="3"/>
  <c r="BK88" i="3"/>
  <c r="BG88" i="3"/>
  <c r="BC88" i="3"/>
  <c r="AY88" i="3"/>
  <c r="AU88" i="3"/>
  <c r="AQ88" i="3"/>
  <c r="AM88" i="3"/>
  <c r="AI88" i="3"/>
  <c r="AE88" i="3"/>
  <c r="BZ88" i="3"/>
  <c r="BV88" i="3"/>
  <c r="BR88" i="3"/>
  <c r="BN88" i="3"/>
  <c r="BJ88" i="3"/>
  <c r="BF88" i="3"/>
  <c r="BB88" i="3"/>
  <c r="AX88" i="3"/>
  <c r="AT88" i="3"/>
  <c r="AP88" i="3"/>
  <c r="AL88" i="3"/>
  <c r="AH88" i="3"/>
  <c r="AD88" i="3"/>
  <c r="BY88" i="3"/>
  <c r="BU88" i="3"/>
  <c r="BQ88" i="3"/>
  <c r="BM88" i="3"/>
  <c r="BI88" i="3"/>
  <c r="BE88" i="3"/>
  <c r="BA88" i="3"/>
  <c r="AW88" i="3"/>
  <c r="AS88" i="3"/>
  <c r="AO88" i="3"/>
  <c r="AK88" i="3"/>
  <c r="AG88" i="3"/>
  <c r="AC88" i="3"/>
  <c r="CB88" i="3"/>
  <c r="BL88" i="3"/>
  <c r="AV88" i="3"/>
  <c r="AF88" i="3"/>
  <c r="BX88" i="3"/>
  <c r="BH88" i="3"/>
  <c r="AR88" i="3"/>
  <c r="BT88" i="3"/>
  <c r="BD88" i="3"/>
  <c r="AN88" i="3"/>
  <c r="AZ88" i="3"/>
  <c r="AJ88" i="3"/>
  <c r="BP88" i="3"/>
  <c r="AN79" i="6" l="1"/>
  <c r="AS80" i="4"/>
  <c r="AS80" i="6" s="1"/>
  <c r="Z80" i="6"/>
  <c r="K81" i="1"/>
  <c r="Y81" i="4"/>
  <c r="AA81" i="4"/>
  <c r="Z81" i="4"/>
  <c r="P80" i="3"/>
  <c r="X80" i="3"/>
  <c r="AA80" i="3"/>
  <c r="Z80" i="3"/>
  <c r="Y80" i="3"/>
  <c r="W80" i="3"/>
  <c r="V80" i="3"/>
  <c r="U80" i="3"/>
  <c r="T80" i="3"/>
  <c r="S80" i="3"/>
  <c r="R80" i="3"/>
  <c r="Q80" i="3"/>
  <c r="AB80" i="3"/>
  <c r="AA80" i="6"/>
  <c r="AT80" i="4"/>
  <c r="AT80" i="6" s="1"/>
  <c r="AR80" i="4"/>
  <c r="AR80" i="6" s="1"/>
  <c r="Y80" i="6"/>
  <c r="J81" i="1"/>
  <c r="P80" i="1"/>
  <c r="X81" i="4"/>
  <c r="V81" i="4"/>
  <c r="W81" i="4"/>
  <c r="G80" i="3"/>
  <c r="C80" i="3"/>
  <c r="L80" i="3"/>
  <c r="N80" i="3"/>
  <c r="D80" i="3"/>
  <c r="J80" i="3"/>
  <c r="F80" i="3"/>
  <c r="M80" i="3"/>
  <c r="O80" i="3"/>
  <c r="I80" i="3"/>
  <c r="H80" i="3"/>
  <c r="K80" i="3"/>
  <c r="E80" i="3"/>
  <c r="C82" i="1"/>
  <c r="I81" i="1"/>
  <c r="AO79" i="6"/>
  <c r="BG79" i="4"/>
  <c r="AP80" i="4"/>
  <c r="AP80" i="6" s="1"/>
  <c r="W80" i="6"/>
  <c r="BG78" i="6"/>
  <c r="BI78" i="6"/>
  <c r="AO80" i="4"/>
  <c r="V80" i="6"/>
  <c r="AN80" i="4"/>
  <c r="AQ80" i="4"/>
  <c r="AQ80" i="6" s="1"/>
  <c r="X80" i="6"/>
  <c r="B82" i="6"/>
  <c r="B82" i="5"/>
  <c r="B82" i="4"/>
  <c r="B90" i="3"/>
  <c r="BY89" i="3"/>
  <c r="CB89" i="3"/>
  <c r="BX89" i="3"/>
  <c r="CA89" i="3"/>
  <c r="BU89" i="3"/>
  <c r="BQ89" i="3"/>
  <c r="BM89" i="3"/>
  <c r="BI89" i="3"/>
  <c r="BE89" i="3"/>
  <c r="BA89" i="3"/>
  <c r="AW89" i="3"/>
  <c r="AS89" i="3"/>
  <c r="AO89" i="3"/>
  <c r="AK89" i="3"/>
  <c r="AG89" i="3"/>
  <c r="AC89" i="3"/>
  <c r="BZ89" i="3"/>
  <c r="BT89" i="3"/>
  <c r="BP89" i="3"/>
  <c r="BL89" i="3"/>
  <c r="BH89" i="3"/>
  <c r="BD89" i="3"/>
  <c r="AZ89" i="3"/>
  <c r="AV89" i="3"/>
  <c r="AR89" i="3"/>
  <c r="AN89" i="3"/>
  <c r="AJ89" i="3"/>
  <c r="AF89" i="3"/>
  <c r="BW89" i="3"/>
  <c r="BS89" i="3"/>
  <c r="BO89" i="3"/>
  <c r="BK89" i="3"/>
  <c r="BG89" i="3"/>
  <c r="BC89" i="3"/>
  <c r="AY89" i="3"/>
  <c r="AU89" i="3"/>
  <c r="AQ89" i="3"/>
  <c r="AM89" i="3"/>
  <c r="AI89" i="3"/>
  <c r="AE89" i="3"/>
  <c r="BN89" i="3"/>
  <c r="AX89" i="3"/>
  <c r="AH89" i="3"/>
  <c r="BJ89" i="3"/>
  <c r="AT89" i="3"/>
  <c r="AD89" i="3"/>
  <c r="BV89" i="3"/>
  <c r="BF89" i="3"/>
  <c r="AP89" i="3"/>
  <c r="AL89" i="3"/>
  <c r="BR89" i="3"/>
  <c r="BB89" i="3"/>
  <c r="AT81" i="4" l="1"/>
  <c r="AT81" i="6" s="1"/>
  <c r="AA81" i="6"/>
  <c r="AS81" i="4"/>
  <c r="AS81" i="6" s="1"/>
  <c r="Z81" i="6"/>
  <c r="Y81" i="6"/>
  <c r="AR81" i="4"/>
  <c r="AR81" i="6" s="1"/>
  <c r="K82" i="1"/>
  <c r="Y82" i="4"/>
  <c r="AA82" i="4"/>
  <c r="Z82" i="4"/>
  <c r="Q81" i="3"/>
  <c r="T81" i="3"/>
  <c r="W81" i="3"/>
  <c r="S81" i="3"/>
  <c r="U81" i="3"/>
  <c r="AA81" i="3"/>
  <c r="P81" i="3"/>
  <c r="R81" i="3"/>
  <c r="Z81" i="3"/>
  <c r="Y81" i="3"/>
  <c r="AB81" i="3"/>
  <c r="V81" i="3"/>
  <c r="X81" i="3"/>
  <c r="AN80" i="6"/>
  <c r="BI79" i="6"/>
  <c r="BG79" i="6"/>
  <c r="AP81" i="4"/>
  <c r="AP81" i="6" s="1"/>
  <c r="W81" i="6"/>
  <c r="AO80" i="6"/>
  <c r="BG80" i="4"/>
  <c r="AO81" i="4"/>
  <c r="V81" i="6"/>
  <c r="AN81" i="4"/>
  <c r="C83" i="1"/>
  <c r="I82" i="1"/>
  <c r="AQ81" i="4"/>
  <c r="AQ81" i="6" s="1"/>
  <c r="X81" i="6"/>
  <c r="J82" i="1"/>
  <c r="P81" i="1"/>
  <c r="X82" i="4"/>
  <c r="V82" i="4"/>
  <c r="W82" i="4"/>
  <c r="I81" i="3"/>
  <c r="G81" i="3"/>
  <c r="E81" i="3"/>
  <c r="C81" i="3"/>
  <c r="N81" i="3"/>
  <c r="F81" i="3"/>
  <c r="L81" i="3"/>
  <c r="H81" i="3"/>
  <c r="D81" i="3"/>
  <c r="O81" i="3"/>
  <c r="M81" i="3"/>
  <c r="K81" i="3"/>
  <c r="J81" i="3"/>
  <c r="B83" i="6"/>
  <c r="B83" i="5"/>
  <c r="B83" i="4"/>
  <c r="B91" i="3"/>
  <c r="CA90" i="3"/>
  <c r="BW90" i="3"/>
  <c r="BS90" i="3"/>
  <c r="BO90" i="3"/>
  <c r="BK90" i="3"/>
  <c r="BG90" i="3"/>
  <c r="BC90" i="3"/>
  <c r="AY90" i="3"/>
  <c r="AU90" i="3"/>
  <c r="AQ90" i="3"/>
  <c r="AM90" i="3"/>
  <c r="AI90" i="3"/>
  <c r="AE90" i="3"/>
  <c r="BZ90" i="3"/>
  <c r="BV90" i="3"/>
  <c r="BR90" i="3"/>
  <c r="BN90" i="3"/>
  <c r="BJ90" i="3"/>
  <c r="BF90" i="3"/>
  <c r="BB90" i="3"/>
  <c r="AX90" i="3"/>
  <c r="AT90" i="3"/>
  <c r="AP90" i="3"/>
  <c r="AL90" i="3"/>
  <c r="AH90" i="3"/>
  <c r="AD90" i="3"/>
  <c r="BY90" i="3"/>
  <c r="BU90" i="3"/>
  <c r="BQ90" i="3"/>
  <c r="BM90" i="3"/>
  <c r="BI90" i="3"/>
  <c r="BE90" i="3"/>
  <c r="BA90" i="3"/>
  <c r="AW90" i="3"/>
  <c r="AS90" i="3"/>
  <c r="AO90" i="3"/>
  <c r="AK90" i="3"/>
  <c r="AG90" i="3"/>
  <c r="AC90" i="3"/>
  <c r="BP90" i="3"/>
  <c r="AZ90" i="3"/>
  <c r="AJ90" i="3"/>
  <c r="CB90" i="3"/>
  <c r="BL90" i="3"/>
  <c r="AV90" i="3"/>
  <c r="AF90" i="3"/>
  <c r="BX90" i="3"/>
  <c r="BH90" i="3"/>
  <c r="AR90" i="3"/>
  <c r="BT90" i="3"/>
  <c r="BD90" i="3"/>
  <c r="AN90" i="3"/>
  <c r="Z82" i="6" l="1"/>
  <c r="AS82" i="4"/>
  <c r="AS82" i="6" s="1"/>
  <c r="K83" i="1"/>
  <c r="Y83" i="4"/>
  <c r="AA83" i="4"/>
  <c r="Z83" i="4"/>
  <c r="W82" i="3"/>
  <c r="V82" i="3"/>
  <c r="U82" i="3"/>
  <c r="S82" i="3"/>
  <c r="R82" i="3"/>
  <c r="Q82" i="3"/>
  <c r="X82" i="3"/>
  <c r="Z82" i="3"/>
  <c r="P82" i="3"/>
  <c r="AA82" i="3"/>
  <c r="T82" i="3"/>
  <c r="AB82" i="3"/>
  <c r="Y82" i="3"/>
  <c r="AA82" i="6"/>
  <c r="AT82" i="4"/>
  <c r="AT82" i="6" s="1"/>
  <c r="AR82" i="4"/>
  <c r="AR82" i="6" s="1"/>
  <c r="Y82" i="6"/>
  <c r="AO81" i="6"/>
  <c r="BG81" i="4"/>
  <c r="J83" i="1"/>
  <c r="P82" i="1"/>
  <c r="X83" i="4"/>
  <c r="V83" i="4"/>
  <c r="W83" i="4"/>
  <c r="G82" i="3"/>
  <c r="H82" i="3"/>
  <c r="C82" i="3"/>
  <c r="N82" i="3"/>
  <c r="J82" i="3"/>
  <c r="F82" i="3"/>
  <c r="D82" i="3"/>
  <c r="M82" i="3"/>
  <c r="O82" i="3"/>
  <c r="I82" i="3"/>
  <c r="L82" i="3"/>
  <c r="K82" i="3"/>
  <c r="E82" i="3"/>
  <c r="BI80" i="6"/>
  <c r="BG80" i="6"/>
  <c r="AP82" i="4"/>
  <c r="AP82" i="6" s="1"/>
  <c r="W82" i="6"/>
  <c r="C84" i="1"/>
  <c r="I83" i="1"/>
  <c r="AO82" i="4"/>
  <c r="V82" i="6"/>
  <c r="AN82" i="4"/>
  <c r="AQ82" i="4"/>
  <c r="AQ82" i="6" s="1"/>
  <c r="X82" i="6"/>
  <c r="AN81" i="6"/>
  <c r="B84" i="6"/>
  <c r="B84" i="5"/>
  <c r="B84" i="4"/>
  <c r="B92" i="3"/>
  <c r="BY91" i="3"/>
  <c r="BU91" i="3"/>
  <c r="BQ91" i="3"/>
  <c r="BM91" i="3"/>
  <c r="BI91" i="3"/>
  <c r="BE91" i="3"/>
  <c r="BA91" i="3"/>
  <c r="AW91" i="3"/>
  <c r="AS91" i="3"/>
  <c r="AO91" i="3"/>
  <c r="AK91" i="3"/>
  <c r="AG91" i="3"/>
  <c r="AC91" i="3"/>
  <c r="CB91" i="3"/>
  <c r="BX91" i="3"/>
  <c r="BT91" i="3"/>
  <c r="BP91" i="3"/>
  <c r="BL91" i="3"/>
  <c r="BH91" i="3"/>
  <c r="BD91" i="3"/>
  <c r="AZ91" i="3"/>
  <c r="AV91" i="3"/>
  <c r="AR91" i="3"/>
  <c r="AN91" i="3"/>
  <c r="AJ91" i="3"/>
  <c r="AF91" i="3"/>
  <c r="CA91" i="3"/>
  <c r="BW91" i="3"/>
  <c r="BS91" i="3"/>
  <c r="BO91" i="3"/>
  <c r="BK91" i="3"/>
  <c r="BG91" i="3"/>
  <c r="BC91" i="3"/>
  <c r="AY91" i="3"/>
  <c r="AU91" i="3"/>
  <c r="AQ91" i="3"/>
  <c r="AM91" i="3"/>
  <c r="AI91" i="3"/>
  <c r="AE91" i="3"/>
  <c r="BR91" i="3"/>
  <c r="BB91" i="3"/>
  <c r="AL91" i="3"/>
  <c r="BN91" i="3"/>
  <c r="AX91" i="3"/>
  <c r="AH91" i="3"/>
  <c r="BZ91" i="3"/>
  <c r="BJ91" i="3"/>
  <c r="AT91" i="3"/>
  <c r="AD91" i="3"/>
  <c r="BV91" i="3"/>
  <c r="BF91" i="3"/>
  <c r="AP91" i="3"/>
  <c r="AN82" i="6" l="1"/>
  <c r="AS83" i="4"/>
  <c r="AS83" i="6" s="1"/>
  <c r="Z83" i="6"/>
  <c r="AA83" i="6"/>
  <c r="AT83" i="4"/>
  <c r="AT83" i="6" s="1"/>
  <c r="Y83" i="6"/>
  <c r="AR83" i="4"/>
  <c r="AR83" i="6" s="1"/>
  <c r="K84" i="1"/>
  <c r="Y84" i="4"/>
  <c r="AA84" i="4"/>
  <c r="Z84" i="4"/>
  <c r="V83" i="3"/>
  <c r="Y83" i="3"/>
  <c r="AB83" i="3"/>
  <c r="U83" i="3"/>
  <c r="X83" i="3"/>
  <c r="AA83" i="3"/>
  <c r="Q83" i="3"/>
  <c r="T83" i="3"/>
  <c r="W83" i="3"/>
  <c r="Z83" i="3"/>
  <c r="R83" i="3"/>
  <c r="P83" i="3"/>
  <c r="S83" i="3"/>
  <c r="AP83" i="4"/>
  <c r="AP83" i="6" s="1"/>
  <c r="W83" i="6"/>
  <c r="AO83" i="4"/>
  <c r="V83" i="6"/>
  <c r="AN83" i="4"/>
  <c r="AO82" i="6"/>
  <c r="BG82" i="4"/>
  <c r="AQ83" i="4"/>
  <c r="AQ83" i="6" s="1"/>
  <c r="X83" i="6"/>
  <c r="C85" i="1"/>
  <c r="I84" i="1"/>
  <c r="J84" i="1"/>
  <c r="P83" i="1"/>
  <c r="X84" i="4"/>
  <c r="V84" i="4"/>
  <c r="W84" i="4"/>
  <c r="L83" i="3"/>
  <c r="H83" i="3"/>
  <c r="J83" i="3"/>
  <c r="D83" i="3"/>
  <c r="O83" i="3"/>
  <c r="F83" i="3"/>
  <c r="N83" i="3"/>
  <c r="M83" i="3"/>
  <c r="K83" i="3"/>
  <c r="I83" i="3"/>
  <c r="G83" i="3"/>
  <c r="E83" i="3"/>
  <c r="C83" i="3"/>
  <c r="BI81" i="6"/>
  <c r="BG81" i="6"/>
  <c r="B85" i="6"/>
  <c r="B85" i="5"/>
  <c r="B85" i="4"/>
  <c r="B93" i="3"/>
  <c r="CA92" i="3"/>
  <c r="BW92" i="3"/>
  <c r="BS92" i="3"/>
  <c r="BO92" i="3"/>
  <c r="BK92" i="3"/>
  <c r="BG92" i="3"/>
  <c r="BC92" i="3"/>
  <c r="AY92" i="3"/>
  <c r="AU92" i="3"/>
  <c r="AQ92" i="3"/>
  <c r="AM92" i="3"/>
  <c r="AI92" i="3"/>
  <c r="AE92" i="3"/>
  <c r="BZ92" i="3"/>
  <c r="BV92" i="3"/>
  <c r="BR92" i="3"/>
  <c r="BN92" i="3"/>
  <c r="BJ92" i="3"/>
  <c r="BF92" i="3"/>
  <c r="BB92" i="3"/>
  <c r="AX92" i="3"/>
  <c r="AT92" i="3"/>
  <c r="AP92" i="3"/>
  <c r="AL92" i="3"/>
  <c r="AH92" i="3"/>
  <c r="AD92" i="3"/>
  <c r="BY92" i="3"/>
  <c r="BU92" i="3"/>
  <c r="BQ92" i="3"/>
  <c r="BM92" i="3"/>
  <c r="BI92" i="3"/>
  <c r="BE92" i="3"/>
  <c r="BA92" i="3"/>
  <c r="AW92" i="3"/>
  <c r="AS92" i="3"/>
  <c r="AO92" i="3"/>
  <c r="AK92" i="3"/>
  <c r="AG92" i="3"/>
  <c r="AC92" i="3"/>
  <c r="BT92" i="3"/>
  <c r="BD92" i="3"/>
  <c r="AN92" i="3"/>
  <c r="BP92" i="3"/>
  <c r="AZ92" i="3"/>
  <c r="AJ92" i="3"/>
  <c r="CB92" i="3"/>
  <c r="BL92" i="3"/>
  <c r="AV92" i="3"/>
  <c r="AF92" i="3"/>
  <c r="BH92" i="3"/>
  <c r="AR92" i="3"/>
  <c r="BX92" i="3"/>
  <c r="AN83" i="6" l="1"/>
  <c r="AR84" i="4"/>
  <c r="AR84" i="6" s="1"/>
  <c r="Y84" i="6"/>
  <c r="K85" i="1"/>
  <c r="Y85" i="4"/>
  <c r="AA85" i="4"/>
  <c r="Z85" i="4"/>
  <c r="T84" i="3"/>
  <c r="R84" i="3"/>
  <c r="X84" i="3"/>
  <c r="P84" i="3"/>
  <c r="Q84" i="3"/>
  <c r="AA84" i="3"/>
  <c r="Z84" i="3"/>
  <c r="Y84" i="3"/>
  <c r="S84" i="3"/>
  <c r="W84" i="3"/>
  <c r="V84" i="3"/>
  <c r="U84" i="3"/>
  <c r="AB84" i="3"/>
  <c r="AS84" i="4"/>
  <c r="AS84" i="6" s="1"/>
  <c r="Z84" i="6"/>
  <c r="AT84" i="4"/>
  <c r="AT84" i="6" s="1"/>
  <c r="AA84" i="6"/>
  <c r="AP84" i="4"/>
  <c r="AP84" i="6" s="1"/>
  <c r="W84" i="6"/>
  <c r="AO84" i="4"/>
  <c r="V84" i="6"/>
  <c r="AN84" i="4"/>
  <c r="AQ84" i="4"/>
  <c r="AQ84" i="6" s="1"/>
  <c r="X84" i="6"/>
  <c r="BI82" i="6"/>
  <c r="BG82" i="6"/>
  <c r="J85" i="1"/>
  <c r="P84" i="1"/>
  <c r="X85" i="4"/>
  <c r="V85" i="4"/>
  <c r="W85" i="4"/>
  <c r="G84" i="3"/>
  <c r="C84" i="3"/>
  <c r="D84" i="3"/>
  <c r="N84" i="3"/>
  <c r="L84" i="3"/>
  <c r="J84" i="3"/>
  <c r="F84" i="3"/>
  <c r="H84" i="3"/>
  <c r="M84" i="3"/>
  <c r="O84" i="3"/>
  <c r="I84" i="3"/>
  <c r="K84" i="3"/>
  <c r="E84" i="3"/>
  <c r="AO83" i="6"/>
  <c r="BG83" i="4"/>
  <c r="C86" i="1"/>
  <c r="I85" i="1"/>
  <c r="B86" i="6"/>
  <c r="B86" i="5"/>
  <c r="B86" i="4"/>
  <c r="B94" i="3"/>
  <c r="BY93" i="3"/>
  <c r="BU93" i="3"/>
  <c r="BQ93" i="3"/>
  <c r="BM93" i="3"/>
  <c r="BI93" i="3"/>
  <c r="BE93" i="3"/>
  <c r="BA93" i="3"/>
  <c r="AW93" i="3"/>
  <c r="AS93" i="3"/>
  <c r="AO93" i="3"/>
  <c r="AK93" i="3"/>
  <c r="AG93" i="3"/>
  <c r="AC93" i="3"/>
  <c r="CB93" i="3"/>
  <c r="BX93" i="3"/>
  <c r="BT93" i="3"/>
  <c r="BP93" i="3"/>
  <c r="BL93" i="3"/>
  <c r="BH93" i="3"/>
  <c r="BD93" i="3"/>
  <c r="AZ93" i="3"/>
  <c r="AV93" i="3"/>
  <c r="AR93" i="3"/>
  <c r="AN93" i="3"/>
  <c r="AJ93" i="3"/>
  <c r="AF93" i="3"/>
  <c r="CA93" i="3"/>
  <c r="BW93" i="3"/>
  <c r="BS93" i="3"/>
  <c r="BO93" i="3"/>
  <c r="BK93" i="3"/>
  <c r="BG93" i="3"/>
  <c r="BC93" i="3"/>
  <c r="AY93" i="3"/>
  <c r="AU93" i="3"/>
  <c r="AQ93" i="3"/>
  <c r="AM93" i="3"/>
  <c r="AI93" i="3"/>
  <c r="AE93" i="3"/>
  <c r="BV93" i="3"/>
  <c r="BF93" i="3"/>
  <c r="AP93" i="3"/>
  <c r="BR93" i="3"/>
  <c r="BB93" i="3"/>
  <c r="AL93" i="3"/>
  <c r="BN93" i="3"/>
  <c r="AX93" i="3"/>
  <c r="AH93" i="3"/>
  <c r="AT93" i="3"/>
  <c r="AD93" i="3"/>
  <c r="BZ93" i="3"/>
  <c r="BJ93" i="3"/>
  <c r="AS85" i="4" l="1"/>
  <c r="AS85" i="6" s="1"/>
  <c r="Z85" i="6"/>
  <c r="AT85" i="4"/>
  <c r="AT85" i="6" s="1"/>
  <c r="AA85" i="6"/>
  <c r="AR85" i="4"/>
  <c r="AR85" i="6" s="1"/>
  <c r="Y85" i="6"/>
  <c r="K86" i="1"/>
  <c r="Y86" i="4"/>
  <c r="AA86" i="4"/>
  <c r="Z86" i="4"/>
  <c r="Z85" i="3"/>
  <c r="R85" i="3"/>
  <c r="Y85" i="3"/>
  <c r="AB85" i="3"/>
  <c r="U85" i="3"/>
  <c r="X85" i="3"/>
  <c r="AA85" i="3"/>
  <c r="Q85" i="3"/>
  <c r="T85" i="3"/>
  <c r="W85" i="3"/>
  <c r="P85" i="3"/>
  <c r="S85" i="3"/>
  <c r="V85" i="3"/>
  <c r="C87" i="1"/>
  <c r="I86" i="1"/>
  <c r="AP85" i="4"/>
  <c r="AP85" i="6" s="1"/>
  <c r="W85" i="6"/>
  <c r="AO85" i="4"/>
  <c r="V85" i="6"/>
  <c r="AN85" i="4"/>
  <c r="BI83" i="6"/>
  <c r="BG83" i="6"/>
  <c r="AQ85" i="4"/>
  <c r="AQ85" i="6" s="1"/>
  <c r="X85" i="6"/>
  <c r="AN84" i="6"/>
  <c r="AO84" i="6"/>
  <c r="BG84" i="4"/>
  <c r="J86" i="1"/>
  <c r="P85" i="1"/>
  <c r="V86" i="4"/>
  <c r="X86" i="4"/>
  <c r="W86" i="4"/>
  <c r="D85" i="3"/>
  <c r="O85" i="3"/>
  <c r="J85" i="3"/>
  <c r="M85" i="3"/>
  <c r="K85" i="3"/>
  <c r="I85" i="3"/>
  <c r="G85" i="3"/>
  <c r="E85" i="3"/>
  <c r="C85" i="3"/>
  <c r="N85" i="3"/>
  <c r="L85" i="3"/>
  <c r="F85" i="3"/>
  <c r="H85" i="3"/>
  <c r="B87" i="6"/>
  <c r="B87" i="5"/>
  <c r="R86" i="4"/>
  <c r="R86" i="6" s="1"/>
  <c r="BX86" i="6" s="1"/>
  <c r="P86" i="4"/>
  <c r="P86" i="6" s="1"/>
  <c r="BV86" i="6" s="1"/>
  <c r="L86" i="4"/>
  <c r="L86" i="6" s="1"/>
  <c r="BR86" i="6" s="1"/>
  <c r="I86" i="4"/>
  <c r="I86" i="6" s="1"/>
  <c r="BO86" i="6" s="1"/>
  <c r="F86" i="4"/>
  <c r="F86" i="6" s="1"/>
  <c r="E86" i="4"/>
  <c r="E86" i="6" s="1"/>
  <c r="O86" i="4"/>
  <c r="O86" i="6" s="1"/>
  <c r="BU86" i="6" s="1"/>
  <c r="N86" i="4"/>
  <c r="N86" i="6" s="1"/>
  <c r="BT86" i="6" s="1"/>
  <c r="K86" i="4"/>
  <c r="K86" i="6" s="1"/>
  <c r="BQ86" i="6" s="1"/>
  <c r="H86" i="4"/>
  <c r="H86" i="6" s="1"/>
  <c r="D86" i="4"/>
  <c r="D86" i="6" s="1"/>
  <c r="T86" i="4"/>
  <c r="T86" i="6" s="1"/>
  <c r="BZ86" i="6" s="1"/>
  <c r="S86" i="4"/>
  <c r="S86" i="6" s="1"/>
  <c r="BY86" i="6" s="1"/>
  <c r="J86" i="4"/>
  <c r="J86" i="6" s="1"/>
  <c r="BP86" i="6" s="1"/>
  <c r="M86" i="4"/>
  <c r="M86" i="6" s="1"/>
  <c r="BS86" i="6" s="1"/>
  <c r="Q86" i="4"/>
  <c r="Q86" i="6" s="1"/>
  <c r="BW86" i="6" s="1"/>
  <c r="G86" i="4"/>
  <c r="G86" i="6" s="1"/>
  <c r="B87" i="4"/>
  <c r="B95" i="3"/>
  <c r="CA94" i="3"/>
  <c r="BW94" i="3"/>
  <c r="BS94" i="3"/>
  <c r="BO94" i="3"/>
  <c r="BK94" i="3"/>
  <c r="BG94" i="3"/>
  <c r="BC94" i="3"/>
  <c r="AY94" i="3"/>
  <c r="AU94" i="3"/>
  <c r="AQ94" i="3"/>
  <c r="AM94" i="3"/>
  <c r="AI94" i="3"/>
  <c r="AE94" i="3"/>
  <c r="BZ94" i="3"/>
  <c r="BV94" i="3"/>
  <c r="BR94" i="3"/>
  <c r="BN94" i="3"/>
  <c r="BJ94" i="3"/>
  <c r="BF94" i="3"/>
  <c r="BB94" i="3"/>
  <c r="AX94" i="3"/>
  <c r="AT94" i="3"/>
  <c r="AP94" i="3"/>
  <c r="AL94" i="3"/>
  <c r="AH94" i="3"/>
  <c r="AD94" i="3"/>
  <c r="BY94" i="3"/>
  <c r="BU94" i="3"/>
  <c r="BQ94" i="3"/>
  <c r="BM94" i="3"/>
  <c r="BI94" i="3"/>
  <c r="BE94" i="3"/>
  <c r="BA94" i="3"/>
  <c r="AW94" i="3"/>
  <c r="AS94" i="3"/>
  <c r="AO94" i="3"/>
  <c r="AK94" i="3"/>
  <c r="AG94" i="3"/>
  <c r="AC94" i="3"/>
  <c r="BX94" i="3"/>
  <c r="BH94" i="3"/>
  <c r="AR94" i="3"/>
  <c r="BT94" i="3"/>
  <c r="BD94" i="3"/>
  <c r="AN94" i="3"/>
  <c r="BP94" i="3"/>
  <c r="AZ94" i="3"/>
  <c r="AJ94" i="3"/>
  <c r="AF94" i="3"/>
  <c r="CB94" i="3"/>
  <c r="BL94" i="3"/>
  <c r="AV94" i="3"/>
  <c r="AN85" i="6" l="1"/>
  <c r="K87" i="1"/>
  <c r="Y87" i="4"/>
  <c r="AA87" i="4"/>
  <c r="Z87" i="4"/>
  <c r="AB86" i="3"/>
  <c r="T86" i="3"/>
  <c r="AA86" i="3"/>
  <c r="Z86" i="3"/>
  <c r="Y86" i="3"/>
  <c r="P86" i="3"/>
  <c r="W86" i="3"/>
  <c r="V86" i="3"/>
  <c r="U86" i="3"/>
  <c r="S86" i="3"/>
  <c r="R86" i="3"/>
  <c r="Q86" i="3"/>
  <c r="X86" i="3"/>
  <c r="Z86" i="6"/>
  <c r="AS86" i="4"/>
  <c r="AS86" i="6" s="1"/>
  <c r="AA86" i="6"/>
  <c r="AT86" i="4"/>
  <c r="AT86" i="6" s="1"/>
  <c r="AR86" i="4"/>
  <c r="AR86" i="6" s="1"/>
  <c r="Y86" i="6"/>
  <c r="J87" i="1"/>
  <c r="P86" i="1"/>
  <c r="V87" i="4"/>
  <c r="X87" i="4"/>
  <c r="W87" i="4"/>
  <c r="G86" i="3"/>
  <c r="C86" i="3"/>
  <c r="H86" i="3"/>
  <c r="N86" i="3"/>
  <c r="J86" i="3"/>
  <c r="F86" i="3"/>
  <c r="L86" i="3"/>
  <c r="D86" i="3"/>
  <c r="M86" i="3"/>
  <c r="O86" i="3"/>
  <c r="I86" i="3"/>
  <c r="K86" i="3"/>
  <c r="E86" i="3"/>
  <c r="BI84" i="6"/>
  <c r="BG84" i="6"/>
  <c r="AO85" i="6"/>
  <c r="BG85" i="4"/>
  <c r="AP86" i="4"/>
  <c r="AP86" i="6" s="1"/>
  <c r="W86" i="6"/>
  <c r="AQ86" i="4"/>
  <c r="AQ86" i="6" s="1"/>
  <c r="X86" i="6"/>
  <c r="AO86" i="4"/>
  <c r="V86" i="6"/>
  <c r="AN86" i="4"/>
  <c r="C88" i="1"/>
  <c r="I87" i="1"/>
  <c r="U86" i="6"/>
  <c r="B88" i="6"/>
  <c r="BP86" i="4"/>
  <c r="BU86" i="4"/>
  <c r="BY86" i="4"/>
  <c r="BO86" i="4"/>
  <c r="BR86" i="4"/>
  <c r="BV86" i="4"/>
  <c r="BZ86" i="4"/>
  <c r="BQ86" i="4"/>
  <c r="BX86" i="4"/>
  <c r="BN86" i="4"/>
  <c r="BW86" i="4"/>
  <c r="BS86" i="4"/>
  <c r="BT86" i="4"/>
  <c r="U86" i="5"/>
  <c r="B88" i="5"/>
  <c r="U86" i="4"/>
  <c r="B88" i="4"/>
  <c r="B96" i="3"/>
  <c r="BY95" i="3"/>
  <c r="BU95" i="3"/>
  <c r="BQ95" i="3"/>
  <c r="BM95" i="3"/>
  <c r="BI95" i="3"/>
  <c r="BE95" i="3"/>
  <c r="BA95" i="3"/>
  <c r="AW95" i="3"/>
  <c r="AS95" i="3"/>
  <c r="AO95" i="3"/>
  <c r="AK95" i="3"/>
  <c r="AG95" i="3"/>
  <c r="AC95" i="3"/>
  <c r="CB95" i="3"/>
  <c r="BX95" i="3"/>
  <c r="BT95" i="3"/>
  <c r="BP95" i="3"/>
  <c r="BL95" i="3"/>
  <c r="BH95" i="3"/>
  <c r="BD95" i="3"/>
  <c r="AZ95" i="3"/>
  <c r="AV95" i="3"/>
  <c r="AR95" i="3"/>
  <c r="AN95" i="3"/>
  <c r="AJ95" i="3"/>
  <c r="AF95" i="3"/>
  <c r="CA95" i="3"/>
  <c r="BW95" i="3"/>
  <c r="BS95" i="3"/>
  <c r="BO95" i="3"/>
  <c r="BK95" i="3"/>
  <c r="BG95" i="3"/>
  <c r="BC95" i="3"/>
  <c r="AY95" i="3"/>
  <c r="AU95" i="3"/>
  <c r="AQ95" i="3"/>
  <c r="AM95" i="3"/>
  <c r="AI95" i="3"/>
  <c r="AE95" i="3"/>
  <c r="BZ95" i="3"/>
  <c r="BJ95" i="3"/>
  <c r="AT95" i="3"/>
  <c r="AD95" i="3"/>
  <c r="BV95" i="3"/>
  <c r="BF95" i="3"/>
  <c r="AP95" i="3"/>
  <c r="BR95" i="3"/>
  <c r="BB95" i="3"/>
  <c r="AL95" i="3"/>
  <c r="BN95" i="3"/>
  <c r="AX95" i="3"/>
  <c r="AH95" i="3"/>
  <c r="BM86" i="4" l="1"/>
  <c r="BN86" i="6"/>
  <c r="BL86" i="4"/>
  <c r="BM86" i="6"/>
  <c r="BK86" i="4"/>
  <c r="BL86" i="6"/>
  <c r="AS87" i="4"/>
  <c r="AS87" i="6" s="1"/>
  <c r="Z87" i="6"/>
  <c r="AT87" i="4"/>
  <c r="AT87" i="6" s="1"/>
  <c r="AA87" i="6"/>
  <c r="AR87" i="4"/>
  <c r="AR87" i="6" s="1"/>
  <c r="Y87" i="6"/>
  <c r="K88" i="1"/>
  <c r="AA88" i="4"/>
  <c r="Y88" i="4"/>
  <c r="Z88" i="4"/>
  <c r="P87" i="3"/>
  <c r="R87" i="3"/>
  <c r="Z87" i="3"/>
  <c r="V87" i="3"/>
  <c r="S87" i="3"/>
  <c r="Y87" i="3"/>
  <c r="AB87" i="3"/>
  <c r="U87" i="3"/>
  <c r="X87" i="3"/>
  <c r="AA87" i="3"/>
  <c r="Q87" i="3"/>
  <c r="T87" i="3"/>
  <c r="W87" i="3"/>
  <c r="BJ86" i="6"/>
  <c r="BK86" i="6"/>
  <c r="C89" i="1"/>
  <c r="I88" i="1"/>
  <c r="AN86" i="6"/>
  <c r="AO86" i="6"/>
  <c r="BG86" i="4"/>
  <c r="BI85" i="6"/>
  <c r="BG85" i="6"/>
  <c r="AP87" i="4"/>
  <c r="AP87" i="6" s="1"/>
  <c r="W87" i="6"/>
  <c r="AQ87" i="4"/>
  <c r="AQ87" i="6" s="1"/>
  <c r="X87" i="6"/>
  <c r="AO87" i="4"/>
  <c r="V87" i="6"/>
  <c r="AN87" i="4"/>
  <c r="BJ86" i="4"/>
  <c r="BI86" i="4"/>
  <c r="J88" i="1"/>
  <c r="P87" i="1"/>
  <c r="V88" i="4"/>
  <c r="X88" i="4"/>
  <c r="W88" i="4"/>
  <c r="E87" i="3"/>
  <c r="C87" i="3"/>
  <c r="L87" i="3"/>
  <c r="J87" i="3"/>
  <c r="H87" i="3"/>
  <c r="D87" i="3"/>
  <c r="O87" i="3"/>
  <c r="N87" i="3"/>
  <c r="M87" i="3"/>
  <c r="K87" i="3"/>
  <c r="I87" i="3"/>
  <c r="G87" i="3"/>
  <c r="F87" i="3"/>
  <c r="B89" i="6"/>
  <c r="B89" i="5"/>
  <c r="B89" i="4"/>
  <c r="B97" i="3"/>
  <c r="BZ96" i="3"/>
  <c r="BV96" i="3"/>
  <c r="BR96" i="3"/>
  <c r="BN96" i="3"/>
  <c r="BJ96" i="3"/>
  <c r="BF96" i="3"/>
  <c r="BB96" i="3"/>
  <c r="AX96" i="3"/>
  <c r="AT96" i="3"/>
  <c r="AP96" i="3"/>
  <c r="AL96" i="3"/>
  <c r="AH96" i="3"/>
  <c r="AD96" i="3"/>
  <c r="BY96" i="3"/>
  <c r="BT96" i="3"/>
  <c r="BO96" i="3"/>
  <c r="BI96" i="3"/>
  <c r="BD96" i="3"/>
  <c r="AY96" i="3"/>
  <c r="AS96" i="3"/>
  <c r="AN96" i="3"/>
  <c r="AI96" i="3"/>
  <c r="AC96" i="3"/>
  <c r="BX96" i="3"/>
  <c r="BS96" i="3"/>
  <c r="BM96" i="3"/>
  <c r="BH96" i="3"/>
  <c r="BC96" i="3"/>
  <c r="AW96" i="3"/>
  <c r="AR96" i="3"/>
  <c r="AM96" i="3"/>
  <c r="AG96" i="3"/>
  <c r="CB96" i="3"/>
  <c r="BW96" i="3"/>
  <c r="BQ96" i="3"/>
  <c r="BL96" i="3"/>
  <c r="BG96" i="3"/>
  <c r="BA96" i="3"/>
  <c r="AV96" i="3"/>
  <c r="AQ96" i="3"/>
  <c r="AK96" i="3"/>
  <c r="AF96" i="3"/>
  <c r="CA96" i="3"/>
  <c r="BE96" i="3"/>
  <c r="AJ96" i="3"/>
  <c r="BU96" i="3"/>
  <c r="AZ96" i="3"/>
  <c r="AE96" i="3"/>
  <c r="BP96" i="3"/>
  <c r="AU96" i="3"/>
  <c r="BK96" i="3"/>
  <c r="AO96" i="3"/>
  <c r="AN87" i="6" l="1"/>
  <c r="AS88" i="4"/>
  <c r="AS88" i="6" s="1"/>
  <c r="Z88" i="6"/>
  <c r="K89" i="1"/>
  <c r="Y89" i="4"/>
  <c r="AA89" i="4"/>
  <c r="Z89" i="4"/>
  <c r="P88" i="3"/>
  <c r="X88" i="3"/>
  <c r="AA88" i="3"/>
  <c r="Z88" i="3"/>
  <c r="Y88" i="3"/>
  <c r="W88" i="3"/>
  <c r="V88" i="3"/>
  <c r="U88" i="3"/>
  <c r="S88" i="3"/>
  <c r="R88" i="3"/>
  <c r="Q88" i="3"/>
  <c r="T88" i="3"/>
  <c r="AB88" i="3"/>
  <c r="AR88" i="4"/>
  <c r="AR88" i="6" s="1"/>
  <c r="Y88" i="6"/>
  <c r="AA88" i="6"/>
  <c r="AT88" i="4"/>
  <c r="AT88" i="6" s="1"/>
  <c r="AP88" i="4"/>
  <c r="AP88" i="6" s="1"/>
  <c r="W88" i="6"/>
  <c r="AQ88" i="4"/>
  <c r="AQ88" i="6" s="1"/>
  <c r="X88" i="6"/>
  <c r="AO87" i="6"/>
  <c r="BG87" i="4"/>
  <c r="BG86" i="6"/>
  <c r="BI86" i="6"/>
  <c r="AO88" i="4"/>
  <c r="V88" i="6"/>
  <c r="AN88" i="4"/>
  <c r="J89" i="1"/>
  <c r="P88" i="1"/>
  <c r="X89" i="4"/>
  <c r="V89" i="4"/>
  <c r="W89" i="4"/>
  <c r="N88" i="3"/>
  <c r="D88" i="3"/>
  <c r="J88" i="3"/>
  <c r="F88" i="3"/>
  <c r="M88" i="3"/>
  <c r="O88" i="3"/>
  <c r="I88" i="3"/>
  <c r="H88" i="3"/>
  <c r="K88" i="3"/>
  <c r="E88" i="3"/>
  <c r="G88" i="3"/>
  <c r="C88" i="3"/>
  <c r="L88" i="3"/>
  <c r="C90" i="1"/>
  <c r="I89" i="1"/>
  <c r="B90" i="6"/>
  <c r="B90" i="5"/>
  <c r="B90" i="4"/>
  <c r="B98" i="3"/>
  <c r="CB97" i="3"/>
  <c r="BX97" i="3"/>
  <c r="BT97" i="3"/>
  <c r="BP97" i="3"/>
  <c r="BL97" i="3"/>
  <c r="BH97" i="3"/>
  <c r="BD97" i="3"/>
  <c r="AZ97" i="3"/>
  <c r="AV97" i="3"/>
  <c r="AR97" i="3"/>
  <c r="AN97" i="3"/>
  <c r="AJ97" i="3"/>
  <c r="AF97" i="3"/>
  <c r="CA97" i="3"/>
  <c r="BV97" i="3"/>
  <c r="BQ97" i="3"/>
  <c r="BK97" i="3"/>
  <c r="BF97" i="3"/>
  <c r="BA97" i="3"/>
  <c r="AU97" i="3"/>
  <c r="AP97" i="3"/>
  <c r="AK97" i="3"/>
  <c r="AE97" i="3"/>
  <c r="BZ97" i="3"/>
  <c r="BU97" i="3"/>
  <c r="BO97" i="3"/>
  <c r="BJ97" i="3"/>
  <c r="BE97" i="3"/>
  <c r="AY97" i="3"/>
  <c r="AT97" i="3"/>
  <c r="AO97" i="3"/>
  <c r="AI97" i="3"/>
  <c r="AD97" i="3"/>
  <c r="BY97" i="3"/>
  <c r="BS97" i="3"/>
  <c r="BN97" i="3"/>
  <c r="BI97" i="3"/>
  <c r="BC97" i="3"/>
  <c r="AX97" i="3"/>
  <c r="AS97" i="3"/>
  <c r="AM97" i="3"/>
  <c r="AH97" i="3"/>
  <c r="AC97" i="3"/>
  <c r="BM97" i="3"/>
  <c r="AQ97" i="3"/>
  <c r="BG97" i="3"/>
  <c r="AL97" i="3"/>
  <c r="BW97" i="3"/>
  <c r="BB97" i="3"/>
  <c r="AG97" i="3"/>
  <c r="BR97" i="3"/>
  <c r="AW97" i="3"/>
  <c r="AR89" i="4" l="1"/>
  <c r="AR89" i="6" s="1"/>
  <c r="Y89" i="6"/>
  <c r="K90" i="1"/>
  <c r="AA90" i="4"/>
  <c r="Y90" i="4"/>
  <c r="Z90" i="4"/>
  <c r="U89" i="3"/>
  <c r="T89" i="3"/>
  <c r="S89" i="3"/>
  <c r="Z89" i="3"/>
  <c r="V89" i="3"/>
  <c r="Q89" i="3"/>
  <c r="P89" i="3"/>
  <c r="R89" i="3"/>
  <c r="W89" i="3"/>
  <c r="X89" i="3"/>
  <c r="AB89" i="3"/>
  <c r="AA89" i="3"/>
  <c r="Y89" i="3"/>
  <c r="AT89" i="4"/>
  <c r="AT89" i="6" s="1"/>
  <c r="AA89" i="6"/>
  <c r="AS89" i="4"/>
  <c r="AS89" i="6" s="1"/>
  <c r="Z89" i="6"/>
  <c r="AO89" i="4"/>
  <c r="V89" i="6"/>
  <c r="AN89" i="4"/>
  <c r="C91" i="1"/>
  <c r="I90" i="1"/>
  <c r="AQ89" i="4"/>
  <c r="AQ89" i="6" s="1"/>
  <c r="X89" i="6"/>
  <c r="J90" i="1"/>
  <c r="P89" i="1"/>
  <c r="X90" i="4"/>
  <c r="V90" i="4"/>
  <c r="W90" i="4"/>
  <c r="I89" i="3"/>
  <c r="F89" i="3"/>
  <c r="E89" i="3"/>
  <c r="L89" i="3"/>
  <c r="J89" i="3"/>
  <c r="H89" i="3"/>
  <c r="D89" i="3"/>
  <c r="O89" i="3"/>
  <c r="K89" i="3"/>
  <c r="G89" i="3"/>
  <c r="M89" i="3"/>
  <c r="C89" i="3"/>
  <c r="N89" i="3"/>
  <c r="BI87" i="6"/>
  <c r="BG87" i="6"/>
  <c r="AN88" i="6"/>
  <c r="AP89" i="4"/>
  <c r="AP89" i="6" s="1"/>
  <c r="W89" i="6"/>
  <c r="AO88" i="6"/>
  <c r="BG88" i="4"/>
  <c r="B91" i="6"/>
  <c r="B91" i="5"/>
  <c r="B91" i="4"/>
  <c r="B99" i="3"/>
  <c r="BZ98" i="3"/>
  <c r="BV98" i="3"/>
  <c r="BR98" i="3"/>
  <c r="BN98" i="3"/>
  <c r="BJ98" i="3"/>
  <c r="BF98" i="3"/>
  <c r="BB98" i="3"/>
  <c r="AX98" i="3"/>
  <c r="AT98" i="3"/>
  <c r="AP98" i="3"/>
  <c r="AL98" i="3"/>
  <c r="AH98" i="3"/>
  <c r="AD98" i="3"/>
  <c r="BY98" i="3"/>
  <c r="BU98" i="3"/>
  <c r="BQ98" i="3"/>
  <c r="BM98" i="3"/>
  <c r="BI98" i="3"/>
  <c r="BE98" i="3"/>
  <c r="BA98" i="3"/>
  <c r="AW98" i="3"/>
  <c r="AS98" i="3"/>
  <c r="AO98" i="3"/>
  <c r="AK98" i="3"/>
  <c r="BW98" i="3"/>
  <c r="BO98" i="3"/>
  <c r="BG98" i="3"/>
  <c r="AY98" i="3"/>
  <c r="AQ98" i="3"/>
  <c r="AI98" i="3"/>
  <c r="AC98" i="3"/>
  <c r="CB98" i="3"/>
  <c r="BT98" i="3"/>
  <c r="BL98" i="3"/>
  <c r="BD98" i="3"/>
  <c r="AV98" i="3"/>
  <c r="AN98" i="3"/>
  <c r="AG98" i="3"/>
  <c r="CA98" i="3"/>
  <c r="BS98" i="3"/>
  <c r="BK98" i="3"/>
  <c r="BC98" i="3"/>
  <c r="AU98" i="3"/>
  <c r="AM98" i="3"/>
  <c r="AF98" i="3"/>
  <c r="AZ98" i="3"/>
  <c r="BX98" i="3"/>
  <c r="AR98" i="3"/>
  <c r="BP98" i="3"/>
  <c r="AJ98" i="3"/>
  <c r="BH98" i="3"/>
  <c r="AE98" i="3"/>
  <c r="AS90" i="4" l="1"/>
  <c r="AS90" i="6" s="1"/>
  <c r="Z90" i="6"/>
  <c r="AR90" i="4"/>
  <c r="AR90" i="6" s="1"/>
  <c r="Y90" i="6"/>
  <c r="AT90" i="4"/>
  <c r="AT90" i="6" s="1"/>
  <c r="AA90" i="6"/>
  <c r="K91" i="1"/>
  <c r="Y91" i="4"/>
  <c r="AA91" i="4"/>
  <c r="Z91" i="4"/>
  <c r="AB90" i="3"/>
  <c r="AA90" i="3"/>
  <c r="Z90" i="3"/>
  <c r="Y90" i="3"/>
  <c r="X90" i="3"/>
  <c r="P90" i="3"/>
  <c r="T90" i="3"/>
  <c r="W90" i="3"/>
  <c r="V90" i="3"/>
  <c r="U90" i="3"/>
  <c r="S90" i="3"/>
  <c r="R90" i="3"/>
  <c r="Q90" i="3"/>
  <c r="BI88" i="6"/>
  <c r="BG88" i="6"/>
  <c r="J91" i="1"/>
  <c r="P90" i="1"/>
  <c r="V91" i="4"/>
  <c r="X91" i="4"/>
  <c r="W91" i="4"/>
  <c r="N90" i="3"/>
  <c r="J90" i="3"/>
  <c r="F90" i="3"/>
  <c r="D90" i="3"/>
  <c r="M90" i="3"/>
  <c r="L90" i="3"/>
  <c r="H90" i="3"/>
  <c r="O90" i="3"/>
  <c r="I90" i="3"/>
  <c r="K90" i="3"/>
  <c r="E90" i="3"/>
  <c r="G90" i="3"/>
  <c r="C90" i="3"/>
  <c r="AP90" i="4"/>
  <c r="AP90" i="6" s="1"/>
  <c r="W90" i="6"/>
  <c r="C92" i="1"/>
  <c r="I91" i="1"/>
  <c r="AO90" i="4"/>
  <c r="V90" i="6"/>
  <c r="AN90" i="4"/>
  <c r="AQ90" i="4"/>
  <c r="AQ90" i="6" s="1"/>
  <c r="X90" i="6"/>
  <c r="AN89" i="6"/>
  <c r="AO89" i="6"/>
  <c r="BG89" i="4"/>
  <c r="B92" i="6"/>
  <c r="B92" i="5"/>
  <c r="B92" i="4"/>
  <c r="B100" i="3"/>
  <c r="CB99" i="3"/>
  <c r="BX99" i="3"/>
  <c r="BT99" i="3"/>
  <c r="BP99" i="3"/>
  <c r="BL99" i="3"/>
  <c r="BH99" i="3"/>
  <c r="BD99" i="3"/>
  <c r="AZ99" i="3"/>
  <c r="AV99" i="3"/>
  <c r="AR99" i="3"/>
  <c r="AN99" i="3"/>
  <c r="AJ99" i="3"/>
  <c r="AF99" i="3"/>
  <c r="CA99" i="3"/>
  <c r="BW99" i="3"/>
  <c r="BS99" i="3"/>
  <c r="BO99" i="3"/>
  <c r="BK99" i="3"/>
  <c r="BG99" i="3"/>
  <c r="BC99" i="3"/>
  <c r="AY99" i="3"/>
  <c r="AU99" i="3"/>
  <c r="AQ99" i="3"/>
  <c r="AM99" i="3"/>
  <c r="AI99" i="3"/>
  <c r="AE99" i="3"/>
  <c r="BY99" i="3"/>
  <c r="BQ99" i="3"/>
  <c r="BI99" i="3"/>
  <c r="BA99" i="3"/>
  <c r="AS99" i="3"/>
  <c r="AK99" i="3"/>
  <c r="AC99" i="3"/>
  <c r="BV99" i="3"/>
  <c r="BN99" i="3"/>
  <c r="BF99" i="3"/>
  <c r="AX99" i="3"/>
  <c r="AP99" i="3"/>
  <c r="AH99" i="3"/>
  <c r="BU99" i="3"/>
  <c r="BM99" i="3"/>
  <c r="BE99" i="3"/>
  <c r="AW99" i="3"/>
  <c r="AO99" i="3"/>
  <c r="AG99" i="3"/>
  <c r="BR99" i="3"/>
  <c r="AL99" i="3"/>
  <c r="BJ99" i="3"/>
  <c r="AD99" i="3"/>
  <c r="BB99" i="3"/>
  <c r="AT99" i="3"/>
  <c r="BZ99" i="3"/>
  <c r="K92" i="1" l="1"/>
  <c r="AA92" i="4"/>
  <c r="Y92" i="4"/>
  <c r="Z92" i="4"/>
  <c r="R91" i="3"/>
  <c r="Z91" i="3"/>
  <c r="V91" i="3"/>
  <c r="Y91" i="3"/>
  <c r="AB91" i="3"/>
  <c r="S91" i="3"/>
  <c r="U91" i="3"/>
  <c r="X91" i="3"/>
  <c r="AA91" i="3"/>
  <c r="Q91" i="3"/>
  <c r="T91" i="3"/>
  <c r="W91" i="3"/>
  <c r="P91" i="3"/>
  <c r="Z91" i="6"/>
  <c r="AS91" i="4"/>
  <c r="AS91" i="6" s="1"/>
  <c r="AT91" i="4"/>
  <c r="AT91" i="6" s="1"/>
  <c r="AA91" i="6"/>
  <c r="AR91" i="4"/>
  <c r="AR91" i="6" s="1"/>
  <c r="Y91" i="6"/>
  <c r="AP91" i="4"/>
  <c r="AP91" i="6" s="1"/>
  <c r="W91" i="6"/>
  <c r="AQ91" i="4"/>
  <c r="AQ91" i="6" s="1"/>
  <c r="X91" i="6"/>
  <c r="AO91" i="4"/>
  <c r="V91" i="6"/>
  <c r="AN91" i="4"/>
  <c r="AN90" i="6"/>
  <c r="AO90" i="6"/>
  <c r="BG90" i="4"/>
  <c r="J92" i="1"/>
  <c r="P91" i="1"/>
  <c r="X92" i="4"/>
  <c r="V92" i="4"/>
  <c r="W92" i="4"/>
  <c r="E91" i="3"/>
  <c r="C91" i="3"/>
  <c r="J91" i="3"/>
  <c r="L91" i="3"/>
  <c r="H91" i="3"/>
  <c r="D91" i="3"/>
  <c r="N91" i="3"/>
  <c r="O91" i="3"/>
  <c r="F91" i="3"/>
  <c r="M91" i="3"/>
  <c r="K91" i="3"/>
  <c r="I91" i="3"/>
  <c r="G91" i="3"/>
  <c r="BI89" i="6"/>
  <c r="BG89" i="6"/>
  <c r="C93" i="1"/>
  <c r="I92" i="1"/>
  <c r="B93" i="6"/>
  <c r="B93" i="5"/>
  <c r="B93" i="4"/>
  <c r="B101" i="3"/>
  <c r="BZ100" i="3"/>
  <c r="BV100" i="3"/>
  <c r="BR100" i="3"/>
  <c r="BN100" i="3"/>
  <c r="BJ100" i="3"/>
  <c r="BF100" i="3"/>
  <c r="BB100" i="3"/>
  <c r="AX100" i="3"/>
  <c r="AT100" i="3"/>
  <c r="AP100" i="3"/>
  <c r="AL100" i="3"/>
  <c r="AH100" i="3"/>
  <c r="AD100" i="3"/>
  <c r="BY100" i="3"/>
  <c r="BU100" i="3"/>
  <c r="BQ100" i="3"/>
  <c r="BM100" i="3"/>
  <c r="BI100" i="3"/>
  <c r="BE100" i="3"/>
  <c r="BA100" i="3"/>
  <c r="AW100" i="3"/>
  <c r="AS100" i="3"/>
  <c r="AO100" i="3"/>
  <c r="AK100" i="3"/>
  <c r="AG100" i="3"/>
  <c r="AC100" i="3"/>
  <c r="CA100" i="3"/>
  <c r="BS100" i="3"/>
  <c r="BK100" i="3"/>
  <c r="BC100" i="3"/>
  <c r="AU100" i="3"/>
  <c r="AM100" i="3"/>
  <c r="AE100" i="3"/>
  <c r="BX100" i="3"/>
  <c r="BP100" i="3"/>
  <c r="BH100" i="3"/>
  <c r="AZ100" i="3"/>
  <c r="AR100" i="3"/>
  <c r="AJ100" i="3"/>
  <c r="BW100" i="3"/>
  <c r="BO100" i="3"/>
  <c r="BG100" i="3"/>
  <c r="AY100" i="3"/>
  <c r="AQ100" i="3"/>
  <c r="AI100" i="3"/>
  <c r="BD100" i="3"/>
  <c r="CB100" i="3"/>
  <c r="AV100" i="3"/>
  <c r="BT100" i="3"/>
  <c r="AN100" i="3"/>
  <c r="BL100" i="3"/>
  <c r="AF100" i="3"/>
  <c r="AS92" i="4" l="1"/>
  <c r="AS92" i="6" s="1"/>
  <c r="Z92" i="6"/>
  <c r="AR92" i="4"/>
  <c r="AR92" i="6" s="1"/>
  <c r="Y92" i="6"/>
  <c r="AT92" i="4"/>
  <c r="AT92" i="6" s="1"/>
  <c r="AA92" i="6"/>
  <c r="AN91" i="6"/>
  <c r="K93" i="1"/>
  <c r="AA93" i="4"/>
  <c r="Y93" i="4"/>
  <c r="Z93" i="4"/>
  <c r="AA92" i="3"/>
  <c r="Z92" i="3"/>
  <c r="Y92" i="3"/>
  <c r="W92" i="3"/>
  <c r="V92" i="3"/>
  <c r="U92" i="3"/>
  <c r="S92" i="3"/>
  <c r="R92" i="3"/>
  <c r="Q92" i="3"/>
  <c r="T92" i="3"/>
  <c r="AB92" i="3"/>
  <c r="P92" i="3"/>
  <c r="X92" i="3"/>
  <c r="AQ92" i="4"/>
  <c r="AQ92" i="6" s="1"/>
  <c r="X92" i="6"/>
  <c r="AO91" i="6"/>
  <c r="BG91" i="4"/>
  <c r="C94" i="1"/>
  <c r="I93" i="1"/>
  <c r="AP92" i="4"/>
  <c r="AP92" i="6" s="1"/>
  <c r="W92" i="6"/>
  <c r="AO92" i="4"/>
  <c r="V92" i="6"/>
  <c r="AN92" i="4"/>
  <c r="J93" i="1"/>
  <c r="P92" i="1"/>
  <c r="V93" i="4"/>
  <c r="X93" i="4"/>
  <c r="W93" i="4"/>
  <c r="J92" i="3"/>
  <c r="L92" i="3"/>
  <c r="F92" i="3"/>
  <c r="H92" i="3"/>
  <c r="M92" i="3"/>
  <c r="O92" i="3"/>
  <c r="I92" i="3"/>
  <c r="K92" i="3"/>
  <c r="E92" i="3"/>
  <c r="G92" i="3"/>
  <c r="C92" i="3"/>
  <c r="D92" i="3"/>
  <c r="N92" i="3"/>
  <c r="BI90" i="6"/>
  <c r="BG90" i="6"/>
  <c r="B94" i="6"/>
  <c r="B94" i="5"/>
  <c r="B94" i="4"/>
  <c r="B102" i="3"/>
  <c r="CB101" i="3"/>
  <c r="BX101" i="3"/>
  <c r="BT101" i="3"/>
  <c r="BP101" i="3"/>
  <c r="BL101" i="3"/>
  <c r="BH101" i="3"/>
  <c r="BD101" i="3"/>
  <c r="AZ101" i="3"/>
  <c r="AV101" i="3"/>
  <c r="AR101" i="3"/>
  <c r="AN101" i="3"/>
  <c r="AJ101" i="3"/>
  <c r="AF101" i="3"/>
  <c r="CA101" i="3"/>
  <c r="BW101" i="3"/>
  <c r="BS101" i="3"/>
  <c r="BO101" i="3"/>
  <c r="BK101" i="3"/>
  <c r="BG101" i="3"/>
  <c r="BC101" i="3"/>
  <c r="AY101" i="3"/>
  <c r="AU101" i="3"/>
  <c r="AQ101" i="3"/>
  <c r="AM101" i="3"/>
  <c r="AI101" i="3"/>
  <c r="AE101" i="3"/>
  <c r="BU101" i="3"/>
  <c r="BM101" i="3"/>
  <c r="BE101" i="3"/>
  <c r="AW101" i="3"/>
  <c r="AO101" i="3"/>
  <c r="AG101" i="3"/>
  <c r="BZ101" i="3"/>
  <c r="BR101" i="3"/>
  <c r="BJ101" i="3"/>
  <c r="BB101" i="3"/>
  <c r="AT101" i="3"/>
  <c r="AL101" i="3"/>
  <c r="AD101" i="3"/>
  <c r="BY101" i="3"/>
  <c r="BQ101" i="3"/>
  <c r="BI101" i="3"/>
  <c r="BA101" i="3"/>
  <c r="AS101" i="3"/>
  <c r="AK101" i="3"/>
  <c r="AC101" i="3"/>
  <c r="BV101" i="3"/>
  <c r="AP101" i="3"/>
  <c r="BN101" i="3"/>
  <c r="AH101" i="3"/>
  <c r="BF101" i="3"/>
  <c r="AX101" i="3"/>
  <c r="AS93" i="4" l="1"/>
  <c r="AS93" i="6" s="1"/>
  <c r="Z93" i="6"/>
  <c r="AR93" i="4"/>
  <c r="AR93" i="6" s="1"/>
  <c r="Y93" i="6"/>
  <c r="AT93" i="4"/>
  <c r="AT93" i="6" s="1"/>
  <c r="AA93" i="6"/>
  <c r="K94" i="1"/>
  <c r="Y94" i="4"/>
  <c r="AA94" i="4"/>
  <c r="Z94" i="4"/>
  <c r="Z93" i="3"/>
  <c r="R93" i="3"/>
  <c r="Y93" i="3"/>
  <c r="AB93" i="3"/>
  <c r="U93" i="3"/>
  <c r="X93" i="3"/>
  <c r="AA93" i="3"/>
  <c r="Q93" i="3"/>
  <c r="T93" i="3"/>
  <c r="W93" i="3"/>
  <c r="P93" i="3"/>
  <c r="S93" i="3"/>
  <c r="V93" i="3"/>
  <c r="AP93" i="4"/>
  <c r="AP93" i="6" s="1"/>
  <c r="W93" i="6"/>
  <c r="AQ93" i="4"/>
  <c r="AQ93" i="6" s="1"/>
  <c r="X93" i="6"/>
  <c r="C95" i="1"/>
  <c r="I94" i="1"/>
  <c r="J94" i="1"/>
  <c r="P93" i="1"/>
  <c r="V94" i="4"/>
  <c r="X94" i="4"/>
  <c r="W94" i="4"/>
  <c r="L93" i="3"/>
  <c r="F93" i="3"/>
  <c r="N93" i="3"/>
  <c r="H93" i="3"/>
  <c r="D93" i="3"/>
  <c r="O93" i="3"/>
  <c r="J93" i="3"/>
  <c r="M93" i="3"/>
  <c r="K93" i="3"/>
  <c r="I93" i="3"/>
  <c r="G93" i="3"/>
  <c r="E93" i="3"/>
  <c r="C93" i="3"/>
  <c r="AO93" i="4"/>
  <c r="V93" i="6"/>
  <c r="AN93" i="6" s="1"/>
  <c r="AN93" i="4"/>
  <c r="BI91" i="6"/>
  <c r="BG91" i="6"/>
  <c r="AN92" i="6"/>
  <c r="AO92" i="6"/>
  <c r="BG92" i="4"/>
  <c r="B95" i="6"/>
  <c r="B95" i="5"/>
  <c r="B95" i="4"/>
  <c r="B103" i="3"/>
  <c r="CB102" i="3"/>
  <c r="BX102" i="3"/>
  <c r="BT102" i="3"/>
  <c r="BP102" i="3"/>
  <c r="BL102" i="3"/>
  <c r="BH102" i="3"/>
  <c r="BD102" i="3"/>
  <c r="AZ102" i="3"/>
  <c r="AV102" i="3"/>
  <c r="AR102" i="3"/>
  <c r="CA102" i="3"/>
  <c r="BV102" i="3"/>
  <c r="BQ102" i="3"/>
  <c r="BK102" i="3"/>
  <c r="BF102" i="3"/>
  <c r="BA102" i="3"/>
  <c r="AU102" i="3"/>
  <c r="AP102" i="3"/>
  <c r="AL102" i="3"/>
  <c r="AH102" i="3"/>
  <c r="AD102" i="3"/>
  <c r="BZ102" i="3"/>
  <c r="BU102" i="3"/>
  <c r="BO102" i="3"/>
  <c r="BJ102" i="3"/>
  <c r="BE102" i="3"/>
  <c r="AY102" i="3"/>
  <c r="AT102" i="3"/>
  <c r="AO102" i="3"/>
  <c r="AK102" i="3"/>
  <c r="AG102" i="3"/>
  <c r="AC102" i="3"/>
  <c r="BW102" i="3"/>
  <c r="BM102" i="3"/>
  <c r="BB102" i="3"/>
  <c r="AQ102" i="3"/>
  <c r="AI102" i="3"/>
  <c r="BS102" i="3"/>
  <c r="BI102" i="3"/>
  <c r="AX102" i="3"/>
  <c r="AN102" i="3"/>
  <c r="AF102" i="3"/>
  <c r="BR102" i="3"/>
  <c r="BG102" i="3"/>
  <c r="AW102" i="3"/>
  <c r="AM102" i="3"/>
  <c r="AE102" i="3"/>
  <c r="BN102" i="3"/>
  <c r="BC102" i="3"/>
  <c r="AS102" i="3"/>
  <c r="BY102" i="3"/>
  <c r="AJ102" i="3"/>
  <c r="K95" i="1" l="1"/>
  <c r="AA95" i="4"/>
  <c r="Y95" i="4"/>
  <c r="Z95" i="4"/>
  <c r="AB94" i="3"/>
  <c r="T94" i="3"/>
  <c r="AA94" i="3"/>
  <c r="Z94" i="3"/>
  <c r="Y94" i="3"/>
  <c r="W94" i="3"/>
  <c r="V94" i="3"/>
  <c r="U94" i="3"/>
  <c r="P94" i="3"/>
  <c r="S94" i="3"/>
  <c r="R94" i="3"/>
  <c r="Q94" i="3"/>
  <c r="X94" i="3"/>
  <c r="AS94" i="4"/>
  <c r="AS94" i="6" s="1"/>
  <c r="Z94" i="6"/>
  <c r="AT94" i="4"/>
  <c r="AT94" i="6" s="1"/>
  <c r="AA94" i="6"/>
  <c r="AR94" i="4"/>
  <c r="AR94" i="6" s="1"/>
  <c r="Y94" i="6"/>
  <c r="BI92" i="6"/>
  <c r="BG92" i="6"/>
  <c r="J95" i="1"/>
  <c r="P94" i="1"/>
  <c r="X95" i="4"/>
  <c r="V95" i="4"/>
  <c r="W95" i="4"/>
  <c r="K94" i="3"/>
  <c r="E94" i="3"/>
  <c r="G94" i="3"/>
  <c r="C94" i="3"/>
  <c r="H94" i="3"/>
  <c r="N94" i="3"/>
  <c r="J94" i="3"/>
  <c r="F94" i="3"/>
  <c r="L94" i="3"/>
  <c r="D94" i="3"/>
  <c r="M94" i="3"/>
  <c r="O94" i="3"/>
  <c r="I94" i="3"/>
  <c r="C96" i="1"/>
  <c r="I95" i="1"/>
  <c r="AP94" i="4"/>
  <c r="AP94" i="6" s="1"/>
  <c r="W94" i="6"/>
  <c r="AQ94" i="4"/>
  <c r="AQ94" i="6" s="1"/>
  <c r="X94" i="6"/>
  <c r="AO93" i="6"/>
  <c r="BG93" i="4"/>
  <c r="AO94" i="4"/>
  <c r="V94" i="6"/>
  <c r="AN94" i="4"/>
  <c r="B96" i="6"/>
  <c r="B96" i="5"/>
  <c r="B96" i="4"/>
  <c r="B104" i="3"/>
  <c r="BZ103" i="3"/>
  <c r="BV103" i="3"/>
  <c r="BR103" i="3"/>
  <c r="BN103" i="3"/>
  <c r="BJ103" i="3"/>
  <c r="BF103" i="3"/>
  <c r="BB103" i="3"/>
  <c r="AX103" i="3"/>
  <c r="AT103" i="3"/>
  <c r="AP103" i="3"/>
  <c r="AL103" i="3"/>
  <c r="AH103" i="3"/>
  <c r="AD103" i="3"/>
  <c r="BY103" i="3"/>
  <c r="BU103" i="3"/>
  <c r="BQ103" i="3"/>
  <c r="BM103" i="3"/>
  <c r="BI103" i="3"/>
  <c r="BE103" i="3"/>
  <c r="BA103" i="3"/>
  <c r="CB103" i="3"/>
  <c r="BT103" i="3"/>
  <c r="BL103" i="3"/>
  <c r="BD103" i="3"/>
  <c r="AW103" i="3"/>
  <c r="AR103" i="3"/>
  <c r="AM103" i="3"/>
  <c r="AG103" i="3"/>
  <c r="CA103" i="3"/>
  <c r="BS103" i="3"/>
  <c r="BK103" i="3"/>
  <c r="BC103" i="3"/>
  <c r="AV103" i="3"/>
  <c r="AQ103" i="3"/>
  <c r="AK103" i="3"/>
  <c r="AF103" i="3"/>
  <c r="BO103" i="3"/>
  <c r="AY103" i="3"/>
  <c r="AN103" i="3"/>
  <c r="AC103" i="3"/>
  <c r="BX103" i="3"/>
  <c r="BH103" i="3"/>
  <c r="AU103" i="3"/>
  <c r="AJ103" i="3"/>
  <c r="BW103" i="3"/>
  <c r="BG103" i="3"/>
  <c r="AS103" i="3"/>
  <c r="AI103" i="3"/>
  <c r="AE103" i="3"/>
  <c r="BP103" i="3"/>
  <c r="AZ103" i="3"/>
  <c r="AO103" i="3"/>
  <c r="AS95" i="4" l="1"/>
  <c r="AS95" i="6" s="1"/>
  <c r="Z95" i="6"/>
  <c r="AR95" i="4"/>
  <c r="AR95" i="6" s="1"/>
  <c r="Y95" i="6"/>
  <c r="AT95" i="4"/>
  <c r="AT95" i="6" s="1"/>
  <c r="AA95" i="6"/>
  <c r="K96" i="1"/>
  <c r="Y96" i="4"/>
  <c r="Z96" i="4"/>
  <c r="AA96" i="4"/>
  <c r="Q95" i="3"/>
  <c r="T95" i="3"/>
  <c r="W95" i="3"/>
  <c r="Z95" i="3"/>
  <c r="U95" i="3"/>
  <c r="P95" i="3"/>
  <c r="S95" i="3"/>
  <c r="AA95" i="3"/>
  <c r="V95" i="3"/>
  <c r="Y95" i="3"/>
  <c r="AB95" i="3"/>
  <c r="R95" i="3"/>
  <c r="X95" i="3"/>
  <c r="AP95" i="4"/>
  <c r="AP95" i="6" s="1"/>
  <c r="W95" i="6"/>
  <c r="AO95" i="4"/>
  <c r="V95" i="6"/>
  <c r="AN95" i="4"/>
  <c r="AO94" i="6"/>
  <c r="BG94" i="4"/>
  <c r="C97" i="1"/>
  <c r="I96" i="1"/>
  <c r="AQ95" i="4"/>
  <c r="AQ95" i="6" s="1"/>
  <c r="X95" i="6"/>
  <c r="BI93" i="6"/>
  <c r="BG93" i="6"/>
  <c r="J96" i="1"/>
  <c r="P95" i="1"/>
  <c r="X96" i="4"/>
  <c r="V96" i="4"/>
  <c r="W96" i="4"/>
  <c r="D95" i="3"/>
  <c r="O95" i="3"/>
  <c r="N95" i="3"/>
  <c r="M95" i="3"/>
  <c r="K95" i="3"/>
  <c r="F95" i="3"/>
  <c r="I95" i="3"/>
  <c r="G95" i="3"/>
  <c r="E95" i="3"/>
  <c r="C95" i="3"/>
  <c r="L95" i="3"/>
  <c r="J95" i="3"/>
  <c r="H95" i="3"/>
  <c r="AN94" i="6"/>
  <c r="B97" i="6"/>
  <c r="B97" i="5"/>
  <c r="Q96" i="4"/>
  <c r="Q96" i="6" s="1"/>
  <c r="BW96" i="6" s="1"/>
  <c r="M96" i="4"/>
  <c r="M96" i="6" s="1"/>
  <c r="BS96" i="6" s="1"/>
  <c r="J96" i="4"/>
  <c r="J96" i="6" s="1"/>
  <c r="BP96" i="6" s="1"/>
  <c r="G96" i="4"/>
  <c r="G96" i="6" s="1"/>
  <c r="P96" i="4"/>
  <c r="P96" i="6" s="1"/>
  <c r="BV96" i="6" s="1"/>
  <c r="L96" i="4"/>
  <c r="L96" i="6" s="1"/>
  <c r="BR96" i="6" s="1"/>
  <c r="I96" i="4"/>
  <c r="I96" i="6" s="1"/>
  <c r="BO96" i="6" s="1"/>
  <c r="F96" i="4"/>
  <c r="F96" i="6" s="1"/>
  <c r="D96" i="4"/>
  <c r="D96" i="6" s="1"/>
  <c r="T96" i="4"/>
  <c r="T96" i="6" s="1"/>
  <c r="BZ96" i="6" s="1"/>
  <c r="S96" i="4"/>
  <c r="S96" i="6" s="1"/>
  <c r="BY96" i="6" s="1"/>
  <c r="O96" i="4"/>
  <c r="O96" i="6" s="1"/>
  <c r="BU96" i="6" s="1"/>
  <c r="H96" i="4"/>
  <c r="H96" i="6" s="1"/>
  <c r="E96" i="4"/>
  <c r="E96" i="6" s="1"/>
  <c r="N96" i="4"/>
  <c r="N96" i="6" s="1"/>
  <c r="BT96" i="6" s="1"/>
  <c r="R96" i="4"/>
  <c r="R96" i="6" s="1"/>
  <c r="BX96" i="6" s="1"/>
  <c r="K96" i="4"/>
  <c r="K96" i="6" s="1"/>
  <c r="BQ96" i="6" s="1"/>
  <c r="B97" i="4"/>
  <c r="B105" i="3"/>
  <c r="CB104" i="3"/>
  <c r="BX104" i="3"/>
  <c r="BT104" i="3"/>
  <c r="BP104" i="3"/>
  <c r="BL104" i="3"/>
  <c r="BH104" i="3"/>
  <c r="BD104" i="3"/>
  <c r="AZ104" i="3"/>
  <c r="AV104" i="3"/>
  <c r="AR104" i="3"/>
  <c r="AN104" i="3"/>
  <c r="AJ104" i="3"/>
  <c r="AF104" i="3"/>
  <c r="CA104" i="3"/>
  <c r="BW104" i="3"/>
  <c r="BS104" i="3"/>
  <c r="BO104" i="3"/>
  <c r="BK104" i="3"/>
  <c r="BG104" i="3"/>
  <c r="BC104" i="3"/>
  <c r="AY104" i="3"/>
  <c r="AU104" i="3"/>
  <c r="AQ104" i="3"/>
  <c r="AM104" i="3"/>
  <c r="AI104" i="3"/>
  <c r="AE104" i="3"/>
  <c r="BV104" i="3"/>
  <c r="BN104" i="3"/>
  <c r="BF104" i="3"/>
  <c r="AX104" i="3"/>
  <c r="AP104" i="3"/>
  <c r="AH104" i="3"/>
  <c r="BU104" i="3"/>
  <c r="BM104" i="3"/>
  <c r="BE104" i="3"/>
  <c r="AW104" i="3"/>
  <c r="AO104" i="3"/>
  <c r="AG104" i="3"/>
  <c r="BQ104" i="3"/>
  <c r="BA104" i="3"/>
  <c r="AK104" i="3"/>
  <c r="BZ104" i="3"/>
  <c r="BJ104" i="3"/>
  <c r="AT104" i="3"/>
  <c r="AD104" i="3"/>
  <c r="BY104" i="3"/>
  <c r="BI104" i="3"/>
  <c r="AS104" i="3"/>
  <c r="AC104" i="3"/>
  <c r="BR104" i="3"/>
  <c r="BB104" i="3"/>
  <c r="AL104" i="3"/>
  <c r="K97" i="1" l="1"/>
  <c r="Y97" i="4"/>
  <c r="AA97" i="4"/>
  <c r="Z97" i="4"/>
  <c r="T96" i="3"/>
  <c r="X96" i="3"/>
  <c r="AA96" i="3"/>
  <c r="S96" i="3"/>
  <c r="U96" i="3"/>
  <c r="Y96" i="3"/>
  <c r="Q96" i="3"/>
  <c r="AB96" i="3"/>
  <c r="P96" i="3"/>
  <c r="Z96" i="3"/>
  <c r="W96" i="3"/>
  <c r="V96" i="3"/>
  <c r="R96" i="3"/>
  <c r="AT96" i="4"/>
  <c r="AT96" i="6" s="1"/>
  <c r="AA96" i="6"/>
  <c r="AS96" i="4"/>
  <c r="AS96" i="6" s="1"/>
  <c r="Z96" i="6"/>
  <c r="AR96" i="4"/>
  <c r="AR96" i="6" s="1"/>
  <c r="Y96" i="6"/>
  <c r="J97" i="1"/>
  <c r="P96" i="1"/>
  <c r="V97" i="4"/>
  <c r="X97" i="4"/>
  <c r="W97" i="4"/>
  <c r="D96" i="3"/>
  <c r="O96" i="3"/>
  <c r="N96" i="3"/>
  <c r="M96" i="3"/>
  <c r="K96" i="3"/>
  <c r="J96" i="3"/>
  <c r="I96" i="3"/>
  <c r="G96" i="3"/>
  <c r="F96" i="3"/>
  <c r="E96" i="3"/>
  <c r="L96" i="3"/>
  <c r="C96" i="3"/>
  <c r="H96" i="3"/>
  <c r="BG94" i="6"/>
  <c r="BI94" i="6"/>
  <c r="AN95" i="6"/>
  <c r="AO95" i="6"/>
  <c r="BG95" i="4"/>
  <c r="AP96" i="4"/>
  <c r="AP96" i="6" s="1"/>
  <c r="W96" i="6"/>
  <c r="AO96" i="4"/>
  <c r="V96" i="6"/>
  <c r="AN96" i="4"/>
  <c r="AQ96" i="4"/>
  <c r="AQ96" i="6" s="1"/>
  <c r="X96" i="6"/>
  <c r="C98" i="1"/>
  <c r="I97" i="1"/>
  <c r="U96" i="6"/>
  <c r="B98" i="6"/>
  <c r="BT96" i="4"/>
  <c r="BO96" i="4"/>
  <c r="BK96" i="4"/>
  <c r="BR96" i="4"/>
  <c r="BV96" i="4"/>
  <c r="BU96" i="4"/>
  <c r="BP96" i="4"/>
  <c r="BY96" i="4"/>
  <c r="BI96" i="4"/>
  <c r="BZ96" i="4"/>
  <c r="BS96" i="4"/>
  <c r="BW96" i="4"/>
  <c r="BQ96" i="4"/>
  <c r="BX96" i="4"/>
  <c r="B98" i="5"/>
  <c r="U96" i="5"/>
  <c r="U96" i="4"/>
  <c r="B98" i="4"/>
  <c r="B106" i="3"/>
  <c r="BZ105" i="3"/>
  <c r="BV105" i="3"/>
  <c r="BR105" i="3"/>
  <c r="BN105" i="3"/>
  <c r="BJ105" i="3"/>
  <c r="BF105" i="3"/>
  <c r="BB105" i="3"/>
  <c r="AX105" i="3"/>
  <c r="AT105" i="3"/>
  <c r="AP105" i="3"/>
  <c r="AL105" i="3"/>
  <c r="AH105" i="3"/>
  <c r="AD105" i="3"/>
  <c r="BY105" i="3"/>
  <c r="BU105" i="3"/>
  <c r="BQ105" i="3"/>
  <c r="BM105" i="3"/>
  <c r="BI105" i="3"/>
  <c r="BE105" i="3"/>
  <c r="BA105" i="3"/>
  <c r="AW105" i="3"/>
  <c r="AS105" i="3"/>
  <c r="AO105" i="3"/>
  <c r="AK105" i="3"/>
  <c r="AG105" i="3"/>
  <c r="AC105" i="3"/>
  <c r="BX105" i="3"/>
  <c r="BP105" i="3"/>
  <c r="BH105" i="3"/>
  <c r="AZ105" i="3"/>
  <c r="AR105" i="3"/>
  <c r="AJ105" i="3"/>
  <c r="BW105" i="3"/>
  <c r="BO105" i="3"/>
  <c r="BG105" i="3"/>
  <c r="AY105" i="3"/>
  <c r="AQ105" i="3"/>
  <c r="AI105" i="3"/>
  <c r="BS105" i="3"/>
  <c r="BC105" i="3"/>
  <c r="AM105" i="3"/>
  <c r="CB105" i="3"/>
  <c r="BL105" i="3"/>
  <c r="AV105" i="3"/>
  <c r="AF105" i="3"/>
  <c r="CA105" i="3"/>
  <c r="BK105" i="3"/>
  <c r="AU105" i="3"/>
  <c r="AE105" i="3"/>
  <c r="BD105" i="3"/>
  <c r="AN105" i="3"/>
  <c r="BT105" i="3"/>
  <c r="BL96" i="6" l="1"/>
  <c r="BL96" i="4"/>
  <c r="BJ96" i="4"/>
  <c r="BM96" i="6"/>
  <c r="BN96" i="4"/>
  <c r="BM96" i="4"/>
  <c r="AS97" i="4"/>
  <c r="AS97" i="6" s="1"/>
  <c r="Z97" i="6"/>
  <c r="BN96" i="6"/>
  <c r="AT97" i="4"/>
  <c r="AT97" i="6" s="1"/>
  <c r="AA97" i="6"/>
  <c r="AR97" i="4"/>
  <c r="AR97" i="6" s="1"/>
  <c r="Y97" i="6"/>
  <c r="K98" i="1"/>
  <c r="Y98" i="4"/>
  <c r="AA98" i="4"/>
  <c r="Z98" i="4"/>
  <c r="AA97" i="3"/>
  <c r="Q97" i="3"/>
  <c r="Z97" i="3"/>
  <c r="W97" i="3"/>
  <c r="U97" i="3"/>
  <c r="R97" i="3"/>
  <c r="AB97" i="3"/>
  <c r="S97" i="3"/>
  <c r="X97" i="3"/>
  <c r="P97" i="3"/>
  <c r="T97" i="3"/>
  <c r="Y97" i="3"/>
  <c r="V97" i="3"/>
  <c r="BK96" i="6"/>
  <c r="BJ96" i="6"/>
  <c r="AP97" i="4"/>
  <c r="AP97" i="6" s="1"/>
  <c r="W97" i="6"/>
  <c r="AQ97" i="4"/>
  <c r="AQ97" i="6" s="1"/>
  <c r="X97" i="6"/>
  <c r="C99" i="1"/>
  <c r="I98" i="1"/>
  <c r="AN96" i="6"/>
  <c r="AO97" i="4"/>
  <c r="V97" i="6"/>
  <c r="AN97" i="4"/>
  <c r="BG95" i="6"/>
  <c r="BI95" i="6"/>
  <c r="AO96" i="6"/>
  <c r="BG96" i="4"/>
  <c r="J98" i="1"/>
  <c r="P97" i="1"/>
  <c r="X98" i="4"/>
  <c r="V98" i="4"/>
  <c r="W98" i="4"/>
  <c r="M97" i="3"/>
  <c r="N97" i="3"/>
  <c r="G97" i="3"/>
  <c r="F97" i="3"/>
  <c r="O97" i="3"/>
  <c r="I97" i="3"/>
  <c r="L97" i="3"/>
  <c r="J97" i="3"/>
  <c r="C97" i="3"/>
  <c r="K97" i="3"/>
  <c r="H97" i="3"/>
  <c r="E97" i="3"/>
  <c r="D97" i="3"/>
  <c r="B99" i="6"/>
  <c r="B99" i="5"/>
  <c r="B99" i="4"/>
  <c r="B107" i="3"/>
  <c r="CB106" i="3"/>
  <c r="BX106" i="3"/>
  <c r="BT106" i="3"/>
  <c r="BP106" i="3"/>
  <c r="BL106" i="3"/>
  <c r="BH106" i="3"/>
  <c r="BD106" i="3"/>
  <c r="AZ106" i="3"/>
  <c r="AV106" i="3"/>
  <c r="AR106" i="3"/>
  <c r="AN106" i="3"/>
  <c r="AJ106" i="3"/>
  <c r="AF106" i="3"/>
  <c r="CA106" i="3"/>
  <c r="BW106" i="3"/>
  <c r="BS106" i="3"/>
  <c r="BO106" i="3"/>
  <c r="BK106" i="3"/>
  <c r="BG106" i="3"/>
  <c r="BC106" i="3"/>
  <c r="AY106" i="3"/>
  <c r="AU106" i="3"/>
  <c r="AQ106" i="3"/>
  <c r="AM106" i="3"/>
  <c r="AI106" i="3"/>
  <c r="AE106" i="3"/>
  <c r="BZ106" i="3"/>
  <c r="BR106" i="3"/>
  <c r="BJ106" i="3"/>
  <c r="BB106" i="3"/>
  <c r="AT106" i="3"/>
  <c r="AL106" i="3"/>
  <c r="AD106" i="3"/>
  <c r="BY106" i="3"/>
  <c r="BQ106" i="3"/>
  <c r="BI106" i="3"/>
  <c r="BA106" i="3"/>
  <c r="AS106" i="3"/>
  <c r="AK106" i="3"/>
  <c r="AC106" i="3"/>
  <c r="BU106" i="3"/>
  <c r="BE106" i="3"/>
  <c r="AO106" i="3"/>
  <c r="BN106" i="3"/>
  <c r="AX106" i="3"/>
  <c r="AH106" i="3"/>
  <c r="BM106" i="3"/>
  <c r="AW106" i="3"/>
  <c r="AG106" i="3"/>
  <c r="AP106" i="3"/>
  <c r="BV106" i="3"/>
  <c r="BF106" i="3"/>
  <c r="K99" i="1" l="1"/>
  <c r="Y99" i="4"/>
  <c r="AA99" i="4"/>
  <c r="Z99" i="4"/>
  <c r="X98" i="3"/>
  <c r="AB98" i="3"/>
  <c r="W98" i="3"/>
  <c r="T98" i="3"/>
  <c r="Q98" i="3"/>
  <c r="AA98" i="3"/>
  <c r="Z98" i="3"/>
  <c r="U98" i="3"/>
  <c r="V98" i="3"/>
  <c r="P98" i="3"/>
  <c r="S98" i="3"/>
  <c r="Y98" i="3"/>
  <c r="R98" i="3"/>
  <c r="AS98" i="4"/>
  <c r="AS98" i="6" s="1"/>
  <c r="Z98" i="6"/>
  <c r="AA98" i="6"/>
  <c r="AT98" i="4"/>
  <c r="AT98" i="6" s="1"/>
  <c r="AR98" i="4"/>
  <c r="AR98" i="6" s="1"/>
  <c r="Y98" i="6"/>
  <c r="AO97" i="6"/>
  <c r="BG97" i="4"/>
  <c r="J99" i="1"/>
  <c r="P98" i="1"/>
  <c r="X99" i="4"/>
  <c r="V99" i="4"/>
  <c r="W99" i="4"/>
  <c r="D98" i="3"/>
  <c r="K98" i="3"/>
  <c r="E98" i="3"/>
  <c r="I98" i="3"/>
  <c r="O98" i="3"/>
  <c r="N98" i="3"/>
  <c r="L98" i="3"/>
  <c r="M98" i="3"/>
  <c r="J98" i="3"/>
  <c r="G98" i="3"/>
  <c r="C98" i="3"/>
  <c r="H98" i="3"/>
  <c r="F98" i="3"/>
  <c r="BI96" i="6"/>
  <c r="BG96" i="6"/>
  <c r="C100" i="1"/>
  <c r="I99" i="1"/>
  <c r="AP98" i="4"/>
  <c r="AP98" i="6" s="1"/>
  <c r="W98" i="6"/>
  <c r="AO98" i="4"/>
  <c r="V98" i="6"/>
  <c r="AN98" i="4"/>
  <c r="AQ98" i="4"/>
  <c r="AQ98" i="6" s="1"/>
  <c r="X98" i="6"/>
  <c r="AN97" i="6"/>
  <c r="B100" i="6"/>
  <c r="B100" i="5"/>
  <c r="B100" i="4"/>
  <c r="B108" i="3"/>
  <c r="BZ107" i="3"/>
  <c r="BV107" i="3"/>
  <c r="BR107" i="3"/>
  <c r="BN107" i="3"/>
  <c r="BJ107" i="3"/>
  <c r="BF107" i="3"/>
  <c r="BB107" i="3"/>
  <c r="AX107" i="3"/>
  <c r="AT107" i="3"/>
  <c r="AP107" i="3"/>
  <c r="AL107" i="3"/>
  <c r="AH107" i="3"/>
  <c r="AD107" i="3"/>
  <c r="BY107" i="3"/>
  <c r="BU107" i="3"/>
  <c r="BQ107" i="3"/>
  <c r="BM107" i="3"/>
  <c r="BI107" i="3"/>
  <c r="BE107" i="3"/>
  <c r="BA107" i="3"/>
  <c r="AW107" i="3"/>
  <c r="AS107" i="3"/>
  <c r="AO107" i="3"/>
  <c r="AK107" i="3"/>
  <c r="AG107" i="3"/>
  <c r="AC107" i="3"/>
  <c r="CB107" i="3"/>
  <c r="BT107" i="3"/>
  <c r="BL107" i="3"/>
  <c r="BD107" i="3"/>
  <c r="AV107" i="3"/>
  <c r="AN107" i="3"/>
  <c r="AF107" i="3"/>
  <c r="CA107" i="3"/>
  <c r="BS107" i="3"/>
  <c r="BK107" i="3"/>
  <c r="BC107" i="3"/>
  <c r="AU107" i="3"/>
  <c r="AM107" i="3"/>
  <c r="AE107" i="3"/>
  <c r="BW107" i="3"/>
  <c r="BG107" i="3"/>
  <c r="AQ107" i="3"/>
  <c r="BP107" i="3"/>
  <c r="AZ107" i="3"/>
  <c r="AJ107" i="3"/>
  <c r="BO107" i="3"/>
  <c r="AY107" i="3"/>
  <c r="AI107" i="3"/>
  <c r="BX107" i="3"/>
  <c r="BH107" i="3"/>
  <c r="AR107" i="3"/>
  <c r="Z99" i="6" l="1"/>
  <c r="AS99" i="4"/>
  <c r="AS99" i="6" s="1"/>
  <c r="AT99" i="4"/>
  <c r="AT99" i="6" s="1"/>
  <c r="AA99" i="6"/>
  <c r="AR99" i="4"/>
  <c r="AR99" i="6" s="1"/>
  <c r="Y99" i="6"/>
  <c r="K100" i="1"/>
  <c r="Y100" i="4"/>
  <c r="AA100" i="4"/>
  <c r="Z100" i="4"/>
  <c r="AB99" i="3"/>
  <c r="X99" i="3"/>
  <c r="AA99" i="3"/>
  <c r="V99" i="3"/>
  <c r="T99" i="3"/>
  <c r="W99" i="3"/>
  <c r="Z99" i="3"/>
  <c r="Y99" i="3"/>
  <c r="P99" i="3"/>
  <c r="S99" i="3"/>
  <c r="U99" i="3"/>
  <c r="R99" i="3"/>
  <c r="Q99" i="3"/>
  <c r="C101" i="1"/>
  <c r="I100" i="1"/>
  <c r="AP99" i="4"/>
  <c r="AP99" i="6" s="1"/>
  <c r="W99" i="6"/>
  <c r="AN98" i="6"/>
  <c r="AQ99" i="4"/>
  <c r="AQ99" i="6" s="1"/>
  <c r="X99" i="6"/>
  <c r="AO99" i="4"/>
  <c r="V99" i="6"/>
  <c r="AN99" i="4"/>
  <c r="AO98" i="6"/>
  <c r="BG98" i="4"/>
  <c r="J100" i="1"/>
  <c r="P99" i="1"/>
  <c r="V100" i="4"/>
  <c r="X100" i="4"/>
  <c r="W100" i="4"/>
  <c r="H99" i="3"/>
  <c r="J99" i="3"/>
  <c r="D99" i="3"/>
  <c r="I99" i="3"/>
  <c r="O99" i="3"/>
  <c r="N99" i="3"/>
  <c r="K99" i="3"/>
  <c r="G99" i="3"/>
  <c r="F99" i="3"/>
  <c r="C99" i="3"/>
  <c r="M99" i="3"/>
  <c r="L99" i="3"/>
  <c r="E99" i="3"/>
  <c r="BI97" i="6"/>
  <c r="BG97" i="6"/>
  <c r="B101" i="6"/>
  <c r="B101" i="5"/>
  <c r="B101" i="4"/>
  <c r="B109" i="3"/>
  <c r="CB108" i="3"/>
  <c r="BX108" i="3"/>
  <c r="BT108" i="3"/>
  <c r="BP108" i="3"/>
  <c r="BL108" i="3"/>
  <c r="BH108" i="3"/>
  <c r="BD108" i="3"/>
  <c r="AZ108" i="3"/>
  <c r="AV108" i="3"/>
  <c r="AR108" i="3"/>
  <c r="AN108" i="3"/>
  <c r="AJ108" i="3"/>
  <c r="AF108" i="3"/>
  <c r="CA108" i="3"/>
  <c r="BW108" i="3"/>
  <c r="BS108" i="3"/>
  <c r="BO108" i="3"/>
  <c r="BK108" i="3"/>
  <c r="BG108" i="3"/>
  <c r="BC108" i="3"/>
  <c r="AY108" i="3"/>
  <c r="AU108" i="3"/>
  <c r="AQ108" i="3"/>
  <c r="AM108" i="3"/>
  <c r="AI108" i="3"/>
  <c r="AE108" i="3"/>
  <c r="BV108" i="3"/>
  <c r="BN108" i="3"/>
  <c r="BF108" i="3"/>
  <c r="AX108" i="3"/>
  <c r="AP108" i="3"/>
  <c r="AH108" i="3"/>
  <c r="BU108" i="3"/>
  <c r="BM108" i="3"/>
  <c r="BE108" i="3"/>
  <c r="AW108" i="3"/>
  <c r="AO108" i="3"/>
  <c r="AG108" i="3"/>
  <c r="BZ108" i="3"/>
  <c r="BR108" i="3"/>
  <c r="BI108" i="3"/>
  <c r="AS108" i="3"/>
  <c r="AC108" i="3"/>
  <c r="BY108" i="3"/>
  <c r="BB108" i="3"/>
  <c r="AL108" i="3"/>
  <c r="BQ108" i="3"/>
  <c r="BA108" i="3"/>
  <c r="AK108" i="3"/>
  <c r="BJ108" i="3"/>
  <c r="AT108" i="3"/>
  <c r="AD108" i="3"/>
  <c r="K101" i="1" l="1"/>
  <c r="AA101" i="4"/>
  <c r="Y101" i="4"/>
  <c r="Z101" i="4"/>
  <c r="X100" i="3"/>
  <c r="P100" i="3"/>
  <c r="Z100" i="3"/>
  <c r="Y100" i="3"/>
  <c r="V100" i="3"/>
  <c r="U100" i="3"/>
  <c r="AB100" i="3"/>
  <c r="AA100" i="3"/>
  <c r="R100" i="3"/>
  <c r="Q100" i="3"/>
  <c r="W100" i="3"/>
  <c r="T100" i="3"/>
  <c r="S100" i="3"/>
  <c r="AS100" i="4"/>
  <c r="AS100" i="6" s="1"/>
  <c r="Z100" i="6"/>
  <c r="AT100" i="4"/>
  <c r="AT100" i="6" s="1"/>
  <c r="AA100" i="6"/>
  <c r="AR100" i="4"/>
  <c r="AR100" i="6" s="1"/>
  <c r="Y100" i="6"/>
  <c r="AO100" i="4"/>
  <c r="V100" i="6"/>
  <c r="AN100" i="4"/>
  <c r="BG98" i="6"/>
  <c r="BI98" i="6"/>
  <c r="J101" i="1"/>
  <c r="P100" i="1"/>
  <c r="X101" i="4"/>
  <c r="V101" i="4"/>
  <c r="W101" i="4"/>
  <c r="M100" i="3"/>
  <c r="C100" i="3"/>
  <c r="H100" i="3"/>
  <c r="I100" i="3"/>
  <c r="L100" i="3"/>
  <c r="E100" i="3"/>
  <c r="O100" i="3"/>
  <c r="G100" i="3"/>
  <c r="N100" i="3"/>
  <c r="J100" i="3"/>
  <c r="D100" i="3"/>
  <c r="K100" i="3"/>
  <c r="F100" i="3"/>
  <c r="AP100" i="4"/>
  <c r="AP100" i="6" s="1"/>
  <c r="W100" i="6"/>
  <c r="AN99" i="6"/>
  <c r="C102" i="1"/>
  <c r="I101" i="1"/>
  <c r="AQ100" i="4"/>
  <c r="AQ100" i="6" s="1"/>
  <c r="X100" i="6"/>
  <c r="AO99" i="6"/>
  <c r="BG99" i="4"/>
  <c r="B102" i="6"/>
  <c r="B102" i="5"/>
  <c r="B102" i="4"/>
  <c r="B110" i="3"/>
  <c r="CA109" i="3"/>
  <c r="BW109" i="3"/>
  <c r="BS109" i="3"/>
  <c r="BO109" i="3"/>
  <c r="BK109" i="3"/>
  <c r="BG109" i="3"/>
  <c r="BC109" i="3"/>
  <c r="AY109" i="3"/>
  <c r="AU109" i="3"/>
  <c r="AQ109" i="3"/>
  <c r="AM109" i="3"/>
  <c r="AI109" i="3"/>
  <c r="AE109" i="3"/>
  <c r="BZ109" i="3"/>
  <c r="BV109" i="3"/>
  <c r="BR109" i="3"/>
  <c r="BN109" i="3"/>
  <c r="BJ109" i="3"/>
  <c r="BF109" i="3"/>
  <c r="BB109" i="3"/>
  <c r="AX109" i="3"/>
  <c r="AT109" i="3"/>
  <c r="AP109" i="3"/>
  <c r="AL109" i="3"/>
  <c r="AH109" i="3"/>
  <c r="AD109" i="3"/>
  <c r="BU109" i="3"/>
  <c r="BM109" i="3"/>
  <c r="BE109" i="3"/>
  <c r="AW109" i="3"/>
  <c r="AO109" i="3"/>
  <c r="AG109" i="3"/>
  <c r="CB109" i="3"/>
  <c r="BT109" i="3"/>
  <c r="BL109" i="3"/>
  <c r="BD109" i="3"/>
  <c r="AV109" i="3"/>
  <c r="AN109" i="3"/>
  <c r="AF109" i="3"/>
  <c r="BY109" i="3"/>
  <c r="BI109" i="3"/>
  <c r="AS109" i="3"/>
  <c r="AC109" i="3"/>
  <c r="BX109" i="3"/>
  <c r="BH109" i="3"/>
  <c r="AR109" i="3"/>
  <c r="BQ109" i="3"/>
  <c r="BA109" i="3"/>
  <c r="AK109" i="3"/>
  <c r="BP109" i="3"/>
  <c r="AZ109" i="3"/>
  <c r="AJ109" i="3"/>
  <c r="AS101" i="4" l="1"/>
  <c r="AS101" i="6" s="1"/>
  <c r="Z101" i="6"/>
  <c r="AR101" i="4"/>
  <c r="AR101" i="6" s="1"/>
  <c r="Y101" i="6"/>
  <c r="AT101" i="4"/>
  <c r="AT101" i="6" s="1"/>
  <c r="AA101" i="6"/>
  <c r="K102" i="1"/>
  <c r="Y102" i="4"/>
  <c r="AA102" i="4"/>
  <c r="Z102" i="4"/>
  <c r="AB101" i="3"/>
  <c r="X101" i="3"/>
  <c r="AA101" i="3"/>
  <c r="Z101" i="3"/>
  <c r="T101" i="3"/>
  <c r="W101" i="3"/>
  <c r="Y101" i="3"/>
  <c r="R101" i="3"/>
  <c r="P101" i="3"/>
  <c r="S101" i="3"/>
  <c r="Q101" i="3"/>
  <c r="V101" i="3"/>
  <c r="U101" i="3"/>
  <c r="J102" i="1"/>
  <c r="P101" i="1"/>
  <c r="V102" i="4"/>
  <c r="X102" i="4"/>
  <c r="W102" i="4"/>
  <c r="D101" i="3"/>
  <c r="M101" i="3"/>
  <c r="I101" i="3"/>
  <c r="O101" i="3"/>
  <c r="E101" i="3"/>
  <c r="K101" i="3"/>
  <c r="G101" i="3"/>
  <c r="C101" i="3"/>
  <c r="J101" i="3"/>
  <c r="L101" i="3"/>
  <c r="N101" i="3"/>
  <c r="H101" i="3"/>
  <c r="F101" i="3"/>
  <c r="BI99" i="6"/>
  <c r="BG99" i="6"/>
  <c r="C103" i="1"/>
  <c r="I102" i="1"/>
  <c r="AP101" i="4"/>
  <c r="AP101" i="6" s="1"/>
  <c r="W101" i="6"/>
  <c r="AO101" i="4"/>
  <c r="V101" i="6"/>
  <c r="AN101" i="4"/>
  <c r="AN100" i="6"/>
  <c r="AQ101" i="4"/>
  <c r="AQ101" i="6" s="1"/>
  <c r="X101" i="6"/>
  <c r="AO100" i="6"/>
  <c r="BG100" i="4"/>
  <c r="B103" i="6"/>
  <c r="B103" i="5"/>
  <c r="B103" i="4"/>
  <c r="B111" i="3"/>
  <c r="BY110" i="3"/>
  <c r="BU110" i="3"/>
  <c r="BQ110" i="3"/>
  <c r="BM110" i="3"/>
  <c r="BI110" i="3"/>
  <c r="BE110" i="3"/>
  <c r="BA110" i="3"/>
  <c r="AW110" i="3"/>
  <c r="AS110" i="3"/>
  <c r="AO110" i="3"/>
  <c r="AK110" i="3"/>
  <c r="AG110" i="3"/>
  <c r="AC110" i="3"/>
  <c r="CB110" i="3"/>
  <c r="BX110" i="3"/>
  <c r="BT110" i="3"/>
  <c r="BP110" i="3"/>
  <c r="BL110" i="3"/>
  <c r="BH110" i="3"/>
  <c r="BD110" i="3"/>
  <c r="AZ110" i="3"/>
  <c r="AV110" i="3"/>
  <c r="AR110" i="3"/>
  <c r="AN110" i="3"/>
  <c r="AJ110" i="3"/>
  <c r="AF110" i="3"/>
  <c r="BW110" i="3"/>
  <c r="BO110" i="3"/>
  <c r="BG110" i="3"/>
  <c r="AY110" i="3"/>
  <c r="AQ110" i="3"/>
  <c r="AI110" i="3"/>
  <c r="BV110" i="3"/>
  <c r="BN110" i="3"/>
  <c r="BF110" i="3"/>
  <c r="AX110" i="3"/>
  <c r="AP110" i="3"/>
  <c r="AH110" i="3"/>
  <c r="CA110" i="3"/>
  <c r="BK110" i="3"/>
  <c r="AU110" i="3"/>
  <c r="AE110" i="3"/>
  <c r="BZ110" i="3"/>
  <c r="BJ110" i="3"/>
  <c r="AT110" i="3"/>
  <c r="AD110" i="3"/>
  <c r="BS110" i="3"/>
  <c r="BC110" i="3"/>
  <c r="AM110" i="3"/>
  <c r="BB110" i="3"/>
  <c r="AL110" i="3"/>
  <c r="BR110" i="3"/>
  <c r="K103" i="1" l="1"/>
  <c r="AA103" i="4"/>
  <c r="Y103" i="4"/>
  <c r="Z103" i="4"/>
  <c r="X102" i="3"/>
  <c r="Y102" i="3"/>
  <c r="AA102" i="3"/>
  <c r="P102" i="3"/>
  <c r="AB102" i="3"/>
  <c r="U102" i="3"/>
  <c r="S102" i="3"/>
  <c r="Z102" i="3"/>
  <c r="Q102" i="3"/>
  <c r="T102" i="3"/>
  <c r="V102" i="3"/>
  <c r="R102" i="3"/>
  <c r="W102" i="3"/>
  <c r="AS102" i="4"/>
  <c r="AS102" i="6" s="1"/>
  <c r="Z102" i="6"/>
  <c r="AT102" i="4"/>
  <c r="AT102" i="6" s="1"/>
  <c r="AA102" i="6"/>
  <c r="AR102" i="4"/>
  <c r="AR102" i="6" s="1"/>
  <c r="Y102" i="6"/>
  <c r="C104" i="1"/>
  <c r="I103" i="1"/>
  <c r="AP102" i="4"/>
  <c r="AP102" i="6" s="1"/>
  <c r="W102" i="6"/>
  <c r="AQ102" i="4"/>
  <c r="AQ102" i="6" s="1"/>
  <c r="X102" i="6"/>
  <c r="BI100" i="6"/>
  <c r="BG100" i="6"/>
  <c r="AO102" i="4"/>
  <c r="V102" i="6"/>
  <c r="AN102" i="4"/>
  <c r="AN101" i="6"/>
  <c r="AO101" i="6"/>
  <c r="BG101" i="4"/>
  <c r="J103" i="1"/>
  <c r="P102" i="1"/>
  <c r="V103" i="4"/>
  <c r="X103" i="4"/>
  <c r="W103" i="4"/>
  <c r="E102" i="3"/>
  <c r="K102" i="3"/>
  <c r="O102" i="3"/>
  <c r="N102" i="3"/>
  <c r="C102" i="3"/>
  <c r="H102" i="3"/>
  <c r="G102" i="3"/>
  <c r="D102" i="3"/>
  <c r="L102" i="3"/>
  <c r="I102" i="3"/>
  <c r="J102" i="3"/>
  <c r="M102" i="3"/>
  <c r="F102" i="3"/>
  <c r="B104" i="6"/>
  <c r="B104" i="5"/>
  <c r="B104" i="4"/>
  <c r="B112" i="3"/>
  <c r="CA111" i="3"/>
  <c r="BW111" i="3"/>
  <c r="BS111" i="3"/>
  <c r="BO111" i="3"/>
  <c r="BK111" i="3"/>
  <c r="BG111" i="3"/>
  <c r="BC111" i="3"/>
  <c r="BY111" i="3"/>
  <c r="BT111" i="3"/>
  <c r="BN111" i="3"/>
  <c r="BI111" i="3"/>
  <c r="BD111" i="3"/>
  <c r="AY111" i="3"/>
  <c r="AU111" i="3"/>
  <c r="AQ111" i="3"/>
  <c r="AM111" i="3"/>
  <c r="AI111" i="3"/>
  <c r="AE111" i="3"/>
  <c r="BX111" i="3"/>
  <c r="BR111" i="3"/>
  <c r="BM111" i="3"/>
  <c r="BH111" i="3"/>
  <c r="BB111" i="3"/>
  <c r="AX111" i="3"/>
  <c r="AT111" i="3"/>
  <c r="AP111" i="3"/>
  <c r="AL111" i="3"/>
  <c r="AH111" i="3"/>
  <c r="AD111" i="3"/>
  <c r="BV111" i="3"/>
  <c r="BL111" i="3"/>
  <c r="BA111" i="3"/>
  <c r="AS111" i="3"/>
  <c r="AK111" i="3"/>
  <c r="AC111" i="3"/>
  <c r="BU111" i="3"/>
  <c r="BJ111" i="3"/>
  <c r="AZ111" i="3"/>
  <c r="AR111" i="3"/>
  <c r="AJ111" i="3"/>
  <c r="BQ111" i="3"/>
  <c r="AW111" i="3"/>
  <c r="AG111" i="3"/>
  <c r="BP111" i="3"/>
  <c r="AV111" i="3"/>
  <c r="AF111" i="3"/>
  <c r="CB111" i="3"/>
  <c r="BF111" i="3"/>
  <c r="AO111" i="3"/>
  <c r="AN111" i="3"/>
  <c r="BZ111" i="3"/>
  <c r="BE111" i="3"/>
  <c r="Z103" i="6" l="1"/>
  <c r="AS103" i="4"/>
  <c r="AS103" i="6" s="1"/>
  <c r="Y103" i="6"/>
  <c r="AR103" i="4"/>
  <c r="AR103" i="6" s="1"/>
  <c r="AT103" i="4"/>
  <c r="AT103" i="6" s="1"/>
  <c r="AA103" i="6"/>
  <c r="K104" i="1"/>
  <c r="Y104" i="4"/>
  <c r="AA104" i="4"/>
  <c r="Z104" i="4"/>
  <c r="Q103" i="3"/>
  <c r="S103" i="3"/>
  <c r="X103" i="3"/>
  <c r="P103" i="3"/>
  <c r="Z103" i="3"/>
  <c r="V103" i="3"/>
  <c r="Y103" i="3"/>
  <c r="T103" i="3"/>
  <c r="R103" i="3"/>
  <c r="AB103" i="3"/>
  <c r="AA103" i="3"/>
  <c r="W103" i="3"/>
  <c r="U103" i="3"/>
  <c r="J104" i="1"/>
  <c r="P103" i="1"/>
  <c r="X104" i="4"/>
  <c r="V104" i="4"/>
  <c r="W104" i="4"/>
  <c r="L103" i="3"/>
  <c r="F103" i="3"/>
  <c r="G103" i="3"/>
  <c r="M103" i="3"/>
  <c r="O103" i="3"/>
  <c r="C103" i="3"/>
  <c r="K103" i="3"/>
  <c r="N103" i="3"/>
  <c r="D103" i="3"/>
  <c r="J103" i="3"/>
  <c r="H103" i="3"/>
  <c r="E103" i="3"/>
  <c r="I103" i="3"/>
  <c r="BI101" i="6"/>
  <c r="BG101" i="6"/>
  <c r="AP103" i="4"/>
  <c r="AP103" i="6" s="1"/>
  <c r="W103" i="6"/>
  <c r="AQ103" i="4"/>
  <c r="AQ103" i="6" s="1"/>
  <c r="X103" i="6"/>
  <c r="AN102" i="6"/>
  <c r="AO103" i="4"/>
  <c r="V103" i="6"/>
  <c r="AN103" i="4"/>
  <c r="AO102" i="6"/>
  <c r="BG102" i="4"/>
  <c r="C105" i="1"/>
  <c r="I104" i="1"/>
  <c r="B105" i="6"/>
  <c r="B105" i="5"/>
  <c r="B105" i="4"/>
  <c r="B113" i="3"/>
  <c r="BY112" i="3"/>
  <c r="BU112" i="3"/>
  <c r="BQ112" i="3"/>
  <c r="BM112" i="3"/>
  <c r="BI112" i="3"/>
  <c r="BE112" i="3"/>
  <c r="BA112" i="3"/>
  <c r="AW112" i="3"/>
  <c r="AS112" i="3"/>
  <c r="AO112" i="3"/>
  <c r="AK112" i="3"/>
  <c r="AG112" i="3"/>
  <c r="AC112" i="3"/>
  <c r="CB112" i="3"/>
  <c r="BX112" i="3"/>
  <c r="BT112" i="3"/>
  <c r="BP112" i="3"/>
  <c r="BL112" i="3"/>
  <c r="CA112" i="3"/>
  <c r="BW112" i="3"/>
  <c r="BS112" i="3"/>
  <c r="BV112" i="3"/>
  <c r="BK112" i="3"/>
  <c r="BF112" i="3"/>
  <c r="AZ112" i="3"/>
  <c r="AU112" i="3"/>
  <c r="AP112" i="3"/>
  <c r="AJ112" i="3"/>
  <c r="AE112" i="3"/>
  <c r="BR112" i="3"/>
  <c r="BJ112" i="3"/>
  <c r="BD112" i="3"/>
  <c r="AY112" i="3"/>
  <c r="AT112" i="3"/>
  <c r="AN112" i="3"/>
  <c r="AI112" i="3"/>
  <c r="AD112" i="3"/>
  <c r="BH112" i="3"/>
  <c r="AX112" i="3"/>
  <c r="AM112" i="3"/>
  <c r="BZ112" i="3"/>
  <c r="BG112" i="3"/>
  <c r="AV112" i="3"/>
  <c r="AL112" i="3"/>
  <c r="BC112" i="3"/>
  <c r="AH112" i="3"/>
  <c r="BB112" i="3"/>
  <c r="AF112" i="3"/>
  <c r="BO112" i="3"/>
  <c r="AR112" i="3"/>
  <c r="AQ112" i="3"/>
  <c r="BN112" i="3"/>
  <c r="K105" i="1" l="1"/>
  <c r="Y105" i="4"/>
  <c r="AA105" i="4"/>
  <c r="Z105" i="4"/>
  <c r="V104" i="3"/>
  <c r="U104" i="3"/>
  <c r="S104" i="3"/>
  <c r="AB104" i="3"/>
  <c r="Q104" i="3"/>
  <c r="X104" i="3"/>
  <c r="AA104" i="3"/>
  <c r="P104" i="3"/>
  <c r="R104" i="3"/>
  <c r="T104" i="3"/>
  <c r="W104" i="3"/>
  <c r="Z104" i="3"/>
  <c r="Y104" i="3"/>
  <c r="AS104" i="4"/>
  <c r="AS104" i="6" s="1"/>
  <c r="Z104" i="6"/>
  <c r="AT104" i="4"/>
  <c r="AT104" i="6" s="1"/>
  <c r="AA104" i="6"/>
  <c r="AR104" i="4"/>
  <c r="AR104" i="6" s="1"/>
  <c r="Y104" i="6"/>
  <c r="C106" i="1"/>
  <c r="I105" i="1"/>
  <c r="AP104" i="4"/>
  <c r="AP104" i="6" s="1"/>
  <c r="W104" i="6"/>
  <c r="AN103" i="6"/>
  <c r="AO104" i="4"/>
  <c r="V104" i="6"/>
  <c r="AN104" i="4"/>
  <c r="AO103" i="6"/>
  <c r="BG103" i="4"/>
  <c r="AQ104" i="4"/>
  <c r="AQ104" i="6" s="1"/>
  <c r="X104" i="6"/>
  <c r="BG102" i="6"/>
  <c r="BI102" i="6"/>
  <c r="J105" i="1"/>
  <c r="P104" i="1"/>
  <c r="V105" i="4"/>
  <c r="X105" i="4"/>
  <c r="W105" i="4"/>
  <c r="L104" i="3"/>
  <c r="I104" i="3"/>
  <c r="F104" i="3"/>
  <c r="H104" i="3"/>
  <c r="G104" i="3"/>
  <c r="D104" i="3"/>
  <c r="N104" i="3"/>
  <c r="O104" i="3"/>
  <c r="J104" i="3"/>
  <c r="K104" i="3"/>
  <c r="E104" i="3"/>
  <c r="M104" i="3"/>
  <c r="C104" i="3"/>
  <c r="B106" i="6"/>
  <c r="B106" i="5"/>
  <c r="B106" i="4"/>
  <c r="B114" i="3"/>
  <c r="CA113" i="3"/>
  <c r="BW113" i="3"/>
  <c r="BS113" i="3"/>
  <c r="BO113" i="3"/>
  <c r="BK113" i="3"/>
  <c r="BG113" i="3"/>
  <c r="BC113" i="3"/>
  <c r="AY113" i="3"/>
  <c r="AU113" i="3"/>
  <c r="AQ113" i="3"/>
  <c r="AM113" i="3"/>
  <c r="AI113" i="3"/>
  <c r="AE113" i="3"/>
  <c r="BZ113" i="3"/>
  <c r="BV113" i="3"/>
  <c r="BR113" i="3"/>
  <c r="BN113" i="3"/>
  <c r="BJ113" i="3"/>
  <c r="BF113" i="3"/>
  <c r="BB113" i="3"/>
  <c r="AX113" i="3"/>
  <c r="AT113" i="3"/>
  <c r="AP113" i="3"/>
  <c r="AL113" i="3"/>
  <c r="AH113" i="3"/>
  <c r="AD113" i="3"/>
  <c r="BY113" i="3"/>
  <c r="BU113" i="3"/>
  <c r="BQ113" i="3"/>
  <c r="BM113" i="3"/>
  <c r="BI113" i="3"/>
  <c r="BE113" i="3"/>
  <c r="BA113" i="3"/>
  <c r="AW113" i="3"/>
  <c r="AS113" i="3"/>
  <c r="AO113" i="3"/>
  <c r="AK113" i="3"/>
  <c r="AG113" i="3"/>
  <c r="AC113" i="3"/>
  <c r="BX113" i="3"/>
  <c r="BH113" i="3"/>
  <c r="AR113" i="3"/>
  <c r="BT113" i="3"/>
  <c r="BD113" i="3"/>
  <c r="AN113" i="3"/>
  <c r="BP113" i="3"/>
  <c r="AJ113" i="3"/>
  <c r="BL113" i="3"/>
  <c r="AF113" i="3"/>
  <c r="CB113" i="3"/>
  <c r="AZ113" i="3"/>
  <c r="AV113" i="3"/>
  <c r="AN104" i="6" l="1"/>
  <c r="AS105" i="4"/>
  <c r="AS105" i="6" s="1"/>
  <c r="Z105" i="6"/>
  <c r="AT105" i="4"/>
  <c r="AT105" i="6" s="1"/>
  <c r="AA105" i="6"/>
  <c r="Y105" i="6"/>
  <c r="AR105" i="4"/>
  <c r="AR105" i="6" s="1"/>
  <c r="K106" i="1"/>
  <c r="Y106" i="4"/>
  <c r="Z106" i="4"/>
  <c r="AA106" i="4"/>
  <c r="W105" i="3"/>
  <c r="Z105" i="3"/>
  <c r="Y105" i="3"/>
  <c r="V105" i="3"/>
  <c r="U105" i="3"/>
  <c r="AB105" i="3"/>
  <c r="AA105" i="3"/>
  <c r="R105" i="3"/>
  <c r="Q105" i="3"/>
  <c r="T105" i="3"/>
  <c r="S105" i="3"/>
  <c r="X105" i="3"/>
  <c r="P105" i="3"/>
  <c r="J106" i="1"/>
  <c r="P105" i="1"/>
  <c r="X106" i="4"/>
  <c r="V106" i="4"/>
  <c r="W106" i="4"/>
  <c r="L105" i="3"/>
  <c r="G105" i="3"/>
  <c r="O105" i="3"/>
  <c r="D105" i="3"/>
  <c r="H105" i="3"/>
  <c r="N105" i="3"/>
  <c r="K105" i="3"/>
  <c r="M105" i="3"/>
  <c r="J105" i="3"/>
  <c r="C105" i="3"/>
  <c r="E105" i="3"/>
  <c r="F105" i="3"/>
  <c r="I105" i="3"/>
  <c r="AO104" i="6"/>
  <c r="BG104" i="4"/>
  <c r="AP105" i="4"/>
  <c r="AP105" i="6" s="1"/>
  <c r="W105" i="6"/>
  <c r="AQ105" i="4"/>
  <c r="AQ105" i="6" s="1"/>
  <c r="X105" i="6"/>
  <c r="AO105" i="4"/>
  <c r="V105" i="6"/>
  <c r="AN105" i="4"/>
  <c r="BI103" i="6"/>
  <c r="BG103" i="6"/>
  <c r="C107" i="1"/>
  <c r="I106" i="1"/>
  <c r="B107" i="6"/>
  <c r="B107" i="5"/>
  <c r="T106" i="4"/>
  <c r="T106" i="6" s="1"/>
  <c r="BZ106" i="6" s="1"/>
  <c r="Q106" i="4"/>
  <c r="Q106" i="6" s="1"/>
  <c r="BW106" i="6" s="1"/>
  <c r="N106" i="4"/>
  <c r="N106" i="6" s="1"/>
  <c r="BT106" i="6" s="1"/>
  <c r="K106" i="4"/>
  <c r="K106" i="6" s="1"/>
  <c r="BQ106" i="6" s="1"/>
  <c r="H106" i="4"/>
  <c r="H106" i="6" s="1"/>
  <c r="D106" i="4"/>
  <c r="D106" i="6" s="1"/>
  <c r="S106" i="4"/>
  <c r="S106" i="6" s="1"/>
  <c r="BY106" i="6" s="1"/>
  <c r="R106" i="4"/>
  <c r="R106" i="6" s="1"/>
  <c r="BX106" i="6" s="1"/>
  <c r="P106" i="4"/>
  <c r="P106" i="6" s="1"/>
  <c r="BV106" i="6" s="1"/>
  <c r="M106" i="4"/>
  <c r="M106" i="6" s="1"/>
  <c r="BS106" i="6" s="1"/>
  <c r="J106" i="4"/>
  <c r="J106" i="6" s="1"/>
  <c r="BP106" i="6" s="1"/>
  <c r="G106" i="4"/>
  <c r="G106" i="6" s="1"/>
  <c r="O106" i="4"/>
  <c r="O106" i="6" s="1"/>
  <c r="BU106" i="6" s="1"/>
  <c r="L106" i="4"/>
  <c r="L106" i="6" s="1"/>
  <c r="BR106" i="6" s="1"/>
  <c r="I106" i="4"/>
  <c r="I106" i="6" s="1"/>
  <c r="BO106" i="6" s="1"/>
  <c r="F106" i="4"/>
  <c r="F106" i="6" s="1"/>
  <c r="E106" i="4"/>
  <c r="E106" i="6" s="1"/>
  <c r="B107" i="4"/>
  <c r="B115" i="3"/>
  <c r="BY114" i="3"/>
  <c r="BU114" i="3"/>
  <c r="BQ114" i="3"/>
  <c r="BM114" i="3"/>
  <c r="BI114" i="3"/>
  <c r="BE114" i="3"/>
  <c r="BA114" i="3"/>
  <c r="AW114" i="3"/>
  <c r="AS114" i="3"/>
  <c r="AO114" i="3"/>
  <c r="AK114" i="3"/>
  <c r="AG114" i="3"/>
  <c r="AC114" i="3"/>
  <c r="CB114" i="3"/>
  <c r="BX114" i="3"/>
  <c r="BT114" i="3"/>
  <c r="BP114" i="3"/>
  <c r="BL114" i="3"/>
  <c r="BH114" i="3"/>
  <c r="BD114" i="3"/>
  <c r="AZ114" i="3"/>
  <c r="AV114" i="3"/>
  <c r="AR114" i="3"/>
  <c r="AN114" i="3"/>
  <c r="AJ114" i="3"/>
  <c r="AF114" i="3"/>
  <c r="CA114" i="3"/>
  <c r="BW114" i="3"/>
  <c r="BS114" i="3"/>
  <c r="BO114" i="3"/>
  <c r="BK114" i="3"/>
  <c r="BG114" i="3"/>
  <c r="BC114" i="3"/>
  <c r="AY114" i="3"/>
  <c r="AU114" i="3"/>
  <c r="AQ114" i="3"/>
  <c r="AM114" i="3"/>
  <c r="AI114" i="3"/>
  <c r="AE114" i="3"/>
  <c r="BZ114" i="3"/>
  <c r="BJ114" i="3"/>
  <c r="AT114" i="3"/>
  <c r="AD114" i="3"/>
  <c r="BV114" i="3"/>
  <c r="BF114" i="3"/>
  <c r="AP114" i="3"/>
  <c r="BB114" i="3"/>
  <c r="AX114" i="3"/>
  <c r="BR114" i="3"/>
  <c r="BN114" i="3"/>
  <c r="AL114" i="3"/>
  <c r="AH114" i="3"/>
  <c r="AT106" i="4" l="1"/>
  <c r="AT106" i="6" s="1"/>
  <c r="AA106" i="6"/>
  <c r="Z106" i="6"/>
  <c r="AS106" i="4"/>
  <c r="AS106" i="6" s="1"/>
  <c r="BM106" i="6" s="1"/>
  <c r="AR106" i="4"/>
  <c r="AR106" i="6" s="1"/>
  <c r="Y106" i="6"/>
  <c r="K107" i="1"/>
  <c r="Y107" i="4"/>
  <c r="Z107" i="4"/>
  <c r="AA107" i="4"/>
  <c r="Y106" i="3"/>
  <c r="Q106" i="3"/>
  <c r="AB106" i="3"/>
  <c r="X106" i="3"/>
  <c r="AA106" i="3"/>
  <c r="Z106" i="3"/>
  <c r="T106" i="3"/>
  <c r="W106" i="3"/>
  <c r="P106" i="3"/>
  <c r="S106" i="3"/>
  <c r="V106" i="3"/>
  <c r="U106" i="3"/>
  <c r="R106" i="3"/>
  <c r="C108" i="1"/>
  <c r="I107" i="1"/>
  <c r="AP106" i="4"/>
  <c r="AP106" i="6" s="1"/>
  <c r="W106" i="6"/>
  <c r="AO106" i="4"/>
  <c r="BI106" i="4" s="1"/>
  <c r="V106" i="6"/>
  <c r="AN106" i="4"/>
  <c r="BI104" i="6"/>
  <c r="BG104" i="6"/>
  <c r="AQ106" i="4"/>
  <c r="AQ106" i="6" s="1"/>
  <c r="X106" i="6"/>
  <c r="AN105" i="6"/>
  <c r="AO105" i="6"/>
  <c r="BG105" i="4"/>
  <c r="J107" i="1"/>
  <c r="P106" i="1"/>
  <c r="X107" i="4"/>
  <c r="V107" i="4"/>
  <c r="W107" i="4"/>
  <c r="O106" i="3"/>
  <c r="J106" i="3"/>
  <c r="F106" i="3"/>
  <c r="K106" i="3"/>
  <c r="G106" i="3"/>
  <c r="L106" i="3"/>
  <c r="C106" i="3"/>
  <c r="D106" i="3"/>
  <c r="N106" i="3"/>
  <c r="I106" i="3"/>
  <c r="H106" i="3"/>
  <c r="M106" i="3"/>
  <c r="E106" i="3"/>
  <c r="U106" i="6"/>
  <c r="B108" i="6"/>
  <c r="BO106" i="4"/>
  <c r="L97" i="4"/>
  <c r="L97" i="6" s="1"/>
  <c r="BR97" i="6" s="1"/>
  <c r="BR106" i="4"/>
  <c r="S97" i="4"/>
  <c r="S97" i="6" s="1"/>
  <c r="BY97" i="6" s="1"/>
  <c r="BY106" i="4"/>
  <c r="BU106" i="4"/>
  <c r="BM106" i="4"/>
  <c r="BQ106" i="4"/>
  <c r="BP106" i="4"/>
  <c r="BT106" i="4"/>
  <c r="BS106" i="4"/>
  <c r="BW106" i="4"/>
  <c r="BV106" i="4"/>
  <c r="BZ106" i="4"/>
  <c r="BX106" i="4"/>
  <c r="B108" i="5"/>
  <c r="U106" i="5"/>
  <c r="U106" i="4"/>
  <c r="B108" i="4"/>
  <c r="CA115" i="3"/>
  <c r="BW115" i="3"/>
  <c r="BS115" i="3"/>
  <c r="BO115" i="3"/>
  <c r="BK115" i="3"/>
  <c r="BG115" i="3"/>
  <c r="BC115" i="3"/>
  <c r="AY115" i="3"/>
  <c r="AU115" i="3"/>
  <c r="AQ115" i="3"/>
  <c r="AM115" i="3"/>
  <c r="AI115" i="3"/>
  <c r="AE115" i="3"/>
  <c r="BZ115" i="3"/>
  <c r="BV115" i="3"/>
  <c r="BR115" i="3"/>
  <c r="BN115" i="3"/>
  <c r="BJ115" i="3"/>
  <c r="BF115" i="3"/>
  <c r="BB115" i="3"/>
  <c r="AX115" i="3"/>
  <c r="AT115" i="3"/>
  <c r="AP115" i="3"/>
  <c r="AL115" i="3"/>
  <c r="AH115" i="3"/>
  <c r="AD115" i="3"/>
  <c r="BY115" i="3"/>
  <c r="BU115" i="3"/>
  <c r="BQ115" i="3"/>
  <c r="BM115" i="3"/>
  <c r="BI115" i="3"/>
  <c r="BE115" i="3"/>
  <c r="BA115" i="3"/>
  <c r="AW115" i="3"/>
  <c r="AS115" i="3"/>
  <c r="AO115" i="3"/>
  <c r="AK115" i="3"/>
  <c r="AG115" i="3"/>
  <c r="AC115" i="3"/>
  <c r="CB115" i="3"/>
  <c r="BL115" i="3"/>
  <c r="AV115" i="3"/>
  <c r="AF115" i="3"/>
  <c r="BX115" i="3"/>
  <c r="BH115" i="3"/>
  <c r="AR115" i="3"/>
  <c r="BT115" i="3"/>
  <c r="AN115" i="3"/>
  <c r="BP115" i="3"/>
  <c r="AJ115" i="3"/>
  <c r="BD115" i="3"/>
  <c r="AZ115" i="3"/>
  <c r="BN106" i="4" l="1"/>
  <c r="BJ106" i="4"/>
  <c r="BL106" i="4"/>
  <c r="BK106" i="4"/>
  <c r="AN106" i="6"/>
  <c r="K108" i="1"/>
  <c r="Y108" i="4"/>
  <c r="Z108" i="4"/>
  <c r="AA108" i="4"/>
  <c r="AA107" i="3"/>
  <c r="S107" i="3"/>
  <c r="Z107" i="3"/>
  <c r="Y107" i="3"/>
  <c r="AB107" i="3"/>
  <c r="W107" i="3"/>
  <c r="V107" i="3"/>
  <c r="U107" i="3"/>
  <c r="R107" i="3"/>
  <c r="Q107" i="3"/>
  <c r="X107" i="3"/>
  <c r="T107" i="3"/>
  <c r="P107" i="3"/>
  <c r="BL106" i="6"/>
  <c r="AR107" i="4"/>
  <c r="AR107" i="6" s="1"/>
  <c r="Y107" i="6"/>
  <c r="AT107" i="4"/>
  <c r="AT107" i="6" s="1"/>
  <c r="AA107" i="6"/>
  <c r="AS107" i="4"/>
  <c r="AS107" i="6" s="1"/>
  <c r="Z107" i="6"/>
  <c r="BN106" i="6"/>
  <c r="BJ106" i="6"/>
  <c r="J108" i="1"/>
  <c r="P107" i="1"/>
  <c r="X108" i="4"/>
  <c r="V108" i="4"/>
  <c r="W108" i="4"/>
  <c r="M107" i="3"/>
  <c r="D107" i="3"/>
  <c r="L107" i="3"/>
  <c r="I107" i="3"/>
  <c r="N107" i="3"/>
  <c r="E107" i="3"/>
  <c r="O107" i="3"/>
  <c r="K107" i="3"/>
  <c r="C107" i="3"/>
  <c r="H107" i="3"/>
  <c r="F107" i="3"/>
  <c r="J107" i="3"/>
  <c r="G107" i="3"/>
  <c r="AO106" i="6"/>
  <c r="BG106" i="4"/>
  <c r="BI105" i="6"/>
  <c r="BG105" i="6"/>
  <c r="AP107" i="4"/>
  <c r="AP107" i="6" s="1"/>
  <c r="W107" i="6"/>
  <c r="AO107" i="4"/>
  <c r="V107" i="6"/>
  <c r="AN107" i="4"/>
  <c r="AQ107" i="4"/>
  <c r="AQ107" i="6" s="1"/>
  <c r="X107" i="6"/>
  <c r="BK106" i="6"/>
  <c r="C109" i="1"/>
  <c r="I108" i="1"/>
  <c r="B109" i="6"/>
  <c r="S98" i="4"/>
  <c r="S98" i="6" s="1"/>
  <c r="BY98" i="6" s="1"/>
  <c r="BY97" i="4"/>
  <c r="L98" i="4"/>
  <c r="L98" i="6" s="1"/>
  <c r="BR98" i="6" s="1"/>
  <c r="BR97" i="4"/>
  <c r="B109" i="5"/>
  <c r="B109" i="4"/>
  <c r="AT108" i="4" l="1"/>
  <c r="AT108" i="6" s="1"/>
  <c r="AA108" i="6"/>
  <c r="AS108" i="4"/>
  <c r="AS108" i="6" s="1"/>
  <c r="Z108" i="6"/>
  <c r="AR108" i="4"/>
  <c r="AR108" i="6" s="1"/>
  <c r="Y108" i="6"/>
  <c r="K109" i="1"/>
  <c r="Y109" i="4"/>
  <c r="AA109" i="4"/>
  <c r="Z109" i="4"/>
  <c r="V108" i="3"/>
  <c r="AB108" i="3"/>
  <c r="U108" i="3"/>
  <c r="X108" i="3"/>
  <c r="AA108" i="3"/>
  <c r="T108" i="3"/>
  <c r="W108" i="3"/>
  <c r="Z108" i="3"/>
  <c r="Y108" i="3"/>
  <c r="P108" i="3"/>
  <c r="S108" i="3"/>
  <c r="R108" i="3"/>
  <c r="Q108" i="3"/>
  <c r="C110" i="1"/>
  <c r="I109" i="1"/>
  <c r="AP108" i="4"/>
  <c r="AP108" i="6" s="1"/>
  <c r="W108" i="6"/>
  <c r="AO108" i="4"/>
  <c r="V108" i="6"/>
  <c r="AN108" i="4"/>
  <c r="AQ108" i="4"/>
  <c r="AQ108" i="6" s="1"/>
  <c r="X108" i="6"/>
  <c r="BG106" i="6"/>
  <c r="BI106" i="6"/>
  <c r="AN107" i="6"/>
  <c r="AO107" i="6"/>
  <c r="BG107" i="4"/>
  <c r="J109" i="1"/>
  <c r="P108" i="1"/>
  <c r="V109" i="4"/>
  <c r="X109" i="4"/>
  <c r="W109" i="4"/>
  <c r="H108" i="3"/>
  <c r="N108" i="3"/>
  <c r="I108" i="3"/>
  <c r="D108" i="3"/>
  <c r="C108" i="3"/>
  <c r="O108" i="3"/>
  <c r="F108" i="3"/>
  <c r="M108" i="3"/>
  <c r="E108" i="3"/>
  <c r="K108" i="3"/>
  <c r="G108" i="3"/>
  <c r="L108" i="3"/>
  <c r="J108" i="3"/>
  <c r="B110" i="6"/>
  <c r="L99" i="4"/>
  <c r="L99" i="6" s="1"/>
  <c r="BR99" i="6" s="1"/>
  <c r="BR98" i="4"/>
  <c r="S99" i="4"/>
  <c r="S99" i="6" s="1"/>
  <c r="BY99" i="6" s="1"/>
  <c r="BY98" i="4"/>
  <c r="B110" i="5"/>
  <c r="B110" i="4"/>
  <c r="AS109" i="4" l="1"/>
  <c r="AS109" i="6" s="1"/>
  <c r="Z109" i="6"/>
  <c r="AT109" i="4"/>
  <c r="AT109" i="6" s="1"/>
  <c r="AA109" i="6"/>
  <c r="AR109" i="4"/>
  <c r="AR109" i="6" s="1"/>
  <c r="Y109" i="6"/>
  <c r="AN108" i="6"/>
  <c r="K110" i="1"/>
  <c r="Y110" i="4"/>
  <c r="AA110" i="4"/>
  <c r="Z110" i="4"/>
  <c r="P109" i="3"/>
  <c r="U109" i="3"/>
  <c r="T109" i="3"/>
  <c r="AA109" i="3"/>
  <c r="Z109" i="3"/>
  <c r="Y109" i="3"/>
  <c r="W109" i="3"/>
  <c r="V109" i="3"/>
  <c r="R109" i="3"/>
  <c r="X109" i="3"/>
  <c r="S109" i="3"/>
  <c r="Q109" i="3"/>
  <c r="AB109" i="3"/>
  <c r="BI107" i="6"/>
  <c r="BG107" i="6"/>
  <c r="AO108" i="6"/>
  <c r="BG108" i="4"/>
  <c r="AP109" i="4"/>
  <c r="AP109" i="6" s="1"/>
  <c r="W109" i="6"/>
  <c r="J110" i="1"/>
  <c r="P109" i="1"/>
  <c r="V110" i="4"/>
  <c r="X110" i="4"/>
  <c r="W110" i="4"/>
  <c r="C109" i="3"/>
  <c r="M109" i="3"/>
  <c r="D109" i="3"/>
  <c r="O109" i="3"/>
  <c r="N109" i="3"/>
  <c r="H109" i="3"/>
  <c r="E109" i="3"/>
  <c r="J109" i="3"/>
  <c r="I109" i="3"/>
  <c r="L109" i="3"/>
  <c r="F109" i="3"/>
  <c r="G109" i="3"/>
  <c r="K109" i="3"/>
  <c r="AQ109" i="4"/>
  <c r="AQ109" i="6" s="1"/>
  <c r="X109" i="6"/>
  <c r="AO109" i="4"/>
  <c r="V109" i="6"/>
  <c r="AN109" i="4"/>
  <c r="C111" i="1"/>
  <c r="I110" i="1"/>
  <c r="B111" i="6"/>
  <c r="BY99" i="4"/>
  <c r="BR99" i="4"/>
  <c r="B111" i="5"/>
  <c r="B111" i="4"/>
  <c r="AN109" i="6" l="1"/>
  <c r="AS110" i="4"/>
  <c r="AS110" i="6" s="1"/>
  <c r="Z110" i="6"/>
  <c r="AT110" i="4"/>
  <c r="AT110" i="6" s="1"/>
  <c r="AA110" i="6"/>
  <c r="AR110" i="4"/>
  <c r="AR110" i="6" s="1"/>
  <c r="Y110" i="6"/>
  <c r="K111" i="1"/>
  <c r="Y111" i="4"/>
  <c r="Z111" i="4"/>
  <c r="AA111" i="4"/>
  <c r="W110" i="3"/>
  <c r="Y110" i="3"/>
  <c r="AB110" i="3"/>
  <c r="U110" i="3"/>
  <c r="X110" i="3"/>
  <c r="Q110" i="3"/>
  <c r="T110" i="3"/>
  <c r="AA110" i="3"/>
  <c r="Z110" i="3"/>
  <c r="V110" i="3"/>
  <c r="P110" i="3"/>
  <c r="S110" i="3"/>
  <c r="R110" i="3"/>
  <c r="J111" i="1"/>
  <c r="P110" i="1"/>
  <c r="V111" i="4"/>
  <c r="X111" i="4"/>
  <c r="W111" i="4"/>
  <c r="N110" i="3"/>
  <c r="L110" i="3"/>
  <c r="H110" i="3"/>
  <c r="F110" i="3"/>
  <c r="G110" i="3"/>
  <c r="D110" i="3"/>
  <c r="O110" i="3"/>
  <c r="M110" i="3"/>
  <c r="K110" i="3"/>
  <c r="C110" i="3"/>
  <c r="I110" i="3"/>
  <c r="J110" i="3"/>
  <c r="E110" i="3"/>
  <c r="AO109" i="6"/>
  <c r="BG109" i="4"/>
  <c r="AP110" i="4"/>
  <c r="AP110" i="6" s="1"/>
  <c r="W110" i="6"/>
  <c r="BG108" i="6"/>
  <c r="BI108" i="6"/>
  <c r="C112" i="1"/>
  <c r="I111" i="1"/>
  <c r="AQ110" i="4"/>
  <c r="AQ110" i="6" s="1"/>
  <c r="X110" i="6"/>
  <c r="AO110" i="4"/>
  <c r="V110" i="6"/>
  <c r="AN110" i="4"/>
  <c r="B112" i="6"/>
  <c r="B112" i="5"/>
  <c r="B112" i="4"/>
  <c r="AN110" i="6" l="1"/>
  <c r="K112" i="1"/>
  <c r="Y112" i="4"/>
  <c r="AA112" i="4"/>
  <c r="Z112" i="4"/>
  <c r="V111" i="3"/>
  <c r="U111" i="3"/>
  <c r="AA111" i="3"/>
  <c r="R111" i="3"/>
  <c r="W111" i="3"/>
  <c r="S111" i="3"/>
  <c r="Q111" i="3"/>
  <c r="Y111" i="3"/>
  <c r="X111" i="3"/>
  <c r="AB111" i="3"/>
  <c r="Z111" i="3"/>
  <c r="T111" i="3"/>
  <c r="P111" i="3"/>
  <c r="AT111" i="4"/>
  <c r="AT111" i="6" s="1"/>
  <c r="AA111" i="6"/>
  <c r="AS111" i="4"/>
  <c r="AS111" i="6" s="1"/>
  <c r="Z111" i="6"/>
  <c r="AR111" i="4"/>
  <c r="AR111" i="6" s="1"/>
  <c r="Y111" i="6"/>
  <c r="AP111" i="4"/>
  <c r="AP111" i="6" s="1"/>
  <c r="W111" i="6"/>
  <c r="AQ111" i="4"/>
  <c r="AQ111" i="6" s="1"/>
  <c r="X111" i="6"/>
  <c r="AO111" i="4"/>
  <c r="V111" i="6"/>
  <c r="AN111" i="4"/>
  <c r="AO110" i="6"/>
  <c r="BG110" i="4"/>
  <c r="C113" i="1"/>
  <c r="I112" i="1"/>
  <c r="BI109" i="6"/>
  <c r="BG109" i="6"/>
  <c r="J112" i="1"/>
  <c r="P111" i="1"/>
  <c r="X112" i="4"/>
  <c r="V112" i="4"/>
  <c r="W112" i="4"/>
  <c r="D111" i="3"/>
  <c r="J111" i="3"/>
  <c r="H111" i="3"/>
  <c r="O111" i="3"/>
  <c r="K111" i="3"/>
  <c r="I111" i="3"/>
  <c r="L111" i="3"/>
  <c r="G111" i="3"/>
  <c r="N111" i="3"/>
  <c r="C111" i="3"/>
  <c r="E111" i="3"/>
  <c r="F111" i="3"/>
  <c r="M111" i="3"/>
  <c r="B113" i="6"/>
  <c r="B113" i="5"/>
  <c r="B113" i="4"/>
  <c r="AN111" i="6" l="1"/>
  <c r="AS112" i="4"/>
  <c r="AS112" i="6" s="1"/>
  <c r="Z112" i="6"/>
  <c r="AT112" i="4"/>
  <c r="AT112" i="6" s="1"/>
  <c r="AA112" i="6"/>
  <c r="AR112" i="4"/>
  <c r="AR112" i="6" s="1"/>
  <c r="Y112" i="6"/>
  <c r="K113" i="1"/>
  <c r="Y113" i="4"/>
  <c r="Z113" i="4"/>
  <c r="AA113" i="4"/>
  <c r="X112" i="3"/>
  <c r="S112" i="3"/>
  <c r="Y112" i="3"/>
  <c r="AA112" i="3"/>
  <c r="W112" i="3"/>
  <c r="U112" i="3"/>
  <c r="P112" i="3"/>
  <c r="Q112" i="3"/>
  <c r="AB112" i="3"/>
  <c r="V112" i="3"/>
  <c r="Z112" i="3"/>
  <c r="R112" i="3"/>
  <c r="T112" i="3"/>
  <c r="J113" i="1"/>
  <c r="P112" i="1"/>
  <c r="X113" i="4"/>
  <c r="V113" i="4"/>
  <c r="W113" i="4"/>
  <c r="H112" i="3"/>
  <c r="M112" i="3"/>
  <c r="C112" i="3"/>
  <c r="L112" i="3"/>
  <c r="O112" i="3"/>
  <c r="E112" i="3"/>
  <c r="N112" i="3"/>
  <c r="J112" i="3"/>
  <c r="K112" i="3"/>
  <c r="D112" i="3"/>
  <c r="I112" i="3"/>
  <c r="F112" i="3"/>
  <c r="G112" i="3"/>
  <c r="AO111" i="6"/>
  <c r="BG111" i="4"/>
  <c r="BG110" i="6"/>
  <c r="BI110" i="6"/>
  <c r="AP112" i="4"/>
  <c r="AP112" i="6" s="1"/>
  <c r="W112" i="6"/>
  <c r="C114" i="1"/>
  <c r="I113" i="1"/>
  <c r="AQ112" i="4"/>
  <c r="AQ112" i="6" s="1"/>
  <c r="X112" i="6"/>
  <c r="AO112" i="4"/>
  <c r="V112" i="6"/>
  <c r="AN112" i="4"/>
  <c r="B114" i="6"/>
  <c r="B114" i="5"/>
  <c r="B114" i="4"/>
  <c r="AR113" i="4" l="1"/>
  <c r="AR113" i="6" s="1"/>
  <c r="Y113" i="6"/>
  <c r="K114" i="1"/>
  <c r="Y114" i="4"/>
  <c r="Z114" i="4"/>
  <c r="AA114" i="4"/>
  <c r="T113" i="3"/>
  <c r="AA113" i="3"/>
  <c r="Z113" i="3"/>
  <c r="Y113" i="3"/>
  <c r="W113" i="3"/>
  <c r="V113" i="3"/>
  <c r="U113" i="3"/>
  <c r="P113" i="3"/>
  <c r="S113" i="3"/>
  <c r="R113" i="3"/>
  <c r="Q113" i="3"/>
  <c r="X113" i="3"/>
  <c r="AB113" i="3"/>
  <c r="AT113" i="4"/>
  <c r="AT113" i="6" s="1"/>
  <c r="AA113" i="6"/>
  <c r="AN112" i="6"/>
  <c r="AS113" i="4"/>
  <c r="AS113" i="6" s="1"/>
  <c r="Z113" i="6"/>
  <c r="AO112" i="6"/>
  <c r="BG112" i="4"/>
  <c r="AP113" i="4"/>
  <c r="AP113" i="6" s="1"/>
  <c r="W113" i="6"/>
  <c r="AO113" i="4"/>
  <c r="V113" i="6"/>
  <c r="AN113" i="4"/>
  <c r="BG111" i="6"/>
  <c r="BI111" i="6"/>
  <c r="AQ113" i="4"/>
  <c r="AQ113" i="6" s="1"/>
  <c r="X113" i="6"/>
  <c r="C115" i="1"/>
  <c r="I115" i="1" s="1"/>
  <c r="I114" i="1"/>
  <c r="J114" i="1"/>
  <c r="P113" i="1"/>
  <c r="V114" i="4"/>
  <c r="X114" i="4"/>
  <c r="W114" i="4"/>
  <c r="C113" i="3"/>
  <c r="H113" i="3"/>
  <c r="G113" i="3"/>
  <c r="N113" i="3"/>
  <c r="O113" i="3"/>
  <c r="J113" i="3"/>
  <c r="F113" i="3"/>
  <c r="L113" i="3"/>
  <c r="D113" i="3"/>
  <c r="M113" i="3"/>
  <c r="I113" i="3"/>
  <c r="K113" i="3"/>
  <c r="E113" i="3"/>
  <c r="B115" i="6"/>
  <c r="B115" i="5"/>
  <c r="B115" i="4"/>
  <c r="AT114" i="4" l="1"/>
  <c r="AT114" i="6" s="1"/>
  <c r="AA114" i="6"/>
  <c r="AS114" i="4"/>
  <c r="AS114" i="6" s="1"/>
  <c r="Z114" i="6"/>
  <c r="AR114" i="4"/>
  <c r="AR114" i="6" s="1"/>
  <c r="Y114" i="6"/>
  <c r="K115" i="1"/>
  <c r="Y115" i="4"/>
  <c r="AA115" i="4"/>
  <c r="Z115" i="4"/>
  <c r="V114" i="3"/>
  <c r="R114" i="3"/>
  <c r="Y114" i="3"/>
  <c r="AB114" i="3"/>
  <c r="U114" i="3"/>
  <c r="X114" i="3"/>
  <c r="AA114" i="3"/>
  <c r="Q114" i="3"/>
  <c r="T114" i="3"/>
  <c r="W114" i="3"/>
  <c r="P114" i="3"/>
  <c r="S114" i="3"/>
  <c r="Z114" i="3"/>
  <c r="AN113" i="6"/>
  <c r="AO114" i="4"/>
  <c r="V114" i="6"/>
  <c r="AN114" i="4"/>
  <c r="AO113" i="6"/>
  <c r="BG113" i="4"/>
  <c r="AP114" i="4"/>
  <c r="AP114" i="6" s="1"/>
  <c r="W114" i="6"/>
  <c r="J115" i="1"/>
  <c r="P114" i="1"/>
  <c r="X115" i="4"/>
  <c r="V115" i="4"/>
  <c r="W115" i="4"/>
  <c r="L114" i="3"/>
  <c r="J114" i="3"/>
  <c r="H114" i="3"/>
  <c r="D114" i="3"/>
  <c r="O114" i="3"/>
  <c r="N114" i="3"/>
  <c r="M114" i="3"/>
  <c r="K114" i="3"/>
  <c r="F114" i="3"/>
  <c r="I114" i="3"/>
  <c r="G114" i="3"/>
  <c r="E114" i="3"/>
  <c r="C114" i="3"/>
  <c r="AQ114" i="4"/>
  <c r="AQ114" i="6" s="1"/>
  <c r="X114" i="6"/>
  <c r="BG112" i="6"/>
  <c r="BI112" i="6"/>
  <c r="B116" i="6"/>
  <c r="B116" i="5"/>
  <c r="B116" i="4"/>
  <c r="AR115" i="4" l="1"/>
  <c r="AR115" i="6" s="1"/>
  <c r="Y115" i="6"/>
  <c r="Y116" i="4"/>
  <c r="Z116" i="4"/>
  <c r="AA116" i="4"/>
  <c r="P115" i="3"/>
  <c r="AA115" i="3"/>
  <c r="Z115" i="3"/>
  <c r="Y115" i="3"/>
  <c r="W115" i="3"/>
  <c r="V115" i="3"/>
  <c r="U115" i="3"/>
  <c r="T115" i="3"/>
  <c r="S115" i="3"/>
  <c r="R115" i="3"/>
  <c r="Q115" i="3"/>
  <c r="X115" i="3"/>
  <c r="AB115" i="3"/>
  <c r="AS115" i="4"/>
  <c r="AS115" i="6" s="1"/>
  <c r="Z115" i="6"/>
  <c r="AT115" i="4"/>
  <c r="AT115" i="6" s="1"/>
  <c r="AA115" i="6"/>
  <c r="AP115" i="4"/>
  <c r="AP115" i="6" s="1"/>
  <c r="W115" i="6"/>
  <c r="AO115" i="4"/>
  <c r="V115" i="6"/>
  <c r="AN115" i="4"/>
  <c r="BG113" i="6"/>
  <c r="BI113" i="6"/>
  <c r="AQ115" i="4"/>
  <c r="AQ115" i="6" s="1"/>
  <c r="X115" i="6"/>
  <c r="AN114" i="6"/>
  <c r="P115" i="1"/>
  <c r="V116" i="4"/>
  <c r="X116" i="4"/>
  <c r="W116" i="4"/>
  <c r="J115" i="3"/>
  <c r="F115" i="3"/>
  <c r="H115" i="3"/>
  <c r="M115" i="3"/>
  <c r="O115" i="3"/>
  <c r="I115" i="3"/>
  <c r="K115" i="3"/>
  <c r="E115" i="3"/>
  <c r="D115" i="3"/>
  <c r="C115" i="3"/>
  <c r="L115" i="3"/>
  <c r="G115" i="3"/>
  <c r="N115" i="3"/>
  <c r="AO114" i="6"/>
  <c r="BG114" i="4"/>
  <c r="S116" i="4"/>
  <c r="S116" i="6" s="1"/>
  <c r="BY116" i="6" s="1"/>
  <c r="R116" i="4"/>
  <c r="R116" i="6" s="1"/>
  <c r="BX116" i="6" s="1"/>
  <c r="Q116" i="4"/>
  <c r="Q116" i="6" s="1"/>
  <c r="BW116" i="6" s="1"/>
  <c r="N116" i="4"/>
  <c r="N116" i="6" s="1"/>
  <c r="BT116" i="6" s="1"/>
  <c r="K116" i="4"/>
  <c r="K116" i="6" s="1"/>
  <c r="BQ116" i="6" s="1"/>
  <c r="H116" i="4"/>
  <c r="H116" i="6" s="1"/>
  <c r="E116" i="4"/>
  <c r="E116" i="6" s="1"/>
  <c r="P116" i="4"/>
  <c r="P116" i="6" s="1"/>
  <c r="BV116" i="6" s="1"/>
  <c r="M116" i="4"/>
  <c r="M116" i="6" s="1"/>
  <c r="BS116" i="6" s="1"/>
  <c r="J116" i="4"/>
  <c r="J116" i="6" s="1"/>
  <c r="BP116" i="6" s="1"/>
  <c r="G116" i="4"/>
  <c r="G116" i="6" s="1"/>
  <c r="I116" i="4"/>
  <c r="I116" i="6" s="1"/>
  <c r="BO116" i="6" s="1"/>
  <c r="T116" i="4"/>
  <c r="T116" i="6" s="1"/>
  <c r="BZ116" i="6" s="1"/>
  <c r="O116" i="4"/>
  <c r="O116" i="6" s="1"/>
  <c r="BU116" i="6" s="1"/>
  <c r="F116" i="4"/>
  <c r="F116" i="6" s="1"/>
  <c r="D116" i="4"/>
  <c r="D116" i="6" s="1"/>
  <c r="L116" i="4"/>
  <c r="L116" i="6" s="1"/>
  <c r="BR116" i="6" s="1"/>
  <c r="AN115" i="6" l="1"/>
  <c r="AT116" i="4"/>
  <c r="AT116" i="6" s="1"/>
  <c r="AA116" i="6"/>
  <c r="AS116" i="4"/>
  <c r="AS116" i="6" s="1"/>
  <c r="Z116" i="6"/>
  <c r="AR116" i="4"/>
  <c r="AR116" i="6" s="1"/>
  <c r="Y116" i="6"/>
  <c r="AP116" i="4"/>
  <c r="AP116" i="6" s="1"/>
  <c r="W116" i="6"/>
  <c r="AQ116" i="4"/>
  <c r="AQ116" i="6" s="1"/>
  <c r="X116" i="6"/>
  <c r="AO116" i="4"/>
  <c r="V116" i="6"/>
  <c r="AN116" i="4"/>
  <c r="AO115" i="6"/>
  <c r="BG115" i="4"/>
  <c r="BI114" i="6"/>
  <c r="BG114" i="6"/>
  <c r="U116" i="6"/>
  <c r="BP116" i="4"/>
  <c r="BL116" i="4"/>
  <c r="BU116" i="4"/>
  <c r="BZ116" i="4"/>
  <c r="BQ116" i="4"/>
  <c r="BO116" i="4"/>
  <c r="BT116" i="4"/>
  <c r="BW116" i="4"/>
  <c r="BR116" i="4"/>
  <c r="BS116" i="4"/>
  <c r="BX116" i="4"/>
  <c r="BV116" i="4"/>
  <c r="BY116" i="4"/>
  <c r="U116" i="5"/>
  <c r="U116" i="4"/>
  <c r="S7" i="4"/>
  <c r="S7" i="6" s="1"/>
  <c r="BY7" i="6" s="1"/>
  <c r="T7" i="4"/>
  <c r="T7" i="6" s="1"/>
  <c r="BZ7" i="6" s="1"/>
  <c r="T17" i="4"/>
  <c r="T17" i="6" s="1"/>
  <c r="BZ17" i="6" s="1"/>
  <c r="S20" i="4"/>
  <c r="S20" i="6" s="1"/>
  <c r="BY20" i="6" s="1"/>
  <c r="S27" i="4"/>
  <c r="S27" i="6" s="1"/>
  <c r="BY27" i="6" s="1"/>
  <c r="T27" i="4"/>
  <c r="T27" i="6" s="1"/>
  <c r="BZ27" i="6" s="1"/>
  <c r="T37" i="4"/>
  <c r="T37" i="6" s="1"/>
  <c r="BZ37" i="6" s="1"/>
  <c r="S37" i="4"/>
  <c r="S37" i="6" s="1"/>
  <c r="BY37" i="6" s="1"/>
  <c r="T47" i="4"/>
  <c r="T47" i="6" s="1"/>
  <c r="BZ47" i="6" s="1"/>
  <c r="S47" i="4"/>
  <c r="S47" i="6" s="1"/>
  <c r="BY47" i="6" s="1"/>
  <c r="T57" i="4"/>
  <c r="T57" i="6" s="1"/>
  <c r="BZ57" i="6" s="1"/>
  <c r="S67" i="4"/>
  <c r="S67" i="6" s="1"/>
  <c r="BY67" i="6" s="1"/>
  <c r="T67" i="4"/>
  <c r="T67" i="6" s="1"/>
  <c r="BZ67" i="6" s="1"/>
  <c r="T77" i="4"/>
  <c r="T77" i="6" s="1"/>
  <c r="BZ77" i="6" s="1"/>
  <c r="S77" i="4"/>
  <c r="S77" i="6" s="1"/>
  <c r="BY77" i="6" s="1"/>
  <c r="T87" i="4"/>
  <c r="T87" i="6" s="1"/>
  <c r="BZ87" i="6" s="1"/>
  <c r="S87" i="4"/>
  <c r="S87" i="6" s="1"/>
  <c r="BY87" i="6" s="1"/>
  <c r="T97" i="4"/>
  <c r="T97" i="6" s="1"/>
  <c r="BZ97" i="6" s="1"/>
  <c r="S100" i="4"/>
  <c r="S100" i="6" s="1"/>
  <c r="BY100" i="6" s="1"/>
  <c r="S107" i="4"/>
  <c r="S107" i="6" s="1"/>
  <c r="BY107" i="6" s="1"/>
  <c r="T107" i="4"/>
  <c r="T107" i="6" s="1"/>
  <c r="BZ107" i="6" s="1"/>
  <c r="E7" i="4"/>
  <c r="E7" i="6" s="1"/>
  <c r="BK7" i="6" s="1"/>
  <c r="L7" i="4"/>
  <c r="L7" i="6" s="1"/>
  <c r="BR7" i="6" s="1"/>
  <c r="Q7" i="4"/>
  <c r="Q7" i="6" s="1"/>
  <c r="BW7" i="6" s="1"/>
  <c r="P7" i="4"/>
  <c r="P7" i="6" s="1"/>
  <c r="BV7" i="6" s="1"/>
  <c r="H7" i="4"/>
  <c r="H7" i="6" s="1"/>
  <c r="BN7" i="6" s="1"/>
  <c r="R7" i="4"/>
  <c r="R7" i="6" s="1"/>
  <c r="BX7" i="6" s="1"/>
  <c r="N7" i="4"/>
  <c r="N7" i="6" s="1"/>
  <c r="BT7" i="6" s="1"/>
  <c r="I7" i="4"/>
  <c r="I7" i="6" s="1"/>
  <c r="BO7" i="6" s="1"/>
  <c r="G7" i="4"/>
  <c r="G7" i="6" s="1"/>
  <c r="BM7" i="6" s="1"/>
  <c r="F7" i="4"/>
  <c r="F7" i="6" s="1"/>
  <c r="BL7" i="6" s="1"/>
  <c r="K7" i="4"/>
  <c r="K7" i="6" s="1"/>
  <c r="BQ7" i="6" s="1"/>
  <c r="D7" i="4"/>
  <c r="D7" i="6" s="1"/>
  <c r="BJ7" i="6" s="1"/>
  <c r="J7" i="4"/>
  <c r="J7" i="6" s="1"/>
  <c r="BP7" i="6" s="1"/>
  <c r="O8" i="4"/>
  <c r="O8" i="6" s="1"/>
  <c r="BU8" i="6" s="1"/>
  <c r="M7" i="4"/>
  <c r="M7" i="6" s="1"/>
  <c r="BS7" i="6" s="1"/>
  <c r="M17" i="4"/>
  <c r="M17" i="6" s="1"/>
  <c r="BS17" i="6" s="1"/>
  <c r="L17" i="4"/>
  <c r="L17" i="6" s="1"/>
  <c r="BR17" i="6" s="1"/>
  <c r="N17" i="4"/>
  <c r="N17" i="6" s="1"/>
  <c r="BT17" i="6" s="1"/>
  <c r="F17" i="4"/>
  <c r="F17" i="6" s="1"/>
  <c r="BL17" i="6" s="1"/>
  <c r="O17" i="4"/>
  <c r="O17" i="6" s="1"/>
  <c r="BU17" i="6" s="1"/>
  <c r="R17" i="4"/>
  <c r="R17" i="6" s="1"/>
  <c r="BX17" i="6" s="1"/>
  <c r="J17" i="4"/>
  <c r="J17" i="6" s="1"/>
  <c r="BP17" i="6" s="1"/>
  <c r="Q17" i="4"/>
  <c r="Q17" i="6" s="1"/>
  <c r="BW17" i="6" s="1"/>
  <c r="I17" i="4"/>
  <c r="I17" i="6" s="1"/>
  <c r="BO17" i="6" s="1"/>
  <c r="K17" i="4"/>
  <c r="K17" i="6" s="1"/>
  <c r="BQ17" i="6" s="1"/>
  <c r="D17" i="4"/>
  <c r="D17" i="6" s="1"/>
  <c r="BJ17" i="6" s="1"/>
  <c r="P17" i="4"/>
  <c r="P17" i="6" s="1"/>
  <c r="BV17" i="6" s="1"/>
  <c r="E17" i="4"/>
  <c r="E17" i="6" s="1"/>
  <c r="BK17" i="6" s="1"/>
  <c r="G17" i="4"/>
  <c r="G17" i="6" s="1"/>
  <c r="BM17" i="6" s="1"/>
  <c r="H17" i="4"/>
  <c r="H17" i="6" s="1"/>
  <c r="BN17" i="6" s="1"/>
  <c r="L27" i="4"/>
  <c r="L27" i="6" s="1"/>
  <c r="BR27" i="6" s="1"/>
  <c r="Q27" i="4"/>
  <c r="D27" i="4"/>
  <c r="D27" i="6" s="1"/>
  <c r="BJ27" i="6" s="1"/>
  <c r="M27" i="4"/>
  <c r="M27" i="6" s="1"/>
  <c r="BS27" i="6" s="1"/>
  <c r="G27" i="4"/>
  <c r="G27" i="6" s="1"/>
  <c r="BM27" i="6" s="1"/>
  <c r="H27" i="4"/>
  <c r="H27" i="6" s="1"/>
  <c r="BN27" i="6" s="1"/>
  <c r="O27" i="4"/>
  <c r="P27" i="4"/>
  <c r="P27" i="6" s="1"/>
  <c r="BV27" i="6" s="1"/>
  <c r="F27" i="4"/>
  <c r="F27" i="6" s="1"/>
  <c r="BL27" i="6" s="1"/>
  <c r="K27" i="4"/>
  <c r="K27" i="6" s="1"/>
  <c r="BQ27" i="6" s="1"/>
  <c r="I27" i="4"/>
  <c r="I27" i="6" s="1"/>
  <c r="BO27" i="6" s="1"/>
  <c r="J27" i="4"/>
  <c r="J27" i="6" s="1"/>
  <c r="BP27" i="6" s="1"/>
  <c r="N27" i="4"/>
  <c r="N27" i="6" s="1"/>
  <c r="BT27" i="6" s="1"/>
  <c r="R27" i="4"/>
  <c r="R27" i="6" s="1"/>
  <c r="BX27" i="6" s="1"/>
  <c r="E27" i="4"/>
  <c r="E27" i="6" s="1"/>
  <c r="BK27" i="6" s="1"/>
  <c r="J37" i="4"/>
  <c r="J37" i="6" s="1"/>
  <c r="BP37" i="6" s="1"/>
  <c r="R37" i="4"/>
  <c r="R37" i="6" s="1"/>
  <c r="BX37" i="6" s="1"/>
  <c r="Q37" i="4"/>
  <c r="Q37" i="6" s="1"/>
  <c r="BW37" i="6" s="1"/>
  <c r="D37" i="4"/>
  <c r="D37" i="6" s="1"/>
  <c r="BJ37" i="6" s="1"/>
  <c r="O37" i="4"/>
  <c r="O37" i="6" s="1"/>
  <c r="BU37" i="6" s="1"/>
  <c r="G37" i="4"/>
  <c r="G37" i="6" s="1"/>
  <c r="BM37" i="6" s="1"/>
  <c r="N37" i="4"/>
  <c r="N37" i="6" s="1"/>
  <c r="BT37" i="6" s="1"/>
  <c r="M37" i="4"/>
  <c r="M37" i="6" s="1"/>
  <c r="BS37" i="6" s="1"/>
  <c r="I37" i="4"/>
  <c r="I37" i="6" s="1"/>
  <c r="BO37" i="6" s="1"/>
  <c r="L37" i="4"/>
  <c r="L37" i="6" s="1"/>
  <c r="BR37" i="6" s="1"/>
  <c r="H37" i="4"/>
  <c r="H37" i="6" s="1"/>
  <c r="BN37" i="6" s="1"/>
  <c r="K37" i="4"/>
  <c r="K37" i="6" s="1"/>
  <c r="BQ37" i="6" s="1"/>
  <c r="F37" i="4"/>
  <c r="F37" i="6" s="1"/>
  <c r="BL37" i="6" s="1"/>
  <c r="E37" i="4"/>
  <c r="E37" i="6" s="1"/>
  <c r="BK37" i="6" s="1"/>
  <c r="P37" i="4"/>
  <c r="P37" i="6" s="1"/>
  <c r="BV37" i="6" s="1"/>
  <c r="J47" i="4"/>
  <c r="J47" i="6" s="1"/>
  <c r="BP47" i="6" s="1"/>
  <c r="H47" i="4"/>
  <c r="H47" i="6" s="1"/>
  <c r="BN47" i="6" s="1"/>
  <c r="M47" i="4"/>
  <c r="M47" i="6" s="1"/>
  <c r="BS47" i="6" s="1"/>
  <c r="R47" i="4"/>
  <c r="R47" i="6" s="1"/>
  <c r="BX47" i="6" s="1"/>
  <c r="Q47" i="4"/>
  <c r="G47" i="4"/>
  <c r="G47" i="6" s="1"/>
  <c r="BM47" i="6" s="1"/>
  <c r="D47" i="4"/>
  <c r="D47" i="6" s="1"/>
  <c r="BJ47" i="6" s="1"/>
  <c r="L47" i="4"/>
  <c r="L47" i="6" s="1"/>
  <c r="BR47" i="6" s="1"/>
  <c r="F47" i="4"/>
  <c r="F47" i="6" s="1"/>
  <c r="BL47" i="6" s="1"/>
  <c r="O47" i="4"/>
  <c r="O47" i="6" s="1"/>
  <c r="BU47" i="6" s="1"/>
  <c r="K47" i="4"/>
  <c r="K47" i="6" s="1"/>
  <c r="BQ47" i="6" s="1"/>
  <c r="E47" i="4"/>
  <c r="E47" i="6" s="1"/>
  <c r="BK47" i="6" s="1"/>
  <c r="P47" i="4"/>
  <c r="P47" i="6" s="1"/>
  <c r="BV47" i="6" s="1"/>
  <c r="I47" i="4"/>
  <c r="I47" i="6" s="1"/>
  <c r="BO47" i="6" s="1"/>
  <c r="N47" i="4"/>
  <c r="N47" i="6" s="1"/>
  <c r="BT47" i="6" s="1"/>
  <c r="P57" i="4"/>
  <c r="P57" i="6" s="1"/>
  <c r="BV57" i="6" s="1"/>
  <c r="R57" i="4"/>
  <c r="R57" i="6" s="1"/>
  <c r="BX57" i="6" s="1"/>
  <c r="H57" i="4"/>
  <c r="H57" i="6" s="1"/>
  <c r="BN57" i="6" s="1"/>
  <c r="M57" i="4"/>
  <c r="M57" i="6" s="1"/>
  <c r="BS57" i="6" s="1"/>
  <c r="J57" i="4"/>
  <c r="J57" i="6" s="1"/>
  <c r="BP57" i="6" s="1"/>
  <c r="K57" i="4"/>
  <c r="K57" i="6" s="1"/>
  <c r="BQ57" i="6" s="1"/>
  <c r="L57" i="4"/>
  <c r="L57" i="6" s="1"/>
  <c r="BR57" i="6" s="1"/>
  <c r="G57" i="4"/>
  <c r="G57" i="6" s="1"/>
  <c r="BM57" i="6" s="1"/>
  <c r="Q57" i="4"/>
  <c r="Q57" i="6" s="1"/>
  <c r="BW57" i="6" s="1"/>
  <c r="D57" i="4"/>
  <c r="D57" i="6" s="1"/>
  <c r="BJ57" i="6" s="1"/>
  <c r="E57" i="4"/>
  <c r="E57" i="6" s="1"/>
  <c r="BK57" i="6" s="1"/>
  <c r="F57" i="4"/>
  <c r="F57" i="6" s="1"/>
  <c r="BL57" i="6" s="1"/>
  <c r="I57" i="4"/>
  <c r="I57" i="6" s="1"/>
  <c r="BO57" i="6" s="1"/>
  <c r="O60" i="4"/>
  <c r="O60" i="6" s="1"/>
  <c r="BU60" i="6" s="1"/>
  <c r="N57" i="4"/>
  <c r="N57" i="6" s="1"/>
  <c r="BT57" i="6" s="1"/>
  <c r="N67" i="4"/>
  <c r="N67" i="6" s="1"/>
  <c r="BT67" i="6" s="1"/>
  <c r="H67" i="4"/>
  <c r="H67" i="6" s="1"/>
  <c r="BN67" i="6" s="1"/>
  <c r="E67" i="4"/>
  <c r="E67" i="6" s="1"/>
  <c r="BK67" i="6" s="1"/>
  <c r="R67" i="4"/>
  <c r="R67" i="6" s="1"/>
  <c r="BX67" i="6" s="1"/>
  <c r="F67" i="4"/>
  <c r="F67" i="6" s="1"/>
  <c r="BL67" i="6" s="1"/>
  <c r="L67" i="4"/>
  <c r="L67" i="6" s="1"/>
  <c r="BR67" i="6" s="1"/>
  <c r="I67" i="4"/>
  <c r="I67" i="6" s="1"/>
  <c r="BO67" i="6" s="1"/>
  <c r="Q67" i="4"/>
  <c r="Q67" i="6" s="1"/>
  <c r="BW67" i="6" s="1"/>
  <c r="K67" i="4"/>
  <c r="K67" i="6" s="1"/>
  <c r="BQ67" i="6" s="1"/>
  <c r="G67" i="4"/>
  <c r="G67" i="6" s="1"/>
  <c r="BM67" i="6" s="1"/>
  <c r="D67" i="4"/>
  <c r="D67" i="6" s="1"/>
  <c r="BJ67" i="6" s="1"/>
  <c r="O67" i="4"/>
  <c r="P67" i="4"/>
  <c r="P67" i="6" s="1"/>
  <c r="BV67" i="6" s="1"/>
  <c r="J67" i="4"/>
  <c r="J67" i="6" s="1"/>
  <c r="BP67" i="6" s="1"/>
  <c r="M67" i="4"/>
  <c r="M67" i="6" s="1"/>
  <c r="BS67" i="6" s="1"/>
  <c r="J77" i="4"/>
  <c r="J77" i="6" s="1"/>
  <c r="BP77" i="6" s="1"/>
  <c r="O77" i="4"/>
  <c r="O77" i="6" s="1"/>
  <c r="BU77" i="6" s="1"/>
  <c r="Q77" i="4"/>
  <c r="Q77" i="6" s="1"/>
  <c r="BW77" i="6" s="1"/>
  <c r="H77" i="4"/>
  <c r="H77" i="6" s="1"/>
  <c r="BN77" i="6" s="1"/>
  <c r="L77" i="4"/>
  <c r="L77" i="6" s="1"/>
  <c r="BR77" i="6" s="1"/>
  <c r="M77" i="4"/>
  <c r="M77" i="6" s="1"/>
  <c r="BS77" i="6" s="1"/>
  <c r="R77" i="4"/>
  <c r="R77" i="6" s="1"/>
  <c r="BX77" i="6" s="1"/>
  <c r="P77" i="4"/>
  <c r="P77" i="6" s="1"/>
  <c r="BV77" i="6" s="1"/>
  <c r="N77" i="4"/>
  <c r="N77" i="6" s="1"/>
  <c r="BT77" i="6" s="1"/>
  <c r="D77" i="4"/>
  <c r="D77" i="6" s="1"/>
  <c r="BJ77" i="6" s="1"/>
  <c r="K77" i="4"/>
  <c r="K77" i="6" s="1"/>
  <c r="BQ77" i="6" s="1"/>
  <c r="E77" i="4"/>
  <c r="E77" i="6" s="1"/>
  <c r="BK77" i="6" s="1"/>
  <c r="G77" i="4"/>
  <c r="G77" i="6" s="1"/>
  <c r="BM77" i="6" s="1"/>
  <c r="F77" i="4"/>
  <c r="F77" i="6" s="1"/>
  <c r="BL77" i="6" s="1"/>
  <c r="I77" i="4"/>
  <c r="I77" i="6" s="1"/>
  <c r="BO77" i="6" s="1"/>
  <c r="O87" i="4"/>
  <c r="O87" i="6" s="1"/>
  <c r="BU87" i="6" s="1"/>
  <c r="Q87" i="4"/>
  <c r="Q87" i="6" s="1"/>
  <c r="BW87" i="6" s="1"/>
  <c r="R87" i="4"/>
  <c r="R87" i="6" s="1"/>
  <c r="BX87" i="6" s="1"/>
  <c r="K87" i="4"/>
  <c r="K87" i="6" s="1"/>
  <c r="BQ87" i="6" s="1"/>
  <c r="D87" i="4"/>
  <c r="D87" i="6" s="1"/>
  <c r="BJ87" i="6" s="1"/>
  <c r="E87" i="4"/>
  <c r="E87" i="6" s="1"/>
  <c r="BK87" i="6" s="1"/>
  <c r="N87" i="4"/>
  <c r="N87" i="6" s="1"/>
  <c r="BT87" i="6" s="1"/>
  <c r="L87" i="4"/>
  <c r="L87" i="6" s="1"/>
  <c r="BR87" i="6" s="1"/>
  <c r="I87" i="4"/>
  <c r="I87" i="6" s="1"/>
  <c r="BO87" i="6" s="1"/>
  <c r="G87" i="4"/>
  <c r="G87" i="6" s="1"/>
  <c r="BM87" i="6" s="1"/>
  <c r="F87" i="4"/>
  <c r="F87" i="6" s="1"/>
  <c r="BL87" i="6" s="1"/>
  <c r="P87" i="4"/>
  <c r="P87" i="6" s="1"/>
  <c r="BV87" i="6" s="1"/>
  <c r="J87" i="4"/>
  <c r="J87" i="6" s="1"/>
  <c r="BP87" i="6" s="1"/>
  <c r="M87" i="4"/>
  <c r="M87" i="6" s="1"/>
  <c r="BS87" i="6" s="1"/>
  <c r="H87" i="4"/>
  <c r="H87" i="6" s="1"/>
  <c r="BN87" i="6" s="1"/>
  <c r="E97" i="4"/>
  <c r="E97" i="6" s="1"/>
  <c r="BK97" i="6" s="1"/>
  <c r="I97" i="4"/>
  <c r="I97" i="6" s="1"/>
  <c r="BO97" i="6" s="1"/>
  <c r="Q97" i="4"/>
  <c r="Q97" i="6" s="1"/>
  <c r="BW97" i="6" s="1"/>
  <c r="K97" i="4"/>
  <c r="K97" i="6" s="1"/>
  <c r="BQ97" i="6" s="1"/>
  <c r="F97" i="4"/>
  <c r="F97" i="6" s="1"/>
  <c r="BL97" i="6" s="1"/>
  <c r="M97" i="4"/>
  <c r="M97" i="6" s="1"/>
  <c r="BS97" i="6" s="1"/>
  <c r="D97" i="4"/>
  <c r="D97" i="6" s="1"/>
  <c r="BJ97" i="6" s="1"/>
  <c r="P97" i="4"/>
  <c r="P97" i="6" s="1"/>
  <c r="BV97" i="6" s="1"/>
  <c r="G97" i="4"/>
  <c r="G97" i="6" s="1"/>
  <c r="BM97" i="6" s="1"/>
  <c r="H97" i="4"/>
  <c r="H97" i="6" s="1"/>
  <c r="BN97" i="6" s="1"/>
  <c r="N97" i="4"/>
  <c r="N97" i="6" s="1"/>
  <c r="BT97" i="6" s="1"/>
  <c r="R97" i="4"/>
  <c r="R97" i="6" s="1"/>
  <c r="BX97" i="6" s="1"/>
  <c r="J97" i="4"/>
  <c r="J97" i="6" s="1"/>
  <c r="BP97" i="6" s="1"/>
  <c r="O97" i="4"/>
  <c r="O97" i="6" s="1"/>
  <c r="BU97" i="6" s="1"/>
  <c r="L100" i="4"/>
  <c r="L100" i="6" s="1"/>
  <c r="BR100" i="6" s="1"/>
  <c r="P107" i="4"/>
  <c r="P107" i="6" s="1"/>
  <c r="BV107" i="6" s="1"/>
  <c r="K107" i="4"/>
  <c r="K107" i="6" s="1"/>
  <c r="BQ107" i="6" s="1"/>
  <c r="O107" i="4"/>
  <c r="O107" i="6" s="1"/>
  <c r="BU107" i="6" s="1"/>
  <c r="E107" i="4"/>
  <c r="E107" i="6" s="1"/>
  <c r="BK107" i="6" s="1"/>
  <c r="J107" i="4"/>
  <c r="J107" i="6" s="1"/>
  <c r="BP107" i="6" s="1"/>
  <c r="G107" i="4"/>
  <c r="G107" i="6" s="1"/>
  <c r="BM107" i="6" s="1"/>
  <c r="Q107" i="4"/>
  <c r="Q107" i="6" s="1"/>
  <c r="BW107" i="6" s="1"/>
  <c r="I107" i="4"/>
  <c r="I107" i="6" s="1"/>
  <c r="BO107" i="6" s="1"/>
  <c r="R107" i="4"/>
  <c r="R107" i="6" s="1"/>
  <c r="BX107" i="6" s="1"/>
  <c r="L107" i="4"/>
  <c r="L107" i="6" s="1"/>
  <c r="BR107" i="6" s="1"/>
  <c r="D107" i="4"/>
  <c r="D107" i="6" s="1"/>
  <c r="BJ107" i="6" s="1"/>
  <c r="F107" i="4"/>
  <c r="F107" i="6" s="1"/>
  <c r="BL107" i="6" s="1"/>
  <c r="H107" i="4"/>
  <c r="H107" i="6" s="1"/>
  <c r="BN107" i="6" s="1"/>
  <c r="M107" i="4"/>
  <c r="M107" i="6" s="1"/>
  <c r="BS107" i="6" s="1"/>
  <c r="N107" i="4"/>
  <c r="N107" i="6" s="1"/>
  <c r="BT107" i="6" s="1"/>
  <c r="BM116" i="4" l="1"/>
  <c r="BK116" i="4"/>
  <c r="S68" i="4"/>
  <c r="S68" i="6" s="1"/>
  <c r="BY68" i="6" s="1"/>
  <c r="AN116" i="6"/>
  <c r="O68" i="4"/>
  <c r="O68" i="6" s="1"/>
  <c r="BU68" i="6" s="1"/>
  <c r="O67" i="6"/>
  <c r="BU67" i="6" s="1"/>
  <c r="BJ116" i="4"/>
  <c r="F68" i="4"/>
  <c r="F68" i="6" s="1"/>
  <c r="BL68" i="6" s="1"/>
  <c r="Q48" i="4"/>
  <c r="Q48" i="6" s="1"/>
  <c r="BW48" i="6" s="1"/>
  <c r="Q47" i="6"/>
  <c r="BW47" i="6" s="1"/>
  <c r="O28" i="4"/>
  <c r="O28" i="6" s="1"/>
  <c r="BU28" i="6" s="1"/>
  <c r="O27" i="6"/>
  <c r="BU27" i="6" s="1"/>
  <c r="BN116" i="4"/>
  <c r="BM116" i="6"/>
  <c r="Q28" i="4"/>
  <c r="Q28" i="6" s="1"/>
  <c r="BW28" i="6" s="1"/>
  <c r="Q27" i="6"/>
  <c r="BW27" i="6" s="1"/>
  <c r="BL116" i="6"/>
  <c r="BN116" i="6"/>
  <c r="BI115" i="6"/>
  <c r="BG115" i="6"/>
  <c r="AO116" i="6"/>
  <c r="BG116" i="4"/>
  <c r="BK116" i="6"/>
  <c r="BI116" i="4"/>
  <c r="BJ116" i="6"/>
  <c r="U87" i="6"/>
  <c r="U57" i="6"/>
  <c r="U97" i="6"/>
  <c r="U77" i="6"/>
  <c r="U17" i="6"/>
  <c r="U107" i="6"/>
  <c r="U37" i="6"/>
  <c r="U7" i="6"/>
  <c r="F88" i="4"/>
  <c r="F88" i="6" s="1"/>
  <c r="BL88" i="6" s="1"/>
  <c r="BL87" i="4"/>
  <c r="Q68" i="4"/>
  <c r="Q68" i="6" s="1"/>
  <c r="BW68" i="6" s="1"/>
  <c r="BW67" i="4"/>
  <c r="F48" i="4"/>
  <c r="F48" i="6" s="1"/>
  <c r="BL48" i="6" s="1"/>
  <c r="BL47" i="4"/>
  <c r="M38" i="4"/>
  <c r="M38" i="6" s="1"/>
  <c r="BS38" i="6" s="1"/>
  <c r="BS37" i="4"/>
  <c r="K28" i="4"/>
  <c r="K28" i="6" s="1"/>
  <c r="BQ28" i="6" s="1"/>
  <c r="BQ27" i="4"/>
  <c r="D18" i="4"/>
  <c r="D18" i="6" s="1"/>
  <c r="BJ18" i="6" s="1"/>
  <c r="BJ17" i="4"/>
  <c r="K8" i="4"/>
  <c r="K8" i="6" s="1"/>
  <c r="BQ8" i="6" s="1"/>
  <c r="BQ7" i="4"/>
  <c r="S48" i="4"/>
  <c r="S48" i="6" s="1"/>
  <c r="BY48" i="6" s="1"/>
  <c r="BY47" i="4"/>
  <c r="H108" i="4"/>
  <c r="H108" i="6" s="1"/>
  <c r="BN108" i="6" s="1"/>
  <c r="BN107" i="4"/>
  <c r="N98" i="4"/>
  <c r="N98" i="6" s="1"/>
  <c r="BT98" i="6" s="1"/>
  <c r="BT97" i="4"/>
  <c r="K88" i="4"/>
  <c r="K88" i="6" s="1"/>
  <c r="BQ88" i="6" s="1"/>
  <c r="BQ87" i="4"/>
  <c r="L58" i="4"/>
  <c r="L58" i="6" s="1"/>
  <c r="BR58" i="6" s="1"/>
  <c r="BR57" i="4"/>
  <c r="H98" i="4"/>
  <c r="H98" i="6" s="1"/>
  <c r="BN98" i="6" s="1"/>
  <c r="BN97" i="4"/>
  <c r="Q98" i="4"/>
  <c r="Q98" i="6" s="1"/>
  <c r="BW98" i="6" s="1"/>
  <c r="BW97" i="4"/>
  <c r="G88" i="4"/>
  <c r="G88" i="6" s="1"/>
  <c r="BM88" i="6" s="1"/>
  <c r="BM87" i="4"/>
  <c r="R88" i="4"/>
  <c r="R88" i="6" s="1"/>
  <c r="BX88" i="6" s="1"/>
  <c r="BX87" i="4"/>
  <c r="K78" i="4"/>
  <c r="K78" i="6" s="1"/>
  <c r="BQ78" i="6" s="1"/>
  <c r="BQ77" i="4"/>
  <c r="L78" i="4"/>
  <c r="L78" i="6" s="1"/>
  <c r="BR78" i="6" s="1"/>
  <c r="BR77" i="4"/>
  <c r="P68" i="4"/>
  <c r="P68" i="6" s="1"/>
  <c r="BV68" i="6" s="1"/>
  <c r="BV67" i="4"/>
  <c r="I68" i="4"/>
  <c r="I68" i="6" s="1"/>
  <c r="BO68" i="6" s="1"/>
  <c r="BO67" i="4"/>
  <c r="O61" i="4"/>
  <c r="O61" i="6" s="1"/>
  <c r="BU61" i="6" s="1"/>
  <c r="BU60" i="4"/>
  <c r="K58" i="4"/>
  <c r="K58" i="6" s="1"/>
  <c r="BQ58" i="6" s="1"/>
  <c r="BQ57" i="4"/>
  <c r="Q49" i="4"/>
  <c r="Q49" i="6" s="1"/>
  <c r="BW49" i="6" s="1"/>
  <c r="BW48" i="4"/>
  <c r="L48" i="4"/>
  <c r="L48" i="6" s="1"/>
  <c r="BR48" i="6" s="1"/>
  <c r="BR47" i="4"/>
  <c r="P38" i="4"/>
  <c r="P38" i="6" s="1"/>
  <c r="BV38" i="6" s="1"/>
  <c r="BV37" i="4"/>
  <c r="BI37" i="4"/>
  <c r="BI27" i="4"/>
  <c r="BW27" i="4"/>
  <c r="K18" i="4"/>
  <c r="K18" i="6" s="1"/>
  <c r="BQ18" i="6" s="1"/>
  <c r="BQ17" i="4"/>
  <c r="L18" i="4"/>
  <c r="L18" i="6" s="1"/>
  <c r="BR18" i="6" s="1"/>
  <c r="BR17" i="4"/>
  <c r="F8" i="4"/>
  <c r="F8" i="6" s="1"/>
  <c r="BL8" i="6" s="1"/>
  <c r="BL7" i="4"/>
  <c r="L8" i="4"/>
  <c r="L8" i="6" s="1"/>
  <c r="BR8" i="6" s="1"/>
  <c r="BR7" i="4"/>
  <c r="T88" i="4"/>
  <c r="T88" i="6" s="1"/>
  <c r="BZ88" i="6" s="1"/>
  <c r="BZ87" i="4"/>
  <c r="T48" i="4"/>
  <c r="T48" i="6" s="1"/>
  <c r="BZ48" i="6" s="1"/>
  <c r="BZ47" i="4"/>
  <c r="S8" i="4"/>
  <c r="S8" i="6" s="1"/>
  <c r="BY8" i="6" s="1"/>
  <c r="BY7" i="4"/>
  <c r="L108" i="4"/>
  <c r="L108" i="6" s="1"/>
  <c r="BR108" i="6" s="1"/>
  <c r="BR107" i="4"/>
  <c r="O69" i="4"/>
  <c r="O69" i="6" s="1"/>
  <c r="BU69" i="6" s="1"/>
  <c r="BU68" i="4"/>
  <c r="N48" i="4"/>
  <c r="N48" i="6" s="1"/>
  <c r="BT48" i="6" s="1"/>
  <c r="BT47" i="4"/>
  <c r="J48" i="4"/>
  <c r="J48" i="6" s="1"/>
  <c r="BP48" i="6" s="1"/>
  <c r="BP47" i="4"/>
  <c r="J38" i="4"/>
  <c r="J38" i="6" s="1"/>
  <c r="BP38" i="6" s="1"/>
  <c r="BP37" i="4"/>
  <c r="D28" i="4"/>
  <c r="D28" i="6" s="1"/>
  <c r="BJ28" i="6" s="1"/>
  <c r="BJ27" i="4"/>
  <c r="BT17" i="4"/>
  <c r="Q8" i="4"/>
  <c r="Q8" i="6" s="1"/>
  <c r="BW8" i="6" s="1"/>
  <c r="BW7" i="4"/>
  <c r="S88" i="4"/>
  <c r="S88" i="6" s="1"/>
  <c r="BY88" i="6" s="1"/>
  <c r="BY87" i="4"/>
  <c r="T8" i="4"/>
  <c r="T8" i="6" s="1"/>
  <c r="BZ8" i="6" s="1"/>
  <c r="BZ7" i="4"/>
  <c r="R108" i="4"/>
  <c r="R108" i="6" s="1"/>
  <c r="BX108" i="6" s="1"/>
  <c r="BX107" i="4"/>
  <c r="K108" i="4"/>
  <c r="K108" i="6" s="1"/>
  <c r="BQ108" i="6" s="1"/>
  <c r="BQ107" i="4"/>
  <c r="I108" i="4"/>
  <c r="I108" i="6" s="1"/>
  <c r="BO108" i="6" s="1"/>
  <c r="BO107" i="4"/>
  <c r="P108" i="4"/>
  <c r="P108" i="6" s="1"/>
  <c r="BV108" i="6" s="1"/>
  <c r="BV107" i="4"/>
  <c r="G98" i="4"/>
  <c r="G98" i="6" s="1"/>
  <c r="BM98" i="6" s="1"/>
  <c r="BM97" i="4"/>
  <c r="I98" i="4"/>
  <c r="I98" i="6" s="1"/>
  <c r="BO98" i="6" s="1"/>
  <c r="BO97" i="4"/>
  <c r="BI87" i="4"/>
  <c r="Q88" i="4"/>
  <c r="Q88" i="6" s="1"/>
  <c r="BW88" i="6" s="1"/>
  <c r="BW87" i="4"/>
  <c r="D78" i="4"/>
  <c r="D78" i="6" s="1"/>
  <c r="BJ78" i="6" s="1"/>
  <c r="BJ77" i="4"/>
  <c r="H78" i="4"/>
  <c r="H78" i="6" s="1"/>
  <c r="BN78" i="6" s="1"/>
  <c r="BN77" i="4"/>
  <c r="BI67" i="4"/>
  <c r="L68" i="4"/>
  <c r="L68" i="6" s="1"/>
  <c r="BR68" i="6" s="1"/>
  <c r="BR67" i="4"/>
  <c r="I58" i="4"/>
  <c r="I58" i="6" s="1"/>
  <c r="BO58" i="6" s="1"/>
  <c r="BO57" i="4"/>
  <c r="J58" i="4"/>
  <c r="J58" i="6" s="1"/>
  <c r="BP58" i="6" s="1"/>
  <c r="BP57" i="4"/>
  <c r="I48" i="4"/>
  <c r="I48" i="6" s="1"/>
  <c r="BO48" i="6" s="1"/>
  <c r="BO47" i="4"/>
  <c r="D48" i="4"/>
  <c r="D48" i="6" s="1"/>
  <c r="BJ48" i="6" s="1"/>
  <c r="BJ47" i="4"/>
  <c r="E38" i="4"/>
  <c r="E38" i="6" s="1"/>
  <c r="BK38" i="6" s="1"/>
  <c r="BK37" i="4"/>
  <c r="N38" i="4"/>
  <c r="N38" i="6" s="1"/>
  <c r="BT38" i="6" s="1"/>
  <c r="BT37" i="4"/>
  <c r="E28" i="4"/>
  <c r="E28" i="6" s="1"/>
  <c r="BK28" i="6" s="1"/>
  <c r="BK27" i="4"/>
  <c r="F28" i="4"/>
  <c r="F28" i="6" s="1"/>
  <c r="BL28" i="6" s="1"/>
  <c r="BL27" i="4"/>
  <c r="L28" i="4"/>
  <c r="L28" i="6" s="1"/>
  <c r="BR28" i="6" s="1"/>
  <c r="BR27" i="4"/>
  <c r="I18" i="4"/>
  <c r="I18" i="6" s="1"/>
  <c r="BO18" i="6" s="1"/>
  <c r="BO17" i="4"/>
  <c r="BI17" i="4"/>
  <c r="G8" i="4"/>
  <c r="G8" i="6" s="1"/>
  <c r="BM8" i="6" s="1"/>
  <c r="BM7" i="4"/>
  <c r="E8" i="4"/>
  <c r="E8" i="6" s="1"/>
  <c r="BK8" i="6" s="1"/>
  <c r="BK7" i="4"/>
  <c r="S78" i="4"/>
  <c r="S78" i="6" s="1"/>
  <c r="BY78" i="6" s="1"/>
  <c r="BY77" i="4"/>
  <c r="S38" i="4"/>
  <c r="S38" i="6" s="1"/>
  <c r="BY38" i="6" s="1"/>
  <c r="BY37" i="4"/>
  <c r="O108" i="4"/>
  <c r="O108" i="6" s="1"/>
  <c r="BU108" i="6" s="1"/>
  <c r="BU107" i="4"/>
  <c r="E78" i="4"/>
  <c r="E78" i="6" s="1"/>
  <c r="BK78" i="6" s="1"/>
  <c r="BK77" i="4"/>
  <c r="N58" i="4"/>
  <c r="N58" i="6" s="1"/>
  <c r="BT58" i="6" s="1"/>
  <c r="BT57" i="4"/>
  <c r="L101" i="4"/>
  <c r="L101" i="6" s="1"/>
  <c r="BR101" i="6" s="1"/>
  <c r="BR100" i="4"/>
  <c r="N78" i="4"/>
  <c r="N78" i="6" s="1"/>
  <c r="BT78" i="6" s="1"/>
  <c r="BT77" i="4"/>
  <c r="Q78" i="4"/>
  <c r="Q78" i="6" s="1"/>
  <c r="BW78" i="6" s="1"/>
  <c r="BW77" i="4"/>
  <c r="BU67" i="4"/>
  <c r="BL67" i="4"/>
  <c r="F58" i="4"/>
  <c r="F58" i="6" s="1"/>
  <c r="BL58" i="6" s="1"/>
  <c r="BL57" i="4"/>
  <c r="M58" i="4"/>
  <c r="M58" i="6" s="1"/>
  <c r="BS58" i="6" s="1"/>
  <c r="BS57" i="4"/>
  <c r="P48" i="4"/>
  <c r="P48" i="6" s="1"/>
  <c r="BV48" i="6" s="1"/>
  <c r="BV47" i="4"/>
  <c r="G48" i="4"/>
  <c r="G48" i="6" s="1"/>
  <c r="BM48" i="6" s="1"/>
  <c r="BM47" i="4"/>
  <c r="F38" i="4"/>
  <c r="F38" i="6" s="1"/>
  <c r="BL38" i="6" s="1"/>
  <c r="BL37" i="4"/>
  <c r="G38" i="4"/>
  <c r="G38" i="6" s="1"/>
  <c r="BM38" i="6" s="1"/>
  <c r="BM37" i="4"/>
  <c r="Q29" i="4"/>
  <c r="Q29" i="6" s="1"/>
  <c r="BW29" i="6" s="1"/>
  <c r="BW28" i="4"/>
  <c r="P28" i="4"/>
  <c r="P28" i="6" s="1"/>
  <c r="BV28" i="6" s="1"/>
  <c r="BV27" i="4"/>
  <c r="N18" i="4"/>
  <c r="N18" i="6" s="1"/>
  <c r="BT18" i="6" s="1"/>
  <c r="Q18" i="4"/>
  <c r="Q18" i="6" s="1"/>
  <c r="BW18" i="6" s="1"/>
  <c r="BW17" i="4"/>
  <c r="M18" i="4"/>
  <c r="M18" i="6" s="1"/>
  <c r="BS18" i="6" s="1"/>
  <c r="BS17" i="4"/>
  <c r="I8" i="4"/>
  <c r="I8" i="6" s="1"/>
  <c r="BO8" i="6" s="1"/>
  <c r="BO7" i="4"/>
  <c r="T108" i="4"/>
  <c r="T108" i="6" s="1"/>
  <c r="BZ108" i="6" s="1"/>
  <c r="BZ107" i="4"/>
  <c r="T78" i="4"/>
  <c r="T78" i="6" s="1"/>
  <c r="BZ78" i="6" s="1"/>
  <c r="BZ77" i="4"/>
  <c r="T38" i="4"/>
  <c r="T38" i="6" s="1"/>
  <c r="BZ38" i="6" s="1"/>
  <c r="BZ37" i="4"/>
  <c r="G108" i="4"/>
  <c r="G108" i="6" s="1"/>
  <c r="BM108" i="6" s="1"/>
  <c r="BM107" i="4"/>
  <c r="K98" i="4"/>
  <c r="K98" i="6" s="1"/>
  <c r="BQ98" i="6" s="1"/>
  <c r="BQ97" i="4"/>
  <c r="M78" i="4"/>
  <c r="M78" i="6" s="1"/>
  <c r="BS78" i="6" s="1"/>
  <c r="BS77" i="4"/>
  <c r="N108" i="4"/>
  <c r="N108" i="6" s="1"/>
  <c r="BT108" i="6" s="1"/>
  <c r="BT107" i="4"/>
  <c r="BI107" i="4"/>
  <c r="P98" i="4"/>
  <c r="P98" i="6" s="1"/>
  <c r="BV98" i="6" s="1"/>
  <c r="BV97" i="4"/>
  <c r="E98" i="4"/>
  <c r="E98" i="6" s="1"/>
  <c r="BK98" i="6" s="1"/>
  <c r="BK97" i="4"/>
  <c r="I88" i="4"/>
  <c r="I88" i="6" s="1"/>
  <c r="BO88" i="6" s="1"/>
  <c r="BO87" i="4"/>
  <c r="O88" i="4"/>
  <c r="O88" i="6" s="1"/>
  <c r="BU88" i="6" s="1"/>
  <c r="BU87" i="4"/>
  <c r="M108" i="4"/>
  <c r="M108" i="6" s="1"/>
  <c r="BS108" i="6" s="1"/>
  <c r="BS107" i="4"/>
  <c r="Q108" i="4"/>
  <c r="Q108" i="6" s="1"/>
  <c r="BW108" i="6" s="1"/>
  <c r="BW107" i="4"/>
  <c r="D98" i="4"/>
  <c r="D98" i="6" s="1"/>
  <c r="BJ98" i="6" s="1"/>
  <c r="BJ97" i="4"/>
  <c r="H88" i="4"/>
  <c r="H88" i="6" s="1"/>
  <c r="BN88" i="6" s="1"/>
  <c r="BN87" i="4"/>
  <c r="L88" i="4"/>
  <c r="L88" i="6" s="1"/>
  <c r="BR88" i="6" s="1"/>
  <c r="BR87" i="4"/>
  <c r="I78" i="4"/>
  <c r="I78" i="6" s="1"/>
  <c r="BO78" i="6" s="1"/>
  <c r="BO77" i="4"/>
  <c r="BI77" i="4"/>
  <c r="O78" i="4"/>
  <c r="O78" i="6" s="1"/>
  <c r="BU78" i="6" s="1"/>
  <c r="BU77" i="4"/>
  <c r="D68" i="4"/>
  <c r="D68" i="6" s="1"/>
  <c r="BJ68" i="6" s="1"/>
  <c r="BJ67" i="4"/>
  <c r="R68" i="4"/>
  <c r="R68" i="6" s="1"/>
  <c r="BX68" i="6" s="1"/>
  <c r="BX67" i="4"/>
  <c r="E58" i="4"/>
  <c r="E58" i="6" s="1"/>
  <c r="BK58" i="6" s="1"/>
  <c r="BK57" i="4"/>
  <c r="H58" i="4"/>
  <c r="H58" i="6" s="1"/>
  <c r="BN58" i="6" s="1"/>
  <c r="BN57" i="4"/>
  <c r="E48" i="4"/>
  <c r="E48" i="6" s="1"/>
  <c r="BK48" i="6" s="1"/>
  <c r="BK47" i="4"/>
  <c r="BW47" i="4"/>
  <c r="K38" i="4"/>
  <c r="K38" i="6" s="1"/>
  <c r="BQ38" i="6" s="1"/>
  <c r="BQ37" i="4"/>
  <c r="O38" i="4"/>
  <c r="O38" i="6" s="1"/>
  <c r="BU38" i="6" s="1"/>
  <c r="BU37" i="4"/>
  <c r="R28" i="4"/>
  <c r="R28" i="6" s="1"/>
  <c r="BX28" i="6" s="1"/>
  <c r="BX27" i="4"/>
  <c r="BU27" i="4"/>
  <c r="H18" i="4"/>
  <c r="H18" i="6" s="1"/>
  <c r="BN18" i="6" s="1"/>
  <c r="BN17" i="4"/>
  <c r="J18" i="4"/>
  <c r="J18" i="6" s="1"/>
  <c r="BP18" i="6" s="1"/>
  <c r="BP17" i="4"/>
  <c r="M8" i="4"/>
  <c r="M8" i="6" s="1"/>
  <c r="BS8" i="6" s="1"/>
  <c r="BS7" i="4"/>
  <c r="N8" i="4"/>
  <c r="N8" i="6" s="1"/>
  <c r="BT8" i="6" s="1"/>
  <c r="BT7" i="4"/>
  <c r="S108" i="4"/>
  <c r="S108" i="6" s="1"/>
  <c r="BY108" i="6" s="1"/>
  <c r="BY107" i="4"/>
  <c r="T68" i="4"/>
  <c r="T68" i="6" s="1"/>
  <c r="BZ68" i="6" s="1"/>
  <c r="BZ67" i="4"/>
  <c r="T28" i="4"/>
  <c r="T28" i="6" s="1"/>
  <c r="BZ28" i="6" s="1"/>
  <c r="BZ27" i="4"/>
  <c r="S69" i="4"/>
  <c r="S69" i="6" s="1"/>
  <c r="BY69" i="6" s="1"/>
  <c r="BY68" i="4"/>
  <c r="S28" i="4"/>
  <c r="S28" i="6" s="1"/>
  <c r="BY28" i="6" s="1"/>
  <c r="BY27" i="4"/>
  <c r="O98" i="4"/>
  <c r="O98" i="6" s="1"/>
  <c r="BU98" i="6" s="1"/>
  <c r="BU97" i="4"/>
  <c r="M88" i="4"/>
  <c r="M88" i="6" s="1"/>
  <c r="BS88" i="6" s="1"/>
  <c r="BS87" i="4"/>
  <c r="J78" i="4"/>
  <c r="J78" i="6" s="1"/>
  <c r="BP78" i="6" s="1"/>
  <c r="BP77" i="4"/>
  <c r="E68" i="4"/>
  <c r="E68" i="6" s="1"/>
  <c r="BK68" i="6" s="1"/>
  <c r="BK67" i="4"/>
  <c r="D58" i="4"/>
  <c r="D58" i="6" s="1"/>
  <c r="BJ58" i="6" s="1"/>
  <c r="BJ57" i="4"/>
  <c r="K48" i="4"/>
  <c r="K48" i="6" s="1"/>
  <c r="BQ48" i="6" s="1"/>
  <c r="BQ47" i="4"/>
  <c r="H38" i="4"/>
  <c r="H38" i="6" s="1"/>
  <c r="BN38" i="6" s="1"/>
  <c r="BN37" i="4"/>
  <c r="N28" i="4"/>
  <c r="N28" i="6" s="1"/>
  <c r="BT28" i="6" s="1"/>
  <c r="BT27" i="4"/>
  <c r="G18" i="4"/>
  <c r="G18" i="6" s="1"/>
  <c r="BM18" i="6" s="1"/>
  <c r="BM17" i="4"/>
  <c r="R8" i="4"/>
  <c r="R8" i="6" s="1"/>
  <c r="BX8" i="6" s="1"/>
  <c r="BX7" i="4"/>
  <c r="F108" i="4"/>
  <c r="F108" i="6" s="1"/>
  <c r="BL108" i="6" s="1"/>
  <c r="BL107" i="4"/>
  <c r="J108" i="4"/>
  <c r="J108" i="6" s="1"/>
  <c r="BP108" i="6" s="1"/>
  <c r="BP107" i="4"/>
  <c r="J98" i="4"/>
  <c r="J98" i="6" s="1"/>
  <c r="BP98" i="6" s="1"/>
  <c r="BP97" i="4"/>
  <c r="F98" i="4"/>
  <c r="F98" i="6" s="1"/>
  <c r="BL98" i="6" s="1"/>
  <c r="BL97" i="4"/>
  <c r="J88" i="4"/>
  <c r="J88" i="6" s="1"/>
  <c r="BP88" i="6" s="1"/>
  <c r="BP87" i="4"/>
  <c r="E88" i="4"/>
  <c r="E88" i="6" s="1"/>
  <c r="BK88" i="6" s="1"/>
  <c r="BK87" i="4"/>
  <c r="F78" i="4"/>
  <c r="F78" i="6" s="1"/>
  <c r="BL78" i="6" s="1"/>
  <c r="BL77" i="4"/>
  <c r="P78" i="4"/>
  <c r="P78" i="6" s="1"/>
  <c r="BV78" i="6" s="1"/>
  <c r="BV77" i="4"/>
  <c r="M68" i="4"/>
  <c r="M68" i="6" s="1"/>
  <c r="BS68" i="6" s="1"/>
  <c r="BS67" i="4"/>
  <c r="G68" i="4"/>
  <c r="G68" i="6" s="1"/>
  <c r="BM68" i="6" s="1"/>
  <c r="BM67" i="4"/>
  <c r="H68" i="4"/>
  <c r="H68" i="6" s="1"/>
  <c r="BN68" i="6" s="1"/>
  <c r="BN67" i="4"/>
  <c r="Q58" i="4"/>
  <c r="Q58" i="6" s="1"/>
  <c r="BW58" i="6" s="1"/>
  <c r="BW57" i="4"/>
  <c r="BI57" i="4"/>
  <c r="O48" i="4"/>
  <c r="O48" i="6" s="1"/>
  <c r="BU48" i="6" s="1"/>
  <c r="BU47" i="4"/>
  <c r="M48" i="4"/>
  <c r="M48" i="6" s="1"/>
  <c r="BS48" i="6" s="1"/>
  <c r="BS47" i="4"/>
  <c r="L38" i="4"/>
  <c r="L38" i="6" s="1"/>
  <c r="BR38" i="6" s="1"/>
  <c r="BR37" i="4"/>
  <c r="Q38" i="4"/>
  <c r="Q38" i="6" s="1"/>
  <c r="BW38" i="6" s="1"/>
  <c r="BW37" i="4"/>
  <c r="J28" i="4"/>
  <c r="J28" i="6" s="1"/>
  <c r="BP28" i="6" s="1"/>
  <c r="BP27" i="4"/>
  <c r="G28" i="4"/>
  <c r="G28" i="6" s="1"/>
  <c r="BM28" i="6" s="1"/>
  <c r="BM27" i="4"/>
  <c r="E18" i="4"/>
  <c r="E18" i="6" s="1"/>
  <c r="BK18" i="6" s="1"/>
  <c r="BK17" i="4"/>
  <c r="O18" i="4"/>
  <c r="O18" i="6" s="1"/>
  <c r="BU18" i="6" s="1"/>
  <c r="BU17" i="4"/>
  <c r="J8" i="4"/>
  <c r="J8" i="6" s="1"/>
  <c r="BP8" i="6" s="1"/>
  <c r="BP7" i="4"/>
  <c r="H8" i="4"/>
  <c r="H8" i="6" s="1"/>
  <c r="BN8" i="6" s="1"/>
  <c r="BN7" i="4"/>
  <c r="S101" i="4"/>
  <c r="S101" i="6" s="1"/>
  <c r="BY101" i="6" s="1"/>
  <c r="BY100" i="4"/>
  <c r="BY67" i="4"/>
  <c r="S21" i="4"/>
  <c r="S21" i="6" s="1"/>
  <c r="BY21" i="6" s="1"/>
  <c r="BY20" i="4"/>
  <c r="M98" i="4"/>
  <c r="M98" i="6" s="1"/>
  <c r="BS98" i="6" s="1"/>
  <c r="BS97" i="4"/>
  <c r="N88" i="4"/>
  <c r="N88" i="6" s="1"/>
  <c r="BT88" i="6" s="1"/>
  <c r="BT87" i="4"/>
  <c r="F69" i="4"/>
  <c r="F69" i="6" s="1"/>
  <c r="BL69" i="6" s="1"/>
  <c r="R58" i="4"/>
  <c r="R58" i="6" s="1"/>
  <c r="BX58" i="6" s="1"/>
  <c r="BX57" i="4"/>
  <c r="R48" i="4"/>
  <c r="R48" i="6" s="1"/>
  <c r="BX48" i="6" s="1"/>
  <c r="BX47" i="4"/>
  <c r="D38" i="4"/>
  <c r="D38" i="6" s="1"/>
  <c r="BJ38" i="6" s="1"/>
  <c r="BJ37" i="4"/>
  <c r="H28" i="4"/>
  <c r="H28" i="6" s="1"/>
  <c r="BN28" i="6" s="1"/>
  <c r="BN27" i="4"/>
  <c r="R18" i="4"/>
  <c r="R18" i="6" s="1"/>
  <c r="BX18" i="6" s="1"/>
  <c r="BX17" i="4"/>
  <c r="O9" i="4"/>
  <c r="O9" i="6" s="1"/>
  <c r="BU9" i="6" s="1"/>
  <c r="BU8" i="4"/>
  <c r="D108" i="4"/>
  <c r="D108" i="6" s="1"/>
  <c r="BJ108" i="6" s="1"/>
  <c r="BJ107" i="4"/>
  <c r="E108" i="4"/>
  <c r="E108" i="6" s="1"/>
  <c r="BK108" i="6" s="1"/>
  <c r="BK107" i="4"/>
  <c r="R98" i="4"/>
  <c r="R98" i="6" s="1"/>
  <c r="BX98" i="6" s="1"/>
  <c r="BX97" i="4"/>
  <c r="BI97" i="4"/>
  <c r="P88" i="4"/>
  <c r="P88" i="6" s="1"/>
  <c r="BV88" i="6" s="1"/>
  <c r="BV87" i="4"/>
  <c r="D88" i="4"/>
  <c r="D88" i="6" s="1"/>
  <c r="BJ88" i="6" s="1"/>
  <c r="BJ87" i="4"/>
  <c r="G78" i="4"/>
  <c r="G78" i="6" s="1"/>
  <c r="BM78" i="6" s="1"/>
  <c r="BM77" i="4"/>
  <c r="R78" i="4"/>
  <c r="R78" i="6" s="1"/>
  <c r="BX78" i="6" s="1"/>
  <c r="BX77" i="4"/>
  <c r="J68" i="4"/>
  <c r="J68" i="6" s="1"/>
  <c r="BP68" i="6" s="1"/>
  <c r="BP67" i="4"/>
  <c r="K68" i="4"/>
  <c r="K68" i="6" s="1"/>
  <c r="BQ68" i="6" s="1"/>
  <c r="BQ67" i="4"/>
  <c r="N68" i="4"/>
  <c r="N68" i="6" s="1"/>
  <c r="BT68" i="6" s="1"/>
  <c r="BT67" i="4"/>
  <c r="G58" i="4"/>
  <c r="G58" i="6" s="1"/>
  <c r="BM58" i="6" s="1"/>
  <c r="BM57" i="4"/>
  <c r="P58" i="4"/>
  <c r="P58" i="6" s="1"/>
  <c r="BV58" i="6" s="1"/>
  <c r="BV57" i="4"/>
  <c r="BI47" i="4"/>
  <c r="H48" i="4"/>
  <c r="H48" i="6" s="1"/>
  <c r="BN48" i="6" s="1"/>
  <c r="BN47" i="4"/>
  <c r="I38" i="4"/>
  <c r="I38" i="6" s="1"/>
  <c r="BO38" i="6" s="1"/>
  <c r="BO37" i="4"/>
  <c r="R38" i="4"/>
  <c r="R38" i="6" s="1"/>
  <c r="BX38" i="6" s="1"/>
  <c r="BX37" i="4"/>
  <c r="I28" i="4"/>
  <c r="I28" i="6" s="1"/>
  <c r="BO28" i="6" s="1"/>
  <c r="BO27" i="4"/>
  <c r="M28" i="4"/>
  <c r="M28" i="6" s="1"/>
  <c r="BS28" i="6" s="1"/>
  <c r="BS27" i="4"/>
  <c r="P18" i="4"/>
  <c r="P18" i="6" s="1"/>
  <c r="BV18" i="6" s="1"/>
  <c r="BV17" i="4"/>
  <c r="F18" i="4"/>
  <c r="F18" i="6" s="1"/>
  <c r="BL18" i="6" s="1"/>
  <c r="BL17" i="4"/>
  <c r="D8" i="4"/>
  <c r="D8" i="6" s="1"/>
  <c r="BJ8" i="6" s="1"/>
  <c r="BJ7" i="4"/>
  <c r="P8" i="4"/>
  <c r="P8" i="6" s="1"/>
  <c r="BV8" i="6" s="1"/>
  <c r="BV7" i="4"/>
  <c r="T98" i="4"/>
  <c r="T98" i="6" s="1"/>
  <c r="BZ98" i="6" s="1"/>
  <c r="BZ97" i="4"/>
  <c r="T58" i="4"/>
  <c r="T58" i="6" s="1"/>
  <c r="BZ58" i="6" s="1"/>
  <c r="BZ57" i="4"/>
  <c r="T18" i="4"/>
  <c r="T18" i="6" s="1"/>
  <c r="BZ18" i="6" s="1"/>
  <c r="BZ17" i="4"/>
  <c r="U108" i="5"/>
  <c r="U98" i="5"/>
  <c r="U57" i="5"/>
  <c r="U47" i="5"/>
  <c r="U38" i="5"/>
  <c r="U27" i="5"/>
  <c r="U17" i="5"/>
  <c r="U7" i="5"/>
  <c r="U87" i="5"/>
  <c r="U77" i="5"/>
  <c r="U107" i="5"/>
  <c r="U97" i="5"/>
  <c r="U67" i="5"/>
  <c r="U37" i="5"/>
  <c r="U28" i="5"/>
  <c r="U18" i="5"/>
  <c r="U77" i="4"/>
  <c r="U97" i="4"/>
  <c r="U67" i="4"/>
  <c r="U87" i="4"/>
  <c r="U57" i="4"/>
  <c r="U37" i="4"/>
  <c r="U17" i="4"/>
  <c r="U107" i="4"/>
  <c r="U47" i="4"/>
  <c r="U27" i="4"/>
  <c r="U7" i="4"/>
  <c r="BU28" i="4" l="1"/>
  <c r="O29" i="4"/>
  <c r="O29" i="6" s="1"/>
  <c r="BU29" i="6" s="1"/>
  <c r="U47" i="6"/>
  <c r="U67" i="6"/>
  <c r="U48" i="6"/>
  <c r="U27" i="6"/>
  <c r="U28" i="6"/>
  <c r="U8" i="6"/>
  <c r="U108" i="6"/>
  <c r="BL68" i="4"/>
  <c r="U38" i="6"/>
  <c r="BG116" i="6"/>
  <c r="BI116" i="6"/>
  <c r="U58" i="6"/>
  <c r="U68" i="6"/>
  <c r="U98" i="6"/>
  <c r="U18" i="6"/>
  <c r="U78" i="6"/>
  <c r="U88" i="6"/>
  <c r="U48" i="4"/>
  <c r="E109" i="4"/>
  <c r="E109" i="6" s="1"/>
  <c r="BK109" i="6" s="1"/>
  <c r="BK108" i="4"/>
  <c r="J29" i="4"/>
  <c r="J29" i="6" s="1"/>
  <c r="BP29" i="6" s="1"/>
  <c r="BP28" i="4"/>
  <c r="BI8" i="4"/>
  <c r="I29" i="4"/>
  <c r="I29" i="6" s="1"/>
  <c r="BO29" i="6" s="1"/>
  <c r="BO28" i="4"/>
  <c r="BI88" i="4"/>
  <c r="N69" i="4"/>
  <c r="N69" i="6" s="1"/>
  <c r="BT69" i="6" s="1"/>
  <c r="BT68" i="4"/>
  <c r="O10" i="4"/>
  <c r="O10" i="6" s="1"/>
  <c r="BU10" i="6" s="1"/>
  <c r="BU9" i="4"/>
  <c r="M99" i="4"/>
  <c r="M99" i="6" s="1"/>
  <c r="BS99" i="6" s="1"/>
  <c r="BS98" i="4"/>
  <c r="J89" i="4"/>
  <c r="J89" i="6" s="1"/>
  <c r="BP89" i="6" s="1"/>
  <c r="BP88" i="4"/>
  <c r="H39" i="4"/>
  <c r="H39" i="6" s="1"/>
  <c r="BN39" i="6" s="1"/>
  <c r="BN38" i="4"/>
  <c r="S70" i="4"/>
  <c r="S70" i="6" s="1"/>
  <c r="BY70" i="6" s="1"/>
  <c r="BY69" i="4"/>
  <c r="K39" i="4"/>
  <c r="K39" i="6" s="1"/>
  <c r="BQ39" i="6" s="1"/>
  <c r="BQ38" i="4"/>
  <c r="H59" i="4"/>
  <c r="H59" i="6" s="1"/>
  <c r="BN59" i="6" s="1"/>
  <c r="BN58" i="4"/>
  <c r="M109" i="4"/>
  <c r="M109" i="6" s="1"/>
  <c r="BS109" i="6" s="1"/>
  <c r="BS108" i="4"/>
  <c r="T79" i="4"/>
  <c r="T79" i="6" s="1"/>
  <c r="BZ79" i="6" s="1"/>
  <c r="BZ78" i="4"/>
  <c r="P29" i="4"/>
  <c r="P29" i="6" s="1"/>
  <c r="BV29" i="6" s="1"/>
  <c r="BV28" i="4"/>
  <c r="E79" i="4"/>
  <c r="E79" i="6" s="1"/>
  <c r="BK79" i="6" s="1"/>
  <c r="BK78" i="4"/>
  <c r="N39" i="4"/>
  <c r="N39" i="6" s="1"/>
  <c r="BT39" i="6" s="1"/>
  <c r="BT38" i="4"/>
  <c r="P109" i="4"/>
  <c r="P109" i="6" s="1"/>
  <c r="BV109" i="6" s="1"/>
  <c r="BV108" i="4"/>
  <c r="N49" i="4"/>
  <c r="N49" i="6" s="1"/>
  <c r="BT49" i="6" s="1"/>
  <c r="BT48" i="4"/>
  <c r="L19" i="4"/>
  <c r="L19" i="6" s="1"/>
  <c r="BR19" i="6" s="1"/>
  <c r="BR18" i="4"/>
  <c r="K59" i="4"/>
  <c r="K59" i="6" s="1"/>
  <c r="BQ59" i="6" s="1"/>
  <c r="BQ58" i="4"/>
  <c r="Q99" i="4"/>
  <c r="Q99" i="6" s="1"/>
  <c r="BW99" i="6" s="1"/>
  <c r="BW98" i="4"/>
  <c r="D19" i="4"/>
  <c r="D19" i="6" s="1"/>
  <c r="BJ19" i="6" s="1"/>
  <c r="BJ18" i="4"/>
  <c r="P59" i="4"/>
  <c r="P59" i="6" s="1"/>
  <c r="BV59" i="6" s="1"/>
  <c r="BV58" i="4"/>
  <c r="BI108" i="4"/>
  <c r="BI78" i="4"/>
  <c r="M29" i="4"/>
  <c r="M29" i="6" s="1"/>
  <c r="BS29" i="6" s="1"/>
  <c r="BS28" i="4"/>
  <c r="S102" i="4"/>
  <c r="S102" i="6" s="1"/>
  <c r="BY102" i="6" s="1"/>
  <c r="BY101" i="4"/>
  <c r="L39" i="4"/>
  <c r="L39" i="6" s="1"/>
  <c r="BR39" i="6" s="1"/>
  <c r="BR38" i="4"/>
  <c r="T99" i="4"/>
  <c r="T99" i="6" s="1"/>
  <c r="BZ99" i="6" s="1"/>
  <c r="BZ98" i="4"/>
  <c r="I39" i="4"/>
  <c r="I39" i="6" s="1"/>
  <c r="BO39" i="6" s="1"/>
  <c r="BO38" i="4"/>
  <c r="R79" i="4"/>
  <c r="R79" i="6" s="1"/>
  <c r="BX79" i="6" s="1"/>
  <c r="BX78" i="4"/>
  <c r="D39" i="4"/>
  <c r="D39" i="6" s="1"/>
  <c r="BJ39" i="6" s="1"/>
  <c r="BJ38" i="4"/>
  <c r="O19" i="4"/>
  <c r="O19" i="6" s="1"/>
  <c r="BU19" i="6" s="1"/>
  <c r="BU18" i="4"/>
  <c r="G69" i="4"/>
  <c r="G69" i="6" s="1"/>
  <c r="BM69" i="6" s="1"/>
  <c r="BM68" i="4"/>
  <c r="J109" i="4"/>
  <c r="J109" i="6" s="1"/>
  <c r="BP109" i="6" s="1"/>
  <c r="BP108" i="4"/>
  <c r="E69" i="4"/>
  <c r="E69" i="6" s="1"/>
  <c r="BK69" i="6" s="1"/>
  <c r="BK68" i="4"/>
  <c r="S109" i="4"/>
  <c r="S109" i="6" s="1"/>
  <c r="BY109" i="6" s="1"/>
  <c r="BY108" i="4"/>
  <c r="D69" i="4"/>
  <c r="D69" i="6" s="1"/>
  <c r="BJ69" i="6" s="1"/>
  <c r="BJ68" i="4"/>
  <c r="I79" i="4"/>
  <c r="I79" i="6" s="1"/>
  <c r="BO79" i="6" s="1"/>
  <c r="BO78" i="4"/>
  <c r="E99" i="4"/>
  <c r="E99" i="6" s="1"/>
  <c r="BK99" i="6" s="1"/>
  <c r="BK98" i="4"/>
  <c r="N109" i="4"/>
  <c r="N109" i="6" s="1"/>
  <c r="BT109" i="6" s="1"/>
  <c r="BT108" i="4"/>
  <c r="M19" i="4"/>
  <c r="M19" i="6" s="1"/>
  <c r="BS19" i="6" s="1"/>
  <c r="BS18" i="4"/>
  <c r="F39" i="4"/>
  <c r="F39" i="6" s="1"/>
  <c r="BL39" i="6" s="1"/>
  <c r="BL38" i="4"/>
  <c r="S79" i="4"/>
  <c r="S79" i="6" s="1"/>
  <c r="BY79" i="6" s="1"/>
  <c r="BY78" i="4"/>
  <c r="I49" i="4"/>
  <c r="I49" i="6" s="1"/>
  <c r="BO49" i="6" s="1"/>
  <c r="BO48" i="4"/>
  <c r="R109" i="4"/>
  <c r="R109" i="6" s="1"/>
  <c r="BX109" i="6" s="1"/>
  <c r="BX108" i="4"/>
  <c r="S9" i="4"/>
  <c r="S9" i="6" s="1"/>
  <c r="BY9" i="6" s="1"/>
  <c r="BY8" i="4"/>
  <c r="P69" i="4"/>
  <c r="P69" i="6" s="1"/>
  <c r="BV69" i="6" s="1"/>
  <c r="BV68" i="4"/>
  <c r="K89" i="4"/>
  <c r="K89" i="6" s="1"/>
  <c r="BQ89" i="6" s="1"/>
  <c r="BQ88" i="4"/>
  <c r="F49" i="4"/>
  <c r="F49" i="6" s="1"/>
  <c r="BL49" i="6" s="1"/>
  <c r="BL48" i="4"/>
  <c r="L102" i="4"/>
  <c r="L102" i="6" s="1"/>
  <c r="BR102" i="6" s="1"/>
  <c r="BR101" i="4"/>
  <c r="F29" i="4"/>
  <c r="F29" i="6" s="1"/>
  <c r="BL29" i="6" s="1"/>
  <c r="BL28" i="4"/>
  <c r="L69" i="4"/>
  <c r="L69" i="6" s="1"/>
  <c r="BR69" i="6" s="1"/>
  <c r="BR68" i="4"/>
  <c r="D79" i="4"/>
  <c r="D79" i="6" s="1"/>
  <c r="BJ79" i="6" s="1"/>
  <c r="BJ78" i="4"/>
  <c r="I99" i="4"/>
  <c r="I99" i="6" s="1"/>
  <c r="BO99" i="6" s="1"/>
  <c r="BO98" i="4"/>
  <c r="Q9" i="4"/>
  <c r="Q9" i="6" s="1"/>
  <c r="BW9" i="6" s="1"/>
  <c r="BW8" i="4"/>
  <c r="J39" i="4"/>
  <c r="J39" i="6" s="1"/>
  <c r="BP39" i="6" s="1"/>
  <c r="BP38" i="4"/>
  <c r="L9" i="4"/>
  <c r="L9" i="6" s="1"/>
  <c r="BR9" i="6" s="1"/>
  <c r="BR8" i="4"/>
  <c r="O30" i="4"/>
  <c r="O30" i="6" s="1"/>
  <c r="BU30" i="6" s="1"/>
  <c r="BU29" i="4"/>
  <c r="L49" i="4"/>
  <c r="L49" i="6" s="1"/>
  <c r="BR49" i="6" s="1"/>
  <c r="BR48" i="4"/>
  <c r="R89" i="4"/>
  <c r="R89" i="6" s="1"/>
  <c r="BX89" i="6" s="1"/>
  <c r="BX88" i="4"/>
  <c r="S49" i="4"/>
  <c r="S49" i="6" s="1"/>
  <c r="BY49" i="6" s="1"/>
  <c r="BY48" i="4"/>
  <c r="F19" i="4"/>
  <c r="F19" i="6" s="1"/>
  <c r="BL19" i="6" s="1"/>
  <c r="BL18" i="4"/>
  <c r="F79" i="4"/>
  <c r="F79" i="6" s="1"/>
  <c r="BL79" i="6" s="1"/>
  <c r="BL78" i="4"/>
  <c r="R29" i="4"/>
  <c r="R29" i="6" s="1"/>
  <c r="BX29" i="6" s="1"/>
  <c r="BX28" i="4"/>
  <c r="M59" i="4"/>
  <c r="M59" i="6" s="1"/>
  <c r="BS59" i="6" s="1"/>
  <c r="BS58" i="4"/>
  <c r="M49" i="4"/>
  <c r="M49" i="6" s="1"/>
  <c r="BS49" i="6" s="1"/>
  <c r="BS48" i="4"/>
  <c r="T29" i="4"/>
  <c r="T29" i="6" s="1"/>
  <c r="BZ29" i="6" s="1"/>
  <c r="BZ28" i="4"/>
  <c r="E59" i="4"/>
  <c r="E59" i="6" s="1"/>
  <c r="BK59" i="6" s="1"/>
  <c r="BK58" i="4"/>
  <c r="O89" i="4"/>
  <c r="O89" i="6" s="1"/>
  <c r="BU89" i="6" s="1"/>
  <c r="BU88" i="4"/>
  <c r="T109" i="4"/>
  <c r="T109" i="6" s="1"/>
  <c r="BZ109" i="6" s="1"/>
  <c r="BZ108" i="4"/>
  <c r="Q30" i="4"/>
  <c r="Q30" i="6" s="1"/>
  <c r="BW30" i="6" s="1"/>
  <c r="BW29" i="4"/>
  <c r="O109" i="4"/>
  <c r="O109" i="6" s="1"/>
  <c r="BU109" i="6" s="1"/>
  <c r="BU108" i="4"/>
  <c r="E39" i="4"/>
  <c r="E39" i="6" s="1"/>
  <c r="BK39" i="6" s="1"/>
  <c r="BK38" i="4"/>
  <c r="I109" i="4"/>
  <c r="I109" i="6" s="1"/>
  <c r="BO109" i="6" s="1"/>
  <c r="BO108" i="4"/>
  <c r="O70" i="4"/>
  <c r="O70" i="6" s="1"/>
  <c r="BU70" i="6" s="1"/>
  <c r="BU69" i="4"/>
  <c r="K19" i="4"/>
  <c r="K19" i="6" s="1"/>
  <c r="BQ19" i="6" s="1"/>
  <c r="BQ18" i="4"/>
  <c r="O62" i="4"/>
  <c r="O62" i="6" s="1"/>
  <c r="BU62" i="6" s="1"/>
  <c r="BU61" i="4"/>
  <c r="H99" i="4"/>
  <c r="H99" i="6" s="1"/>
  <c r="BN99" i="6" s="1"/>
  <c r="BN98" i="4"/>
  <c r="K29" i="4"/>
  <c r="K29" i="6" s="1"/>
  <c r="BQ29" i="6" s="1"/>
  <c r="BQ28" i="4"/>
  <c r="BI18" i="4"/>
  <c r="G19" i="4"/>
  <c r="G19" i="6" s="1"/>
  <c r="BM19" i="6" s="1"/>
  <c r="BM18" i="4"/>
  <c r="D99" i="4"/>
  <c r="D99" i="6" s="1"/>
  <c r="BJ99" i="6" s="1"/>
  <c r="BJ98" i="4"/>
  <c r="F99" i="4"/>
  <c r="F99" i="6" s="1"/>
  <c r="BL99" i="6" s="1"/>
  <c r="BL98" i="4"/>
  <c r="K49" i="4"/>
  <c r="K49" i="6" s="1"/>
  <c r="BQ49" i="6" s="1"/>
  <c r="BQ48" i="4"/>
  <c r="BI38" i="4"/>
  <c r="BI68" i="4"/>
  <c r="P9" i="4"/>
  <c r="P9" i="6" s="1"/>
  <c r="BV9" i="6" s="1"/>
  <c r="BV8" i="4"/>
  <c r="H49" i="4"/>
  <c r="H49" i="6" s="1"/>
  <c r="BN49" i="6" s="1"/>
  <c r="BN48" i="4"/>
  <c r="G79" i="4"/>
  <c r="G79" i="6" s="1"/>
  <c r="BM79" i="6" s="1"/>
  <c r="BM78" i="4"/>
  <c r="R49" i="4"/>
  <c r="R49" i="6" s="1"/>
  <c r="BX49" i="6" s="1"/>
  <c r="BX48" i="4"/>
  <c r="E19" i="4"/>
  <c r="E19" i="6" s="1"/>
  <c r="BK19" i="6" s="1"/>
  <c r="BK18" i="4"/>
  <c r="M69" i="4"/>
  <c r="M69" i="6" s="1"/>
  <c r="BS69" i="6" s="1"/>
  <c r="BS68" i="4"/>
  <c r="F109" i="4"/>
  <c r="F109" i="6" s="1"/>
  <c r="BL109" i="6" s="1"/>
  <c r="BL108" i="4"/>
  <c r="J79" i="4"/>
  <c r="J79" i="6" s="1"/>
  <c r="BP79" i="6" s="1"/>
  <c r="BP78" i="4"/>
  <c r="N9" i="4"/>
  <c r="N9" i="6" s="1"/>
  <c r="BT9" i="6" s="1"/>
  <c r="BT8" i="4"/>
  <c r="O79" i="4"/>
  <c r="O79" i="6" s="1"/>
  <c r="BU79" i="6" s="1"/>
  <c r="BU78" i="4"/>
  <c r="L89" i="4"/>
  <c r="L89" i="6" s="1"/>
  <c r="BR89" i="6" s="1"/>
  <c r="BR88" i="4"/>
  <c r="BV98" i="4"/>
  <c r="P99" i="4"/>
  <c r="P99" i="6" s="1"/>
  <c r="BV99" i="6" s="1"/>
  <c r="M79" i="4"/>
  <c r="M79" i="6" s="1"/>
  <c r="BS79" i="6" s="1"/>
  <c r="BS78" i="4"/>
  <c r="Q19" i="4"/>
  <c r="Q19" i="6" s="1"/>
  <c r="BW19" i="6" s="1"/>
  <c r="BW18" i="4"/>
  <c r="G49" i="4"/>
  <c r="G49" i="6" s="1"/>
  <c r="BM49" i="6" s="1"/>
  <c r="BM48" i="4"/>
  <c r="Q79" i="4"/>
  <c r="Q79" i="6" s="1"/>
  <c r="BW79" i="6" s="1"/>
  <c r="BW78" i="4"/>
  <c r="E9" i="4"/>
  <c r="E9" i="6" s="1"/>
  <c r="BK9" i="6" s="1"/>
  <c r="BK8" i="4"/>
  <c r="I19" i="4"/>
  <c r="I19" i="6" s="1"/>
  <c r="BO19" i="6" s="1"/>
  <c r="BO18" i="4"/>
  <c r="J59" i="4"/>
  <c r="J59" i="6" s="1"/>
  <c r="BP59" i="6" s="1"/>
  <c r="BP58" i="4"/>
  <c r="T9" i="4"/>
  <c r="T9" i="6" s="1"/>
  <c r="BZ9" i="6" s="1"/>
  <c r="BZ8" i="4"/>
  <c r="T49" i="4"/>
  <c r="T49" i="6" s="1"/>
  <c r="BZ49" i="6" s="1"/>
  <c r="BZ48" i="4"/>
  <c r="L79" i="4"/>
  <c r="L79" i="6" s="1"/>
  <c r="BR79" i="6" s="1"/>
  <c r="BR78" i="4"/>
  <c r="N99" i="4"/>
  <c r="N99" i="6" s="1"/>
  <c r="BT99" i="6" s="1"/>
  <c r="BT98" i="4"/>
  <c r="Q69" i="4"/>
  <c r="Q69" i="6" s="1"/>
  <c r="BW69" i="6" s="1"/>
  <c r="BW68" i="4"/>
  <c r="G109" i="4"/>
  <c r="G109" i="6" s="1"/>
  <c r="BM109" i="6" s="1"/>
  <c r="BM108" i="4"/>
  <c r="R19" i="4"/>
  <c r="R19" i="6" s="1"/>
  <c r="BX19" i="6" s="1"/>
  <c r="BX18" i="4"/>
  <c r="H9" i="4"/>
  <c r="H9" i="6" s="1"/>
  <c r="BN9" i="6" s="1"/>
  <c r="BN8" i="4"/>
  <c r="BI28" i="4"/>
  <c r="P19" i="4"/>
  <c r="P19" i="6" s="1"/>
  <c r="BV19" i="6" s="1"/>
  <c r="BV18" i="4"/>
  <c r="G59" i="4"/>
  <c r="G59" i="6" s="1"/>
  <c r="BM59" i="6" s="1"/>
  <c r="BM58" i="4"/>
  <c r="D109" i="4"/>
  <c r="D109" i="6" s="1"/>
  <c r="BJ109" i="6" s="1"/>
  <c r="BJ108" i="4"/>
  <c r="N89" i="4"/>
  <c r="N89" i="6" s="1"/>
  <c r="BT89" i="6" s="1"/>
  <c r="BT88" i="4"/>
  <c r="Q39" i="4"/>
  <c r="Q39" i="6" s="1"/>
  <c r="BW39" i="6" s="1"/>
  <c r="BW38" i="4"/>
  <c r="E89" i="4"/>
  <c r="E89" i="6" s="1"/>
  <c r="BK89" i="6" s="1"/>
  <c r="BK88" i="4"/>
  <c r="N29" i="4"/>
  <c r="N29" i="6" s="1"/>
  <c r="BT29" i="6" s="1"/>
  <c r="BT28" i="4"/>
  <c r="S29" i="4"/>
  <c r="S29" i="6" s="1"/>
  <c r="BY29" i="6" s="1"/>
  <c r="BY28" i="4"/>
  <c r="H19" i="4"/>
  <c r="H19" i="6" s="1"/>
  <c r="BN19" i="6" s="1"/>
  <c r="BN18" i="4"/>
  <c r="O39" i="4"/>
  <c r="O39" i="6" s="1"/>
  <c r="BU39" i="6" s="1"/>
  <c r="BU38" i="4"/>
  <c r="E49" i="4"/>
  <c r="E49" i="6" s="1"/>
  <c r="BK49" i="6" s="1"/>
  <c r="BK48" i="4"/>
  <c r="Q109" i="4"/>
  <c r="Q109" i="6" s="1"/>
  <c r="BW109" i="6" s="1"/>
  <c r="BW108" i="4"/>
  <c r="T39" i="4"/>
  <c r="T39" i="6" s="1"/>
  <c r="BZ39" i="6" s="1"/>
  <c r="BZ38" i="4"/>
  <c r="N19" i="4"/>
  <c r="N19" i="6" s="1"/>
  <c r="BT19" i="6" s="1"/>
  <c r="BT18" i="4"/>
  <c r="F59" i="4"/>
  <c r="F59" i="6" s="1"/>
  <c r="BL59" i="6" s="1"/>
  <c r="BL58" i="4"/>
  <c r="N59" i="4"/>
  <c r="N59" i="6" s="1"/>
  <c r="BT59" i="6" s="1"/>
  <c r="BT58" i="4"/>
  <c r="E29" i="4"/>
  <c r="E29" i="6" s="1"/>
  <c r="BK29" i="6" s="1"/>
  <c r="BK28" i="4"/>
  <c r="Q89" i="4"/>
  <c r="Q89" i="6" s="1"/>
  <c r="BW89" i="6" s="1"/>
  <c r="BW88" i="4"/>
  <c r="G99" i="4"/>
  <c r="G99" i="6" s="1"/>
  <c r="BM99" i="6" s="1"/>
  <c r="BM98" i="4"/>
  <c r="J49" i="4"/>
  <c r="J49" i="6" s="1"/>
  <c r="BP49" i="6" s="1"/>
  <c r="BP48" i="4"/>
  <c r="F9" i="4"/>
  <c r="F9" i="6" s="1"/>
  <c r="BL9" i="6" s="1"/>
  <c r="BL8" i="4"/>
  <c r="Q50" i="4"/>
  <c r="Q50" i="6" s="1"/>
  <c r="BW50" i="6" s="1"/>
  <c r="BW49" i="4"/>
  <c r="G89" i="4"/>
  <c r="G89" i="6" s="1"/>
  <c r="BM89" i="6" s="1"/>
  <c r="BM88" i="4"/>
  <c r="K9" i="4"/>
  <c r="K9" i="6" s="1"/>
  <c r="BQ9" i="6" s="1"/>
  <c r="BQ8" i="4"/>
  <c r="P89" i="4"/>
  <c r="P89" i="6" s="1"/>
  <c r="BV89" i="6" s="1"/>
  <c r="BV88" i="4"/>
  <c r="O99" i="4"/>
  <c r="O99" i="6" s="1"/>
  <c r="BU99" i="6" s="1"/>
  <c r="BU98" i="4"/>
  <c r="R39" i="4"/>
  <c r="R39" i="6" s="1"/>
  <c r="BX39" i="6" s="1"/>
  <c r="BX38" i="4"/>
  <c r="J69" i="4"/>
  <c r="J69" i="6" s="1"/>
  <c r="BP69" i="6" s="1"/>
  <c r="BP68" i="4"/>
  <c r="H29" i="4"/>
  <c r="H29" i="6" s="1"/>
  <c r="BN29" i="6" s="1"/>
  <c r="BN28" i="4"/>
  <c r="J9" i="4"/>
  <c r="J9" i="6" s="1"/>
  <c r="BP9" i="6" s="1"/>
  <c r="BP8" i="4"/>
  <c r="O49" i="4"/>
  <c r="O49" i="6" s="1"/>
  <c r="BU49" i="6" s="1"/>
  <c r="BU48" i="4"/>
  <c r="H69" i="4"/>
  <c r="H69" i="6" s="1"/>
  <c r="BN69" i="6" s="1"/>
  <c r="BN68" i="4"/>
  <c r="J99" i="4"/>
  <c r="J99" i="6" s="1"/>
  <c r="BP99" i="6" s="1"/>
  <c r="BP98" i="4"/>
  <c r="D59" i="4"/>
  <c r="D59" i="6" s="1"/>
  <c r="BJ59" i="6" s="1"/>
  <c r="BJ58" i="4"/>
  <c r="T69" i="4"/>
  <c r="T69" i="6" s="1"/>
  <c r="BZ69" i="6" s="1"/>
  <c r="BZ68" i="4"/>
  <c r="R69" i="4"/>
  <c r="R69" i="6" s="1"/>
  <c r="BX69" i="6" s="1"/>
  <c r="BX68" i="4"/>
  <c r="I89" i="4"/>
  <c r="I89" i="6" s="1"/>
  <c r="BO89" i="6" s="1"/>
  <c r="BO88" i="4"/>
  <c r="I9" i="4"/>
  <c r="I9" i="6" s="1"/>
  <c r="BO9" i="6" s="1"/>
  <c r="BO8" i="4"/>
  <c r="G39" i="4"/>
  <c r="G39" i="6" s="1"/>
  <c r="BM39" i="6" s="1"/>
  <c r="BM38" i="4"/>
  <c r="S39" i="4"/>
  <c r="S39" i="6" s="1"/>
  <c r="BY39" i="6" s="1"/>
  <c r="BY38" i="4"/>
  <c r="D49" i="4"/>
  <c r="D49" i="6" s="1"/>
  <c r="BJ48" i="4"/>
  <c r="K109" i="4"/>
  <c r="K109" i="6" s="1"/>
  <c r="BQ109" i="6" s="1"/>
  <c r="BQ108" i="4"/>
  <c r="L109" i="4"/>
  <c r="L109" i="6" s="1"/>
  <c r="BR109" i="6" s="1"/>
  <c r="BR108" i="4"/>
  <c r="I69" i="4"/>
  <c r="I69" i="6" s="1"/>
  <c r="BO69" i="6" s="1"/>
  <c r="BO68" i="4"/>
  <c r="L59" i="4"/>
  <c r="L59" i="6" s="1"/>
  <c r="BR59" i="6" s="1"/>
  <c r="BR58" i="4"/>
  <c r="M39" i="4"/>
  <c r="M39" i="6" s="1"/>
  <c r="BS39" i="6" s="1"/>
  <c r="BS38" i="4"/>
  <c r="BI49" i="4"/>
  <c r="F70" i="4"/>
  <c r="F70" i="6" s="1"/>
  <c r="BL70" i="6" s="1"/>
  <c r="BL69" i="4"/>
  <c r="J19" i="4"/>
  <c r="J19" i="6" s="1"/>
  <c r="BP19" i="6" s="1"/>
  <c r="BP18" i="4"/>
  <c r="T19" i="4"/>
  <c r="T19" i="6" s="1"/>
  <c r="BZ19" i="6" s="1"/>
  <c r="BZ18" i="4"/>
  <c r="K69" i="4"/>
  <c r="K69" i="6" s="1"/>
  <c r="BQ69" i="6" s="1"/>
  <c r="BQ68" i="4"/>
  <c r="S22" i="4"/>
  <c r="S22" i="6" s="1"/>
  <c r="BY22" i="6" s="1"/>
  <c r="BY21" i="4"/>
  <c r="Q59" i="4"/>
  <c r="Q59" i="6" s="1"/>
  <c r="BW59" i="6" s="1"/>
  <c r="BW58" i="4"/>
  <c r="BI58" i="4"/>
  <c r="BI98" i="4"/>
  <c r="T59" i="4"/>
  <c r="T59" i="6" s="1"/>
  <c r="BZ59" i="6" s="1"/>
  <c r="BZ58" i="4"/>
  <c r="D9" i="4"/>
  <c r="D9" i="6" s="1"/>
  <c r="BJ9" i="6" s="1"/>
  <c r="BJ8" i="4"/>
  <c r="BI48" i="4"/>
  <c r="D89" i="4"/>
  <c r="D89" i="6" s="1"/>
  <c r="BJ89" i="6" s="1"/>
  <c r="BJ88" i="4"/>
  <c r="R99" i="4"/>
  <c r="R99" i="6" s="1"/>
  <c r="BX99" i="6" s="1"/>
  <c r="BX98" i="4"/>
  <c r="R59" i="4"/>
  <c r="R59" i="6" s="1"/>
  <c r="BX59" i="6" s="1"/>
  <c r="BX58" i="4"/>
  <c r="G29" i="4"/>
  <c r="G29" i="6" s="1"/>
  <c r="BM29" i="6" s="1"/>
  <c r="BM28" i="4"/>
  <c r="BV78" i="4"/>
  <c r="P79" i="4"/>
  <c r="P79" i="6" s="1"/>
  <c r="BV79" i="6" s="1"/>
  <c r="R9" i="4"/>
  <c r="R9" i="6" s="1"/>
  <c r="BX9" i="6" s="1"/>
  <c r="BX8" i="4"/>
  <c r="M89" i="4"/>
  <c r="M89" i="6" s="1"/>
  <c r="BS89" i="6" s="1"/>
  <c r="BS88" i="4"/>
  <c r="M9" i="4"/>
  <c r="M9" i="6" s="1"/>
  <c r="BS9" i="6" s="1"/>
  <c r="BS8" i="4"/>
  <c r="H89" i="4"/>
  <c r="H89" i="6" s="1"/>
  <c r="BN89" i="6" s="1"/>
  <c r="BN88" i="4"/>
  <c r="K99" i="4"/>
  <c r="K99" i="6" s="1"/>
  <c r="BQ99" i="6" s="1"/>
  <c r="BQ98" i="4"/>
  <c r="P49" i="4"/>
  <c r="P49" i="6" s="1"/>
  <c r="BV49" i="6" s="1"/>
  <c r="BV48" i="4"/>
  <c r="N79" i="4"/>
  <c r="N79" i="6" s="1"/>
  <c r="BT79" i="6" s="1"/>
  <c r="BT78" i="4"/>
  <c r="G9" i="4"/>
  <c r="G9" i="6" s="1"/>
  <c r="BM9" i="6" s="1"/>
  <c r="BM8" i="4"/>
  <c r="L29" i="4"/>
  <c r="L29" i="6" s="1"/>
  <c r="BR29" i="6" s="1"/>
  <c r="BR28" i="4"/>
  <c r="I59" i="4"/>
  <c r="I59" i="6" s="1"/>
  <c r="BO59" i="6" s="1"/>
  <c r="BO58" i="4"/>
  <c r="H79" i="4"/>
  <c r="H79" i="6" s="1"/>
  <c r="BN79" i="6" s="1"/>
  <c r="BN78" i="4"/>
  <c r="S89" i="4"/>
  <c r="S89" i="6" s="1"/>
  <c r="BY89" i="6" s="1"/>
  <c r="BY88" i="4"/>
  <c r="D29" i="4"/>
  <c r="D29" i="6" s="1"/>
  <c r="BJ28" i="4"/>
  <c r="T89" i="4"/>
  <c r="T89" i="6" s="1"/>
  <c r="BZ89" i="6" s="1"/>
  <c r="BZ88" i="4"/>
  <c r="P39" i="4"/>
  <c r="P39" i="6" s="1"/>
  <c r="BV39" i="6" s="1"/>
  <c r="BV38" i="4"/>
  <c r="K79" i="4"/>
  <c r="K79" i="6" s="1"/>
  <c r="BQ79" i="6" s="1"/>
  <c r="BQ78" i="4"/>
  <c r="H109" i="4"/>
  <c r="H109" i="6" s="1"/>
  <c r="BN109" i="6" s="1"/>
  <c r="BN108" i="4"/>
  <c r="F89" i="4"/>
  <c r="F89" i="6" s="1"/>
  <c r="BL89" i="6" s="1"/>
  <c r="BL88" i="4"/>
  <c r="U68" i="5"/>
  <c r="U48" i="5"/>
  <c r="U99" i="5"/>
  <c r="U8" i="5"/>
  <c r="U19" i="5"/>
  <c r="U88" i="5"/>
  <c r="U39" i="5"/>
  <c r="U58" i="5"/>
  <c r="U109" i="5"/>
  <c r="U29" i="5"/>
  <c r="U78" i="5"/>
  <c r="U58" i="4"/>
  <c r="U98" i="4"/>
  <c r="U28" i="4"/>
  <c r="U18" i="4"/>
  <c r="U8" i="4"/>
  <c r="U108" i="4"/>
  <c r="U38" i="4"/>
  <c r="U88" i="4"/>
  <c r="U68" i="4"/>
  <c r="U78" i="4"/>
  <c r="U39" i="6" l="1"/>
  <c r="U9" i="6"/>
  <c r="BJ49" i="6"/>
  <c r="U49" i="6"/>
  <c r="BJ29" i="6"/>
  <c r="U29" i="6"/>
  <c r="U109" i="6"/>
  <c r="U69" i="6"/>
  <c r="U89" i="6"/>
  <c r="U19" i="6"/>
  <c r="U59" i="6"/>
  <c r="U79" i="6"/>
  <c r="U99" i="6"/>
  <c r="BI59" i="4"/>
  <c r="F60" i="4"/>
  <c r="F60" i="6" s="1"/>
  <c r="BL60" i="6" s="1"/>
  <c r="BL59" i="4"/>
  <c r="J100" i="4"/>
  <c r="J100" i="6" s="1"/>
  <c r="BP100" i="6" s="1"/>
  <c r="BP99" i="4"/>
  <c r="E30" i="4"/>
  <c r="E30" i="6" s="1"/>
  <c r="BK30" i="6" s="1"/>
  <c r="BK29" i="4"/>
  <c r="H20" i="4"/>
  <c r="H20" i="6" s="1"/>
  <c r="BN20" i="6" s="1"/>
  <c r="BN19" i="4"/>
  <c r="P20" i="4"/>
  <c r="P20" i="6" s="1"/>
  <c r="BV20" i="6" s="1"/>
  <c r="BV19" i="4"/>
  <c r="R20" i="4"/>
  <c r="R20" i="6" s="1"/>
  <c r="BX20" i="6" s="1"/>
  <c r="BX19" i="4"/>
  <c r="I20" i="4"/>
  <c r="I20" i="6" s="1"/>
  <c r="BO20" i="6" s="1"/>
  <c r="BO19" i="4"/>
  <c r="P100" i="4"/>
  <c r="P100" i="6" s="1"/>
  <c r="BV100" i="6" s="1"/>
  <c r="BV99" i="4"/>
  <c r="BU79" i="4"/>
  <c r="O80" i="4"/>
  <c r="O80" i="6" s="1"/>
  <c r="BU80" i="6" s="1"/>
  <c r="H50" i="4"/>
  <c r="H50" i="6" s="1"/>
  <c r="BN50" i="6" s="1"/>
  <c r="BN49" i="4"/>
  <c r="D100" i="4"/>
  <c r="D100" i="6" s="1"/>
  <c r="BJ100" i="6" s="1"/>
  <c r="BJ99" i="4"/>
  <c r="K30" i="4"/>
  <c r="K30" i="6" s="1"/>
  <c r="BQ30" i="6" s="1"/>
  <c r="BQ29" i="4"/>
  <c r="Q31" i="4"/>
  <c r="Q31" i="6" s="1"/>
  <c r="BW31" i="6" s="1"/>
  <c r="BW30" i="4"/>
  <c r="F80" i="4"/>
  <c r="F80" i="6" s="1"/>
  <c r="BL80" i="6" s="1"/>
  <c r="BL79" i="4"/>
  <c r="Q10" i="4"/>
  <c r="Q10" i="6" s="1"/>
  <c r="BW10" i="6" s="1"/>
  <c r="BW9" i="4"/>
  <c r="P70" i="4"/>
  <c r="P70" i="6" s="1"/>
  <c r="BV70" i="6" s="1"/>
  <c r="BV69" i="4"/>
  <c r="E100" i="4"/>
  <c r="E100" i="6" s="1"/>
  <c r="BK100" i="6" s="1"/>
  <c r="BK99" i="4"/>
  <c r="D40" i="4"/>
  <c r="D40" i="6" s="1"/>
  <c r="BJ40" i="6" s="1"/>
  <c r="BJ39" i="4"/>
  <c r="N50" i="4"/>
  <c r="N50" i="6" s="1"/>
  <c r="BT50" i="6" s="1"/>
  <c r="BT49" i="4"/>
  <c r="K40" i="4"/>
  <c r="K40" i="6" s="1"/>
  <c r="BQ40" i="6" s="1"/>
  <c r="BQ39" i="4"/>
  <c r="BI89" i="4"/>
  <c r="H90" i="4"/>
  <c r="H90" i="6" s="1"/>
  <c r="BN90" i="6" s="1"/>
  <c r="BN89" i="4"/>
  <c r="G90" i="4"/>
  <c r="G90" i="6" s="1"/>
  <c r="BM90" i="6" s="1"/>
  <c r="BM89" i="4"/>
  <c r="Q80" i="4"/>
  <c r="Q80" i="6" s="1"/>
  <c r="BW80" i="6" s="1"/>
  <c r="BW79" i="4"/>
  <c r="P50" i="4"/>
  <c r="P50" i="6" s="1"/>
  <c r="BV50" i="6" s="1"/>
  <c r="BV49" i="4"/>
  <c r="S23" i="4"/>
  <c r="S23" i="6" s="1"/>
  <c r="BY23" i="6" s="1"/>
  <c r="BY22" i="4"/>
  <c r="H80" i="4"/>
  <c r="H80" i="6" s="1"/>
  <c r="BN80" i="6" s="1"/>
  <c r="BN79" i="4"/>
  <c r="M40" i="4"/>
  <c r="M40" i="6" s="1"/>
  <c r="BS40" i="6" s="1"/>
  <c r="BS39" i="4"/>
  <c r="I10" i="4"/>
  <c r="I10" i="6" s="1"/>
  <c r="BO10" i="6" s="1"/>
  <c r="BO9" i="4"/>
  <c r="J10" i="4"/>
  <c r="J10" i="6" s="1"/>
  <c r="BP10" i="6" s="1"/>
  <c r="BP9" i="4"/>
  <c r="Q51" i="4"/>
  <c r="Q51" i="6" s="1"/>
  <c r="BW51" i="6" s="1"/>
  <c r="BW50" i="4"/>
  <c r="N20" i="4"/>
  <c r="N20" i="6" s="1"/>
  <c r="BT20" i="6" s="1"/>
  <c r="BT19" i="4"/>
  <c r="E90" i="4"/>
  <c r="E90" i="6" s="1"/>
  <c r="BK90" i="6" s="1"/>
  <c r="BK89" i="4"/>
  <c r="N100" i="4"/>
  <c r="N100" i="6" s="1"/>
  <c r="BT100" i="6" s="1"/>
  <c r="BT99" i="4"/>
  <c r="G50" i="4"/>
  <c r="G50" i="6" s="1"/>
  <c r="BM50" i="6" s="1"/>
  <c r="BM49" i="4"/>
  <c r="F110" i="4"/>
  <c r="F110" i="6" s="1"/>
  <c r="BL110" i="6" s="1"/>
  <c r="BL109" i="4"/>
  <c r="K20" i="4"/>
  <c r="K20" i="6" s="1"/>
  <c r="BQ20" i="6" s="1"/>
  <c r="BQ19" i="4"/>
  <c r="E60" i="4"/>
  <c r="E60" i="6" s="1"/>
  <c r="BK60" i="6" s="1"/>
  <c r="BK59" i="4"/>
  <c r="R90" i="4"/>
  <c r="R90" i="6" s="1"/>
  <c r="BX90" i="6" s="1"/>
  <c r="BX89" i="4"/>
  <c r="L70" i="4"/>
  <c r="L70" i="6" s="1"/>
  <c r="BR70" i="6" s="1"/>
  <c r="BR69" i="4"/>
  <c r="I50" i="4"/>
  <c r="I50" i="6" s="1"/>
  <c r="BO50" i="6" s="1"/>
  <c r="BO49" i="4"/>
  <c r="S110" i="4"/>
  <c r="S110" i="6" s="1"/>
  <c r="BY110" i="6" s="1"/>
  <c r="BY109" i="4"/>
  <c r="T100" i="4"/>
  <c r="T100" i="6" s="1"/>
  <c r="BZ100" i="6" s="1"/>
  <c r="BZ99" i="4"/>
  <c r="P60" i="4"/>
  <c r="P60" i="6" s="1"/>
  <c r="BV60" i="6" s="1"/>
  <c r="BV59" i="4"/>
  <c r="E80" i="4"/>
  <c r="E80" i="6" s="1"/>
  <c r="BK80" i="6" s="1"/>
  <c r="BK79" i="4"/>
  <c r="J90" i="4"/>
  <c r="J90" i="6" s="1"/>
  <c r="BP90" i="6" s="1"/>
  <c r="BP89" i="4"/>
  <c r="S90" i="4"/>
  <c r="S90" i="6" s="1"/>
  <c r="BY90" i="6" s="1"/>
  <c r="BY89" i="4"/>
  <c r="T90" i="4"/>
  <c r="T90" i="6" s="1"/>
  <c r="BZ90" i="6" s="1"/>
  <c r="BZ89" i="4"/>
  <c r="R60" i="4"/>
  <c r="R60" i="6" s="1"/>
  <c r="BX60" i="6" s="1"/>
  <c r="BX59" i="4"/>
  <c r="BI79" i="4"/>
  <c r="BI29" i="4"/>
  <c r="K80" i="4"/>
  <c r="K80" i="6" s="1"/>
  <c r="BQ80" i="6" s="1"/>
  <c r="BQ79" i="4"/>
  <c r="G10" i="4"/>
  <c r="G10" i="6" s="1"/>
  <c r="BM10" i="6" s="1"/>
  <c r="BM9" i="4"/>
  <c r="L110" i="4"/>
  <c r="L110" i="6" s="1"/>
  <c r="BR110" i="6" s="1"/>
  <c r="BR109" i="4"/>
  <c r="T70" i="4"/>
  <c r="T70" i="6" s="1"/>
  <c r="BZ70" i="6" s="1"/>
  <c r="BZ69" i="4"/>
  <c r="R40" i="4"/>
  <c r="R40" i="6" s="1"/>
  <c r="BX40" i="6" s="1"/>
  <c r="BX39" i="4"/>
  <c r="G100" i="4"/>
  <c r="G100" i="6" s="1"/>
  <c r="BM100" i="6" s="1"/>
  <c r="BM99" i="4"/>
  <c r="E50" i="4"/>
  <c r="E50" i="6" s="1"/>
  <c r="BK50" i="6" s="1"/>
  <c r="BK49" i="4"/>
  <c r="D110" i="4"/>
  <c r="D110" i="6" s="1"/>
  <c r="BJ110" i="6" s="1"/>
  <c r="BJ109" i="4"/>
  <c r="T10" i="4"/>
  <c r="T10" i="6" s="1"/>
  <c r="BZ10" i="6" s="1"/>
  <c r="BZ9" i="4"/>
  <c r="R50" i="4"/>
  <c r="R50" i="6" s="1"/>
  <c r="BX50" i="6" s="1"/>
  <c r="BX49" i="4"/>
  <c r="K50" i="4"/>
  <c r="K50" i="6" s="1"/>
  <c r="BQ50" i="6" s="1"/>
  <c r="BQ49" i="4"/>
  <c r="E40" i="4"/>
  <c r="E40" i="6" s="1"/>
  <c r="BK40" i="6" s="1"/>
  <c r="BK39" i="4"/>
  <c r="M60" i="4"/>
  <c r="M60" i="6" s="1"/>
  <c r="BS60" i="6" s="1"/>
  <c r="BS59" i="4"/>
  <c r="L10" i="4"/>
  <c r="L10" i="6" s="1"/>
  <c r="BR10" i="6" s="1"/>
  <c r="BR9" i="4"/>
  <c r="F50" i="4"/>
  <c r="F50" i="6" s="1"/>
  <c r="BL50" i="6" s="1"/>
  <c r="BL49" i="4"/>
  <c r="M20" i="4"/>
  <c r="M20" i="6" s="1"/>
  <c r="BS20" i="6" s="1"/>
  <c r="BS19" i="4"/>
  <c r="G70" i="4"/>
  <c r="G70" i="6" s="1"/>
  <c r="BM70" i="6" s="1"/>
  <c r="BM69" i="4"/>
  <c r="M30" i="4"/>
  <c r="M30" i="6" s="1"/>
  <c r="BS30" i="6" s="1"/>
  <c r="BS29" i="4"/>
  <c r="K60" i="4"/>
  <c r="K60" i="6" s="1"/>
  <c r="BQ60" i="6" s="1"/>
  <c r="BQ59" i="4"/>
  <c r="M110" i="4"/>
  <c r="M110" i="6" s="1"/>
  <c r="BS110" i="6" s="1"/>
  <c r="BS109" i="4"/>
  <c r="N70" i="4"/>
  <c r="N70" i="6" s="1"/>
  <c r="BT70" i="6" s="1"/>
  <c r="BT69" i="4"/>
  <c r="T60" i="4"/>
  <c r="T60" i="6" s="1"/>
  <c r="BZ60" i="6" s="1"/>
  <c r="BZ59" i="4"/>
  <c r="O50" i="4"/>
  <c r="O50" i="6" s="1"/>
  <c r="BU50" i="6" s="1"/>
  <c r="BU49" i="4"/>
  <c r="Q70" i="4"/>
  <c r="Q70" i="6" s="1"/>
  <c r="BW70" i="6" s="1"/>
  <c r="BW69" i="4"/>
  <c r="BI19" i="4"/>
  <c r="M10" i="4"/>
  <c r="M10" i="6" s="1"/>
  <c r="BS10" i="6" s="1"/>
  <c r="BS9" i="4"/>
  <c r="BI109" i="4"/>
  <c r="D30" i="4"/>
  <c r="D30" i="6" s="1"/>
  <c r="BJ29" i="4"/>
  <c r="K100" i="4"/>
  <c r="K100" i="6" s="1"/>
  <c r="BQ100" i="6" s="1"/>
  <c r="BQ99" i="4"/>
  <c r="R100" i="4"/>
  <c r="R100" i="6" s="1"/>
  <c r="BX100" i="6" s="1"/>
  <c r="BX99" i="4"/>
  <c r="D10" i="4"/>
  <c r="D10" i="6" s="1"/>
  <c r="BJ10" i="6" s="1"/>
  <c r="BJ9" i="4"/>
  <c r="K70" i="4"/>
  <c r="K70" i="6" s="1"/>
  <c r="BQ70" i="6" s="1"/>
  <c r="BQ69" i="4"/>
  <c r="S40" i="4"/>
  <c r="S40" i="6" s="1"/>
  <c r="BY40" i="6" s="1"/>
  <c r="BY39" i="4"/>
  <c r="H70" i="4"/>
  <c r="H70" i="6" s="1"/>
  <c r="BN70" i="6" s="1"/>
  <c r="BN69" i="4"/>
  <c r="K10" i="4"/>
  <c r="K10" i="6" s="1"/>
  <c r="BQ10" i="6" s="1"/>
  <c r="BQ9" i="4"/>
  <c r="N60" i="4"/>
  <c r="N60" i="6" s="1"/>
  <c r="BT60" i="6" s="1"/>
  <c r="BT59" i="4"/>
  <c r="S30" i="4"/>
  <c r="S30" i="6" s="1"/>
  <c r="BY30" i="6" s="1"/>
  <c r="BY29" i="4"/>
  <c r="G110" i="4"/>
  <c r="G110" i="6" s="1"/>
  <c r="BM110" i="6" s="1"/>
  <c r="BM109" i="4"/>
  <c r="E10" i="4"/>
  <c r="E10" i="6" s="1"/>
  <c r="BK10" i="6" s="1"/>
  <c r="BK9" i="4"/>
  <c r="N10" i="4"/>
  <c r="N10" i="6" s="1"/>
  <c r="BT10" i="6" s="1"/>
  <c r="BT9" i="4"/>
  <c r="P10" i="4"/>
  <c r="P10" i="6" s="1"/>
  <c r="BV10" i="6" s="1"/>
  <c r="BV9" i="4"/>
  <c r="G20" i="4"/>
  <c r="G20" i="6" s="1"/>
  <c r="BM20" i="6" s="1"/>
  <c r="BM19" i="4"/>
  <c r="H100" i="4"/>
  <c r="H100" i="6" s="1"/>
  <c r="BN100" i="6" s="1"/>
  <c r="BN99" i="4"/>
  <c r="T110" i="4"/>
  <c r="T110" i="6" s="1"/>
  <c r="BZ110" i="6" s="1"/>
  <c r="BZ109" i="4"/>
  <c r="F20" i="4"/>
  <c r="F20" i="6" s="1"/>
  <c r="BL20" i="6" s="1"/>
  <c r="BL19" i="4"/>
  <c r="I100" i="4"/>
  <c r="I100" i="6" s="1"/>
  <c r="BO100" i="6" s="1"/>
  <c r="BO99" i="4"/>
  <c r="S10" i="4"/>
  <c r="S10" i="6" s="1"/>
  <c r="BY10" i="6" s="1"/>
  <c r="BY9" i="4"/>
  <c r="I80" i="4"/>
  <c r="I80" i="6" s="1"/>
  <c r="BO80" i="6" s="1"/>
  <c r="BO79" i="4"/>
  <c r="R80" i="4"/>
  <c r="R80" i="6" s="1"/>
  <c r="BX80" i="6" s="1"/>
  <c r="BX79" i="4"/>
  <c r="P110" i="4"/>
  <c r="P110" i="6" s="1"/>
  <c r="BV110" i="6" s="1"/>
  <c r="BV109" i="4"/>
  <c r="S71" i="4"/>
  <c r="S71" i="6" s="1"/>
  <c r="BY71" i="6" s="1"/>
  <c r="BY70" i="4"/>
  <c r="P90" i="4"/>
  <c r="P90" i="6" s="1"/>
  <c r="BV90" i="6" s="1"/>
  <c r="BV89" i="4"/>
  <c r="BI69" i="4"/>
  <c r="BI9" i="4"/>
  <c r="BI99" i="4"/>
  <c r="F90" i="4"/>
  <c r="F90" i="6" s="1"/>
  <c r="BL90" i="6" s="1"/>
  <c r="BL89" i="4"/>
  <c r="I60" i="4"/>
  <c r="I60" i="6" s="1"/>
  <c r="BO60" i="6" s="1"/>
  <c r="BO59" i="4"/>
  <c r="M90" i="4"/>
  <c r="M90" i="6" s="1"/>
  <c r="BS90" i="6" s="1"/>
  <c r="BS89" i="4"/>
  <c r="F71" i="4"/>
  <c r="F71" i="6" s="1"/>
  <c r="BL71" i="6" s="1"/>
  <c r="BL70" i="4"/>
  <c r="L60" i="4"/>
  <c r="L60" i="6" s="1"/>
  <c r="BR60" i="6" s="1"/>
  <c r="BR59" i="4"/>
  <c r="I90" i="4"/>
  <c r="I90" i="6" s="1"/>
  <c r="BO90" i="6" s="1"/>
  <c r="BO89" i="4"/>
  <c r="H30" i="4"/>
  <c r="H30" i="6" s="1"/>
  <c r="BN30" i="6" s="1"/>
  <c r="BN29" i="4"/>
  <c r="F10" i="4"/>
  <c r="F10" i="6" s="1"/>
  <c r="BL10" i="6" s="1"/>
  <c r="BL9" i="4"/>
  <c r="T40" i="4"/>
  <c r="T40" i="6" s="1"/>
  <c r="BZ40" i="6" s="1"/>
  <c r="BZ39" i="4"/>
  <c r="Q40" i="4"/>
  <c r="Q40" i="6" s="1"/>
  <c r="BW40" i="6" s="1"/>
  <c r="BW39" i="4"/>
  <c r="L80" i="4"/>
  <c r="L80" i="6" s="1"/>
  <c r="BR80" i="6" s="1"/>
  <c r="BR79" i="4"/>
  <c r="Q20" i="4"/>
  <c r="Q20" i="6" s="1"/>
  <c r="BW20" i="6" s="1"/>
  <c r="BW19" i="4"/>
  <c r="M70" i="4"/>
  <c r="M70" i="6" s="1"/>
  <c r="BS70" i="6" s="1"/>
  <c r="BS69" i="4"/>
  <c r="O71" i="4"/>
  <c r="O71" i="6" s="1"/>
  <c r="BU71" i="6" s="1"/>
  <c r="BU70" i="4"/>
  <c r="T30" i="4"/>
  <c r="T30" i="6" s="1"/>
  <c r="BZ30" i="6" s="1"/>
  <c r="BZ29" i="4"/>
  <c r="L50" i="4"/>
  <c r="L50" i="6" s="1"/>
  <c r="BR50" i="6" s="1"/>
  <c r="BR49" i="4"/>
  <c r="F30" i="4"/>
  <c r="F30" i="6" s="1"/>
  <c r="BL30" i="6" s="1"/>
  <c r="BL29" i="4"/>
  <c r="S80" i="4"/>
  <c r="S80" i="6" s="1"/>
  <c r="BY80" i="6" s="1"/>
  <c r="BY79" i="4"/>
  <c r="E70" i="4"/>
  <c r="E70" i="6" s="1"/>
  <c r="BK70" i="6" s="1"/>
  <c r="BK69" i="4"/>
  <c r="L40" i="4"/>
  <c r="L40" i="6" s="1"/>
  <c r="BR40" i="6" s="1"/>
  <c r="BR39" i="4"/>
  <c r="D20" i="4"/>
  <c r="D20" i="6" s="1"/>
  <c r="BJ20" i="6" s="1"/>
  <c r="BJ19" i="4"/>
  <c r="P30" i="4"/>
  <c r="P30" i="6" s="1"/>
  <c r="BV30" i="6" s="1"/>
  <c r="BV29" i="4"/>
  <c r="M100" i="4"/>
  <c r="M100" i="6" s="1"/>
  <c r="BS100" i="6" s="1"/>
  <c r="BS99" i="4"/>
  <c r="J30" i="4"/>
  <c r="J30" i="6" s="1"/>
  <c r="BP30" i="6" s="1"/>
  <c r="BP29" i="4"/>
  <c r="T20" i="4"/>
  <c r="T20" i="6" s="1"/>
  <c r="BZ20" i="6" s="1"/>
  <c r="BZ19" i="4"/>
  <c r="BI39" i="4"/>
  <c r="P80" i="4"/>
  <c r="P80" i="6" s="1"/>
  <c r="BV80" i="6" s="1"/>
  <c r="BV79" i="4"/>
  <c r="D50" i="4"/>
  <c r="D50" i="6" s="1"/>
  <c r="BJ49" i="4"/>
  <c r="J20" i="4"/>
  <c r="J20" i="6" s="1"/>
  <c r="BP20" i="6" s="1"/>
  <c r="BP19" i="4"/>
  <c r="U49" i="4"/>
  <c r="P40" i="4"/>
  <c r="P40" i="6" s="1"/>
  <c r="BV40" i="6" s="1"/>
  <c r="BV39" i="4"/>
  <c r="N80" i="4"/>
  <c r="N80" i="6" s="1"/>
  <c r="BT80" i="6" s="1"/>
  <c r="BT79" i="4"/>
  <c r="G30" i="4"/>
  <c r="G30" i="6" s="1"/>
  <c r="BM30" i="6" s="1"/>
  <c r="BM29" i="4"/>
  <c r="Q60" i="4"/>
  <c r="Q60" i="6" s="1"/>
  <c r="BW60" i="6" s="1"/>
  <c r="BW59" i="4"/>
  <c r="K110" i="4"/>
  <c r="K110" i="6" s="1"/>
  <c r="BQ110" i="6" s="1"/>
  <c r="BQ109" i="4"/>
  <c r="D60" i="4"/>
  <c r="D60" i="6" s="1"/>
  <c r="BJ60" i="6" s="1"/>
  <c r="BJ59" i="4"/>
  <c r="O100" i="4"/>
  <c r="O100" i="6" s="1"/>
  <c r="BU100" i="6" s="1"/>
  <c r="BU99" i="4"/>
  <c r="Q90" i="4"/>
  <c r="Q90" i="6" s="1"/>
  <c r="BW90" i="6" s="1"/>
  <c r="BW89" i="4"/>
  <c r="O40" i="4"/>
  <c r="O40" i="6" s="1"/>
  <c r="BU40" i="6" s="1"/>
  <c r="BU39" i="4"/>
  <c r="G60" i="4"/>
  <c r="G60" i="6" s="1"/>
  <c r="BM60" i="6" s="1"/>
  <c r="BM59" i="4"/>
  <c r="H10" i="4"/>
  <c r="H10" i="6" s="1"/>
  <c r="BN10" i="6" s="1"/>
  <c r="BN9" i="4"/>
  <c r="J60" i="4"/>
  <c r="J60" i="6" s="1"/>
  <c r="BP60" i="6" s="1"/>
  <c r="BP59" i="4"/>
  <c r="L90" i="4"/>
  <c r="L90" i="6" s="1"/>
  <c r="BR90" i="6" s="1"/>
  <c r="BR89" i="4"/>
  <c r="G80" i="4"/>
  <c r="G80" i="6" s="1"/>
  <c r="BM80" i="6" s="1"/>
  <c r="BM79" i="4"/>
  <c r="F100" i="4"/>
  <c r="F100" i="6" s="1"/>
  <c r="BL100" i="6" s="1"/>
  <c r="BL99" i="4"/>
  <c r="O110" i="4"/>
  <c r="O110" i="6" s="1"/>
  <c r="BU110" i="6" s="1"/>
  <c r="BU109" i="4"/>
  <c r="R30" i="4"/>
  <c r="R30" i="6" s="1"/>
  <c r="BX30" i="6" s="1"/>
  <c r="BX29" i="4"/>
  <c r="J40" i="4"/>
  <c r="J40" i="6" s="1"/>
  <c r="BP40" i="6" s="1"/>
  <c r="BP39" i="4"/>
  <c r="K90" i="4"/>
  <c r="K90" i="6" s="1"/>
  <c r="BQ90" i="6" s="1"/>
  <c r="BQ89" i="4"/>
  <c r="N110" i="4"/>
  <c r="N110" i="6" s="1"/>
  <c r="BT110" i="6" s="1"/>
  <c r="BT109" i="4"/>
  <c r="O20" i="4"/>
  <c r="O20" i="6" s="1"/>
  <c r="BU20" i="6" s="1"/>
  <c r="BU19" i="4"/>
  <c r="L20" i="4"/>
  <c r="L20" i="6" s="1"/>
  <c r="BR20" i="6" s="1"/>
  <c r="BR19" i="4"/>
  <c r="H60" i="4"/>
  <c r="H60" i="6" s="1"/>
  <c r="BN60" i="6" s="1"/>
  <c r="BN59" i="4"/>
  <c r="O90" i="4"/>
  <c r="O90" i="6" s="1"/>
  <c r="BU90" i="6" s="1"/>
  <c r="BU89" i="4"/>
  <c r="S50" i="4"/>
  <c r="S50" i="6" s="1"/>
  <c r="BY50" i="6" s="1"/>
  <c r="BY49" i="4"/>
  <c r="D80" i="4"/>
  <c r="D80" i="6" s="1"/>
  <c r="BJ80" i="6" s="1"/>
  <c r="BJ79" i="4"/>
  <c r="R110" i="4"/>
  <c r="R110" i="6" s="1"/>
  <c r="BX110" i="6" s="1"/>
  <c r="BX109" i="4"/>
  <c r="D70" i="4"/>
  <c r="D70" i="6" s="1"/>
  <c r="BJ70" i="6" s="1"/>
  <c r="BJ69" i="4"/>
  <c r="I40" i="4"/>
  <c r="I40" i="6" s="1"/>
  <c r="BO40" i="6" s="1"/>
  <c r="BO39" i="4"/>
  <c r="N40" i="4"/>
  <c r="N40" i="6" s="1"/>
  <c r="BT40" i="6" s="1"/>
  <c r="BT39" i="4"/>
  <c r="H40" i="4"/>
  <c r="H40" i="6" s="1"/>
  <c r="BN40" i="6" s="1"/>
  <c r="BN39" i="4"/>
  <c r="BI50" i="4"/>
  <c r="D90" i="4"/>
  <c r="D90" i="6" s="1"/>
  <c r="BJ90" i="6" s="1"/>
  <c r="BJ89" i="4"/>
  <c r="G40" i="4"/>
  <c r="G40" i="6" s="1"/>
  <c r="BM40" i="6" s="1"/>
  <c r="BM39" i="4"/>
  <c r="N30" i="4"/>
  <c r="N30" i="6" s="1"/>
  <c r="BT30" i="6" s="1"/>
  <c r="BT29" i="4"/>
  <c r="J80" i="4"/>
  <c r="J80" i="6" s="1"/>
  <c r="BP80" i="6" s="1"/>
  <c r="BP79" i="4"/>
  <c r="O63" i="4"/>
  <c r="O63" i="6" s="1"/>
  <c r="BU63" i="6" s="1"/>
  <c r="BU62" i="4"/>
  <c r="H110" i="4"/>
  <c r="H110" i="6" s="1"/>
  <c r="BN110" i="6" s="1"/>
  <c r="BN109" i="4"/>
  <c r="L30" i="4"/>
  <c r="L30" i="6" s="1"/>
  <c r="BR30" i="6" s="1"/>
  <c r="BR29" i="4"/>
  <c r="R10" i="4"/>
  <c r="R10" i="6" s="1"/>
  <c r="BX10" i="6" s="1"/>
  <c r="BX9" i="4"/>
  <c r="I70" i="4"/>
  <c r="I70" i="6" s="1"/>
  <c r="BO70" i="6" s="1"/>
  <c r="BO69" i="4"/>
  <c r="R70" i="4"/>
  <c r="R70" i="6" s="1"/>
  <c r="BX70" i="6" s="1"/>
  <c r="BX69" i="4"/>
  <c r="J70" i="4"/>
  <c r="J70" i="6" s="1"/>
  <c r="BP70" i="6" s="1"/>
  <c r="BP69" i="4"/>
  <c r="J50" i="4"/>
  <c r="J50" i="6" s="1"/>
  <c r="BP50" i="6" s="1"/>
  <c r="BP49" i="4"/>
  <c r="Q110" i="4"/>
  <c r="Q110" i="6" s="1"/>
  <c r="BW110" i="6" s="1"/>
  <c r="BW109" i="4"/>
  <c r="N90" i="4"/>
  <c r="N90" i="6" s="1"/>
  <c r="BT90" i="6" s="1"/>
  <c r="BT89" i="4"/>
  <c r="T50" i="4"/>
  <c r="T50" i="6" s="1"/>
  <c r="BZ50" i="6" s="1"/>
  <c r="BZ49" i="4"/>
  <c r="M80" i="4"/>
  <c r="M80" i="6" s="1"/>
  <c r="BS80" i="6" s="1"/>
  <c r="BS79" i="4"/>
  <c r="E20" i="4"/>
  <c r="E20" i="6" s="1"/>
  <c r="BK20" i="6" s="1"/>
  <c r="BK19" i="4"/>
  <c r="I110" i="4"/>
  <c r="I110" i="6" s="1"/>
  <c r="BO110" i="6" s="1"/>
  <c r="BO109" i="4"/>
  <c r="M50" i="4"/>
  <c r="M50" i="6" s="1"/>
  <c r="BS50" i="6" s="1"/>
  <c r="BS49" i="4"/>
  <c r="O31" i="4"/>
  <c r="O31" i="6" s="1"/>
  <c r="BU31" i="6" s="1"/>
  <c r="BU30" i="4"/>
  <c r="L103" i="4"/>
  <c r="L103" i="6" s="1"/>
  <c r="BR103" i="6" s="1"/>
  <c r="BR102" i="4"/>
  <c r="F40" i="4"/>
  <c r="F40" i="6" s="1"/>
  <c r="BL40" i="6" s="1"/>
  <c r="BL39" i="4"/>
  <c r="J110" i="4"/>
  <c r="J110" i="6" s="1"/>
  <c r="BP110" i="6" s="1"/>
  <c r="BP109" i="4"/>
  <c r="S103" i="4"/>
  <c r="S103" i="6" s="1"/>
  <c r="BY103" i="6" s="1"/>
  <c r="BY102" i="4"/>
  <c r="Q100" i="4"/>
  <c r="Q100" i="6" s="1"/>
  <c r="BW100" i="6" s="1"/>
  <c r="BW99" i="4"/>
  <c r="T80" i="4"/>
  <c r="T80" i="6" s="1"/>
  <c r="BZ80" i="6" s="1"/>
  <c r="BZ79" i="4"/>
  <c r="O11" i="4"/>
  <c r="O11" i="6" s="1"/>
  <c r="BU11" i="6" s="1"/>
  <c r="BU10" i="4"/>
  <c r="I30" i="4"/>
  <c r="I30" i="6" s="1"/>
  <c r="BO30" i="6" s="1"/>
  <c r="BO29" i="4"/>
  <c r="E110" i="4"/>
  <c r="E110" i="6" s="1"/>
  <c r="BK110" i="6" s="1"/>
  <c r="BK109" i="4"/>
  <c r="U79" i="5"/>
  <c r="U89" i="5"/>
  <c r="U49" i="5"/>
  <c r="U30" i="5"/>
  <c r="U59" i="5"/>
  <c r="U9" i="5"/>
  <c r="U40" i="5"/>
  <c r="U20" i="5"/>
  <c r="U69" i="5"/>
  <c r="U110" i="5"/>
  <c r="U100" i="5"/>
  <c r="U39" i="4"/>
  <c r="U99" i="4"/>
  <c r="U79" i="4"/>
  <c r="U69" i="4"/>
  <c r="U9" i="4"/>
  <c r="U19" i="4"/>
  <c r="U89" i="4"/>
  <c r="U109" i="4"/>
  <c r="U29" i="4"/>
  <c r="U59" i="4"/>
  <c r="BJ30" i="6" l="1"/>
  <c r="U30" i="6"/>
  <c r="U10" i="6"/>
  <c r="BJ50" i="6"/>
  <c r="U50" i="6"/>
  <c r="U40" i="6"/>
  <c r="U110" i="6"/>
  <c r="U20" i="6"/>
  <c r="U90" i="6"/>
  <c r="U100" i="6"/>
  <c r="U80" i="6"/>
  <c r="U60" i="6"/>
  <c r="U70" i="6"/>
  <c r="J81" i="4"/>
  <c r="J81" i="6" s="1"/>
  <c r="BP81" i="6" s="1"/>
  <c r="BP80" i="4"/>
  <c r="R31" i="4"/>
  <c r="R31" i="6" s="1"/>
  <c r="BX31" i="6" s="1"/>
  <c r="BX30" i="4"/>
  <c r="N61" i="4"/>
  <c r="N61" i="6" s="1"/>
  <c r="BT61" i="6" s="1"/>
  <c r="BT60" i="4"/>
  <c r="BI110" i="4"/>
  <c r="Q101" i="4"/>
  <c r="Q101" i="6" s="1"/>
  <c r="BW101" i="6" s="1"/>
  <c r="BW100" i="4"/>
  <c r="E21" i="4"/>
  <c r="E21" i="6" s="1"/>
  <c r="BK21" i="6" s="1"/>
  <c r="BK20" i="4"/>
  <c r="I71" i="4"/>
  <c r="I71" i="6" s="1"/>
  <c r="BO71" i="6" s="1"/>
  <c r="BO70" i="4"/>
  <c r="D91" i="4"/>
  <c r="D91" i="6" s="1"/>
  <c r="BJ91" i="6" s="1"/>
  <c r="BJ90" i="4"/>
  <c r="N41" i="4"/>
  <c r="N41" i="6" s="1"/>
  <c r="BT41" i="6" s="1"/>
  <c r="BT40" i="4"/>
  <c r="L21" i="4"/>
  <c r="L21" i="6" s="1"/>
  <c r="BR21" i="6" s="1"/>
  <c r="BR20" i="4"/>
  <c r="G81" i="4"/>
  <c r="G81" i="6" s="1"/>
  <c r="BM81" i="6" s="1"/>
  <c r="BM80" i="4"/>
  <c r="D61" i="4"/>
  <c r="D61" i="6" s="1"/>
  <c r="BJ61" i="6" s="1"/>
  <c r="BJ60" i="4"/>
  <c r="E71" i="4"/>
  <c r="E71" i="6" s="1"/>
  <c r="BK71" i="6" s="1"/>
  <c r="BK70" i="4"/>
  <c r="L81" i="4"/>
  <c r="L81" i="6" s="1"/>
  <c r="BR81" i="6" s="1"/>
  <c r="BR80" i="4"/>
  <c r="M91" i="4"/>
  <c r="M91" i="6" s="1"/>
  <c r="BS91" i="6" s="1"/>
  <c r="BS90" i="4"/>
  <c r="R81" i="4"/>
  <c r="R81" i="6" s="1"/>
  <c r="BX81" i="6" s="1"/>
  <c r="BX80" i="4"/>
  <c r="P11" i="4"/>
  <c r="P11" i="6" s="1"/>
  <c r="BV11" i="6" s="1"/>
  <c r="BV10" i="4"/>
  <c r="S41" i="4"/>
  <c r="S41" i="6" s="1"/>
  <c r="BY41" i="6" s="1"/>
  <c r="BY40" i="4"/>
  <c r="K61" i="4"/>
  <c r="K61" i="6" s="1"/>
  <c r="BQ61" i="6" s="1"/>
  <c r="BQ60" i="4"/>
  <c r="K51" i="4"/>
  <c r="K51" i="6" s="1"/>
  <c r="BQ51" i="6" s="1"/>
  <c r="BQ50" i="4"/>
  <c r="L111" i="4"/>
  <c r="L111" i="6" s="1"/>
  <c r="BR111" i="6" s="1"/>
  <c r="BR110" i="4"/>
  <c r="T91" i="4"/>
  <c r="T91" i="6" s="1"/>
  <c r="BZ91" i="6" s="1"/>
  <c r="BZ90" i="4"/>
  <c r="L71" i="4"/>
  <c r="L71" i="6" s="1"/>
  <c r="BR71" i="6" s="1"/>
  <c r="BR70" i="4"/>
  <c r="N21" i="4"/>
  <c r="N21" i="6" s="1"/>
  <c r="BT21" i="6" s="1"/>
  <c r="BT20" i="4"/>
  <c r="Q81" i="4"/>
  <c r="Q81" i="6" s="1"/>
  <c r="BW81" i="6" s="1"/>
  <c r="BW80" i="4"/>
  <c r="Q32" i="4"/>
  <c r="Q32" i="6" s="1"/>
  <c r="BW32" i="6" s="1"/>
  <c r="BW31" i="4"/>
  <c r="P21" i="4"/>
  <c r="P21" i="6" s="1"/>
  <c r="BV21" i="6" s="1"/>
  <c r="BV20" i="4"/>
  <c r="O72" i="4"/>
  <c r="O72" i="6" s="1"/>
  <c r="BU72" i="6" s="1"/>
  <c r="BU71" i="4"/>
  <c r="BI70" i="4"/>
  <c r="F41" i="4"/>
  <c r="F41" i="6" s="1"/>
  <c r="BL41" i="6" s="1"/>
  <c r="BL40" i="4"/>
  <c r="N91" i="4"/>
  <c r="N91" i="6" s="1"/>
  <c r="BT91" i="6" s="1"/>
  <c r="BT90" i="4"/>
  <c r="H111" i="4"/>
  <c r="H111" i="6" s="1"/>
  <c r="BN111" i="6" s="1"/>
  <c r="BN110" i="4"/>
  <c r="R111" i="4"/>
  <c r="R111" i="6" s="1"/>
  <c r="BX111" i="6" s="1"/>
  <c r="BX110" i="4"/>
  <c r="K91" i="4"/>
  <c r="K91" i="6" s="1"/>
  <c r="BQ91" i="6" s="1"/>
  <c r="BQ90" i="4"/>
  <c r="H11" i="4"/>
  <c r="H11" i="6" s="1"/>
  <c r="BN11" i="6" s="1"/>
  <c r="BN10" i="4"/>
  <c r="G31" i="4"/>
  <c r="G31" i="6" s="1"/>
  <c r="BM31" i="6" s="1"/>
  <c r="BM30" i="4"/>
  <c r="P81" i="4"/>
  <c r="P81" i="6" s="1"/>
  <c r="BV81" i="6" s="1"/>
  <c r="BV80" i="4"/>
  <c r="J31" i="4"/>
  <c r="J31" i="6" s="1"/>
  <c r="BP31" i="6" s="1"/>
  <c r="BP30" i="4"/>
  <c r="L51" i="4"/>
  <c r="L51" i="6" s="1"/>
  <c r="BR51" i="6" s="1"/>
  <c r="BR50" i="4"/>
  <c r="F11" i="4"/>
  <c r="F11" i="6" s="1"/>
  <c r="BL11" i="6" s="1"/>
  <c r="BL10" i="4"/>
  <c r="I101" i="4"/>
  <c r="I101" i="6" s="1"/>
  <c r="BO101" i="6" s="1"/>
  <c r="BO100" i="4"/>
  <c r="G111" i="4"/>
  <c r="G111" i="6" s="1"/>
  <c r="BM111" i="6" s="1"/>
  <c r="BM110" i="4"/>
  <c r="R101" i="4"/>
  <c r="R101" i="6" s="1"/>
  <c r="BX101" i="6" s="1"/>
  <c r="BX100" i="4"/>
  <c r="Q71" i="4"/>
  <c r="Q71" i="6" s="1"/>
  <c r="BW71" i="6" s="1"/>
  <c r="BW70" i="4"/>
  <c r="M21" i="4"/>
  <c r="M21" i="6" s="1"/>
  <c r="BS21" i="6" s="1"/>
  <c r="BS20" i="4"/>
  <c r="D111" i="4"/>
  <c r="D111" i="6" s="1"/>
  <c r="BJ111" i="6" s="1"/>
  <c r="BJ110" i="4"/>
  <c r="E81" i="4"/>
  <c r="E81" i="6" s="1"/>
  <c r="BK81" i="6" s="1"/>
  <c r="BK80" i="4"/>
  <c r="K21" i="4"/>
  <c r="K21" i="6" s="1"/>
  <c r="BQ21" i="6" s="1"/>
  <c r="BQ20" i="4"/>
  <c r="I11" i="4"/>
  <c r="I11" i="6" s="1"/>
  <c r="BO11" i="6" s="1"/>
  <c r="BO10" i="4"/>
  <c r="D41" i="4"/>
  <c r="D41" i="6" s="1"/>
  <c r="BJ41" i="6" s="1"/>
  <c r="BJ40" i="4"/>
  <c r="H51" i="4"/>
  <c r="H51" i="6" s="1"/>
  <c r="BN51" i="6" s="1"/>
  <c r="BN50" i="4"/>
  <c r="J101" i="4"/>
  <c r="J101" i="6" s="1"/>
  <c r="BP101" i="6" s="1"/>
  <c r="BP100" i="4"/>
  <c r="O41" i="4"/>
  <c r="O41" i="6" s="1"/>
  <c r="BU41" i="6" s="1"/>
  <c r="BU40" i="4"/>
  <c r="I91" i="4"/>
  <c r="I91" i="6" s="1"/>
  <c r="BO91" i="6" s="1"/>
  <c r="BO90" i="4"/>
  <c r="T101" i="4"/>
  <c r="T101" i="6" s="1"/>
  <c r="BZ101" i="6" s="1"/>
  <c r="BZ100" i="4"/>
  <c r="BI90" i="4"/>
  <c r="BI80" i="4"/>
  <c r="O12" i="4"/>
  <c r="O12" i="6" s="1"/>
  <c r="BU12" i="6" s="1"/>
  <c r="BU11" i="4"/>
  <c r="M51" i="4"/>
  <c r="M51" i="6" s="1"/>
  <c r="BS51" i="6" s="1"/>
  <c r="BS50" i="4"/>
  <c r="J71" i="4"/>
  <c r="J71" i="6" s="1"/>
  <c r="BP71" i="6" s="1"/>
  <c r="BP70" i="4"/>
  <c r="N31" i="4"/>
  <c r="N31" i="6" s="1"/>
  <c r="BT31" i="6" s="1"/>
  <c r="BT30" i="4"/>
  <c r="O91" i="4"/>
  <c r="O91" i="6" s="1"/>
  <c r="BU91" i="6" s="1"/>
  <c r="BU90" i="4"/>
  <c r="O111" i="4"/>
  <c r="O111" i="6" s="1"/>
  <c r="BU111" i="6" s="1"/>
  <c r="BU110" i="4"/>
  <c r="Q91" i="4"/>
  <c r="Q91" i="6" s="1"/>
  <c r="BW91" i="6" s="1"/>
  <c r="BW90" i="4"/>
  <c r="D21" i="4"/>
  <c r="D21" i="6" s="1"/>
  <c r="BJ21" i="6" s="1"/>
  <c r="BJ20" i="4"/>
  <c r="M71" i="4"/>
  <c r="M71" i="6" s="1"/>
  <c r="BS71" i="6" s="1"/>
  <c r="BS70" i="4"/>
  <c r="L61" i="4"/>
  <c r="L61" i="6" s="1"/>
  <c r="BR61" i="6" s="1"/>
  <c r="BR60" i="4"/>
  <c r="S72" i="4"/>
  <c r="S72" i="6" s="1"/>
  <c r="BY72" i="6" s="1"/>
  <c r="BY71" i="4"/>
  <c r="H101" i="4"/>
  <c r="H101" i="6" s="1"/>
  <c r="BN101" i="6" s="1"/>
  <c r="BN100" i="4"/>
  <c r="K11" i="4"/>
  <c r="K11" i="6" s="1"/>
  <c r="BQ11" i="6" s="1"/>
  <c r="BQ10" i="4"/>
  <c r="N71" i="4"/>
  <c r="N71" i="6" s="1"/>
  <c r="BT71" i="6" s="1"/>
  <c r="BT70" i="4"/>
  <c r="M61" i="4"/>
  <c r="M61" i="6" s="1"/>
  <c r="BS61" i="6" s="1"/>
  <c r="BS60" i="4"/>
  <c r="R41" i="4"/>
  <c r="R41" i="6" s="1"/>
  <c r="BX41" i="6" s="1"/>
  <c r="BX40" i="4"/>
  <c r="S111" i="4"/>
  <c r="S111" i="6" s="1"/>
  <c r="BY111" i="6" s="1"/>
  <c r="BY110" i="4"/>
  <c r="N101" i="4"/>
  <c r="N101" i="6" s="1"/>
  <c r="BT101" i="6" s="1"/>
  <c r="BT100" i="4"/>
  <c r="S24" i="4"/>
  <c r="S24" i="6" s="1"/>
  <c r="BY24" i="6" s="1"/>
  <c r="BY23" i="4"/>
  <c r="Q11" i="4"/>
  <c r="Q11" i="6" s="1"/>
  <c r="BW11" i="6" s="1"/>
  <c r="BW10" i="4"/>
  <c r="O81" i="4"/>
  <c r="O81" i="6" s="1"/>
  <c r="BU81" i="6" s="1"/>
  <c r="BU80" i="4"/>
  <c r="I21" i="4"/>
  <c r="I21" i="6" s="1"/>
  <c r="BO21" i="6" s="1"/>
  <c r="BO20" i="4"/>
  <c r="O32" i="4"/>
  <c r="O32" i="6" s="1"/>
  <c r="BU32" i="6" s="1"/>
  <c r="BU31" i="4"/>
  <c r="P41" i="4"/>
  <c r="P41" i="6" s="1"/>
  <c r="BV41" i="6" s="1"/>
  <c r="BV40" i="4"/>
  <c r="P91" i="4"/>
  <c r="P91" i="6" s="1"/>
  <c r="BV91" i="6" s="1"/>
  <c r="BV90" i="4"/>
  <c r="G51" i="4"/>
  <c r="G51" i="6" s="1"/>
  <c r="BM51" i="6" s="1"/>
  <c r="BM50" i="4"/>
  <c r="BY103" i="4"/>
  <c r="S104" i="4"/>
  <c r="S104" i="6" s="1"/>
  <c r="BY104" i="6" s="1"/>
  <c r="M81" i="4"/>
  <c r="M81" i="6" s="1"/>
  <c r="BS81" i="6" s="1"/>
  <c r="BS80" i="4"/>
  <c r="R11" i="4"/>
  <c r="R11" i="6" s="1"/>
  <c r="BX11" i="6" s="1"/>
  <c r="BX10" i="4"/>
  <c r="I41" i="4"/>
  <c r="I41" i="6" s="1"/>
  <c r="BO41" i="6" s="1"/>
  <c r="BO40" i="4"/>
  <c r="O21" i="4"/>
  <c r="O21" i="6" s="1"/>
  <c r="BU21" i="6" s="1"/>
  <c r="BU20" i="4"/>
  <c r="L91" i="4"/>
  <c r="L91" i="6" s="1"/>
  <c r="BR91" i="6" s="1"/>
  <c r="BR90" i="4"/>
  <c r="K111" i="4"/>
  <c r="K111" i="6" s="1"/>
  <c r="BQ111" i="6" s="1"/>
  <c r="BQ110" i="4"/>
  <c r="J21" i="4"/>
  <c r="J21" i="6" s="1"/>
  <c r="BP21" i="6" s="1"/>
  <c r="BP20" i="4"/>
  <c r="S81" i="4"/>
  <c r="S81" i="6" s="1"/>
  <c r="BY81" i="6" s="1"/>
  <c r="BY80" i="4"/>
  <c r="Q41" i="4"/>
  <c r="Q41" i="6" s="1"/>
  <c r="BW41" i="6" s="1"/>
  <c r="BW40" i="4"/>
  <c r="I61" i="4"/>
  <c r="I61" i="6" s="1"/>
  <c r="BO61" i="6" s="1"/>
  <c r="BO60" i="4"/>
  <c r="I81" i="4"/>
  <c r="I81" i="6" s="1"/>
  <c r="BO81" i="6" s="1"/>
  <c r="BO80" i="4"/>
  <c r="N11" i="4"/>
  <c r="N11" i="6" s="1"/>
  <c r="BT11" i="6" s="1"/>
  <c r="BT10" i="4"/>
  <c r="K71" i="4"/>
  <c r="K71" i="6" s="1"/>
  <c r="BQ71" i="6" s="1"/>
  <c r="BQ70" i="4"/>
  <c r="M31" i="4"/>
  <c r="M31" i="6" s="1"/>
  <c r="BS31" i="6" s="1"/>
  <c r="BS30" i="4"/>
  <c r="R51" i="4"/>
  <c r="R51" i="6" s="1"/>
  <c r="BX51" i="6" s="1"/>
  <c r="BX50" i="4"/>
  <c r="G11" i="4"/>
  <c r="G11" i="6" s="1"/>
  <c r="BM11" i="6" s="1"/>
  <c r="BM10" i="4"/>
  <c r="S91" i="4"/>
  <c r="S91" i="6" s="1"/>
  <c r="BY91" i="6" s="1"/>
  <c r="BY90" i="4"/>
  <c r="R91" i="4"/>
  <c r="R91" i="6" s="1"/>
  <c r="BX91" i="6" s="1"/>
  <c r="BX90" i="4"/>
  <c r="Q52" i="4"/>
  <c r="Q52" i="6" s="1"/>
  <c r="BW52" i="6" s="1"/>
  <c r="BW51" i="4"/>
  <c r="G91" i="4"/>
  <c r="G91" i="6" s="1"/>
  <c r="BM91" i="6" s="1"/>
  <c r="BM90" i="4"/>
  <c r="K41" i="4"/>
  <c r="K41" i="6" s="1"/>
  <c r="BQ41" i="6" s="1"/>
  <c r="BQ40" i="4"/>
  <c r="K31" i="4"/>
  <c r="K31" i="6" s="1"/>
  <c r="BQ31" i="6" s="1"/>
  <c r="BQ30" i="4"/>
  <c r="H21" i="4"/>
  <c r="H21" i="6" s="1"/>
  <c r="BN21" i="6" s="1"/>
  <c r="BN20" i="4"/>
  <c r="D31" i="4"/>
  <c r="D31" i="6" s="1"/>
  <c r="BJ30" i="4"/>
  <c r="L11" i="4"/>
  <c r="L11" i="6" s="1"/>
  <c r="BR11" i="6" s="1"/>
  <c r="BR10" i="4"/>
  <c r="P71" i="4"/>
  <c r="P71" i="6" s="1"/>
  <c r="BV71" i="6" s="1"/>
  <c r="BV70" i="4"/>
  <c r="BI60" i="4"/>
  <c r="BI100" i="4"/>
  <c r="E111" i="4"/>
  <c r="E111" i="6" s="1"/>
  <c r="BK111" i="6" s="1"/>
  <c r="BK110" i="4"/>
  <c r="L104" i="4"/>
  <c r="L104" i="6" s="1"/>
  <c r="BR104" i="6" s="1"/>
  <c r="BR103" i="4"/>
  <c r="Q111" i="4"/>
  <c r="Q111" i="6" s="1"/>
  <c r="BW111" i="6" s="1"/>
  <c r="BW110" i="4"/>
  <c r="O64" i="4"/>
  <c r="O64" i="6" s="1"/>
  <c r="BU64" i="6" s="1"/>
  <c r="BU63" i="4"/>
  <c r="D81" i="4"/>
  <c r="D81" i="6" s="1"/>
  <c r="BJ81" i="6" s="1"/>
  <c r="BJ80" i="4"/>
  <c r="J41" i="4"/>
  <c r="J41" i="6" s="1"/>
  <c r="BP41" i="6" s="1"/>
  <c r="BP40" i="4"/>
  <c r="G61" i="4"/>
  <c r="G61" i="6" s="1"/>
  <c r="BM61" i="6" s="1"/>
  <c r="BM60" i="4"/>
  <c r="N81" i="4"/>
  <c r="N81" i="6" s="1"/>
  <c r="BT81" i="6" s="1"/>
  <c r="BT80" i="4"/>
  <c r="M101" i="4"/>
  <c r="M101" i="6" s="1"/>
  <c r="BS101" i="6" s="1"/>
  <c r="BS100" i="4"/>
  <c r="T31" i="4"/>
  <c r="T31" i="6" s="1"/>
  <c r="BZ31" i="6" s="1"/>
  <c r="BZ30" i="4"/>
  <c r="H31" i="4"/>
  <c r="H31" i="6" s="1"/>
  <c r="BN31" i="6" s="1"/>
  <c r="BN30" i="4"/>
  <c r="F21" i="4"/>
  <c r="F21" i="6" s="1"/>
  <c r="BL21" i="6" s="1"/>
  <c r="BL20" i="4"/>
  <c r="S31" i="4"/>
  <c r="S31" i="6" s="1"/>
  <c r="BY31" i="6" s="1"/>
  <c r="BY30" i="4"/>
  <c r="K101" i="4"/>
  <c r="K101" i="6" s="1"/>
  <c r="BQ101" i="6" s="1"/>
  <c r="BQ100" i="4"/>
  <c r="M11" i="4"/>
  <c r="M11" i="6" s="1"/>
  <c r="BS11" i="6" s="1"/>
  <c r="BS10" i="4"/>
  <c r="O51" i="4"/>
  <c r="O51" i="6" s="1"/>
  <c r="BU51" i="6" s="1"/>
  <c r="BU50" i="4"/>
  <c r="F51" i="4"/>
  <c r="F51" i="6" s="1"/>
  <c r="BL51" i="6" s="1"/>
  <c r="BL50" i="4"/>
  <c r="E51" i="4"/>
  <c r="E51" i="6" s="1"/>
  <c r="BK51" i="6" s="1"/>
  <c r="BK50" i="4"/>
  <c r="P61" i="4"/>
  <c r="P61" i="6" s="1"/>
  <c r="BV61" i="6" s="1"/>
  <c r="BV60" i="4"/>
  <c r="F111" i="4"/>
  <c r="F111" i="6" s="1"/>
  <c r="BL111" i="6" s="1"/>
  <c r="BL110" i="4"/>
  <c r="M41" i="4"/>
  <c r="M41" i="6" s="1"/>
  <c r="BS41" i="6" s="1"/>
  <c r="BS40" i="4"/>
  <c r="E101" i="4"/>
  <c r="E101" i="6" s="1"/>
  <c r="BK101" i="6" s="1"/>
  <c r="BK100" i="4"/>
  <c r="F61" i="4"/>
  <c r="F61" i="6" s="1"/>
  <c r="BL61" i="6" s="1"/>
  <c r="BL60" i="4"/>
  <c r="J51" i="4"/>
  <c r="J51" i="6" s="1"/>
  <c r="BP51" i="6" s="1"/>
  <c r="BP50" i="4"/>
  <c r="T61" i="4"/>
  <c r="T61" i="6" s="1"/>
  <c r="BZ61" i="6" s="1"/>
  <c r="BZ60" i="4"/>
  <c r="P101" i="4"/>
  <c r="P101" i="6" s="1"/>
  <c r="BV101" i="6" s="1"/>
  <c r="BV100" i="4"/>
  <c r="BI30" i="4"/>
  <c r="BI20" i="4"/>
  <c r="U50" i="4"/>
  <c r="T81" i="4"/>
  <c r="T81" i="6" s="1"/>
  <c r="BZ81" i="6" s="1"/>
  <c r="BZ80" i="4"/>
  <c r="I111" i="4"/>
  <c r="I111" i="6" s="1"/>
  <c r="BO111" i="6" s="1"/>
  <c r="BO110" i="4"/>
  <c r="R71" i="4"/>
  <c r="R71" i="6" s="1"/>
  <c r="BX71" i="6" s="1"/>
  <c r="BX70" i="4"/>
  <c r="G41" i="4"/>
  <c r="G41" i="6" s="1"/>
  <c r="BM41" i="6" s="1"/>
  <c r="BM40" i="4"/>
  <c r="H41" i="4"/>
  <c r="H41" i="6" s="1"/>
  <c r="BN41" i="6" s="1"/>
  <c r="BN40" i="4"/>
  <c r="H61" i="4"/>
  <c r="H61" i="6" s="1"/>
  <c r="BN61" i="6" s="1"/>
  <c r="BN60" i="4"/>
  <c r="F101" i="4"/>
  <c r="F101" i="6" s="1"/>
  <c r="BL101" i="6" s="1"/>
  <c r="BL100" i="4"/>
  <c r="O101" i="4"/>
  <c r="O101" i="6" s="1"/>
  <c r="BU101" i="6" s="1"/>
  <c r="BU100" i="4"/>
  <c r="L41" i="4"/>
  <c r="L41" i="6" s="1"/>
  <c r="BR41" i="6" s="1"/>
  <c r="BR40" i="4"/>
  <c r="Q21" i="4"/>
  <c r="Q21" i="6" s="1"/>
  <c r="BW21" i="6" s="1"/>
  <c r="BW20" i="4"/>
  <c r="F72" i="4"/>
  <c r="F72" i="6" s="1"/>
  <c r="BL72" i="6" s="1"/>
  <c r="BL71" i="4"/>
  <c r="P111" i="4"/>
  <c r="P111" i="6" s="1"/>
  <c r="BV111" i="6" s="1"/>
  <c r="BV110" i="4"/>
  <c r="G21" i="4"/>
  <c r="G21" i="6" s="1"/>
  <c r="BM21" i="6" s="1"/>
  <c r="BM20" i="4"/>
  <c r="H71" i="4"/>
  <c r="H71" i="6" s="1"/>
  <c r="BN71" i="6" s="1"/>
  <c r="BN70" i="4"/>
  <c r="M111" i="4"/>
  <c r="M111" i="6" s="1"/>
  <c r="BS111" i="6" s="1"/>
  <c r="BS110" i="4"/>
  <c r="E41" i="4"/>
  <c r="E41" i="6" s="1"/>
  <c r="BK41" i="6" s="1"/>
  <c r="BK40" i="4"/>
  <c r="T71" i="4"/>
  <c r="T71" i="6" s="1"/>
  <c r="BZ71" i="6" s="1"/>
  <c r="BZ70" i="4"/>
  <c r="R61" i="4"/>
  <c r="R61" i="6" s="1"/>
  <c r="BX61" i="6" s="1"/>
  <c r="BX60" i="4"/>
  <c r="I51" i="4"/>
  <c r="I51" i="6" s="1"/>
  <c r="BO51" i="6" s="1"/>
  <c r="BO50" i="4"/>
  <c r="E91" i="4"/>
  <c r="E91" i="6" s="1"/>
  <c r="BK91" i="6" s="1"/>
  <c r="BK90" i="4"/>
  <c r="P51" i="4"/>
  <c r="P51" i="6" s="1"/>
  <c r="BV51" i="6" s="1"/>
  <c r="BV50" i="4"/>
  <c r="F81" i="4"/>
  <c r="F81" i="6" s="1"/>
  <c r="BL81" i="6" s="1"/>
  <c r="BL80" i="4"/>
  <c r="R21" i="4"/>
  <c r="R21" i="6" s="1"/>
  <c r="BX21" i="6" s="1"/>
  <c r="BX20" i="4"/>
  <c r="I31" i="4"/>
  <c r="I31" i="6" s="1"/>
  <c r="BO31" i="6" s="1"/>
  <c r="BO30" i="4"/>
  <c r="S51" i="4"/>
  <c r="S51" i="6" s="1"/>
  <c r="BY51" i="6" s="1"/>
  <c r="BY50" i="4"/>
  <c r="P31" i="4"/>
  <c r="P31" i="6" s="1"/>
  <c r="BV31" i="6" s="1"/>
  <c r="BV30" i="4"/>
  <c r="T111" i="4"/>
  <c r="T111" i="6" s="1"/>
  <c r="BZ111" i="6" s="1"/>
  <c r="BZ110" i="4"/>
  <c r="G101" i="4"/>
  <c r="G101" i="6" s="1"/>
  <c r="BM101" i="6" s="1"/>
  <c r="BM100" i="4"/>
  <c r="H81" i="4"/>
  <c r="H81" i="6" s="1"/>
  <c r="BN81" i="6" s="1"/>
  <c r="BN80" i="4"/>
  <c r="BI51" i="4"/>
  <c r="BI10" i="4"/>
  <c r="BI40" i="4"/>
  <c r="J111" i="4"/>
  <c r="J111" i="6" s="1"/>
  <c r="BP111" i="6" s="1"/>
  <c r="BP110" i="4"/>
  <c r="T51" i="4"/>
  <c r="T51" i="6" s="1"/>
  <c r="BZ51" i="6" s="1"/>
  <c r="BZ50" i="4"/>
  <c r="L31" i="4"/>
  <c r="L31" i="6" s="1"/>
  <c r="BR31" i="6" s="1"/>
  <c r="BR30" i="4"/>
  <c r="D71" i="4"/>
  <c r="D71" i="6" s="1"/>
  <c r="BJ71" i="6" s="1"/>
  <c r="BJ70" i="4"/>
  <c r="N111" i="4"/>
  <c r="N111" i="6" s="1"/>
  <c r="BT111" i="6" s="1"/>
  <c r="BT110" i="4"/>
  <c r="J61" i="4"/>
  <c r="J61" i="6" s="1"/>
  <c r="BP61" i="6" s="1"/>
  <c r="BP60" i="4"/>
  <c r="Q61" i="4"/>
  <c r="Q61" i="6" s="1"/>
  <c r="BW61" i="6" s="1"/>
  <c r="BW60" i="4"/>
  <c r="D51" i="4"/>
  <c r="D51" i="6" s="1"/>
  <c r="BJ50" i="4"/>
  <c r="T21" i="4"/>
  <c r="T21" i="6" s="1"/>
  <c r="BZ21" i="6" s="1"/>
  <c r="BZ20" i="4"/>
  <c r="F31" i="4"/>
  <c r="F31" i="6" s="1"/>
  <c r="BL31" i="6" s="1"/>
  <c r="BL30" i="4"/>
  <c r="T41" i="4"/>
  <c r="T41" i="6" s="1"/>
  <c r="BZ41" i="6" s="1"/>
  <c r="BZ40" i="4"/>
  <c r="F91" i="4"/>
  <c r="F91" i="6" s="1"/>
  <c r="BL91" i="6" s="1"/>
  <c r="BL90" i="4"/>
  <c r="S11" i="4"/>
  <c r="S11" i="6" s="1"/>
  <c r="BY11" i="6" s="1"/>
  <c r="BY10" i="4"/>
  <c r="E11" i="4"/>
  <c r="E11" i="6" s="1"/>
  <c r="BK11" i="6" s="1"/>
  <c r="BK10" i="4"/>
  <c r="D11" i="4"/>
  <c r="D11" i="6" s="1"/>
  <c r="BJ11" i="6" s="1"/>
  <c r="BJ10" i="4"/>
  <c r="G71" i="4"/>
  <c r="G71" i="6" s="1"/>
  <c r="BM71" i="6" s="1"/>
  <c r="BM70" i="4"/>
  <c r="T11" i="4"/>
  <c r="T11" i="6" s="1"/>
  <c r="BZ11" i="6" s="1"/>
  <c r="BZ10" i="4"/>
  <c r="K81" i="4"/>
  <c r="K81" i="6" s="1"/>
  <c r="BQ81" i="6" s="1"/>
  <c r="BQ80" i="4"/>
  <c r="J91" i="4"/>
  <c r="J91" i="6" s="1"/>
  <c r="BP91" i="6" s="1"/>
  <c r="BP90" i="4"/>
  <c r="E61" i="4"/>
  <c r="E61" i="6" s="1"/>
  <c r="BK61" i="6" s="1"/>
  <c r="BK60" i="4"/>
  <c r="J11" i="4"/>
  <c r="J11" i="6" s="1"/>
  <c r="BP11" i="6" s="1"/>
  <c r="BP10" i="4"/>
  <c r="H91" i="4"/>
  <c r="H91" i="6" s="1"/>
  <c r="BN91" i="6" s="1"/>
  <c r="BN90" i="4"/>
  <c r="N51" i="4"/>
  <c r="N51" i="6" s="1"/>
  <c r="BT51" i="6" s="1"/>
  <c r="BT50" i="4"/>
  <c r="D101" i="4"/>
  <c r="D101" i="6" s="1"/>
  <c r="BJ101" i="6" s="1"/>
  <c r="BJ100" i="4"/>
  <c r="E31" i="4"/>
  <c r="E31" i="6" s="1"/>
  <c r="BK31" i="6" s="1"/>
  <c r="BK30" i="4"/>
  <c r="U70" i="5"/>
  <c r="U21" i="5"/>
  <c r="U90" i="5"/>
  <c r="U111" i="5"/>
  <c r="U10" i="5"/>
  <c r="U31" i="5"/>
  <c r="U60" i="5"/>
  <c r="U80" i="5"/>
  <c r="U101" i="5"/>
  <c r="U41" i="5"/>
  <c r="U50" i="5"/>
  <c r="U110" i="4"/>
  <c r="U100" i="4"/>
  <c r="U60" i="4"/>
  <c r="U30" i="4"/>
  <c r="U20" i="4"/>
  <c r="U70" i="4"/>
  <c r="U90" i="4"/>
  <c r="U10" i="4"/>
  <c r="U80" i="4"/>
  <c r="U40" i="4"/>
  <c r="U111" i="6" l="1"/>
  <c r="U11" i="6"/>
  <c r="BJ51" i="6"/>
  <c r="U51" i="6"/>
  <c r="U41" i="6"/>
  <c r="BJ31" i="6"/>
  <c r="U31" i="6"/>
  <c r="U71" i="6"/>
  <c r="U61" i="6"/>
  <c r="U101" i="6"/>
  <c r="U81" i="6"/>
  <c r="U91" i="6"/>
  <c r="U21" i="6"/>
  <c r="BI111" i="4"/>
  <c r="P32" i="4"/>
  <c r="P32" i="6" s="1"/>
  <c r="BV32" i="6" s="1"/>
  <c r="BV31" i="4"/>
  <c r="I112" i="4"/>
  <c r="I112" i="6" s="1"/>
  <c r="BO112" i="6" s="1"/>
  <c r="BO111" i="4"/>
  <c r="G72" i="4"/>
  <c r="G72" i="6" s="1"/>
  <c r="BM72" i="6" s="1"/>
  <c r="BM71" i="4"/>
  <c r="D52" i="4"/>
  <c r="D52" i="6" s="1"/>
  <c r="BJ51" i="4"/>
  <c r="R22" i="4"/>
  <c r="R22" i="6" s="1"/>
  <c r="BX22" i="6" s="1"/>
  <c r="BX21" i="4"/>
  <c r="M112" i="4"/>
  <c r="M112" i="6" s="1"/>
  <c r="BS112" i="6" s="1"/>
  <c r="BS111" i="4"/>
  <c r="F102" i="4"/>
  <c r="F102" i="6" s="1"/>
  <c r="BL102" i="6" s="1"/>
  <c r="BL101" i="4"/>
  <c r="J52" i="4"/>
  <c r="J52" i="6" s="1"/>
  <c r="BP52" i="6" s="1"/>
  <c r="BP51" i="4"/>
  <c r="O52" i="4"/>
  <c r="O52" i="6" s="1"/>
  <c r="BU52" i="6" s="1"/>
  <c r="BU51" i="4"/>
  <c r="N82" i="4"/>
  <c r="N82" i="6" s="1"/>
  <c r="BT82" i="6" s="1"/>
  <c r="BT81" i="4"/>
  <c r="K32" i="4"/>
  <c r="K32" i="6" s="1"/>
  <c r="BQ32" i="6" s="1"/>
  <c r="BQ31" i="4"/>
  <c r="M32" i="4"/>
  <c r="M32" i="6" s="1"/>
  <c r="BS32" i="6" s="1"/>
  <c r="BS31" i="4"/>
  <c r="K112" i="4"/>
  <c r="K112" i="6" s="1"/>
  <c r="BQ112" i="6" s="1"/>
  <c r="BQ111" i="4"/>
  <c r="S105" i="4"/>
  <c r="S105" i="6" s="1"/>
  <c r="BY105" i="6" s="1"/>
  <c r="BY104" i="4"/>
  <c r="P92" i="4"/>
  <c r="P92" i="6" s="1"/>
  <c r="BV92" i="6" s="1"/>
  <c r="BV91" i="4"/>
  <c r="S112" i="4"/>
  <c r="S112" i="6" s="1"/>
  <c r="BY112" i="6" s="1"/>
  <c r="BY111" i="4"/>
  <c r="M72" i="4"/>
  <c r="M72" i="6" s="1"/>
  <c r="BS72" i="6" s="1"/>
  <c r="BS71" i="4"/>
  <c r="O13" i="4"/>
  <c r="O13" i="6" s="1"/>
  <c r="BU13" i="6" s="1"/>
  <c r="BU12" i="4"/>
  <c r="J102" i="4"/>
  <c r="J102" i="6" s="1"/>
  <c r="BP102" i="6" s="1"/>
  <c r="BP101" i="4"/>
  <c r="Q72" i="4"/>
  <c r="Q72" i="6" s="1"/>
  <c r="BW72" i="6" s="1"/>
  <c r="BW71" i="4"/>
  <c r="G32" i="4"/>
  <c r="G32" i="6" s="1"/>
  <c r="BM32" i="6" s="1"/>
  <c r="BM31" i="4"/>
  <c r="Q82" i="4"/>
  <c r="Q82" i="6" s="1"/>
  <c r="BW82" i="6" s="1"/>
  <c r="BW81" i="4"/>
  <c r="P12" i="4"/>
  <c r="P12" i="6" s="1"/>
  <c r="BV12" i="6" s="1"/>
  <c r="BV11" i="4"/>
  <c r="N42" i="4"/>
  <c r="N42" i="6" s="1"/>
  <c r="BT42" i="6" s="1"/>
  <c r="BT41" i="4"/>
  <c r="Q22" i="4"/>
  <c r="Q22" i="6" s="1"/>
  <c r="BW22" i="6" s="1"/>
  <c r="BW21" i="4"/>
  <c r="Q112" i="4"/>
  <c r="Q112" i="6" s="1"/>
  <c r="BW112" i="6" s="1"/>
  <c r="BW111" i="4"/>
  <c r="J12" i="4"/>
  <c r="J12" i="6" s="1"/>
  <c r="BP12" i="6" s="1"/>
  <c r="BP11" i="4"/>
  <c r="G102" i="4"/>
  <c r="G102" i="6" s="1"/>
  <c r="BM102" i="6" s="1"/>
  <c r="BM101" i="4"/>
  <c r="M42" i="4"/>
  <c r="M42" i="6" s="1"/>
  <c r="BS42" i="6" s="1"/>
  <c r="BS41" i="4"/>
  <c r="Q53" i="4"/>
  <c r="Q53" i="6" s="1"/>
  <c r="BW53" i="6" s="1"/>
  <c r="BW52" i="4"/>
  <c r="N72" i="4"/>
  <c r="N72" i="6" s="1"/>
  <c r="BT72" i="6" s="1"/>
  <c r="BT71" i="4"/>
  <c r="R112" i="4"/>
  <c r="R112" i="6" s="1"/>
  <c r="BX112" i="6" s="1"/>
  <c r="BX111" i="4"/>
  <c r="T92" i="4"/>
  <c r="T92" i="6" s="1"/>
  <c r="BZ92" i="6" s="1"/>
  <c r="BZ91" i="4"/>
  <c r="L82" i="4"/>
  <c r="L82" i="6" s="1"/>
  <c r="BR82" i="6" s="1"/>
  <c r="BR81" i="4"/>
  <c r="E22" i="4"/>
  <c r="E22" i="6" s="1"/>
  <c r="BK22" i="6" s="1"/>
  <c r="BK21" i="4"/>
  <c r="N62" i="4"/>
  <c r="N62" i="6" s="1"/>
  <c r="BT62" i="6" s="1"/>
  <c r="BT61" i="4"/>
  <c r="L105" i="4"/>
  <c r="L105" i="6" s="1"/>
  <c r="BR105" i="6" s="1"/>
  <c r="BR104" i="4"/>
  <c r="D32" i="4"/>
  <c r="D32" i="6" s="1"/>
  <c r="BJ31" i="4"/>
  <c r="G12" i="4"/>
  <c r="G12" i="6" s="1"/>
  <c r="BM12" i="6" s="1"/>
  <c r="BM11" i="4"/>
  <c r="S82" i="4"/>
  <c r="S82" i="6" s="1"/>
  <c r="BY82" i="6" s="1"/>
  <c r="BY81" i="4"/>
  <c r="S25" i="4"/>
  <c r="S25" i="6" s="1"/>
  <c r="BY25" i="6" s="1"/>
  <c r="BY24" i="4"/>
  <c r="S73" i="4"/>
  <c r="S73" i="6" s="1"/>
  <c r="BY73" i="6" s="1"/>
  <c r="BY72" i="4"/>
  <c r="J72" i="4"/>
  <c r="J72" i="6" s="1"/>
  <c r="BP72" i="6" s="1"/>
  <c r="BP71" i="4"/>
  <c r="I92" i="4"/>
  <c r="I92" i="6" s="1"/>
  <c r="BO92" i="6" s="1"/>
  <c r="BO91" i="4"/>
  <c r="D112" i="4"/>
  <c r="D112" i="6" s="1"/>
  <c r="BJ112" i="6" s="1"/>
  <c r="BJ111" i="4"/>
  <c r="J32" i="4"/>
  <c r="J32" i="6" s="1"/>
  <c r="BP32" i="6" s="1"/>
  <c r="BP31" i="4"/>
  <c r="F42" i="4"/>
  <c r="F42" i="6" s="1"/>
  <c r="BL42" i="6" s="1"/>
  <c r="BL41" i="4"/>
  <c r="P22" i="4"/>
  <c r="P22" i="6" s="1"/>
  <c r="BV22" i="6" s="1"/>
  <c r="BV21" i="4"/>
  <c r="K62" i="4"/>
  <c r="K62" i="6" s="1"/>
  <c r="BQ62" i="6" s="1"/>
  <c r="BQ61" i="4"/>
  <c r="G82" i="4"/>
  <c r="G82" i="6" s="1"/>
  <c r="BM82" i="6" s="1"/>
  <c r="BM81" i="4"/>
  <c r="BI11" i="4"/>
  <c r="T42" i="4"/>
  <c r="T42" i="6" s="1"/>
  <c r="BZ42" i="6" s="1"/>
  <c r="BZ41" i="4"/>
  <c r="H32" i="4"/>
  <c r="H32" i="6" s="1"/>
  <c r="BN32" i="6" s="1"/>
  <c r="BN31" i="4"/>
  <c r="S12" i="4"/>
  <c r="S12" i="6" s="1"/>
  <c r="BY12" i="6" s="1"/>
  <c r="BY11" i="4"/>
  <c r="G42" i="4"/>
  <c r="G42" i="6" s="1"/>
  <c r="BM42" i="6" s="1"/>
  <c r="BM41" i="4"/>
  <c r="S32" i="4"/>
  <c r="S32" i="6" s="1"/>
  <c r="BY32" i="6" s="1"/>
  <c r="BY31" i="4"/>
  <c r="I82" i="4"/>
  <c r="I82" i="6" s="1"/>
  <c r="BO82" i="6" s="1"/>
  <c r="BO81" i="4"/>
  <c r="O112" i="4"/>
  <c r="O112" i="6" s="1"/>
  <c r="BU112" i="6" s="1"/>
  <c r="BU111" i="4"/>
  <c r="S52" i="4"/>
  <c r="S52" i="6" s="1"/>
  <c r="BY52" i="6" s="1"/>
  <c r="BY51" i="4"/>
  <c r="T82" i="4"/>
  <c r="T82" i="6" s="1"/>
  <c r="BZ82" i="6" s="1"/>
  <c r="BZ81" i="4"/>
  <c r="P102" i="4"/>
  <c r="P102" i="6" s="1"/>
  <c r="BV102" i="6" s="1"/>
  <c r="BV101" i="4"/>
  <c r="E52" i="4"/>
  <c r="E52" i="6" s="1"/>
  <c r="BK52" i="6" s="1"/>
  <c r="BK51" i="4"/>
  <c r="T32" i="4"/>
  <c r="T32" i="6" s="1"/>
  <c r="BZ32" i="6" s="1"/>
  <c r="BZ31" i="4"/>
  <c r="BI41" i="4"/>
  <c r="BI52" i="4"/>
  <c r="BI61" i="4"/>
  <c r="N52" i="4"/>
  <c r="N52" i="6" s="1"/>
  <c r="BT52" i="6" s="1"/>
  <c r="BT51" i="4"/>
  <c r="D12" i="4"/>
  <c r="D12" i="6" s="1"/>
  <c r="BJ12" i="6" s="1"/>
  <c r="BJ11" i="4"/>
  <c r="Q62" i="4"/>
  <c r="Q62" i="6" s="1"/>
  <c r="BW62" i="6" s="1"/>
  <c r="BW61" i="4"/>
  <c r="F82" i="4"/>
  <c r="F82" i="6" s="1"/>
  <c r="BL82" i="6" s="1"/>
  <c r="BL81" i="4"/>
  <c r="H72" i="4"/>
  <c r="H72" i="6" s="1"/>
  <c r="BN72" i="6" s="1"/>
  <c r="BN71" i="4"/>
  <c r="H62" i="4"/>
  <c r="H62" i="6" s="1"/>
  <c r="BN62" i="6" s="1"/>
  <c r="BN61" i="4"/>
  <c r="F62" i="4"/>
  <c r="F62" i="6" s="1"/>
  <c r="BL62" i="6" s="1"/>
  <c r="BL61" i="4"/>
  <c r="M12" i="4"/>
  <c r="M12" i="6" s="1"/>
  <c r="BS12" i="6" s="1"/>
  <c r="BS11" i="4"/>
  <c r="G62" i="4"/>
  <c r="G62" i="6" s="1"/>
  <c r="BM62" i="6" s="1"/>
  <c r="BM61" i="4"/>
  <c r="K42" i="4"/>
  <c r="K42" i="6" s="1"/>
  <c r="BQ42" i="6" s="1"/>
  <c r="BQ41" i="4"/>
  <c r="K72" i="4"/>
  <c r="K72" i="6" s="1"/>
  <c r="BQ72" i="6" s="1"/>
  <c r="BQ71" i="4"/>
  <c r="L92" i="4"/>
  <c r="L92" i="6" s="1"/>
  <c r="BR92" i="6" s="1"/>
  <c r="BR91" i="4"/>
  <c r="P42" i="4"/>
  <c r="P42" i="6" s="1"/>
  <c r="BV42" i="6" s="1"/>
  <c r="BV41" i="4"/>
  <c r="R42" i="4"/>
  <c r="R42" i="6" s="1"/>
  <c r="BX42" i="6" s="1"/>
  <c r="BX41" i="4"/>
  <c r="D22" i="4"/>
  <c r="D22" i="6" s="1"/>
  <c r="BJ22" i="6" s="1"/>
  <c r="BJ21" i="4"/>
  <c r="H52" i="4"/>
  <c r="H52" i="6" s="1"/>
  <c r="BN52" i="6" s="1"/>
  <c r="BN51" i="4"/>
  <c r="R102" i="4"/>
  <c r="R102" i="6" s="1"/>
  <c r="BX102" i="6" s="1"/>
  <c r="BX101" i="4"/>
  <c r="H12" i="4"/>
  <c r="H12" i="6" s="1"/>
  <c r="BN12" i="6" s="1"/>
  <c r="BN11" i="4"/>
  <c r="N22" i="4"/>
  <c r="N22" i="6" s="1"/>
  <c r="BT22" i="6" s="1"/>
  <c r="BT21" i="4"/>
  <c r="R82" i="4"/>
  <c r="R82" i="6" s="1"/>
  <c r="BX82" i="6" s="1"/>
  <c r="BX81" i="4"/>
  <c r="D92" i="4"/>
  <c r="D92" i="6" s="1"/>
  <c r="BJ92" i="6" s="1"/>
  <c r="BJ91" i="4"/>
  <c r="J92" i="4"/>
  <c r="J92" i="6" s="1"/>
  <c r="BP92" i="6" s="1"/>
  <c r="BP91" i="4"/>
  <c r="L32" i="4"/>
  <c r="L32" i="6" s="1"/>
  <c r="BR32" i="6" s="1"/>
  <c r="BR31" i="4"/>
  <c r="D102" i="4"/>
  <c r="D102" i="6" s="1"/>
  <c r="BJ102" i="6" s="1"/>
  <c r="BJ101" i="4"/>
  <c r="P112" i="4"/>
  <c r="P112" i="6" s="1"/>
  <c r="BV112" i="6" s="1"/>
  <c r="BV111" i="4"/>
  <c r="I102" i="4"/>
  <c r="I102" i="6" s="1"/>
  <c r="BO102" i="6" s="1"/>
  <c r="BO101" i="4"/>
  <c r="T52" i="4"/>
  <c r="T52" i="6" s="1"/>
  <c r="BZ52" i="6" s="1"/>
  <c r="BZ51" i="4"/>
  <c r="T72" i="4"/>
  <c r="T72" i="6" s="1"/>
  <c r="BZ72" i="6" s="1"/>
  <c r="BZ71" i="4"/>
  <c r="O82" i="4"/>
  <c r="O82" i="6" s="1"/>
  <c r="BU82" i="6" s="1"/>
  <c r="BU81" i="4"/>
  <c r="K12" i="4"/>
  <c r="K12" i="6" s="1"/>
  <c r="BQ12" i="6" s="1"/>
  <c r="BQ11" i="4"/>
  <c r="O92" i="4"/>
  <c r="O92" i="6" s="1"/>
  <c r="BU92" i="6" s="1"/>
  <c r="BU91" i="4"/>
  <c r="K22" i="4"/>
  <c r="K22" i="6" s="1"/>
  <c r="BQ22" i="6" s="1"/>
  <c r="BQ21" i="4"/>
  <c r="F12" i="4"/>
  <c r="F12" i="6" s="1"/>
  <c r="BL12" i="6" s="1"/>
  <c r="BL11" i="4"/>
  <c r="H112" i="4"/>
  <c r="H112" i="6" s="1"/>
  <c r="BN112" i="6" s="1"/>
  <c r="BN111" i="4"/>
  <c r="L112" i="4"/>
  <c r="L112" i="6" s="1"/>
  <c r="BR112" i="6" s="1"/>
  <c r="BR111" i="4"/>
  <c r="E72" i="4"/>
  <c r="E72" i="6" s="1"/>
  <c r="BK72" i="6" s="1"/>
  <c r="BK71" i="4"/>
  <c r="Q102" i="4"/>
  <c r="Q102" i="6" s="1"/>
  <c r="BW102" i="6" s="1"/>
  <c r="BW101" i="4"/>
  <c r="R32" i="4"/>
  <c r="R32" i="6" s="1"/>
  <c r="BX32" i="6" s="1"/>
  <c r="BX31" i="4"/>
  <c r="BI21" i="4"/>
  <c r="BI31" i="4"/>
  <c r="N112" i="4"/>
  <c r="N112" i="6" s="1"/>
  <c r="BT112" i="6" s="1"/>
  <c r="BT111" i="4"/>
  <c r="E92" i="4"/>
  <c r="E92" i="6" s="1"/>
  <c r="BK92" i="6" s="1"/>
  <c r="BK91" i="4"/>
  <c r="I42" i="4"/>
  <c r="I42" i="6" s="1"/>
  <c r="BO42" i="6" s="1"/>
  <c r="BO41" i="4"/>
  <c r="I12" i="4"/>
  <c r="I12" i="6" s="1"/>
  <c r="BO12" i="6" s="1"/>
  <c r="BO11" i="4"/>
  <c r="U51" i="4"/>
  <c r="K82" i="4"/>
  <c r="K82" i="6" s="1"/>
  <c r="BQ82" i="6" s="1"/>
  <c r="BQ81" i="4"/>
  <c r="F32" i="4"/>
  <c r="F32" i="6" s="1"/>
  <c r="BL32" i="6" s="1"/>
  <c r="BL31" i="4"/>
  <c r="L42" i="4"/>
  <c r="L42" i="6" s="1"/>
  <c r="BR42" i="6" s="1"/>
  <c r="BR41" i="4"/>
  <c r="E62" i="4"/>
  <c r="E62" i="6" s="1"/>
  <c r="BK62" i="6" s="1"/>
  <c r="BK61" i="4"/>
  <c r="F92" i="4"/>
  <c r="F92" i="6" s="1"/>
  <c r="BL92" i="6" s="1"/>
  <c r="BL91" i="4"/>
  <c r="D72" i="4"/>
  <c r="D72" i="6" s="1"/>
  <c r="BJ72" i="6" s="1"/>
  <c r="BJ71" i="4"/>
  <c r="T112" i="4"/>
  <c r="T112" i="6" s="1"/>
  <c r="BZ112" i="6" s="1"/>
  <c r="BZ111" i="4"/>
  <c r="I52" i="4"/>
  <c r="I52" i="6" s="1"/>
  <c r="BO52" i="6" s="1"/>
  <c r="BO51" i="4"/>
  <c r="F73" i="4"/>
  <c r="F73" i="6" s="1"/>
  <c r="BL73" i="6" s="1"/>
  <c r="BL72" i="4"/>
  <c r="R72" i="4"/>
  <c r="R72" i="6" s="1"/>
  <c r="BX72" i="6" s="1"/>
  <c r="BX71" i="4"/>
  <c r="F112" i="4"/>
  <c r="F112" i="6" s="1"/>
  <c r="BL112" i="6" s="1"/>
  <c r="BL111" i="4"/>
  <c r="F22" i="4"/>
  <c r="F22" i="6" s="1"/>
  <c r="BL22" i="6" s="1"/>
  <c r="BL21" i="4"/>
  <c r="O65" i="4"/>
  <c r="O65" i="6" s="1"/>
  <c r="BU65" i="6" s="1"/>
  <c r="BU64" i="4"/>
  <c r="P72" i="4"/>
  <c r="P72" i="6" s="1"/>
  <c r="BV72" i="6" s="1"/>
  <c r="BV71" i="4"/>
  <c r="R92" i="4"/>
  <c r="R92" i="6" s="1"/>
  <c r="BX92" i="6" s="1"/>
  <c r="BX91" i="4"/>
  <c r="I62" i="4"/>
  <c r="I62" i="6" s="1"/>
  <c r="BO62" i="6" s="1"/>
  <c r="BO61" i="4"/>
  <c r="R12" i="4"/>
  <c r="R12" i="6" s="1"/>
  <c r="BX12" i="6" s="1"/>
  <c r="BX11" i="4"/>
  <c r="BI81" i="4"/>
  <c r="BI71" i="4"/>
  <c r="BI101" i="4"/>
  <c r="E32" i="4"/>
  <c r="E32" i="6" s="1"/>
  <c r="BK32" i="6" s="1"/>
  <c r="BK31" i="4"/>
  <c r="T12" i="4"/>
  <c r="T12" i="6" s="1"/>
  <c r="BZ12" i="6" s="1"/>
  <c r="BZ11" i="4"/>
  <c r="T22" i="4"/>
  <c r="T22" i="6" s="1"/>
  <c r="BZ22" i="6" s="1"/>
  <c r="BZ21" i="4"/>
  <c r="J112" i="4"/>
  <c r="J112" i="6" s="1"/>
  <c r="BP112" i="6" s="1"/>
  <c r="BP111" i="4"/>
  <c r="I32" i="4"/>
  <c r="I32" i="6" s="1"/>
  <c r="BO32" i="6" s="1"/>
  <c r="BO31" i="4"/>
  <c r="E42" i="4"/>
  <c r="E42" i="6" s="1"/>
  <c r="BK42" i="6" s="1"/>
  <c r="BK41" i="4"/>
  <c r="O102" i="4"/>
  <c r="O102" i="6" s="1"/>
  <c r="BU102" i="6" s="1"/>
  <c r="BU101" i="4"/>
  <c r="T62" i="4"/>
  <c r="T62" i="6" s="1"/>
  <c r="BZ62" i="6" s="1"/>
  <c r="BZ61" i="4"/>
  <c r="F52" i="4"/>
  <c r="F52" i="6" s="1"/>
  <c r="BL52" i="6" s="1"/>
  <c r="BL51" i="4"/>
  <c r="M102" i="4"/>
  <c r="M102" i="6" s="1"/>
  <c r="BS102" i="6" s="1"/>
  <c r="BS101" i="4"/>
  <c r="E112" i="4"/>
  <c r="E112" i="6" s="1"/>
  <c r="BK112" i="6" s="1"/>
  <c r="BK111" i="4"/>
  <c r="H22" i="4"/>
  <c r="H22" i="6" s="1"/>
  <c r="BN22" i="6" s="1"/>
  <c r="BN21" i="4"/>
  <c r="R52" i="4"/>
  <c r="R52" i="6" s="1"/>
  <c r="BX52" i="6" s="1"/>
  <c r="BX51" i="4"/>
  <c r="J22" i="4"/>
  <c r="J22" i="6" s="1"/>
  <c r="BP22" i="6" s="1"/>
  <c r="BP21" i="4"/>
  <c r="G52" i="4"/>
  <c r="G52" i="6" s="1"/>
  <c r="BM52" i="6" s="1"/>
  <c r="BM51" i="4"/>
  <c r="N102" i="4"/>
  <c r="N102" i="6" s="1"/>
  <c r="BT102" i="6" s="1"/>
  <c r="BT101" i="4"/>
  <c r="L62" i="4"/>
  <c r="L62" i="6" s="1"/>
  <c r="BR62" i="6" s="1"/>
  <c r="BR61" i="4"/>
  <c r="M52" i="4"/>
  <c r="M52" i="6" s="1"/>
  <c r="BS52" i="6" s="1"/>
  <c r="BS51" i="4"/>
  <c r="O42" i="4"/>
  <c r="O42" i="6" s="1"/>
  <c r="BU42" i="6" s="1"/>
  <c r="BU41" i="4"/>
  <c r="M22" i="4"/>
  <c r="M22" i="6" s="1"/>
  <c r="BS22" i="6" s="1"/>
  <c r="BS21" i="4"/>
  <c r="P82" i="4"/>
  <c r="P82" i="6" s="1"/>
  <c r="BV82" i="6" s="1"/>
  <c r="BV81" i="4"/>
  <c r="Q33" i="4"/>
  <c r="Q33" i="6" s="1"/>
  <c r="BW33" i="6" s="1"/>
  <c r="BW32" i="4"/>
  <c r="S42" i="4"/>
  <c r="S42" i="6" s="1"/>
  <c r="BY42" i="6" s="1"/>
  <c r="BY41" i="4"/>
  <c r="L22" i="4"/>
  <c r="L22" i="6" s="1"/>
  <c r="BR22" i="6" s="1"/>
  <c r="BR21" i="4"/>
  <c r="R62" i="4"/>
  <c r="R62" i="6" s="1"/>
  <c r="BX62" i="6" s="1"/>
  <c r="BX61" i="4"/>
  <c r="P62" i="4"/>
  <c r="P62" i="6" s="1"/>
  <c r="BV62" i="6" s="1"/>
  <c r="BV61" i="4"/>
  <c r="BI91" i="4"/>
  <c r="D82" i="4"/>
  <c r="D82" i="6" s="1"/>
  <c r="BJ82" i="6" s="1"/>
  <c r="BJ81" i="4"/>
  <c r="I22" i="4"/>
  <c r="I22" i="6" s="1"/>
  <c r="BO22" i="6" s="1"/>
  <c r="BO21" i="4"/>
  <c r="H92" i="4"/>
  <c r="H92" i="6" s="1"/>
  <c r="BN92" i="6" s="1"/>
  <c r="BN91" i="4"/>
  <c r="E12" i="4"/>
  <c r="E12" i="6" s="1"/>
  <c r="BK12" i="6" s="1"/>
  <c r="BK11" i="4"/>
  <c r="J62" i="4"/>
  <c r="J62" i="6" s="1"/>
  <c r="BP62" i="6" s="1"/>
  <c r="BP61" i="4"/>
  <c r="H82" i="4"/>
  <c r="H82" i="6" s="1"/>
  <c r="BN82" i="6" s="1"/>
  <c r="BN81" i="4"/>
  <c r="P52" i="4"/>
  <c r="P52" i="6" s="1"/>
  <c r="BV52" i="6" s="1"/>
  <c r="BV51" i="4"/>
  <c r="G22" i="4"/>
  <c r="G22" i="6" s="1"/>
  <c r="BM22" i="6" s="1"/>
  <c r="BM21" i="4"/>
  <c r="H42" i="4"/>
  <c r="H42" i="6" s="1"/>
  <c r="BN42" i="6" s="1"/>
  <c r="BN41" i="4"/>
  <c r="E102" i="4"/>
  <c r="E102" i="6" s="1"/>
  <c r="BK102" i="6" s="1"/>
  <c r="BK101" i="4"/>
  <c r="K102" i="4"/>
  <c r="K102" i="6" s="1"/>
  <c r="BQ102" i="6" s="1"/>
  <c r="BQ101" i="4"/>
  <c r="J42" i="4"/>
  <c r="J42" i="6" s="1"/>
  <c r="BP42" i="6" s="1"/>
  <c r="BP41" i="4"/>
  <c r="G92" i="4"/>
  <c r="G92" i="6" s="1"/>
  <c r="BM92" i="6" s="1"/>
  <c r="BM91" i="4"/>
  <c r="N12" i="4"/>
  <c r="N12" i="6" s="1"/>
  <c r="BT12" i="6" s="1"/>
  <c r="BT11" i="4"/>
  <c r="O22" i="4"/>
  <c r="O22" i="6" s="1"/>
  <c r="BU22" i="6" s="1"/>
  <c r="BU21" i="4"/>
  <c r="O33" i="4"/>
  <c r="O33" i="6" s="1"/>
  <c r="BU33" i="6" s="1"/>
  <c r="BU32" i="4"/>
  <c r="M62" i="4"/>
  <c r="M62" i="6" s="1"/>
  <c r="BS62" i="6" s="1"/>
  <c r="BS61" i="4"/>
  <c r="Q92" i="4"/>
  <c r="Q92" i="6" s="1"/>
  <c r="BW92" i="6" s="1"/>
  <c r="BW91" i="4"/>
  <c r="D42" i="4"/>
  <c r="D42" i="6" s="1"/>
  <c r="BJ42" i="6" s="1"/>
  <c r="BJ41" i="4"/>
  <c r="G112" i="4"/>
  <c r="G112" i="6" s="1"/>
  <c r="BM112" i="6" s="1"/>
  <c r="BM111" i="4"/>
  <c r="K92" i="4"/>
  <c r="K92" i="6" s="1"/>
  <c r="BQ92" i="6" s="1"/>
  <c r="BQ91" i="4"/>
  <c r="L72" i="4"/>
  <c r="L72" i="6" s="1"/>
  <c r="BR72" i="6" s="1"/>
  <c r="BR71" i="4"/>
  <c r="M92" i="4"/>
  <c r="M92" i="6" s="1"/>
  <c r="BS92" i="6" s="1"/>
  <c r="BS91" i="4"/>
  <c r="I72" i="4"/>
  <c r="I72" i="6" s="1"/>
  <c r="BO72" i="6" s="1"/>
  <c r="BO71" i="4"/>
  <c r="L12" i="4"/>
  <c r="L12" i="6" s="1"/>
  <c r="BR12" i="6" s="1"/>
  <c r="BR11" i="4"/>
  <c r="S92" i="4"/>
  <c r="S92" i="6" s="1"/>
  <c r="BY92" i="6" s="1"/>
  <c r="BY91" i="4"/>
  <c r="Q42" i="4"/>
  <c r="Q42" i="6" s="1"/>
  <c r="BW42" i="6" s="1"/>
  <c r="BW41" i="4"/>
  <c r="M82" i="4"/>
  <c r="M82" i="6" s="1"/>
  <c r="BS82" i="6" s="1"/>
  <c r="BS81" i="4"/>
  <c r="Q12" i="4"/>
  <c r="Q12" i="6" s="1"/>
  <c r="BW12" i="6" s="1"/>
  <c r="BW11" i="4"/>
  <c r="H102" i="4"/>
  <c r="H102" i="6" s="1"/>
  <c r="BN102" i="6" s="1"/>
  <c r="BN101" i="4"/>
  <c r="N32" i="4"/>
  <c r="N32" i="6" s="1"/>
  <c r="BT32" i="6" s="1"/>
  <c r="BT31" i="4"/>
  <c r="T102" i="4"/>
  <c r="T102" i="6" s="1"/>
  <c r="BZ102" i="6" s="1"/>
  <c r="BZ101" i="4"/>
  <c r="E82" i="4"/>
  <c r="E82" i="6" s="1"/>
  <c r="BK82" i="6" s="1"/>
  <c r="BK81" i="4"/>
  <c r="L52" i="4"/>
  <c r="L52" i="6" s="1"/>
  <c r="BR52" i="6" s="1"/>
  <c r="BR51" i="4"/>
  <c r="N92" i="4"/>
  <c r="N92" i="6" s="1"/>
  <c r="BT92" i="6" s="1"/>
  <c r="BT91" i="4"/>
  <c r="O73" i="4"/>
  <c r="O73" i="6" s="1"/>
  <c r="BU73" i="6" s="1"/>
  <c r="BU72" i="4"/>
  <c r="K52" i="4"/>
  <c r="K52" i="6" s="1"/>
  <c r="BQ52" i="6" s="1"/>
  <c r="BQ51" i="4"/>
  <c r="D62" i="4"/>
  <c r="D62" i="6" s="1"/>
  <c r="BJ62" i="6" s="1"/>
  <c r="BJ61" i="4"/>
  <c r="J82" i="4"/>
  <c r="J82" i="6" s="1"/>
  <c r="BP82" i="6" s="1"/>
  <c r="BP81" i="4"/>
  <c r="U81" i="5"/>
  <c r="U32" i="5"/>
  <c r="U22" i="5"/>
  <c r="U42" i="5"/>
  <c r="U112" i="5"/>
  <c r="U51" i="5"/>
  <c r="U61" i="5"/>
  <c r="U11" i="5"/>
  <c r="U71" i="5"/>
  <c r="U102" i="5"/>
  <c r="U91" i="5"/>
  <c r="U91" i="4"/>
  <c r="U101" i="4"/>
  <c r="U81" i="4"/>
  <c r="U71" i="4"/>
  <c r="U31" i="4"/>
  <c r="U41" i="4"/>
  <c r="U11" i="4"/>
  <c r="U21" i="4"/>
  <c r="U61" i="4"/>
  <c r="U111" i="4"/>
  <c r="U12" i="6" l="1"/>
  <c r="U42" i="6"/>
  <c r="BJ32" i="6"/>
  <c r="U32" i="6"/>
  <c r="BJ52" i="6"/>
  <c r="U52" i="6"/>
  <c r="U112" i="6"/>
  <c r="U22" i="6"/>
  <c r="U102" i="6"/>
  <c r="U72" i="6"/>
  <c r="U92" i="6"/>
  <c r="U62" i="6"/>
  <c r="U82" i="6"/>
  <c r="U52" i="4"/>
  <c r="F74" i="4"/>
  <c r="F74" i="6" s="1"/>
  <c r="BL74" i="6" s="1"/>
  <c r="BL73" i="4"/>
  <c r="K43" i="4"/>
  <c r="K43" i="6" s="1"/>
  <c r="BQ43" i="6" s="1"/>
  <c r="BQ42" i="4"/>
  <c r="S83" i="4"/>
  <c r="S83" i="6" s="1"/>
  <c r="BY83" i="6" s="1"/>
  <c r="BY82" i="4"/>
  <c r="BI72" i="4"/>
  <c r="N93" i="4"/>
  <c r="N93" i="6" s="1"/>
  <c r="BT93" i="6" s="1"/>
  <c r="BT92" i="4"/>
  <c r="Q43" i="4"/>
  <c r="Q43" i="6" s="1"/>
  <c r="BW43" i="6" s="1"/>
  <c r="BW42" i="4"/>
  <c r="D43" i="4"/>
  <c r="D43" i="6" s="1"/>
  <c r="BJ43" i="6" s="1"/>
  <c r="BJ42" i="4"/>
  <c r="K103" i="4"/>
  <c r="K103" i="6" s="1"/>
  <c r="BQ103" i="6" s="1"/>
  <c r="BQ102" i="4"/>
  <c r="H93" i="4"/>
  <c r="H93" i="6" s="1"/>
  <c r="BN93" i="6" s="1"/>
  <c r="BN92" i="4"/>
  <c r="O43" i="4"/>
  <c r="O43" i="6" s="1"/>
  <c r="BU43" i="6" s="1"/>
  <c r="BU42" i="4"/>
  <c r="E113" i="4"/>
  <c r="E113" i="6" s="1"/>
  <c r="BK113" i="6" s="1"/>
  <c r="BK112" i="4"/>
  <c r="T23" i="4"/>
  <c r="T23" i="6" s="1"/>
  <c r="BZ23" i="6" s="1"/>
  <c r="BZ22" i="4"/>
  <c r="P73" i="4"/>
  <c r="P73" i="6" s="1"/>
  <c r="BV73" i="6" s="1"/>
  <c r="BV72" i="4"/>
  <c r="D73" i="4"/>
  <c r="D73" i="6" s="1"/>
  <c r="BJ73" i="6" s="1"/>
  <c r="BJ72" i="4"/>
  <c r="O93" i="4"/>
  <c r="O93" i="6" s="1"/>
  <c r="BU93" i="6" s="1"/>
  <c r="BU92" i="4"/>
  <c r="L33" i="4"/>
  <c r="L33" i="6" s="1"/>
  <c r="BR33" i="6" s="1"/>
  <c r="BR32" i="4"/>
  <c r="D23" i="4"/>
  <c r="D23" i="6" s="1"/>
  <c r="BJ23" i="6" s="1"/>
  <c r="BJ22" i="4"/>
  <c r="F63" i="4"/>
  <c r="F63" i="6" s="1"/>
  <c r="BL63" i="6" s="1"/>
  <c r="BL62" i="4"/>
  <c r="S33" i="4"/>
  <c r="S33" i="6" s="1"/>
  <c r="BY33" i="6" s="1"/>
  <c r="BY32" i="4"/>
  <c r="D113" i="4"/>
  <c r="D113" i="6" s="1"/>
  <c r="BJ113" i="6" s="1"/>
  <c r="BJ112" i="4"/>
  <c r="BR105" i="4"/>
  <c r="M43" i="4"/>
  <c r="M43" i="6" s="1"/>
  <c r="BS43" i="6" s="1"/>
  <c r="BS42" i="4"/>
  <c r="G33" i="4"/>
  <c r="G33" i="6" s="1"/>
  <c r="BM33" i="6" s="1"/>
  <c r="BM32" i="4"/>
  <c r="K113" i="4"/>
  <c r="K113" i="6" s="1"/>
  <c r="BQ113" i="6" s="1"/>
  <c r="BQ112" i="4"/>
  <c r="R23" i="4"/>
  <c r="R23" i="6" s="1"/>
  <c r="BX23" i="6" s="1"/>
  <c r="BX22" i="4"/>
  <c r="L73" i="4"/>
  <c r="L73" i="6" s="1"/>
  <c r="BR73" i="6" s="1"/>
  <c r="BR72" i="4"/>
  <c r="S53" i="4"/>
  <c r="S53" i="6" s="1"/>
  <c r="BY53" i="6" s="1"/>
  <c r="BY52" i="4"/>
  <c r="N103" i="4"/>
  <c r="N103" i="6" s="1"/>
  <c r="BT103" i="6" s="1"/>
  <c r="BT102" i="4"/>
  <c r="T63" i="4"/>
  <c r="T63" i="6" s="1"/>
  <c r="BZ63" i="6" s="1"/>
  <c r="BZ62" i="4"/>
  <c r="F113" i="4"/>
  <c r="F113" i="6" s="1"/>
  <c r="BL113" i="6" s="1"/>
  <c r="BL112" i="4"/>
  <c r="L43" i="4"/>
  <c r="L43" i="6" s="1"/>
  <c r="BR43" i="6" s="1"/>
  <c r="BR42" i="4"/>
  <c r="E93" i="4"/>
  <c r="E93" i="6" s="1"/>
  <c r="BK93" i="6" s="1"/>
  <c r="BK92" i="4"/>
  <c r="E73" i="4"/>
  <c r="E73" i="6" s="1"/>
  <c r="BK73" i="6" s="1"/>
  <c r="BK72" i="4"/>
  <c r="T73" i="4"/>
  <c r="T73" i="6" s="1"/>
  <c r="BZ73" i="6" s="1"/>
  <c r="BZ72" i="4"/>
  <c r="R83" i="4"/>
  <c r="R83" i="6" s="1"/>
  <c r="BX83" i="6" s="1"/>
  <c r="BX82" i="4"/>
  <c r="L93" i="4"/>
  <c r="L93" i="6" s="1"/>
  <c r="BR93" i="6" s="1"/>
  <c r="BR92" i="4"/>
  <c r="F83" i="4"/>
  <c r="F83" i="6" s="1"/>
  <c r="BL83" i="6" s="1"/>
  <c r="BL82" i="4"/>
  <c r="P103" i="4"/>
  <c r="P103" i="6" s="1"/>
  <c r="BV103" i="6" s="1"/>
  <c r="BV102" i="4"/>
  <c r="H33" i="4"/>
  <c r="H33" i="6" s="1"/>
  <c r="BN33" i="6" s="1"/>
  <c r="BN32" i="4"/>
  <c r="G83" i="4"/>
  <c r="G83" i="6" s="1"/>
  <c r="BM83" i="6" s="1"/>
  <c r="BM82" i="4"/>
  <c r="S74" i="4"/>
  <c r="S74" i="6" s="1"/>
  <c r="BY74" i="6" s="1"/>
  <c r="BY73" i="4"/>
  <c r="L83" i="4"/>
  <c r="L83" i="6" s="1"/>
  <c r="BR83" i="6" s="1"/>
  <c r="BR82" i="4"/>
  <c r="Q113" i="4"/>
  <c r="Q113" i="6" s="1"/>
  <c r="BW113" i="6" s="1"/>
  <c r="BW112" i="4"/>
  <c r="O14" i="4"/>
  <c r="O14" i="6" s="1"/>
  <c r="BU14" i="6" s="1"/>
  <c r="BU13" i="4"/>
  <c r="N83" i="4"/>
  <c r="N83" i="6" s="1"/>
  <c r="BT83" i="6" s="1"/>
  <c r="BT82" i="4"/>
  <c r="I113" i="4"/>
  <c r="I113" i="6" s="1"/>
  <c r="BO113" i="6" s="1"/>
  <c r="BO112" i="4"/>
  <c r="H83" i="4"/>
  <c r="H83" i="6" s="1"/>
  <c r="BN83" i="6" s="1"/>
  <c r="BN82" i="4"/>
  <c r="H13" i="4"/>
  <c r="H13" i="6" s="1"/>
  <c r="BN13" i="6" s="1"/>
  <c r="BN12" i="4"/>
  <c r="R113" i="4"/>
  <c r="R113" i="6" s="1"/>
  <c r="BX113" i="6" s="1"/>
  <c r="BX112" i="4"/>
  <c r="BI112" i="4"/>
  <c r="BI12" i="4"/>
  <c r="BI82" i="4"/>
  <c r="K53" i="4"/>
  <c r="K53" i="6" s="1"/>
  <c r="BQ53" i="6" s="1"/>
  <c r="BQ52" i="4"/>
  <c r="Q13" i="4"/>
  <c r="Q13" i="6" s="1"/>
  <c r="BW13" i="6" s="1"/>
  <c r="BW12" i="4"/>
  <c r="K93" i="4"/>
  <c r="K93" i="6" s="1"/>
  <c r="BQ93" i="6" s="1"/>
  <c r="BQ92" i="4"/>
  <c r="G93" i="4"/>
  <c r="G93" i="6" s="1"/>
  <c r="BM93" i="6" s="1"/>
  <c r="BM92" i="4"/>
  <c r="J63" i="4"/>
  <c r="J63" i="6" s="1"/>
  <c r="BP63" i="6" s="1"/>
  <c r="BP62" i="4"/>
  <c r="P83" i="4"/>
  <c r="P83" i="6" s="1"/>
  <c r="BV83" i="6" s="1"/>
  <c r="BV82" i="4"/>
  <c r="R53" i="4"/>
  <c r="R53" i="6" s="1"/>
  <c r="BX53" i="6" s="1"/>
  <c r="BX52" i="4"/>
  <c r="I33" i="4"/>
  <c r="I33" i="6" s="1"/>
  <c r="BO33" i="6" s="1"/>
  <c r="BO32" i="4"/>
  <c r="I63" i="4"/>
  <c r="I63" i="6" s="1"/>
  <c r="BO63" i="6" s="1"/>
  <c r="BO62" i="4"/>
  <c r="I53" i="4"/>
  <c r="I53" i="6" s="1"/>
  <c r="BO53" i="6" s="1"/>
  <c r="BO52" i="4"/>
  <c r="F13" i="4"/>
  <c r="F13" i="6" s="1"/>
  <c r="BL13" i="6" s="1"/>
  <c r="BL12" i="4"/>
  <c r="P113" i="4"/>
  <c r="P113" i="6" s="1"/>
  <c r="BV113" i="6" s="1"/>
  <c r="BV112" i="4"/>
  <c r="R103" i="4"/>
  <c r="R103" i="6" s="1"/>
  <c r="BX103" i="6" s="1"/>
  <c r="BX102" i="4"/>
  <c r="G63" i="4"/>
  <c r="G63" i="6" s="1"/>
  <c r="BM63" i="6" s="1"/>
  <c r="BM62" i="4"/>
  <c r="N53" i="4"/>
  <c r="N53" i="6" s="1"/>
  <c r="BT53" i="6" s="1"/>
  <c r="BT52" i="4"/>
  <c r="O113" i="4"/>
  <c r="O113" i="6" s="1"/>
  <c r="BU113" i="6" s="1"/>
  <c r="BU112" i="4"/>
  <c r="F43" i="4"/>
  <c r="F43" i="6" s="1"/>
  <c r="BL43" i="6" s="1"/>
  <c r="BL42" i="4"/>
  <c r="G13" i="4"/>
  <c r="G13" i="6" s="1"/>
  <c r="BM13" i="6" s="1"/>
  <c r="BM12" i="4"/>
  <c r="N73" i="4"/>
  <c r="N73" i="6" s="1"/>
  <c r="BT73" i="6" s="1"/>
  <c r="BT72" i="4"/>
  <c r="P13" i="4"/>
  <c r="P13" i="6" s="1"/>
  <c r="BV13" i="6" s="1"/>
  <c r="BV12" i="4"/>
  <c r="P93" i="4"/>
  <c r="P93" i="6" s="1"/>
  <c r="BV93" i="6" s="1"/>
  <c r="BV92" i="4"/>
  <c r="F103" i="4"/>
  <c r="F103" i="6" s="1"/>
  <c r="BL103" i="6" s="1"/>
  <c r="BL102" i="4"/>
  <c r="Q34" i="4"/>
  <c r="Q34" i="6" s="1"/>
  <c r="BW34" i="6" s="1"/>
  <c r="BW33" i="4"/>
  <c r="S113" i="4"/>
  <c r="S113" i="6" s="1"/>
  <c r="BY113" i="6" s="1"/>
  <c r="BY112" i="4"/>
  <c r="BI53" i="4"/>
  <c r="O34" i="4"/>
  <c r="O34" i="6" s="1"/>
  <c r="BU34" i="6" s="1"/>
  <c r="BU33" i="4"/>
  <c r="G23" i="4"/>
  <c r="G23" i="6" s="1"/>
  <c r="BM23" i="6" s="1"/>
  <c r="BM22" i="4"/>
  <c r="L23" i="4"/>
  <c r="L23" i="6" s="1"/>
  <c r="BR23" i="6" s="1"/>
  <c r="BR22" i="4"/>
  <c r="L53" i="4"/>
  <c r="L53" i="6" s="1"/>
  <c r="BR53" i="6" s="1"/>
  <c r="BR52" i="4"/>
  <c r="S93" i="4"/>
  <c r="S93" i="6" s="1"/>
  <c r="BY93" i="6" s="1"/>
  <c r="BY92" i="4"/>
  <c r="Q93" i="4"/>
  <c r="Q93" i="6" s="1"/>
  <c r="BW93" i="6" s="1"/>
  <c r="BW92" i="4"/>
  <c r="E103" i="4"/>
  <c r="E103" i="6" s="1"/>
  <c r="BK103" i="6" s="1"/>
  <c r="BK102" i="4"/>
  <c r="I23" i="4"/>
  <c r="I23" i="6" s="1"/>
  <c r="BO23" i="6" s="1"/>
  <c r="BO22" i="4"/>
  <c r="P63" i="4"/>
  <c r="P63" i="6" s="1"/>
  <c r="BV63" i="6" s="1"/>
  <c r="BV62" i="4"/>
  <c r="M53" i="4"/>
  <c r="M53" i="6" s="1"/>
  <c r="BS53" i="6" s="1"/>
  <c r="BS52" i="4"/>
  <c r="M103" i="4"/>
  <c r="M103" i="6" s="1"/>
  <c r="BS103" i="6" s="1"/>
  <c r="BS102" i="4"/>
  <c r="T13" i="4"/>
  <c r="T13" i="6" s="1"/>
  <c r="BZ13" i="6" s="1"/>
  <c r="BZ12" i="4"/>
  <c r="BU65" i="4"/>
  <c r="F93" i="4"/>
  <c r="F93" i="6" s="1"/>
  <c r="BL93" i="6" s="1"/>
  <c r="BL92" i="4"/>
  <c r="I13" i="4"/>
  <c r="I13" i="6" s="1"/>
  <c r="BO13" i="6" s="1"/>
  <c r="BO12" i="4"/>
  <c r="R33" i="4"/>
  <c r="R33" i="6" s="1"/>
  <c r="BX33" i="6" s="1"/>
  <c r="BX32" i="4"/>
  <c r="K13" i="4"/>
  <c r="K13" i="6" s="1"/>
  <c r="BQ13" i="6" s="1"/>
  <c r="BQ12" i="4"/>
  <c r="J93" i="4"/>
  <c r="J93" i="6" s="1"/>
  <c r="BP93" i="6" s="1"/>
  <c r="BP92" i="4"/>
  <c r="R43" i="4"/>
  <c r="R43" i="6" s="1"/>
  <c r="BX43" i="6" s="1"/>
  <c r="BX42" i="4"/>
  <c r="H63" i="4"/>
  <c r="H63" i="6" s="1"/>
  <c r="BN63" i="6" s="1"/>
  <c r="BN62" i="4"/>
  <c r="T33" i="4"/>
  <c r="T33" i="6" s="1"/>
  <c r="BZ33" i="6" s="1"/>
  <c r="BZ32" i="4"/>
  <c r="G43" i="4"/>
  <c r="G43" i="6" s="1"/>
  <c r="BM43" i="6" s="1"/>
  <c r="BM42" i="4"/>
  <c r="I93" i="4"/>
  <c r="I93" i="6" s="1"/>
  <c r="BO93" i="6" s="1"/>
  <c r="BO92" i="4"/>
  <c r="N63" i="4"/>
  <c r="N63" i="6" s="1"/>
  <c r="BT63" i="6" s="1"/>
  <c r="BT62" i="4"/>
  <c r="G103" i="4"/>
  <c r="G103" i="6" s="1"/>
  <c r="BM103" i="6" s="1"/>
  <c r="BM102" i="4"/>
  <c r="Q73" i="4"/>
  <c r="Q73" i="6" s="1"/>
  <c r="BW73" i="6" s="1"/>
  <c r="BW72" i="4"/>
  <c r="M33" i="4"/>
  <c r="M33" i="6" s="1"/>
  <c r="BS33" i="6" s="1"/>
  <c r="BS32" i="4"/>
  <c r="D53" i="4"/>
  <c r="D53" i="6" s="1"/>
  <c r="BJ52" i="4"/>
  <c r="N13" i="4"/>
  <c r="N13" i="6" s="1"/>
  <c r="BT13" i="6" s="1"/>
  <c r="BT12" i="4"/>
  <c r="J23" i="4"/>
  <c r="J23" i="6" s="1"/>
  <c r="BP23" i="6" s="1"/>
  <c r="BP22" i="4"/>
  <c r="H113" i="4"/>
  <c r="H113" i="6" s="1"/>
  <c r="BN113" i="6" s="1"/>
  <c r="BN112" i="4"/>
  <c r="J53" i="4"/>
  <c r="J53" i="6" s="1"/>
  <c r="BP53" i="6" s="1"/>
  <c r="BP52" i="4"/>
  <c r="BI62" i="4"/>
  <c r="J83" i="4"/>
  <c r="J83" i="6" s="1"/>
  <c r="BP83" i="6" s="1"/>
  <c r="BP82" i="4"/>
  <c r="N33" i="4"/>
  <c r="N33" i="6" s="1"/>
  <c r="BT33" i="6" s="1"/>
  <c r="BT32" i="4"/>
  <c r="M93" i="4"/>
  <c r="M93" i="6" s="1"/>
  <c r="BS93" i="6" s="1"/>
  <c r="BS92" i="4"/>
  <c r="O23" i="4"/>
  <c r="O23" i="6" s="1"/>
  <c r="BU23" i="6" s="1"/>
  <c r="BU22" i="4"/>
  <c r="P53" i="4"/>
  <c r="P53" i="6" s="1"/>
  <c r="BV53" i="6" s="1"/>
  <c r="BV52" i="4"/>
  <c r="S43" i="4"/>
  <c r="S43" i="6" s="1"/>
  <c r="BY43" i="6" s="1"/>
  <c r="BY42" i="4"/>
  <c r="G53" i="4"/>
  <c r="G53" i="6" s="1"/>
  <c r="BM53" i="6" s="1"/>
  <c r="BM52" i="4"/>
  <c r="O103" i="4"/>
  <c r="O103" i="6" s="1"/>
  <c r="BU103" i="6" s="1"/>
  <c r="BU102" i="4"/>
  <c r="R73" i="4"/>
  <c r="R73" i="6" s="1"/>
  <c r="BX73" i="6" s="1"/>
  <c r="BX72" i="4"/>
  <c r="F33" i="4"/>
  <c r="F33" i="6" s="1"/>
  <c r="BL33" i="6" s="1"/>
  <c r="BL32" i="4"/>
  <c r="N113" i="4"/>
  <c r="N113" i="6" s="1"/>
  <c r="BT113" i="6" s="1"/>
  <c r="BT112" i="4"/>
  <c r="L113" i="4"/>
  <c r="L113" i="6" s="1"/>
  <c r="BR113" i="6" s="1"/>
  <c r="BR112" i="4"/>
  <c r="T53" i="4"/>
  <c r="T53" i="6" s="1"/>
  <c r="BZ53" i="6" s="1"/>
  <c r="BZ52" i="4"/>
  <c r="N23" i="4"/>
  <c r="N23" i="6" s="1"/>
  <c r="BT23" i="6" s="1"/>
  <c r="BT22" i="4"/>
  <c r="K73" i="4"/>
  <c r="K73" i="6" s="1"/>
  <c r="BQ73" i="6" s="1"/>
  <c r="BQ72" i="4"/>
  <c r="Q63" i="4"/>
  <c r="Q63" i="6" s="1"/>
  <c r="BW63" i="6" s="1"/>
  <c r="BW62" i="4"/>
  <c r="T83" i="4"/>
  <c r="T83" i="6" s="1"/>
  <c r="BZ83" i="6" s="1"/>
  <c r="BZ82" i="4"/>
  <c r="T43" i="4"/>
  <c r="T43" i="6" s="1"/>
  <c r="BZ43" i="6" s="1"/>
  <c r="BZ42" i="4"/>
  <c r="K63" i="4"/>
  <c r="K63" i="6" s="1"/>
  <c r="BQ63" i="6" s="1"/>
  <c r="BQ62" i="4"/>
  <c r="BY25" i="4"/>
  <c r="T93" i="4"/>
  <c r="T93" i="6" s="1"/>
  <c r="BZ93" i="6" s="1"/>
  <c r="BZ92" i="4"/>
  <c r="Q23" i="4"/>
  <c r="Q23" i="6" s="1"/>
  <c r="BW23" i="6" s="1"/>
  <c r="BW22" i="4"/>
  <c r="M73" i="4"/>
  <c r="M73" i="6" s="1"/>
  <c r="BS73" i="6" s="1"/>
  <c r="BS72" i="4"/>
  <c r="O53" i="4"/>
  <c r="O53" i="6" s="1"/>
  <c r="BU53" i="6" s="1"/>
  <c r="BU52" i="4"/>
  <c r="P33" i="4"/>
  <c r="P33" i="6" s="1"/>
  <c r="BV33" i="6" s="1"/>
  <c r="BV32" i="4"/>
  <c r="H103" i="4"/>
  <c r="H103" i="6" s="1"/>
  <c r="BN103" i="6" s="1"/>
  <c r="BN102" i="4"/>
  <c r="R13" i="4"/>
  <c r="R13" i="6" s="1"/>
  <c r="BX13" i="6" s="1"/>
  <c r="BX12" i="4"/>
  <c r="I103" i="4"/>
  <c r="I103" i="6" s="1"/>
  <c r="BO103" i="6" s="1"/>
  <c r="BO102" i="4"/>
  <c r="D13" i="4"/>
  <c r="D13" i="6" s="1"/>
  <c r="BJ13" i="6" s="1"/>
  <c r="BJ12" i="4"/>
  <c r="P23" i="4"/>
  <c r="P23" i="6" s="1"/>
  <c r="BV23" i="6" s="1"/>
  <c r="BV22" i="4"/>
  <c r="I73" i="4"/>
  <c r="I73" i="6" s="1"/>
  <c r="BO73" i="6" s="1"/>
  <c r="BO72" i="4"/>
  <c r="BI42" i="4"/>
  <c r="O74" i="4"/>
  <c r="O74" i="6" s="1"/>
  <c r="BU74" i="6" s="1"/>
  <c r="BU73" i="4"/>
  <c r="M83" i="4"/>
  <c r="M83" i="6" s="1"/>
  <c r="BS83" i="6" s="1"/>
  <c r="BS82" i="4"/>
  <c r="G113" i="4"/>
  <c r="G113" i="6" s="1"/>
  <c r="BM113" i="6" s="1"/>
  <c r="BM112" i="4"/>
  <c r="J43" i="4"/>
  <c r="J43" i="6" s="1"/>
  <c r="BP43" i="6" s="1"/>
  <c r="BP42" i="4"/>
  <c r="E13" i="4"/>
  <c r="E13" i="6" s="1"/>
  <c r="BK13" i="6" s="1"/>
  <c r="BK12" i="4"/>
  <c r="M23" i="4"/>
  <c r="M23" i="6" s="1"/>
  <c r="BS23" i="6" s="1"/>
  <c r="BS22" i="4"/>
  <c r="H23" i="4"/>
  <c r="H23" i="6" s="1"/>
  <c r="BN23" i="6" s="1"/>
  <c r="BN22" i="4"/>
  <c r="J113" i="4"/>
  <c r="J113" i="6" s="1"/>
  <c r="BP113" i="6" s="1"/>
  <c r="BP112" i="4"/>
  <c r="R93" i="4"/>
  <c r="R93" i="6" s="1"/>
  <c r="BX93" i="6" s="1"/>
  <c r="BX92" i="4"/>
  <c r="T113" i="4"/>
  <c r="T113" i="6" s="1"/>
  <c r="BZ113" i="6" s="1"/>
  <c r="BZ112" i="4"/>
  <c r="K23" i="4"/>
  <c r="K23" i="6" s="1"/>
  <c r="BQ23" i="6" s="1"/>
  <c r="BQ22" i="4"/>
  <c r="D103" i="4"/>
  <c r="D103" i="6" s="1"/>
  <c r="BJ103" i="6" s="1"/>
  <c r="BJ102" i="4"/>
  <c r="H53" i="4"/>
  <c r="H53" i="6" s="1"/>
  <c r="BN53" i="6" s="1"/>
  <c r="BN52" i="4"/>
  <c r="M13" i="4"/>
  <c r="M13" i="6" s="1"/>
  <c r="BS13" i="6" s="1"/>
  <c r="BS12" i="4"/>
  <c r="I83" i="4"/>
  <c r="I83" i="6" s="1"/>
  <c r="BO83" i="6" s="1"/>
  <c r="BO82" i="4"/>
  <c r="J33" i="4"/>
  <c r="J33" i="6" s="1"/>
  <c r="BP33" i="6" s="1"/>
  <c r="BP32" i="4"/>
  <c r="D33" i="4"/>
  <c r="D33" i="6" s="1"/>
  <c r="BJ32" i="4"/>
  <c r="Q54" i="4"/>
  <c r="Q54" i="6" s="1"/>
  <c r="BW54" i="6" s="1"/>
  <c r="BW53" i="4"/>
  <c r="Q83" i="4"/>
  <c r="Q83" i="6" s="1"/>
  <c r="BW83" i="6" s="1"/>
  <c r="BW82" i="4"/>
  <c r="BY105" i="4"/>
  <c r="M113" i="4"/>
  <c r="M113" i="6" s="1"/>
  <c r="BS113" i="6" s="1"/>
  <c r="BS112" i="4"/>
  <c r="D63" i="4"/>
  <c r="D63" i="6" s="1"/>
  <c r="BJ63" i="6" s="1"/>
  <c r="BJ62" i="4"/>
  <c r="E43" i="4"/>
  <c r="E43" i="6" s="1"/>
  <c r="BK43" i="6" s="1"/>
  <c r="BK42" i="4"/>
  <c r="K83" i="4"/>
  <c r="K83" i="6" s="1"/>
  <c r="BQ83" i="6" s="1"/>
  <c r="BQ82" i="4"/>
  <c r="N43" i="4"/>
  <c r="N43" i="6" s="1"/>
  <c r="BT43" i="6" s="1"/>
  <c r="BT42" i="4"/>
  <c r="T103" i="4"/>
  <c r="T103" i="6" s="1"/>
  <c r="BZ103" i="6" s="1"/>
  <c r="BZ102" i="4"/>
  <c r="BI102" i="4"/>
  <c r="BI22" i="4"/>
  <c r="BI32" i="4"/>
  <c r="BI92" i="4"/>
  <c r="E83" i="4"/>
  <c r="E83" i="6" s="1"/>
  <c r="BK83" i="6" s="1"/>
  <c r="BK82" i="4"/>
  <c r="L13" i="4"/>
  <c r="L13" i="6" s="1"/>
  <c r="BR13" i="6" s="1"/>
  <c r="BR12" i="4"/>
  <c r="M63" i="4"/>
  <c r="M63" i="6" s="1"/>
  <c r="BS63" i="6" s="1"/>
  <c r="BS62" i="4"/>
  <c r="H43" i="4"/>
  <c r="H43" i="6" s="1"/>
  <c r="BN43" i="6" s="1"/>
  <c r="BN42" i="4"/>
  <c r="D83" i="4"/>
  <c r="D83" i="6" s="1"/>
  <c r="BJ83" i="6" s="1"/>
  <c r="BJ82" i="4"/>
  <c r="R63" i="4"/>
  <c r="R63" i="6" s="1"/>
  <c r="BX63" i="6" s="1"/>
  <c r="BX62" i="4"/>
  <c r="L63" i="4"/>
  <c r="L63" i="6" s="1"/>
  <c r="BR63" i="6" s="1"/>
  <c r="BR62" i="4"/>
  <c r="F53" i="4"/>
  <c r="F53" i="6" s="1"/>
  <c r="BL53" i="6" s="1"/>
  <c r="BL52" i="4"/>
  <c r="E33" i="4"/>
  <c r="E33" i="6" s="1"/>
  <c r="BK33" i="6" s="1"/>
  <c r="BK32" i="4"/>
  <c r="F23" i="4"/>
  <c r="F23" i="6" s="1"/>
  <c r="BL23" i="6" s="1"/>
  <c r="BL22" i="4"/>
  <c r="E63" i="4"/>
  <c r="E63" i="6" s="1"/>
  <c r="BK63" i="6" s="1"/>
  <c r="BK62" i="4"/>
  <c r="I43" i="4"/>
  <c r="I43" i="6" s="1"/>
  <c r="BO43" i="6" s="1"/>
  <c r="BO42" i="4"/>
  <c r="Q103" i="4"/>
  <c r="Q103" i="6" s="1"/>
  <c r="BW103" i="6" s="1"/>
  <c r="BW102" i="4"/>
  <c r="O83" i="4"/>
  <c r="O83" i="6" s="1"/>
  <c r="BU83" i="6" s="1"/>
  <c r="BU82" i="4"/>
  <c r="D93" i="4"/>
  <c r="D93" i="6" s="1"/>
  <c r="BJ93" i="6" s="1"/>
  <c r="BJ92" i="4"/>
  <c r="P43" i="4"/>
  <c r="P43" i="6" s="1"/>
  <c r="BV43" i="6" s="1"/>
  <c r="BV42" i="4"/>
  <c r="H73" i="4"/>
  <c r="H73" i="6" s="1"/>
  <c r="BN73" i="6" s="1"/>
  <c r="BN72" i="4"/>
  <c r="E53" i="4"/>
  <c r="E53" i="6" s="1"/>
  <c r="BK53" i="6" s="1"/>
  <c r="BK52" i="4"/>
  <c r="S13" i="4"/>
  <c r="S13" i="6" s="1"/>
  <c r="BY13" i="6" s="1"/>
  <c r="BY12" i="4"/>
  <c r="J73" i="4"/>
  <c r="J73" i="6" s="1"/>
  <c r="BP73" i="6" s="1"/>
  <c r="BP72" i="4"/>
  <c r="E23" i="4"/>
  <c r="E23" i="6" s="1"/>
  <c r="BK23" i="6" s="1"/>
  <c r="BK22" i="4"/>
  <c r="J13" i="4"/>
  <c r="J13" i="6" s="1"/>
  <c r="BP13" i="6" s="1"/>
  <c r="BP12" i="4"/>
  <c r="J103" i="4"/>
  <c r="J103" i="6" s="1"/>
  <c r="BP103" i="6" s="1"/>
  <c r="BP102" i="4"/>
  <c r="K33" i="4"/>
  <c r="K33" i="6" s="1"/>
  <c r="BQ33" i="6" s="1"/>
  <c r="BQ32" i="4"/>
  <c r="G73" i="4"/>
  <c r="G73" i="6" s="1"/>
  <c r="BM73" i="6" s="1"/>
  <c r="BM72" i="4"/>
  <c r="U103" i="5"/>
  <c r="U52" i="5"/>
  <c r="U33" i="5"/>
  <c r="U72" i="5"/>
  <c r="U12" i="5"/>
  <c r="U43" i="5"/>
  <c r="U113" i="5"/>
  <c r="U82" i="5"/>
  <c r="U92" i="5"/>
  <c r="U62" i="5"/>
  <c r="U23" i="5"/>
  <c r="U102" i="4"/>
  <c r="U62" i="4"/>
  <c r="U42" i="4"/>
  <c r="U72" i="4"/>
  <c r="U112" i="4"/>
  <c r="U22" i="4"/>
  <c r="U12" i="4"/>
  <c r="U32" i="4"/>
  <c r="U82" i="4"/>
  <c r="U92" i="4"/>
  <c r="BJ33" i="6" l="1"/>
  <c r="U33" i="6"/>
  <c r="U13" i="6"/>
  <c r="U113" i="6"/>
  <c r="BJ53" i="6"/>
  <c r="U53" i="6"/>
  <c r="U43" i="6"/>
  <c r="U63" i="6"/>
  <c r="U103" i="6"/>
  <c r="U93" i="6"/>
  <c r="U23" i="6"/>
  <c r="U83" i="6"/>
  <c r="U73" i="6"/>
  <c r="U53" i="4"/>
  <c r="G114" i="4"/>
  <c r="G114" i="6" s="1"/>
  <c r="BM114" i="6" s="1"/>
  <c r="BM113" i="4"/>
  <c r="N104" i="4"/>
  <c r="N104" i="6" s="1"/>
  <c r="BT104" i="6" s="1"/>
  <c r="BT103" i="4"/>
  <c r="G74" i="4"/>
  <c r="G74" i="6" s="1"/>
  <c r="BM74" i="6" s="1"/>
  <c r="BM73" i="4"/>
  <c r="D14" i="4"/>
  <c r="D14" i="6" s="1"/>
  <c r="BJ14" i="6" s="1"/>
  <c r="BJ13" i="4"/>
  <c r="J54" i="4"/>
  <c r="J54" i="6" s="1"/>
  <c r="BP54" i="6" s="1"/>
  <c r="BP53" i="4"/>
  <c r="N64" i="4"/>
  <c r="N64" i="6" s="1"/>
  <c r="BT64" i="6" s="1"/>
  <c r="BT63" i="4"/>
  <c r="R34" i="4"/>
  <c r="R34" i="6" s="1"/>
  <c r="BX34" i="6" s="1"/>
  <c r="BX33" i="4"/>
  <c r="S94" i="4"/>
  <c r="S94" i="6" s="1"/>
  <c r="BY94" i="6" s="1"/>
  <c r="BY93" i="4"/>
  <c r="N74" i="4"/>
  <c r="N74" i="6" s="1"/>
  <c r="BT74" i="6" s="1"/>
  <c r="BT73" i="4"/>
  <c r="F14" i="4"/>
  <c r="F14" i="6" s="1"/>
  <c r="BL14" i="6" s="1"/>
  <c r="BL13" i="4"/>
  <c r="K94" i="4"/>
  <c r="K94" i="6" s="1"/>
  <c r="BQ94" i="6" s="1"/>
  <c r="BQ93" i="4"/>
  <c r="R114" i="4"/>
  <c r="R114" i="6" s="1"/>
  <c r="BX114" i="6" s="1"/>
  <c r="BX113" i="4"/>
  <c r="S75" i="4"/>
  <c r="S75" i="6" s="1"/>
  <c r="BY75" i="6" s="1"/>
  <c r="BY74" i="4"/>
  <c r="E74" i="4"/>
  <c r="E74" i="6" s="1"/>
  <c r="BK74" i="6" s="1"/>
  <c r="BK73" i="4"/>
  <c r="R24" i="4"/>
  <c r="R24" i="6" s="1"/>
  <c r="BX24" i="6" s="1"/>
  <c r="BX23" i="4"/>
  <c r="D74" i="4"/>
  <c r="D74" i="6" s="1"/>
  <c r="BJ74" i="6" s="1"/>
  <c r="BJ73" i="4"/>
  <c r="Q44" i="4"/>
  <c r="Q44" i="6" s="1"/>
  <c r="BW44" i="6" s="1"/>
  <c r="BW43" i="4"/>
  <c r="S84" i="4"/>
  <c r="S84" i="6" s="1"/>
  <c r="BY84" i="6" s="1"/>
  <c r="BY83" i="4"/>
  <c r="BI93" i="4"/>
  <c r="I24" i="4"/>
  <c r="I24" i="6" s="1"/>
  <c r="BO24" i="6" s="1"/>
  <c r="BO23" i="4"/>
  <c r="L94" i="4"/>
  <c r="L94" i="6" s="1"/>
  <c r="BR94" i="6" s="1"/>
  <c r="BR93" i="4"/>
  <c r="T44" i="4"/>
  <c r="T44" i="6" s="1"/>
  <c r="BZ44" i="6" s="1"/>
  <c r="BZ43" i="4"/>
  <c r="BI83" i="4"/>
  <c r="J14" i="4"/>
  <c r="J14" i="6" s="1"/>
  <c r="BP14" i="6" s="1"/>
  <c r="BP13" i="4"/>
  <c r="O84" i="4"/>
  <c r="O84" i="6" s="1"/>
  <c r="BU84" i="6" s="1"/>
  <c r="BU83" i="4"/>
  <c r="R64" i="4"/>
  <c r="R64" i="6" s="1"/>
  <c r="BX64" i="6" s="1"/>
  <c r="BX63" i="4"/>
  <c r="K84" i="4"/>
  <c r="K84" i="6" s="1"/>
  <c r="BQ84" i="6" s="1"/>
  <c r="BQ83" i="4"/>
  <c r="H54" i="4"/>
  <c r="H54" i="6" s="1"/>
  <c r="BN54" i="6" s="1"/>
  <c r="BN53" i="4"/>
  <c r="E14" i="4"/>
  <c r="E14" i="6" s="1"/>
  <c r="BK14" i="6" s="1"/>
  <c r="BK13" i="4"/>
  <c r="H104" i="4"/>
  <c r="H104" i="6" s="1"/>
  <c r="BN104" i="6" s="1"/>
  <c r="BN103" i="4"/>
  <c r="K74" i="4"/>
  <c r="K74" i="6" s="1"/>
  <c r="BQ74" i="6" s="1"/>
  <c r="BQ73" i="4"/>
  <c r="G54" i="4"/>
  <c r="G54" i="6" s="1"/>
  <c r="BM54" i="6" s="1"/>
  <c r="BM53" i="4"/>
  <c r="N14" i="4"/>
  <c r="N14" i="6" s="1"/>
  <c r="BT14" i="6" s="1"/>
  <c r="BT13" i="4"/>
  <c r="T34" i="4"/>
  <c r="T34" i="6" s="1"/>
  <c r="BZ34" i="6" s="1"/>
  <c r="BZ33" i="4"/>
  <c r="M54" i="4"/>
  <c r="M54" i="6" s="1"/>
  <c r="BS54" i="6" s="1"/>
  <c r="BS53" i="4"/>
  <c r="G24" i="4"/>
  <c r="G24" i="6" s="1"/>
  <c r="BM24" i="6" s="1"/>
  <c r="BM23" i="4"/>
  <c r="S114" i="4"/>
  <c r="S114" i="6" s="1"/>
  <c r="BY114" i="6" s="1"/>
  <c r="BY113" i="4"/>
  <c r="O114" i="4"/>
  <c r="O114" i="6" s="1"/>
  <c r="BU114" i="6" s="1"/>
  <c r="BU113" i="4"/>
  <c r="I34" i="4"/>
  <c r="I34" i="6" s="1"/>
  <c r="BO34" i="6" s="1"/>
  <c r="BO33" i="4"/>
  <c r="I114" i="4"/>
  <c r="I114" i="6" s="1"/>
  <c r="BO114" i="6" s="1"/>
  <c r="BO113" i="4"/>
  <c r="P104" i="4"/>
  <c r="P104" i="6" s="1"/>
  <c r="BV104" i="6" s="1"/>
  <c r="BV103" i="4"/>
  <c r="F114" i="4"/>
  <c r="F114" i="6" s="1"/>
  <c r="BL114" i="6" s="1"/>
  <c r="BL113" i="4"/>
  <c r="M44" i="4"/>
  <c r="M44" i="6" s="1"/>
  <c r="BS44" i="6" s="1"/>
  <c r="BS43" i="4"/>
  <c r="S34" i="4"/>
  <c r="S34" i="6" s="1"/>
  <c r="BY34" i="6" s="1"/>
  <c r="BY33" i="4"/>
  <c r="E114" i="4"/>
  <c r="E114" i="6" s="1"/>
  <c r="BK114" i="6" s="1"/>
  <c r="BK113" i="4"/>
  <c r="H44" i="4"/>
  <c r="H44" i="6" s="1"/>
  <c r="BN44" i="6" s="1"/>
  <c r="BN43" i="4"/>
  <c r="K24" i="4"/>
  <c r="K24" i="6" s="1"/>
  <c r="BQ24" i="6" s="1"/>
  <c r="BQ23" i="4"/>
  <c r="O54" i="4"/>
  <c r="O54" i="6" s="1"/>
  <c r="BU54" i="6" s="1"/>
  <c r="BU53" i="4"/>
  <c r="M34" i="4"/>
  <c r="M34" i="6" s="1"/>
  <c r="BS34" i="6" s="1"/>
  <c r="BS33" i="4"/>
  <c r="F104" i="4"/>
  <c r="F104" i="6" s="1"/>
  <c r="BL104" i="6" s="1"/>
  <c r="BL103" i="4"/>
  <c r="D24" i="4"/>
  <c r="D24" i="6" s="1"/>
  <c r="BJ24" i="6" s="1"/>
  <c r="BJ23" i="4"/>
  <c r="H74" i="4"/>
  <c r="H74" i="6" s="1"/>
  <c r="BN74" i="6" s="1"/>
  <c r="BN73" i="4"/>
  <c r="T94" i="4"/>
  <c r="T94" i="6" s="1"/>
  <c r="BZ94" i="6" s="1"/>
  <c r="BZ93" i="4"/>
  <c r="N34" i="4"/>
  <c r="N34" i="6" s="1"/>
  <c r="BT34" i="6" s="1"/>
  <c r="BT33" i="4"/>
  <c r="M64" i="4"/>
  <c r="M64" i="6" s="1"/>
  <c r="BS64" i="6" s="1"/>
  <c r="BS63" i="4"/>
  <c r="M114" i="4"/>
  <c r="M114" i="6" s="1"/>
  <c r="BS114" i="6" s="1"/>
  <c r="BS113" i="4"/>
  <c r="Q55" i="4"/>
  <c r="Q55" i="6" s="1"/>
  <c r="BW55" i="6" s="1"/>
  <c r="BW54" i="4"/>
  <c r="T114" i="4"/>
  <c r="T114" i="6" s="1"/>
  <c r="BZ114" i="6" s="1"/>
  <c r="BZ113" i="4"/>
  <c r="M84" i="4"/>
  <c r="M84" i="6" s="1"/>
  <c r="BS84" i="6" s="1"/>
  <c r="BS83" i="4"/>
  <c r="I74" i="4"/>
  <c r="I74" i="6" s="1"/>
  <c r="BO74" i="6" s="1"/>
  <c r="BO73" i="4"/>
  <c r="M74" i="4"/>
  <c r="M74" i="6" s="1"/>
  <c r="BS74" i="6" s="1"/>
  <c r="BS73" i="4"/>
  <c r="L114" i="4"/>
  <c r="L114" i="6" s="1"/>
  <c r="BR114" i="6" s="1"/>
  <c r="BR113" i="4"/>
  <c r="O24" i="4"/>
  <c r="O24" i="6" s="1"/>
  <c r="BU24" i="6" s="1"/>
  <c r="BU23" i="4"/>
  <c r="Q74" i="4"/>
  <c r="Q74" i="6" s="1"/>
  <c r="BW74" i="6" s="1"/>
  <c r="BW73" i="4"/>
  <c r="J94" i="4"/>
  <c r="J94" i="6" s="1"/>
  <c r="BP94" i="6" s="1"/>
  <c r="BP93" i="4"/>
  <c r="E104" i="4"/>
  <c r="E104" i="6" s="1"/>
  <c r="BK104" i="6" s="1"/>
  <c r="BK103" i="4"/>
  <c r="P94" i="4"/>
  <c r="P94" i="6" s="1"/>
  <c r="BV94" i="6" s="1"/>
  <c r="BV93" i="4"/>
  <c r="R104" i="4"/>
  <c r="R104" i="6" s="1"/>
  <c r="BX104" i="6" s="1"/>
  <c r="BX103" i="4"/>
  <c r="J64" i="4"/>
  <c r="J64" i="6" s="1"/>
  <c r="BP64" i="6" s="1"/>
  <c r="BP63" i="4"/>
  <c r="Q114" i="4"/>
  <c r="Q114" i="6" s="1"/>
  <c r="BW114" i="6" s="1"/>
  <c r="BW113" i="4"/>
  <c r="R84" i="4"/>
  <c r="R84" i="6" s="1"/>
  <c r="BX84" i="6" s="1"/>
  <c r="BX83" i="4"/>
  <c r="S54" i="4"/>
  <c r="S54" i="6" s="1"/>
  <c r="BY54" i="6" s="1"/>
  <c r="BY53" i="4"/>
  <c r="L34" i="4"/>
  <c r="L34" i="6" s="1"/>
  <c r="BR34" i="6" s="1"/>
  <c r="BR33" i="4"/>
  <c r="K104" i="4"/>
  <c r="K104" i="6" s="1"/>
  <c r="BQ104" i="6" s="1"/>
  <c r="BQ103" i="4"/>
  <c r="Q84" i="4"/>
  <c r="Q84" i="6" s="1"/>
  <c r="BW84" i="6" s="1"/>
  <c r="BW83" i="4"/>
  <c r="R44" i="4"/>
  <c r="R44" i="6" s="1"/>
  <c r="BX44" i="6" s="1"/>
  <c r="BX43" i="4"/>
  <c r="G64" i="4"/>
  <c r="G64" i="6" s="1"/>
  <c r="BM64" i="6" s="1"/>
  <c r="BM63" i="4"/>
  <c r="O15" i="4"/>
  <c r="O15" i="6" s="1"/>
  <c r="BU15" i="6" s="1"/>
  <c r="BU14" i="4"/>
  <c r="BI113" i="4"/>
  <c r="F34" i="4"/>
  <c r="F34" i="6" s="1"/>
  <c r="BL34" i="6" s="1"/>
  <c r="BL33" i="4"/>
  <c r="S14" i="4"/>
  <c r="S14" i="6" s="1"/>
  <c r="BY14" i="6" s="1"/>
  <c r="BY13" i="4"/>
  <c r="BI33" i="4"/>
  <c r="K34" i="4"/>
  <c r="K34" i="6" s="1"/>
  <c r="BQ34" i="6" s="1"/>
  <c r="BQ33" i="4"/>
  <c r="P44" i="4"/>
  <c r="P44" i="6" s="1"/>
  <c r="BV44" i="6" s="1"/>
  <c r="BV43" i="4"/>
  <c r="F54" i="4"/>
  <c r="F54" i="6" s="1"/>
  <c r="BL54" i="6" s="1"/>
  <c r="BL53" i="4"/>
  <c r="T104" i="4"/>
  <c r="T104" i="6" s="1"/>
  <c r="BZ104" i="6" s="1"/>
  <c r="BZ103" i="4"/>
  <c r="I84" i="4"/>
  <c r="I84" i="6" s="1"/>
  <c r="BO84" i="6" s="1"/>
  <c r="BO83" i="4"/>
  <c r="H24" i="4"/>
  <c r="H24" i="6" s="1"/>
  <c r="BN24" i="6" s="1"/>
  <c r="BN23" i="4"/>
  <c r="I104" i="4"/>
  <c r="I104" i="6" s="1"/>
  <c r="BO104" i="6" s="1"/>
  <c r="BO103" i="4"/>
  <c r="T84" i="4"/>
  <c r="T84" i="6" s="1"/>
  <c r="BZ84" i="6" s="1"/>
  <c r="BZ83" i="4"/>
  <c r="R74" i="4"/>
  <c r="R74" i="6" s="1"/>
  <c r="BX74" i="6" s="1"/>
  <c r="BX73" i="4"/>
  <c r="J84" i="4"/>
  <c r="J84" i="6" s="1"/>
  <c r="BP84" i="6" s="1"/>
  <c r="BP83" i="4"/>
  <c r="H114" i="4"/>
  <c r="H114" i="6" s="1"/>
  <c r="BN114" i="6" s="1"/>
  <c r="BN113" i="4"/>
  <c r="I94" i="4"/>
  <c r="I94" i="6" s="1"/>
  <c r="BO94" i="6" s="1"/>
  <c r="BO93" i="4"/>
  <c r="I14" i="4"/>
  <c r="I14" i="6" s="1"/>
  <c r="BO14" i="6" s="1"/>
  <c r="BO13" i="4"/>
  <c r="T14" i="4"/>
  <c r="T14" i="6" s="1"/>
  <c r="BZ14" i="6" s="1"/>
  <c r="BZ13" i="4"/>
  <c r="L54" i="4"/>
  <c r="L54" i="6" s="1"/>
  <c r="BR54" i="6" s="1"/>
  <c r="BR53" i="4"/>
  <c r="G14" i="4"/>
  <c r="G14" i="6" s="1"/>
  <c r="BM14" i="6" s="1"/>
  <c r="BM13" i="4"/>
  <c r="I54" i="4"/>
  <c r="I54" i="6" s="1"/>
  <c r="BO54" i="6" s="1"/>
  <c r="BO53" i="4"/>
  <c r="Q14" i="4"/>
  <c r="Q14" i="6" s="1"/>
  <c r="BW14" i="6" s="1"/>
  <c r="BW13" i="4"/>
  <c r="BI13" i="4"/>
  <c r="H14" i="4"/>
  <c r="H14" i="6" s="1"/>
  <c r="BN14" i="6" s="1"/>
  <c r="BN13" i="4"/>
  <c r="G84" i="4"/>
  <c r="G84" i="6" s="1"/>
  <c r="BM84" i="6" s="1"/>
  <c r="BM83" i="4"/>
  <c r="E94" i="4"/>
  <c r="E94" i="6" s="1"/>
  <c r="BK94" i="6" s="1"/>
  <c r="BK93" i="4"/>
  <c r="K114" i="4"/>
  <c r="K114" i="6" s="1"/>
  <c r="BQ114" i="6" s="1"/>
  <c r="BQ113" i="4"/>
  <c r="P74" i="4"/>
  <c r="P74" i="6" s="1"/>
  <c r="BV74" i="6" s="1"/>
  <c r="BV73" i="4"/>
  <c r="N94" i="4"/>
  <c r="N94" i="6" s="1"/>
  <c r="BT94" i="6" s="1"/>
  <c r="BT93" i="4"/>
  <c r="K44" i="4"/>
  <c r="K44" i="6" s="1"/>
  <c r="BQ44" i="6" s="1"/>
  <c r="BQ43" i="4"/>
  <c r="P54" i="4"/>
  <c r="P54" i="6" s="1"/>
  <c r="BV54" i="6" s="1"/>
  <c r="BV53" i="4"/>
  <c r="P84" i="4"/>
  <c r="P84" i="6" s="1"/>
  <c r="BV84" i="6" s="1"/>
  <c r="BV83" i="4"/>
  <c r="E84" i="4"/>
  <c r="E84" i="6" s="1"/>
  <c r="BK84" i="6" s="1"/>
  <c r="BK83" i="4"/>
  <c r="BI54" i="4"/>
  <c r="E64" i="4"/>
  <c r="E64" i="6" s="1"/>
  <c r="BK64" i="6" s="1"/>
  <c r="BK63" i="4"/>
  <c r="BI43" i="4"/>
  <c r="E24" i="4"/>
  <c r="E24" i="6" s="1"/>
  <c r="BK24" i="6" s="1"/>
  <c r="BK23" i="4"/>
  <c r="Q104" i="4"/>
  <c r="Q104" i="6" s="1"/>
  <c r="BW104" i="6" s="1"/>
  <c r="BW103" i="4"/>
  <c r="D84" i="4"/>
  <c r="D84" i="6" s="1"/>
  <c r="BJ84" i="6" s="1"/>
  <c r="BJ83" i="4"/>
  <c r="E44" i="4"/>
  <c r="E44" i="6" s="1"/>
  <c r="BK44" i="6" s="1"/>
  <c r="BK43" i="4"/>
  <c r="D104" i="4"/>
  <c r="D104" i="6" s="1"/>
  <c r="BJ104" i="6" s="1"/>
  <c r="BJ103" i="4"/>
  <c r="J44" i="4"/>
  <c r="J44" i="6" s="1"/>
  <c r="BP44" i="6" s="1"/>
  <c r="BP43" i="4"/>
  <c r="P34" i="4"/>
  <c r="P34" i="6" s="1"/>
  <c r="BV34" i="6" s="1"/>
  <c r="BV33" i="4"/>
  <c r="N24" i="4"/>
  <c r="N24" i="6" s="1"/>
  <c r="BT24" i="6" s="1"/>
  <c r="BT23" i="4"/>
  <c r="S44" i="4"/>
  <c r="S44" i="6" s="1"/>
  <c r="BY44" i="6" s="1"/>
  <c r="BY43" i="4"/>
  <c r="D54" i="4"/>
  <c r="D54" i="6" s="1"/>
  <c r="BJ53" i="4"/>
  <c r="H64" i="4"/>
  <c r="H64" i="6" s="1"/>
  <c r="BN64" i="6" s="1"/>
  <c r="BN63" i="4"/>
  <c r="P64" i="4"/>
  <c r="P64" i="6" s="1"/>
  <c r="BV64" i="6" s="1"/>
  <c r="BV63" i="4"/>
  <c r="O35" i="4"/>
  <c r="O35" i="6" s="1"/>
  <c r="BU35" i="6" s="1"/>
  <c r="BU34" i="4"/>
  <c r="Q35" i="4"/>
  <c r="Q35" i="6" s="1"/>
  <c r="BW35" i="6" s="1"/>
  <c r="BW34" i="4"/>
  <c r="N54" i="4"/>
  <c r="N54" i="6" s="1"/>
  <c r="BT54" i="6" s="1"/>
  <c r="BT53" i="4"/>
  <c r="R54" i="4"/>
  <c r="R54" i="6" s="1"/>
  <c r="BX54" i="6" s="1"/>
  <c r="BX53" i="4"/>
  <c r="N84" i="4"/>
  <c r="N84" i="6" s="1"/>
  <c r="BT84" i="6" s="1"/>
  <c r="BT83" i="4"/>
  <c r="F84" i="4"/>
  <c r="F84" i="6" s="1"/>
  <c r="BL84" i="6" s="1"/>
  <c r="BL83" i="4"/>
  <c r="T64" i="4"/>
  <c r="T64" i="6" s="1"/>
  <c r="BZ64" i="6" s="1"/>
  <c r="BZ63" i="4"/>
  <c r="F64" i="4"/>
  <c r="F64" i="6" s="1"/>
  <c r="BL64" i="6" s="1"/>
  <c r="BL63" i="4"/>
  <c r="O44" i="4"/>
  <c r="O44" i="6" s="1"/>
  <c r="BU44" i="6" s="1"/>
  <c r="BU43" i="4"/>
  <c r="I44" i="4"/>
  <c r="I44" i="6" s="1"/>
  <c r="BO44" i="6" s="1"/>
  <c r="BO43" i="4"/>
  <c r="T54" i="4"/>
  <c r="T54" i="6" s="1"/>
  <c r="BZ54" i="6" s="1"/>
  <c r="BZ53" i="4"/>
  <c r="BI103" i="4"/>
  <c r="E34" i="4"/>
  <c r="E34" i="6" s="1"/>
  <c r="BK34" i="6" s="1"/>
  <c r="BK33" i="4"/>
  <c r="J34" i="4"/>
  <c r="J34" i="6" s="1"/>
  <c r="BP34" i="6" s="1"/>
  <c r="BP33" i="4"/>
  <c r="BI73" i="4"/>
  <c r="E54" i="4"/>
  <c r="E54" i="6" s="1"/>
  <c r="BK54" i="6" s="1"/>
  <c r="BK53" i="4"/>
  <c r="F24" i="4"/>
  <c r="F24" i="6" s="1"/>
  <c r="BL24" i="6" s="1"/>
  <c r="BL23" i="4"/>
  <c r="L14" i="4"/>
  <c r="L14" i="6" s="1"/>
  <c r="BR14" i="6" s="1"/>
  <c r="BR13" i="4"/>
  <c r="D34" i="4"/>
  <c r="D34" i="6" s="1"/>
  <c r="BJ33" i="4"/>
  <c r="R94" i="4"/>
  <c r="R94" i="6" s="1"/>
  <c r="BX94" i="6" s="1"/>
  <c r="BX93" i="4"/>
  <c r="O75" i="4"/>
  <c r="O75" i="6" s="1"/>
  <c r="BU75" i="6" s="1"/>
  <c r="BU74" i="4"/>
  <c r="P24" i="4"/>
  <c r="P24" i="6" s="1"/>
  <c r="BV24" i="6" s="1"/>
  <c r="BV23" i="4"/>
  <c r="Q24" i="4"/>
  <c r="Q24" i="6" s="1"/>
  <c r="BW24" i="6" s="1"/>
  <c r="BW23" i="4"/>
  <c r="K64" i="4"/>
  <c r="K64" i="6" s="1"/>
  <c r="BQ64" i="6" s="1"/>
  <c r="BQ63" i="4"/>
  <c r="N114" i="4"/>
  <c r="N114" i="6" s="1"/>
  <c r="BT114" i="6" s="1"/>
  <c r="BT113" i="4"/>
  <c r="M94" i="4"/>
  <c r="M94" i="6" s="1"/>
  <c r="BS94" i="6" s="1"/>
  <c r="BS93" i="4"/>
  <c r="G104" i="4"/>
  <c r="G104" i="6" s="1"/>
  <c r="BM104" i="6" s="1"/>
  <c r="BM103" i="4"/>
  <c r="K14" i="4"/>
  <c r="K14" i="6" s="1"/>
  <c r="BQ14" i="6" s="1"/>
  <c r="BQ13" i="4"/>
  <c r="Q94" i="4"/>
  <c r="Q94" i="6" s="1"/>
  <c r="BW94" i="6" s="1"/>
  <c r="BW93" i="4"/>
  <c r="P14" i="4"/>
  <c r="P14" i="6" s="1"/>
  <c r="BV14" i="6" s="1"/>
  <c r="BV13" i="4"/>
  <c r="P114" i="4"/>
  <c r="P114" i="6" s="1"/>
  <c r="BV114" i="6" s="1"/>
  <c r="BV113" i="4"/>
  <c r="G94" i="4"/>
  <c r="G94" i="6" s="1"/>
  <c r="BM94" i="6" s="1"/>
  <c r="BM93" i="4"/>
  <c r="L84" i="4"/>
  <c r="L84" i="6" s="1"/>
  <c r="BR84" i="6" s="1"/>
  <c r="BR83" i="4"/>
  <c r="T74" i="4"/>
  <c r="T74" i="6" s="1"/>
  <c r="BZ74" i="6" s="1"/>
  <c r="BZ73" i="4"/>
  <c r="L74" i="4"/>
  <c r="L74" i="6" s="1"/>
  <c r="BR74" i="6" s="1"/>
  <c r="BR73" i="4"/>
  <c r="O94" i="4"/>
  <c r="O94" i="6" s="1"/>
  <c r="BU94" i="6" s="1"/>
  <c r="BU93" i="4"/>
  <c r="D44" i="4"/>
  <c r="D44" i="6" s="1"/>
  <c r="BJ44" i="6" s="1"/>
  <c r="BJ43" i="4"/>
  <c r="J74" i="4"/>
  <c r="J74" i="6" s="1"/>
  <c r="BP74" i="6" s="1"/>
  <c r="BP73" i="4"/>
  <c r="D64" i="4"/>
  <c r="D64" i="6" s="1"/>
  <c r="BJ64" i="6" s="1"/>
  <c r="BJ63" i="4"/>
  <c r="H94" i="4"/>
  <c r="H94" i="6" s="1"/>
  <c r="BN94" i="6" s="1"/>
  <c r="BN93" i="4"/>
  <c r="J114" i="4"/>
  <c r="J114" i="6" s="1"/>
  <c r="BP114" i="6" s="1"/>
  <c r="BP113" i="4"/>
  <c r="BI23" i="4"/>
  <c r="BI63" i="4"/>
  <c r="J104" i="4"/>
  <c r="J104" i="6" s="1"/>
  <c r="BP104" i="6" s="1"/>
  <c r="BP103" i="4"/>
  <c r="D94" i="4"/>
  <c r="D94" i="6" s="1"/>
  <c r="BJ94" i="6" s="1"/>
  <c r="BJ93" i="4"/>
  <c r="L64" i="4"/>
  <c r="L64" i="6" s="1"/>
  <c r="BR64" i="6" s="1"/>
  <c r="BR63" i="4"/>
  <c r="N44" i="4"/>
  <c r="N44" i="6" s="1"/>
  <c r="BT44" i="6" s="1"/>
  <c r="BT43" i="4"/>
  <c r="M14" i="4"/>
  <c r="M14" i="6" s="1"/>
  <c r="BS14" i="6" s="1"/>
  <c r="BS13" i="4"/>
  <c r="M24" i="4"/>
  <c r="M24" i="6" s="1"/>
  <c r="BS24" i="6" s="1"/>
  <c r="BS23" i="4"/>
  <c r="R14" i="4"/>
  <c r="R14" i="6" s="1"/>
  <c r="BX14" i="6" s="1"/>
  <c r="BX13" i="4"/>
  <c r="Q64" i="4"/>
  <c r="Q64" i="6" s="1"/>
  <c r="BW64" i="6" s="1"/>
  <c r="BW63" i="4"/>
  <c r="O104" i="4"/>
  <c r="O104" i="6" s="1"/>
  <c r="BU104" i="6" s="1"/>
  <c r="BU103" i="4"/>
  <c r="J24" i="4"/>
  <c r="J24" i="6" s="1"/>
  <c r="BP24" i="6" s="1"/>
  <c r="BP23" i="4"/>
  <c r="G44" i="4"/>
  <c r="G44" i="6" s="1"/>
  <c r="BM44" i="6" s="1"/>
  <c r="BM43" i="4"/>
  <c r="F94" i="4"/>
  <c r="F94" i="6" s="1"/>
  <c r="BL94" i="6" s="1"/>
  <c r="BL93" i="4"/>
  <c r="M104" i="4"/>
  <c r="M104" i="6" s="1"/>
  <c r="BS104" i="6" s="1"/>
  <c r="BS103" i="4"/>
  <c r="L24" i="4"/>
  <c r="L24" i="6" s="1"/>
  <c r="BR24" i="6" s="1"/>
  <c r="BR23" i="4"/>
  <c r="F44" i="4"/>
  <c r="F44" i="6" s="1"/>
  <c r="BL44" i="6" s="1"/>
  <c r="BL43" i="4"/>
  <c r="I64" i="4"/>
  <c r="I64" i="6" s="1"/>
  <c r="BO64" i="6" s="1"/>
  <c r="BO63" i="4"/>
  <c r="K54" i="4"/>
  <c r="K54" i="6" s="1"/>
  <c r="BQ54" i="6" s="1"/>
  <c r="BQ53" i="4"/>
  <c r="H84" i="4"/>
  <c r="H84" i="6" s="1"/>
  <c r="BN84" i="6" s="1"/>
  <c r="BN83" i="4"/>
  <c r="H34" i="4"/>
  <c r="H34" i="6" s="1"/>
  <c r="BN34" i="6" s="1"/>
  <c r="BN33" i="4"/>
  <c r="L44" i="4"/>
  <c r="L44" i="6" s="1"/>
  <c r="BR44" i="6" s="1"/>
  <c r="BR43" i="4"/>
  <c r="G34" i="4"/>
  <c r="G34" i="6" s="1"/>
  <c r="BM34" i="6" s="1"/>
  <c r="BM33" i="4"/>
  <c r="D114" i="4"/>
  <c r="D114" i="6" s="1"/>
  <c r="BJ114" i="6" s="1"/>
  <c r="BJ113" i="4"/>
  <c r="T24" i="4"/>
  <c r="T24" i="6" s="1"/>
  <c r="BZ24" i="6" s="1"/>
  <c r="BZ23" i="4"/>
  <c r="F75" i="4"/>
  <c r="F75" i="6" s="1"/>
  <c r="BL75" i="6" s="1"/>
  <c r="BL74" i="4"/>
  <c r="U63" i="5"/>
  <c r="U44" i="5"/>
  <c r="U45" i="5"/>
  <c r="U53" i="5"/>
  <c r="U24" i="5"/>
  <c r="U25" i="5"/>
  <c r="U83" i="5"/>
  <c r="U73" i="5"/>
  <c r="U114" i="5"/>
  <c r="U115" i="5"/>
  <c r="U104" i="5"/>
  <c r="U105" i="5"/>
  <c r="U93" i="5"/>
  <c r="U13" i="5"/>
  <c r="U34" i="5"/>
  <c r="U35" i="5"/>
  <c r="U13" i="4"/>
  <c r="U103" i="4"/>
  <c r="U83" i="4"/>
  <c r="U113" i="4"/>
  <c r="U43" i="4"/>
  <c r="U93" i="4"/>
  <c r="U33" i="4"/>
  <c r="U23" i="4"/>
  <c r="U73" i="4"/>
  <c r="U63" i="4"/>
  <c r="U114" i="6" l="1"/>
  <c r="U14" i="6"/>
  <c r="BJ34" i="6"/>
  <c r="U34" i="6"/>
  <c r="BJ54" i="6"/>
  <c r="U54" i="6"/>
  <c r="U44" i="6"/>
  <c r="U84" i="6"/>
  <c r="U104" i="6"/>
  <c r="U24" i="6"/>
  <c r="U64" i="6"/>
  <c r="U74" i="6"/>
  <c r="U94" i="6"/>
  <c r="U54" i="4"/>
  <c r="G105" i="4"/>
  <c r="G105" i="6" s="1"/>
  <c r="BM105" i="6" s="1"/>
  <c r="BM104" i="4"/>
  <c r="E25" i="4"/>
  <c r="E25" i="6" s="1"/>
  <c r="BK25" i="6" s="1"/>
  <c r="BK24" i="4"/>
  <c r="N65" i="4"/>
  <c r="N65" i="6" s="1"/>
  <c r="BT65" i="6" s="1"/>
  <c r="BT64" i="4"/>
  <c r="BI24" i="4"/>
  <c r="H35" i="4"/>
  <c r="H35" i="6" s="1"/>
  <c r="BN35" i="6" s="1"/>
  <c r="BN34" i="4"/>
  <c r="G45" i="4"/>
  <c r="G45" i="6" s="1"/>
  <c r="BM45" i="6" s="1"/>
  <c r="BM44" i="4"/>
  <c r="L65" i="4"/>
  <c r="L65" i="6" s="1"/>
  <c r="BR65" i="6" s="1"/>
  <c r="BR64" i="4"/>
  <c r="H95" i="4"/>
  <c r="H95" i="6" s="1"/>
  <c r="BN95" i="6" s="1"/>
  <c r="BN94" i="4"/>
  <c r="G95" i="4"/>
  <c r="G95" i="6" s="1"/>
  <c r="BM95" i="6" s="1"/>
  <c r="BM94" i="4"/>
  <c r="K65" i="4"/>
  <c r="K65" i="6" s="1"/>
  <c r="BQ65" i="6" s="1"/>
  <c r="BQ64" i="4"/>
  <c r="E55" i="4"/>
  <c r="E55" i="6" s="1"/>
  <c r="BK55" i="6" s="1"/>
  <c r="BK54" i="4"/>
  <c r="E35" i="4"/>
  <c r="E35" i="6" s="1"/>
  <c r="BK35" i="6" s="1"/>
  <c r="BK34" i="4"/>
  <c r="I45" i="4"/>
  <c r="I45" i="6" s="1"/>
  <c r="BO45" i="6" s="1"/>
  <c r="BO44" i="4"/>
  <c r="BW35" i="4"/>
  <c r="J45" i="4"/>
  <c r="J45" i="6" s="1"/>
  <c r="BP45" i="6" s="1"/>
  <c r="BP44" i="4"/>
  <c r="P75" i="4"/>
  <c r="P75" i="6" s="1"/>
  <c r="BV75" i="6" s="1"/>
  <c r="BV74" i="4"/>
  <c r="I15" i="4"/>
  <c r="I15" i="6" s="1"/>
  <c r="BO15" i="6" s="1"/>
  <c r="BO14" i="4"/>
  <c r="I85" i="4"/>
  <c r="I85" i="6" s="1"/>
  <c r="BO85" i="6" s="1"/>
  <c r="BO84" i="4"/>
  <c r="L35" i="4"/>
  <c r="L35" i="6" s="1"/>
  <c r="BR35" i="6" s="1"/>
  <c r="BR34" i="4"/>
  <c r="J95" i="4"/>
  <c r="J95" i="6" s="1"/>
  <c r="BP95" i="6" s="1"/>
  <c r="BP94" i="4"/>
  <c r="BW55" i="4"/>
  <c r="M35" i="4"/>
  <c r="M35" i="6" s="1"/>
  <c r="BS35" i="6" s="1"/>
  <c r="BS34" i="4"/>
  <c r="P105" i="4"/>
  <c r="P105" i="6" s="1"/>
  <c r="BV105" i="6" s="1"/>
  <c r="BV104" i="4"/>
  <c r="N15" i="4"/>
  <c r="N15" i="6" s="1"/>
  <c r="BT15" i="6" s="1"/>
  <c r="BT14" i="4"/>
  <c r="O85" i="4"/>
  <c r="O85" i="6" s="1"/>
  <c r="BU85" i="6" s="1"/>
  <c r="BU84" i="4"/>
  <c r="T45" i="4"/>
  <c r="T45" i="6" s="1"/>
  <c r="BZ45" i="6" s="1"/>
  <c r="BZ44" i="4"/>
  <c r="K95" i="4"/>
  <c r="K95" i="6" s="1"/>
  <c r="BQ95" i="6" s="1"/>
  <c r="BQ94" i="4"/>
  <c r="G75" i="4"/>
  <c r="G75" i="6" s="1"/>
  <c r="BM75" i="6" s="1"/>
  <c r="BM74" i="4"/>
  <c r="M25" i="4"/>
  <c r="M25" i="6" s="1"/>
  <c r="BS25" i="6" s="1"/>
  <c r="BS24" i="4"/>
  <c r="G15" i="4"/>
  <c r="G15" i="6" s="1"/>
  <c r="BM15" i="6" s="1"/>
  <c r="BM14" i="4"/>
  <c r="R45" i="4"/>
  <c r="R45" i="6" s="1"/>
  <c r="BX45" i="6" s="1"/>
  <c r="BX44" i="4"/>
  <c r="E75" i="4"/>
  <c r="E75" i="6" s="1"/>
  <c r="BK75" i="6" s="1"/>
  <c r="BK74" i="4"/>
  <c r="BI114" i="4"/>
  <c r="BL75" i="4"/>
  <c r="I65" i="4"/>
  <c r="I65" i="6" s="1"/>
  <c r="BO65" i="6" s="1"/>
  <c r="BO64" i="4"/>
  <c r="Q65" i="4"/>
  <c r="Q65" i="6" s="1"/>
  <c r="BW65" i="6" s="1"/>
  <c r="BW64" i="4"/>
  <c r="D45" i="4"/>
  <c r="D45" i="6" s="1"/>
  <c r="BJ44" i="4"/>
  <c r="Q95" i="4"/>
  <c r="Q95" i="6" s="1"/>
  <c r="BW95" i="6" s="1"/>
  <c r="BW94" i="4"/>
  <c r="BU75" i="4"/>
  <c r="T65" i="4"/>
  <c r="T65" i="6" s="1"/>
  <c r="BZ65" i="6" s="1"/>
  <c r="BZ64" i="4"/>
  <c r="H65" i="4"/>
  <c r="H65" i="6" s="1"/>
  <c r="BN65" i="6" s="1"/>
  <c r="BN64" i="4"/>
  <c r="D85" i="4"/>
  <c r="D85" i="6" s="1"/>
  <c r="BJ85" i="6" s="1"/>
  <c r="BJ84" i="4"/>
  <c r="E85" i="4"/>
  <c r="E85" i="6" s="1"/>
  <c r="BK85" i="6" s="1"/>
  <c r="BK84" i="4"/>
  <c r="G85" i="4"/>
  <c r="G85" i="6" s="1"/>
  <c r="BM85" i="6" s="1"/>
  <c r="BM84" i="4"/>
  <c r="Q15" i="4"/>
  <c r="Q15" i="6" s="1"/>
  <c r="BW15" i="6" s="1"/>
  <c r="BW14" i="4"/>
  <c r="J85" i="4"/>
  <c r="J85" i="6" s="1"/>
  <c r="BP85" i="6" s="1"/>
  <c r="BP84" i="4"/>
  <c r="P45" i="4"/>
  <c r="P45" i="6" s="1"/>
  <c r="BV45" i="6" s="1"/>
  <c r="BV44" i="4"/>
  <c r="S15" i="4"/>
  <c r="S15" i="6" s="1"/>
  <c r="BY15" i="6" s="1"/>
  <c r="BY14" i="4"/>
  <c r="BU15" i="4"/>
  <c r="Q115" i="4"/>
  <c r="Q115" i="6" s="1"/>
  <c r="BW115" i="6" s="1"/>
  <c r="BW114" i="4"/>
  <c r="L115" i="4"/>
  <c r="L115" i="6" s="1"/>
  <c r="BR115" i="6" s="1"/>
  <c r="BR114" i="4"/>
  <c r="N35" i="4"/>
  <c r="N35" i="6" s="1"/>
  <c r="BT35" i="6" s="1"/>
  <c r="BT34" i="4"/>
  <c r="H45" i="4"/>
  <c r="H45" i="6" s="1"/>
  <c r="BN45" i="6" s="1"/>
  <c r="BN44" i="4"/>
  <c r="O115" i="4"/>
  <c r="O115" i="6" s="1"/>
  <c r="BU115" i="6" s="1"/>
  <c r="BU114" i="4"/>
  <c r="H105" i="4"/>
  <c r="H105" i="6" s="1"/>
  <c r="BN105" i="6" s="1"/>
  <c r="BN104" i="4"/>
  <c r="D75" i="4"/>
  <c r="D75" i="6" s="1"/>
  <c r="BJ75" i="6" s="1"/>
  <c r="BJ74" i="4"/>
  <c r="S95" i="4"/>
  <c r="S95" i="6" s="1"/>
  <c r="BY95" i="6" s="1"/>
  <c r="BY94" i="4"/>
  <c r="N85" i="4"/>
  <c r="N85" i="6" s="1"/>
  <c r="BT85" i="6" s="1"/>
  <c r="BT84" i="4"/>
  <c r="T85" i="4"/>
  <c r="T85" i="6" s="1"/>
  <c r="BZ85" i="6" s="1"/>
  <c r="BZ84" i="4"/>
  <c r="I75" i="4"/>
  <c r="I75" i="6" s="1"/>
  <c r="BO75" i="6" s="1"/>
  <c r="BO74" i="4"/>
  <c r="S35" i="4"/>
  <c r="S35" i="6" s="1"/>
  <c r="BY35" i="6" s="1"/>
  <c r="BY34" i="4"/>
  <c r="H55" i="4"/>
  <c r="H55" i="6" s="1"/>
  <c r="BN55" i="6" s="1"/>
  <c r="BN54" i="4"/>
  <c r="BI55" i="4"/>
  <c r="BI34" i="4"/>
  <c r="BI84" i="4"/>
  <c r="G35" i="4"/>
  <c r="G35" i="6" s="1"/>
  <c r="BM35" i="6" s="1"/>
  <c r="BM34" i="4"/>
  <c r="M105" i="4"/>
  <c r="M105" i="6" s="1"/>
  <c r="BS105" i="6" s="1"/>
  <c r="BS104" i="4"/>
  <c r="M15" i="4"/>
  <c r="M15" i="6" s="1"/>
  <c r="BS15" i="6" s="1"/>
  <c r="BS14" i="4"/>
  <c r="T75" i="4"/>
  <c r="T75" i="6" s="1"/>
  <c r="BZ75" i="6" s="1"/>
  <c r="BZ74" i="4"/>
  <c r="M95" i="4"/>
  <c r="M95" i="6" s="1"/>
  <c r="BS95" i="6" s="1"/>
  <c r="BS94" i="4"/>
  <c r="L15" i="4"/>
  <c r="L15" i="6" s="1"/>
  <c r="BR15" i="6" s="1"/>
  <c r="BR14" i="4"/>
  <c r="R55" i="4"/>
  <c r="R55" i="6" s="1"/>
  <c r="BX55" i="6" s="1"/>
  <c r="BX54" i="4"/>
  <c r="N25" i="4"/>
  <c r="N25" i="6" s="1"/>
  <c r="BT25" i="6" s="1"/>
  <c r="BT24" i="4"/>
  <c r="K45" i="4"/>
  <c r="K45" i="6" s="1"/>
  <c r="BQ45" i="6" s="1"/>
  <c r="BQ44" i="4"/>
  <c r="L55" i="4"/>
  <c r="L55" i="6" s="1"/>
  <c r="BR55" i="6" s="1"/>
  <c r="BR54" i="4"/>
  <c r="I105" i="4"/>
  <c r="I105" i="6" s="1"/>
  <c r="BO105" i="6" s="1"/>
  <c r="BO104" i="4"/>
  <c r="Q85" i="4"/>
  <c r="Q85" i="6" s="1"/>
  <c r="BW85" i="6" s="1"/>
  <c r="BW84" i="4"/>
  <c r="P95" i="4"/>
  <c r="P95" i="6" s="1"/>
  <c r="BV95" i="6" s="1"/>
  <c r="BV94" i="4"/>
  <c r="M85" i="4"/>
  <c r="M85" i="6" s="1"/>
  <c r="BS85" i="6" s="1"/>
  <c r="BS84" i="4"/>
  <c r="D25" i="4"/>
  <c r="D25" i="6" s="1"/>
  <c r="BJ25" i="6" s="1"/>
  <c r="BJ24" i="4"/>
  <c r="M45" i="4"/>
  <c r="M45" i="6" s="1"/>
  <c r="BS45" i="6" s="1"/>
  <c r="BS44" i="4"/>
  <c r="M55" i="4"/>
  <c r="M55" i="6" s="1"/>
  <c r="BS55" i="6" s="1"/>
  <c r="BS54" i="4"/>
  <c r="K85" i="4"/>
  <c r="K85" i="6" s="1"/>
  <c r="BQ85" i="6" s="1"/>
  <c r="BQ84" i="4"/>
  <c r="BY75" i="4"/>
  <c r="J55" i="4"/>
  <c r="J55" i="6" s="1"/>
  <c r="BP55" i="6" s="1"/>
  <c r="BP54" i="4"/>
  <c r="D115" i="4"/>
  <c r="D115" i="6" s="1"/>
  <c r="BJ114" i="4"/>
  <c r="R105" i="4"/>
  <c r="R105" i="6" s="1"/>
  <c r="BX105" i="6" s="1"/>
  <c r="BX104" i="4"/>
  <c r="H75" i="4"/>
  <c r="H75" i="6" s="1"/>
  <c r="BN75" i="6" s="1"/>
  <c r="BN74" i="4"/>
  <c r="G25" i="4"/>
  <c r="G25" i="6" s="1"/>
  <c r="BM25" i="6" s="1"/>
  <c r="BM24" i="4"/>
  <c r="H85" i="4"/>
  <c r="H85" i="6" s="1"/>
  <c r="BN85" i="6" s="1"/>
  <c r="BN84" i="4"/>
  <c r="J25" i="4"/>
  <c r="J25" i="6" s="1"/>
  <c r="BP25" i="6" s="1"/>
  <c r="BP24" i="4"/>
  <c r="D95" i="4"/>
  <c r="D95" i="6" s="1"/>
  <c r="BJ95" i="6" s="1"/>
  <c r="BJ94" i="4"/>
  <c r="D65" i="4"/>
  <c r="D65" i="6" s="1"/>
  <c r="BJ65" i="6" s="1"/>
  <c r="BJ64" i="4"/>
  <c r="P115" i="4"/>
  <c r="P115" i="6" s="1"/>
  <c r="BV115" i="6" s="1"/>
  <c r="BV114" i="4"/>
  <c r="Q25" i="4"/>
  <c r="Q25" i="6" s="1"/>
  <c r="BW25" i="6" s="1"/>
  <c r="BW24" i="4"/>
  <c r="O45" i="4"/>
  <c r="O45" i="6" s="1"/>
  <c r="BU45" i="6" s="1"/>
  <c r="BU44" i="4"/>
  <c r="BU35" i="4"/>
  <c r="D105" i="4"/>
  <c r="D105" i="6" s="1"/>
  <c r="BJ105" i="6" s="1"/>
  <c r="BJ104" i="4"/>
  <c r="K115" i="4"/>
  <c r="K115" i="6" s="1"/>
  <c r="BQ115" i="6" s="1"/>
  <c r="BQ114" i="4"/>
  <c r="I95" i="4"/>
  <c r="I95" i="6" s="1"/>
  <c r="BO95" i="6" s="1"/>
  <c r="BO94" i="4"/>
  <c r="T105" i="4"/>
  <c r="T105" i="6" s="1"/>
  <c r="BZ105" i="6" s="1"/>
  <c r="BZ104" i="4"/>
  <c r="S55" i="4"/>
  <c r="S55" i="6" s="1"/>
  <c r="BY55" i="6" s="1"/>
  <c r="BY54" i="4"/>
  <c r="Q75" i="4"/>
  <c r="Q75" i="6" s="1"/>
  <c r="BW75" i="6" s="1"/>
  <c r="BW74" i="4"/>
  <c r="M115" i="4"/>
  <c r="M115" i="6" s="1"/>
  <c r="BS115" i="6" s="1"/>
  <c r="BS114" i="4"/>
  <c r="O55" i="4"/>
  <c r="O55" i="6" s="1"/>
  <c r="BU55" i="6" s="1"/>
  <c r="BU54" i="4"/>
  <c r="I115" i="4"/>
  <c r="I115" i="6" s="1"/>
  <c r="BO115" i="6" s="1"/>
  <c r="BO114" i="4"/>
  <c r="G55" i="4"/>
  <c r="G55" i="6" s="1"/>
  <c r="BM55" i="6" s="1"/>
  <c r="BM54" i="4"/>
  <c r="J15" i="4"/>
  <c r="J15" i="6" s="1"/>
  <c r="BP15" i="6" s="1"/>
  <c r="BP14" i="4"/>
  <c r="L95" i="4"/>
  <c r="L95" i="6" s="1"/>
  <c r="BR95" i="6" s="1"/>
  <c r="BR94" i="4"/>
  <c r="S85" i="4"/>
  <c r="S85" i="6" s="1"/>
  <c r="BY85" i="6" s="1"/>
  <c r="BY84" i="4"/>
  <c r="F15" i="4"/>
  <c r="F15" i="6" s="1"/>
  <c r="BL15" i="6" s="1"/>
  <c r="BL14" i="4"/>
  <c r="N105" i="4"/>
  <c r="N105" i="6" s="1"/>
  <c r="BT105" i="6" s="1"/>
  <c r="BT104" i="4"/>
  <c r="L75" i="4"/>
  <c r="L75" i="6" s="1"/>
  <c r="BR75" i="6" s="1"/>
  <c r="BR74" i="4"/>
  <c r="D35" i="4"/>
  <c r="D35" i="6" s="1"/>
  <c r="BJ34" i="4"/>
  <c r="P55" i="4"/>
  <c r="P55" i="6" s="1"/>
  <c r="BV55" i="6" s="1"/>
  <c r="BV54" i="4"/>
  <c r="T25" i="4"/>
  <c r="T25" i="6" s="1"/>
  <c r="BZ25" i="6" s="1"/>
  <c r="BZ24" i="4"/>
  <c r="F45" i="4"/>
  <c r="F45" i="6" s="1"/>
  <c r="BL45" i="6" s="1"/>
  <c r="BL44" i="4"/>
  <c r="R15" i="4"/>
  <c r="R15" i="6" s="1"/>
  <c r="BX15" i="6" s="1"/>
  <c r="BX14" i="4"/>
  <c r="O95" i="4"/>
  <c r="O95" i="6" s="1"/>
  <c r="BU95" i="6" s="1"/>
  <c r="BU94" i="4"/>
  <c r="K15" i="4"/>
  <c r="K15" i="6" s="1"/>
  <c r="BQ15" i="6" s="1"/>
  <c r="BQ14" i="4"/>
  <c r="R95" i="4"/>
  <c r="R95" i="6" s="1"/>
  <c r="BX95" i="6" s="1"/>
  <c r="BX94" i="4"/>
  <c r="F85" i="4"/>
  <c r="F85" i="6" s="1"/>
  <c r="BL85" i="6" s="1"/>
  <c r="BL84" i="4"/>
  <c r="D55" i="4"/>
  <c r="D55" i="6" s="1"/>
  <c r="BJ54" i="4"/>
  <c r="Q105" i="4"/>
  <c r="Q105" i="6" s="1"/>
  <c r="BW105" i="6" s="1"/>
  <c r="BW104" i="4"/>
  <c r="E65" i="4"/>
  <c r="E65" i="6" s="1"/>
  <c r="BK65" i="6" s="1"/>
  <c r="BK64" i="4"/>
  <c r="P85" i="4"/>
  <c r="P85" i="6" s="1"/>
  <c r="BV85" i="6" s="1"/>
  <c r="BV84" i="4"/>
  <c r="H15" i="4"/>
  <c r="H15" i="6" s="1"/>
  <c r="BN15" i="6" s="1"/>
  <c r="BN14" i="4"/>
  <c r="I55" i="4"/>
  <c r="I55" i="6" s="1"/>
  <c r="BO55" i="6" s="1"/>
  <c r="BO54" i="4"/>
  <c r="R75" i="4"/>
  <c r="R75" i="6" s="1"/>
  <c r="BX75" i="6" s="1"/>
  <c r="BX74" i="4"/>
  <c r="K35" i="4"/>
  <c r="K35" i="6" s="1"/>
  <c r="BQ35" i="6" s="1"/>
  <c r="BQ34" i="4"/>
  <c r="F35" i="4"/>
  <c r="F35" i="6" s="1"/>
  <c r="BL35" i="6" s="1"/>
  <c r="BL34" i="4"/>
  <c r="G65" i="4"/>
  <c r="G65" i="6" s="1"/>
  <c r="BM65" i="6" s="1"/>
  <c r="BM64" i="4"/>
  <c r="J65" i="4"/>
  <c r="J65" i="6" s="1"/>
  <c r="BP65" i="6" s="1"/>
  <c r="BP64" i="4"/>
  <c r="M75" i="4"/>
  <c r="M75" i="6" s="1"/>
  <c r="BS75" i="6" s="1"/>
  <c r="BS74" i="4"/>
  <c r="T95" i="4"/>
  <c r="T95" i="6" s="1"/>
  <c r="BZ95" i="6" s="1"/>
  <c r="BZ94" i="4"/>
  <c r="E115" i="4"/>
  <c r="E115" i="6" s="1"/>
  <c r="BK115" i="6" s="1"/>
  <c r="BK114" i="4"/>
  <c r="S115" i="4"/>
  <c r="S115" i="6" s="1"/>
  <c r="BY115" i="6" s="1"/>
  <c r="BY114" i="4"/>
  <c r="E15" i="4"/>
  <c r="E15" i="6" s="1"/>
  <c r="BK15" i="6" s="1"/>
  <c r="BK14" i="4"/>
  <c r="R25" i="4"/>
  <c r="R25" i="6" s="1"/>
  <c r="BX25" i="6" s="1"/>
  <c r="BX24" i="4"/>
  <c r="R35" i="4"/>
  <c r="R35" i="6" s="1"/>
  <c r="BX35" i="6" s="1"/>
  <c r="BX34" i="4"/>
  <c r="S45" i="4"/>
  <c r="S45" i="6" s="1"/>
  <c r="BY45" i="6" s="1"/>
  <c r="BY44" i="4"/>
  <c r="BI94" i="4"/>
  <c r="F95" i="4"/>
  <c r="F95" i="6" s="1"/>
  <c r="BL95" i="6" s="1"/>
  <c r="BL94" i="4"/>
  <c r="N45" i="4"/>
  <c r="N45" i="6" s="1"/>
  <c r="BT45" i="6" s="1"/>
  <c r="BT44" i="4"/>
  <c r="J115" i="4"/>
  <c r="J115" i="6" s="1"/>
  <c r="BP115" i="6" s="1"/>
  <c r="BP114" i="4"/>
  <c r="L85" i="4"/>
  <c r="L85" i="6" s="1"/>
  <c r="BR85" i="6" s="1"/>
  <c r="BR84" i="4"/>
  <c r="N115" i="4"/>
  <c r="N115" i="6" s="1"/>
  <c r="BT115" i="6" s="1"/>
  <c r="BT114" i="4"/>
  <c r="F25" i="4"/>
  <c r="F25" i="6" s="1"/>
  <c r="BL25" i="6" s="1"/>
  <c r="BL24" i="4"/>
  <c r="J35" i="4"/>
  <c r="J35" i="6" s="1"/>
  <c r="BP35" i="6" s="1"/>
  <c r="BP34" i="4"/>
  <c r="T55" i="4"/>
  <c r="T55" i="6" s="1"/>
  <c r="BZ55" i="6" s="1"/>
  <c r="BZ54" i="4"/>
  <c r="N55" i="4"/>
  <c r="N55" i="6" s="1"/>
  <c r="BT55" i="6" s="1"/>
  <c r="BT54" i="4"/>
  <c r="P35" i="4"/>
  <c r="P35" i="6" s="1"/>
  <c r="BV35" i="6" s="1"/>
  <c r="BV34" i="4"/>
  <c r="N95" i="4"/>
  <c r="N95" i="6" s="1"/>
  <c r="BT95" i="6" s="1"/>
  <c r="BT94" i="4"/>
  <c r="T15" i="4"/>
  <c r="T15" i="6" s="1"/>
  <c r="BZ15" i="6" s="1"/>
  <c r="BZ14" i="4"/>
  <c r="H25" i="4"/>
  <c r="H25" i="6" s="1"/>
  <c r="BN25" i="6" s="1"/>
  <c r="BN24" i="4"/>
  <c r="K105" i="4"/>
  <c r="K105" i="6" s="1"/>
  <c r="BQ105" i="6" s="1"/>
  <c r="BQ104" i="4"/>
  <c r="E105" i="4"/>
  <c r="E105" i="6" s="1"/>
  <c r="BK105" i="6" s="1"/>
  <c r="BK104" i="4"/>
  <c r="T115" i="4"/>
  <c r="T115" i="6" s="1"/>
  <c r="BZ115" i="6" s="1"/>
  <c r="BZ114" i="4"/>
  <c r="F105" i="4"/>
  <c r="F105" i="6" s="1"/>
  <c r="BL105" i="6" s="1"/>
  <c r="BL104" i="4"/>
  <c r="F115" i="4"/>
  <c r="F115" i="6" s="1"/>
  <c r="BL115" i="6" s="1"/>
  <c r="BL114" i="4"/>
  <c r="T35" i="4"/>
  <c r="T35" i="6" s="1"/>
  <c r="BZ35" i="6" s="1"/>
  <c r="BZ34" i="4"/>
  <c r="R65" i="4"/>
  <c r="R65" i="6" s="1"/>
  <c r="BX65" i="6" s="1"/>
  <c r="BX64" i="4"/>
  <c r="R115" i="4"/>
  <c r="R115" i="6" s="1"/>
  <c r="BX115" i="6" s="1"/>
  <c r="BX114" i="4"/>
  <c r="D15" i="4"/>
  <c r="D15" i="6" s="1"/>
  <c r="BJ14" i="4"/>
  <c r="L25" i="4"/>
  <c r="L25" i="6" s="1"/>
  <c r="BR25" i="6" s="1"/>
  <c r="BR24" i="4"/>
  <c r="BI64" i="4"/>
  <c r="BI104" i="4"/>
  <c r="L45" i="4"/>
  <c r="L45" i="6" s="1"/>
  <c r="BR45" i="6" s="1"/>
  <c r="BR44" i="4"/>
  <c r="BI74" i="4"/>
  <c r="BI44" i="4"/>
  <c r="BI14" i="4"/>
  <c r="K55" i="4"/>
  <c r="K55" i="6" s="1"/>
  <c r="BQ55" i="6" s="1"/>
  <c r="BQ54" i="4"/>
  <c r="O105" i="4"/>
  <c r="O105" i="6" s="1"/>
  <c r="BU105" i="6" s="1"/>
  <c r="BU104" i="4"/>
  <c r="J105" i="4"/>
  <c r="J105" i="6" s="1"/>
  <c r="BP105" i="6" s="1"/>
  <c r="BP104" i="4"/>
  <c r="J75" i="4"/>
  <c r="J75" i="6" s="1"/>
  <c r="BP75" i="6" s="1"/>
  <c r="BP74" i="4"/>
  <c r="P15" i="4"/>
  <c r="P15" i="6" s="1"/>
  <c r="BV15" i="6" s="1"/>
  <c r="BV14" i="4"/>
  <c r="P25" i="4"/>
  <c r="P25" i="6" s="1"/>
  <c r="BV25" i="6" s="1"/>
  <c r="BV24" i="4"/>
  <c r="F65" i="4"/>
  <c r="F65" i="6" s="1"/>
  <c r="BL65" i="6" s="1"/>
  <c r="BL64" i="4"/>
  <c r="P65" i="4"/>
  <c r="P65" i="6" s="1"/>
  <c r="BV65" i="6" s="1"/>
  <c r="BV64" i="4"/>
  <c r="E45" i="4"/>
  <c r="E45" i="6" s="1"/>
  <c r="BK45" i="6" s="1"/>
  <c r="BK44" i="4"/>
  <c r="E95" i="4"/>
  <c r="E95" i="6" s="1"/>
  <c r="BK95" i="6" s="1"/>
  <c r="BK94" i="4"/>
  <c r="H115" i="4"/>
  <c r="H115" i="6" s="1"/>
  <c r="BN115" i="6" s="1"/>
  <c r="BN114" i="4"/>
  <c r="F55" i="4"/>
  <c r="F55" i="6" s="1"/>
  <c r="BL55" i="6" s="1"/>
  <c r="BL54" i="4"/>
  <c r="R85" i="4"/>
  <c r="R85" i="6" s="1"/>
  <c r="BX85" i="6" s="1"/>
  <c r="BX84" i="4"/>
  <c r="O25" i="4"/>
  <c r="O25" i="6" s="1"/>
  <c r="BU25" i="6" s="1"/>
  <c r="BU24" i="4"/>
  <c r="M65" i="4"/>
  <c r="M65" i="6" s="1"/>
  <c r="BS65" i="6" s="1"/>
  <c r="BS64" i="4"/>
  <c r="K25" i="4"/>
  <c r="K25" i="6" s="1"/>
  <c r="BQ25" i="6" s="1"/>
  <c r="BQ24" i="4"/>
  <c r="I35" i="4"/>
  <c r="I35" i="6" s="1"/>
  <c r="BO35" i="6" s="1"/>
  <c r="BO34" i="4"/>
  <c r="K75" i="4"/>
  <c r="K75" i="6" s="1"/>
  <c r="BQ75" i="6" s="1"/>
  <c r="BQ74" i="4"/>
  <c r="I25" i="4"/>
  <c r="I25" i="6" s="1"/>
  <c r="BO25" i="6" s="1"/>
  <c r="BO24" i="4"/>
  <c r="Q45" i="4"/>
  <c r="Q45" i="6" s="1"/>
  <c r="BW45" i="6" s="1"/>
  <c r="BW44" i="4"/>
  <c r="N75" i="4"/>
  <c r="N75" i="6" s="1"/>
  <c r="BT75" i="6" s="1"/>
  <c r="BT74" i="4"/>
  <c r="G115" i="4"/>
  <c r="G115" i="6" s="1"/>
  <c r="BM115" i="6" s="1"/>
  <c r="BM114" i="4"/>
  <c r="U14" i="5"/>
  <c r="U15" i="5"/>
  <c r="U74" i="5"/>
  <c r="U75" i="5"/>
  <c r="U94" i="5"/>
  <c r="U95" i="5"/>
  <c r="U84" i="5"/>
  <c r="U85" i="5"/>
  <c r="U64" i="5"/>
  <c r="U65" i="5"/>
  <c r="U54" i="5"/>
  <c r="U55" i="5"/>
  <c r="U94" i="4"/>
  <c r="U104" i="4"/>
  <c r="U64" i="4"/>
  <c r="U24" i="4"/>
  <c r="U114" i="4"/>
  <c r="U74" i="4"/>
  <c r="U34" i="4"/>
  <c r="U44" i="4"/>
  <c r="U84" i="4"/>
  <c r="U14" i="4"/>
  <c r="BJ115" i="6" l="1"/>
  <c r="U115" i="6"/>
  <c r="BJ35" i="6"/>
  <c r="U35" i="6"/>
  <c r="U95" i="6"/>
  <c r="U65" i="6"/>
  <c r="U105" i="6"/>
  <c r="BJ45" i="6"/>
  <c r="U45" i="6"/>
  <c r="BJ15" i="6"/>
  <c r="U15" i="6"/>
  <c r="BJ55" i="6"/>
  <c r="U55" i="6"/>
  <c r="U75" i="6"/>
  <c r="U25" i="6"/>
  <c r="U85" i="6"/>
  <c r="BM115" i="4"/>
  <c r="BU25" i="4"/>
  <c r="BV25" i="4"/>
  <c r="BR45" i="4"/>
  <c r="BX65" i="4"/>
  <c r="BZ15" i="4"/>
  <c r="BR85" i="4"/>
  <c r="BZ95" i="4"/>
  <c r="BN15" i="4"/>
  <c r="BU95" i="4"/>
  <c r="BL15" i="4"/>
  <c r="BW75" i="4"/>
  <c r="BJ95" i="4"/>
  <c r="BS45" i="4"/>
  <c r="BT25" i="4"/>
  <c r="BZ85" i="4"/>
  <c r="BR115" i="4"/>
  <c r="BY15" i="4"/>
  <c r="BZ65" i="4"/>
  <c r="BJ45" i="4"/>
  <c r="BX45" i="4"/>
  <c r="BV105" i="4"/>
  <c r="BP95" i="4"/>
  <c r="BM95" i="4"/>
  <c r="U85" i="4"/>
  <c r="BI85" i="4"/>
  <c r="U115" i="4"/>
  <c r="BI115" i="4"/>
  <c r="U95" i="4"/>
  <c r="BI95" i="4"/>
  <c r="BO25" i="4"/>
  <c r="BN115" i="4"/>
  <c r="BP105" i="4"/>
  <c r="BL105" i="4"/>
  <c r="BT55" i="4"/>
  <c r="BL95" i="4"/>
  <c r="BX35" i="4"/>
  <c r="BM65" i="4"/>
  <c r="BW105" i="4"/>
  <c r="BZ25" i="4"/>
  <c r="BP15" i="4"/>
  <c r="BO95" i="4"/>
  <c r="BM25" i="4"/>
  <c r="BV95" i="4"/>
  <c r="BS95" i="4"/>
  <c r="BJ75" i="4"/>
  <c r="BW15" i="4"/>
  <c r="BM75" i="4"/>
  <c r="BO15" i="4"/>
  <c r="BM45" i="4"/>
  <c r="BT65" i="4"/>
  <c r="BQ25" i="4"/>
  <c r="BV65" i="4"/>
  <c r="BJ15" i="4"/>
  <c r="BQ105" i="4"/>
  <c r="BL25" i="4"/>
  <c r="BY115" i="4"/>
  <c r="BX75" i="4"/>
  <c r="BX95" i="4"/>
  <c r="BR75" i="4"/>
  <c r="BU55" i="4"/>
  <c r="BV115" i="4"/>
  <c r="BJ115" i="4"/>
  <c r="BQ85" i="4"/>
  <c r="BR55" i="4"/>
  <c r="BS105" i="4"/>
  <c r="BY35" i="4"/>
  <c r="BN45" i="4"/>
  <c r="BJ85" i="4"/>
  <c r="BU85" i="4"/>
  <c r="BK55" i="4"/>
  <c r="U45" i="4"/>
  <c r="BI45" i="4"/>
  <c r="U25" i="4"/>
  <c r="BI25" i="4"/>
  <c r="BT75" i="4"/>
  <c r="BX85" i="4"/>
  <c r="BV15" i="4"/>
  <c r="BZ35" i="4"/>
  <c r="BT95" i="4"/>
  <c r="BP115" i="4"/>
  <c r="BS75" i="4"/>
  <c r="BV85" i="4"/>
  <c r="BX15" i="4"/>
  <c r="BY85" i="4"/>
  <c r="BY55" i="4"/>
  <c r="BP25" i="4"/>
  <c r="BJ25" i="4"/>
  <c r="BX55" i="4"/>
  <c r="BT85" i="4"/>
  <c r="BW115" i="4"/>
  <c r="BV45" i="4"/>
  <c r="BW65" i="4"/>
  <c r="BM15" i="4"/>
  <c r="BS35" i="4"/>
  <c r="BR35" i="4"/>
  <c r="BN95" i="4"/>
  <c r="BQ75" i="4"/>
  <c r="BK95" i="4"/>
  <c r="BU105" i="4"/>
  <c r="BZ115" i="4"/>
  <c r="BZ55" i="4"/>
  <c r="BX25" i="4"/>
  <c r="BL35" i="4"/>
  <c r="BJ55" i="4"/>
  <c r="BV55" i="4"/>
  <c r="BM55" i="4"/>
  <c r="BQ115" i="4"/>
  <c r="BU45" i="4"/>
  <c r="BN75" i="4"/>
  <c r="BW85" i="4"/>
  <c r="BZ75" i="4"/>
  <c r="U55" i="4"/>
  <c r="BN105" i="4"/>
  <c r="BM85" i="4"/>
  <c r="BQ95" i="4"/>
  <c r="BV75" i="4"/>
  <c r="BO45" i="4"/>
  <c r="BN35" i="4"/>
  <c r="BK25" i="4"/>
  <c r="U35" i="4"/>
  <c r="BI35" i="4"/>
  <c r="U65" i="4"/>
  <c r="BI65" i="4"/>
  <c r="BS65" i="4"/>
  <c r="BL65" i="4"/>
  <c r="BX115" i="4"/>
  <c r="BN25" i="4"/>
  <c r="BT115" i="4"/>
  <c r="BK115" i="4"/>
  <c r="BO55" i="4"/>
  <c r="BQ15" i="4"/>
  <c r="BT105" i="4"/>
  <c r="BS115" i="4"/>
  <c r="BJ65" i="4"/>
  <c r="BP55" i="4"/>
  <c r="BS55" i="4"/>
  <c r="BQ45" i="4"/>
  <c r="BM35" i="4"/>
  <c r="BO75" i="4"/>
  <c r="BT35" i="4"/>
  <c r="BN65" i="4"/>
  <c r="BW95" i="4"/>
  <c r="BK75" i="4"/>
  <c r="BT15" i="4"/>
  <c r="BQ65" i="4"/>
  <c r="BW45" i="4"/>
  <c r="BL55" i="4"/>
  <c r="BP75" i="4"/>
  <c r="BL115" i="4"/>
  <c r="BV35" i="4"/>
  <c r="BT45" i="4"/>
  <c r="BY45" i="4"/>
  <c r="BP65" i="4"/>
  <c r="BK65" i="4"/>
  <c r="BL45" i="4"/>
  <c r="BR95" i="4"/>
  <c r="BZ105" i="4"/>
  <c r="BN85" i="4"/>
  <c r="BS85" i="4"/>
  <c r="BR15" i="4"/>
  <c r="BY95" i="4"/>
  <c r="BP85" i="4"/>
  <c r="BO65" i="4"/>
  <c r="BS25" i="4"/>
  <c r="BO85" i="4"/>
  <c r="BR65" i="4"/>
  <c r="U15" i="4"/>
  <c r="BI15" i="4"/>
  <c r="U75" i="4"/>
  <c r="BI75" i="4"/>
  <c r="U105" i="4"/>
  <c r="BI105" i="4"/>
  <c r="BO35" i="4"/>
  <c r="BK45" i="4"/>
  <c r="BQ55" i="4"/>
  <c r="BR25" i="4"/>
  <c r="BK105" i="4"/>
  <c r="BP35" i="4"/>
  <c r="BK15" i="4"/>
  <c r="BQ35" i="4"/>
  <c r="BL85" i="4"/>
  <c r="BJ35" i="4"/>
  <c r="BO115" i="4"/>
  <c r="BJ105" i="4"/>
  <c r="BW25" i="4"/>
  <c r="BX105" i="4"/>
  <c r="BO105" i="4"/>
  <c r="BS15" i="4"/>
  <c r="BN55" i="4"/>
  <c r="BU115" i="4"/>
  <c r="BK85" i="4"/>
  <c r="BZ45" i="4"/>
  <c r="BP45" i="4"/>
  <c r="BK35" i="4"/>
  <c r="BM10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Emily Chan</author>
  </authors>
  <commentList>
    <comment ref="C23" authorId="0" shapeId="0" xr:uid="{90E452EF-9C92-4B11-9964-E7B4D17FB904}">
      <text>
        <r>
          <rPr>
            <b/>
            <sz val="9"/>
            <color indexed="81"/>
            <rFont val="Tahoma"/>
            <family val="2"/>
          </rPr>
          <t>Emily Chan:</t>
        </r>
        <r>
          <rPr>
            <sz val="9"/>
            <color indexed="81"/>
            <rFont val="Tahoma"/>
            <family val="2"/>
          </rPr>
          <t xml:space="preserve">
changed it to the values from demographic data</t>
        </r>
      </text>
    </comment>
  </commentList>
</comments>
</file>

<file path=xl/sharedStrings.xml><?xml version="1.0" encoding="utf-8"?>
<sst xmlns="http://schemas.openxmlformats.org/spreadsheetml/2006/main" count="252" uniqueCount="55">
  <si>
    <t>Region 1</t>
  </si>
  <si>
    <t>Region 2</t>
  </si>
  <si>
    <t>Region 3</t>
  </si>
  <si>
    <t>Region 4</t>
  </si>
  <si>
    <t>Region 5</t>
  </si>
  <si>
    <t>Region 6</t>
  </si>
  <si>
    <t>Temporary housing cost with disaster (per person per month)</t>
  </si>
  <si>
    <t>Property Value distribution &lt;Ꝕ50K</t>
  </si>
  <si>
    <t>Property Value distribution Ꝕ50K-Ꝕ99K</t>
  </si>
  <si>
    <t>Property Value distribution Ꝕ100K-Ꝕ149K</t>
  </si>
  <si>
    <t>Property Value distribution Ꝕ150K-Ꝕ199K</t>
  </si>
  <si>
    <t>Property Value distribution Ꝕ200K-Ꝕ249K</t>
  </si>
  <si>
    <t>Property Value distribution Ꝕ250K-Ꝕ299K</t>
  </si>
  <si>
    <t>Property Value distribution Ꝕ300K-Ꝕ399K</t>
  </si>
  <si>
    <t>Property Value distribution Ꝕ400K-Ꝕ499K</t>
  </si>
  <si>
    <t>Property Value distribution Ꝕ500K-Ꝕ749K</t>
  </si>
  <si>
    <t>Property Value distribution Ꝕ750K-Ꝕ999K</t>
  </si>
  <si>
    <t>Property Value distribution Ꝕ1M-Ꝕ1.499K</t>
  </si>
  <si>
    <t>Property Value distribution Ꝕ1.5M-Ꝕ1.99M</t>
  </si>
  <si>
    <t>Property Value distribution &gt;=Ꝕ2M</t>
  </si>
  <si>
    <t>Census, July 1, 2021</t>
  </si>
  <si>
    <t>Census, July 1, 2020</t>
  </si>
  <si>
    <t>Census, July 1, 2019</t>
  </si>
  <si>
    <t>Housing Units</t>
  </si>
  <si>
    <t>% of new housing units x total population</t>
  </si>
  <si>
    <t>Population growth rate</t>
  </si>
  <si>
    <t>Average people per housing unit</t>
  </si>
  <si>
    <t>original avg people per housing unit</t>
  </si>
  <si>
    <t>Population per hectare</t>
  </si>
  <si>
    <t xml:space="preserve">Population </t>
  </si>
  <si>
    <t xml:space="preserve">Region 1 </t>
  </si>
  <si>
    <t xml:space="preserve">Region 3 </t>
  </si>
  <si>
    <t xml:space="preserve">Region 5 </t>
  </si>
  <si>
    <t xml:space="preserve">Region 6 </t>
  </si>
  <si>
    <t>Total</t>
  </si>
  <si>
    <t>Threshold</t>
  </si>
  <si>
    <t>Total Hazard Events</t>
  </si>
  <si>
    <t>Major</t>
  </si>
  <si>
    <t>Medium</t>
  </si>
  <si>
    <t>Minor</t>
  </si>
  <si>
    <t>Input</t>
  </si>
  <si>
    <t>people per housing unit</t>
  </si>
  <si>
    <t>% of housing units affected</t>
  </si>
  <si>
    <t>Range</t>
  </si>
  <si>
    <t>Emergency Relocation Costs</t>
  </si>
  <si>
    <t>Total Property Damage</t>
  </si>
  <si>
    <t>Temporary Relocation Costs</t>
  </si>
  <si>
    <t>number of months</t>
  </si>
  <si>
    <t>Household Goods Cost</t>
  </si>
  <si>
    <t>Total (PD + Relocation + Household Goods)</t>
  </si>
  <si>
    <t>&lt;- scenario input</t>
  </si>
  <si>
    <t>linked to tab 'Relocation Components' + inflation and property price growth</t>
  </si>
  <si>
    <t>Property price growth</t>
  </si>
  <si>
    <t>considers property price growth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</si>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</sst>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%"/>
    <numFmt numFmtId="166" formatCode="_-* #,##0_-;\-* #,##0_-;_-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 Light"/>
      <family val="2"/>
    </font>
    <font>
      <b/>
      <sz val="11"/>
      <color rgb="FFFFFFFF"/>
      <name val="Calibri"/>
      <family val="2"/>
      <scheme val="minor"/>
    </font>
    <font>
      <sz val="11"/>
      <color theme="1"/>
      <name val="Calibri Light"/>
      <family val="2"/>
      <scheme val="maj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024D7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10" borderId="0" applyNumberFormat="0" applyBorder="0" applyAlignment="0" applyProtection="0"/>
  </cellStyleXfs>
  <cellXfs count="31">
    <xf numFmtId="0" fontId="0" fillId="0" borderId="0" xfId="0"/>
    <xf numFmtId="0" fontId="3" fillId="2" borderId="0" xfId="0" applyFont="1" applyFill="1" applyAlignment="1">
      <alignment horizontal="right"/>
    </xf>
    <xf numFmtId="3" fontId="4" fillId="3" borderId="0" xfId="0" applyNumberFormat="1" applyFont="1" applyFill="1" applyAlignment="1">
      <alignment horizontal="right"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right" vertical="top"/>
    </xf>
    <xf numFmtId="0" fontId="4" fillId="4" borderId="0" xfId="0" applyFont="1" applyFill="1" applyAlignment="1">
      <alignment horizontal="left" vertical="top"/>
    </xf>
    <xf numFmtId="10" fontId="4" fillId="4" borderId="0" xfId="0" applyNumberFormat="1" applyFont="1" applyFill="1" applyAlignment="1">
      <alignment horizontal="right" vertical="top"/>
    </xf>
    <xf numFmtId="10" fontId="4" fillId="3" borderId="0" xfId="0" applyNumberFormat="1" applyFont="1" applyFill="1" applyAlignment="1">
      <alignment horizontal="right" vertical="top"/>
    </xf>
    <xf numFmtId="0" fontId="5" fillId="2" borderId="0" xfId="0" applyFont="1" applyFill="1" applyAlignment="1">
      <alignment horizontal="left"/>
    </xf>
    <xf numFmtId="3" fontId="4" fillId="4" borderId="0" xfId="0" applyNumberFormat="1" applyFont="1" applyFill="1" applyAlignment="1">
      <alignment horizontal="right" vertical="top"/>
    </xf>
    <xf numFmtId="164" fontId="0" fillId="0" borderId="0" xfId="1" applyFont="1"/>
    <xf numFmtId="165" fontId="2" fillId="0" borderId="0" xfId="2" applyNumberFormat="1" applyFont="1"/>
    <xf numFmtId="165" fontId="0" fillId="0" borderId="0" xfId="0" applyNumberFormat="1"/>
    <xf numFmtId="0" fontId="2" fillId="0" borderId="0" xfId="0" applyFont="1"/>
    <xf numFmtId="0" fontId="3" fillId="5" borderId="0" xfId="0" applyFont="1" applyFill="1" applyAlignment="1">
      <alignment horizontal="right"/>
    </xf>
    <xf numFmtId="3" fontId="6" fillId="6" borderId="0" xfId="0" applyNumberFormat="1" applyFont="1" applyFill="1"/>
    <xf numFmtId="2" fontId="0" fillId="0" borderId="0" xfId="0" applyNumberFormat="1"/>
    <xf numFmtId="166" fontId="0" fillId="0" borderId="0" xfId="1" applyNumberFormat="1" applyFont="1"/>
    <xf numFmtId="0" fontId="0" fillId="0" borderId="2" xfId="0" applyBorder="1"/>
    <xf numFmtId="166" fontId="0" fillId="7" borderId="0" xfId="1" applyNumberFormat="1" applyFont="1" applyFill="1"/>
    <xf numFmtId="0" fontId="0" fillId="8" borderId="0" xfId="0" applyFill="1"/>
    <xf numFmtId="164" fontId="0" fillId="0" borderId="0" xfId="0" applyNumberFormat="1"/>
    <xf numFmtId="0" fontId="0" fillId="9" borderId="0" xfId="0" applyFill="1"/>
    <xf numFmtId="0" fontId="9" fillId="11" borderId="0" xfId="3" applyFont="1" applyFill="1"/>
    <xf numFmtId="0" fontId="0" fillId="11" borderId="0" xfId="0" applyFill="1"/>
    <xf numFmtId="0" fontId="3" fillId="12" borderId="0" xfId="0" applyFont="1" applyFill="1" applyAlignment="1">
      <alignment horizontal="left"/>
    </xf>
    <xf numFmtId="0" fontId="0" fillId="13" borderId="0" xfId="0" applyFill="1"/>
    <xf numFmtId="0" fontId="0" fillId="14" borderId="0" xfId="0" applyFill="1"/>
    <xf numFmtId="0" fontId="4" fillId="4" borderId="0" xfId="0" applyFont="1" applyFill="1" applyAlignment="1">
      <alignment horizontal="right" vertical="top"/>
    </xf>
    <xf numFmtId="0" fontId="2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4">
    <cellStyle name="Comma" xfId="1" builtinId="3"/>
    <cellStyle name="Neutral" xfId="3" builtinId="28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sw-my.sharepoint.com/personal/z5311935_ad_unsw_edu_au/Documents/ACTL4001/Hazard%20Event%20Prediction%20pv%20-%20ES.xlsx" TargetMode="External"/><Relationship Id="rId1" Type="http://schemas.openxmlformats.org/officeDocument/2006/relationships/externalLinkPath" Target="Hazard%20Event%20Prediction%20pv%20-%20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SP Scenarios"/>
      <sheetName val="Weighted Averages"/>
      <sheetName val="R1 Analysis"/>
      <sheetName val="R2 Analysis"/>
      <sheetName val="R3 Analysis"/>
      <sheetName val="R4 Analysis"/>
      <sheetName val="R5 Analysis"/>
      <sheetName val="R6 Analysis"/>
      <sheetName val="Total"/>
      <sheetName val="quick analysis"/>
    </sheetNames>
    <sheetDataSet>
      <sheetData sheetId="0"/>
      <sheetData sheetId="1"/>
      <sheetData sheetId="2">
        <row r="2">
          <cell r="A2" t="str">
            <v>SSP1‒ 2.6</v>
          </cell>
        </row>
        <row r="16">
          <cell r="B16">
            <v>2020</v>
          </cell>
          <cell r="C16">
            <v>8.0000000000000002E-3</v>
          </cell>
          <cell r="D16">
            <v>0</v>
          </cell>
          <cell r="E16">
            <v>0.28299999999999997</v>
          </cell>
          <cell r="F16">
            <v>0.11700000000000001</v>
          </cell>
          <cell r="G16">
            <v>7.4999999999999997E-2</v>
          </cell>
          <cell r="H16">
            <v>0</v>
          </cell>
          <cell r="I16">
            <v>0.48299999999999998</v>
          </cell>
          <cell r="J16">
            <v>7.0999999999999994E-2</v>
          </cell>
          <cell r="K16">
            <v>0</v>
          </cell>
          <cell r="L16">
            <v>0.74199999999999999</v>
          </cell>
          <cell r="M16">
            <v>0.48299999999999998</v>
          </cell>
          <cell r="N16">
            <v>0.2</v>
          </cell>
          <cell r="O16">
            <v>4.2000000000000003E-2</v>
          </cell>
          <cell r="P16">
            <v>1.538</v>
          </cell>
          <cell r="Q16">
            <v>0.2</v>
          </cell>
          <cell r="R16">
            <v>0</v>
          </cell>
          <cell r="S16">
            <v>3.2040000000000002</v>
          </cell>
          <cell r="T16">
            <v>2.5750000000000002</v>
          </cell>
          <cell r="U16">
            <v>0.25</v>
          </cell>
          <cell r="V16">
            <v>4.2000000000000003E-2</v>
          </cell>
          <cell r="W16">
            <v>6.2709999999999999</v>
          </cell>
        </row>
        <row r="17">
          <cell r="B17">
            <v>2030</v>
          </cell>
          <cell r="C17">
            <v>8.9999999999999993E-3</v>
          </cell>
          <cell r="D17">
            <v>0</v>
          </cell>
          <cell r="E17">
            <v>0.314</v>
          </cell>
          <cell r="F17">
            <v>0.13</v>
          </cell>
          <cell r="G17">
            <v>8.3000000000000004E-2</v>
          </cell>
          <cell r="H17">
            <v>0</v>
          </cell>
          <cell r="I17">
            <v>0.53600000000000003</v>
          </cell>
          <cell r="J17">
            <v>7.9000000000000001E-2</v>
          </cell>
          <cell r="K17">
            <v>0</v>
          </cell>
          <cell r="L17">
            <v>0.82299999999999995</v>
          </cell>
          <cell r="M17">
            <v>0.53600000000000003</v>
          </cell>
          <cell r="N17">
            <v>0.222</v>
          </cell>
          <cell r="O17">
            <v>4.7E-2</v>
          </cell>
          <cell r="P17">
            <v>1.7050000000000001</v>
          </cell>
          <cell r="Q17">
            <v>0.222</v>
          </cell>
          <cell r="R17">
            <v>0</v>
          </cell>
          <cell r="S17">
            <v>3.5529999999999999</v>
          </cell>
          <cell r="T17">
            <v>2.855</v>
          </cell>
          <cell r="U17">
            <v>0.27700000000000002</v>
          </cell>
          <cell r="V17">
            <v>4.7E-2</v>
          </cell>
          <cell r="W17">
            <v>6.9539999999999997</v>
          </cell>
        </row>
        <row r="18">
          <cell r="B18">
            <v>2040</v>
          </cell>
          <cell r="C18">
            <v>0.01</v>
          </cell>
          <cell r="D18">
            <v>0</v>
          </cell>
          <cell r="E18">
            <v>0.33700000000000002</v>
          </cell>
          <cell r="F18">
            <v>0.13900000000000001</v>
          </cell>
          <cell r="G18">
            <v>8.8999999999999996E-2</v>
          </cell>
          <cell r="H18">
            <v>0</v>
          </cell>
          <cell r="I18">
            <v>0.57499999999999996</v>
          </cell>
          <cell r="J18">
            <v>8.5000000000000006E-2</v>
          </cell>
          <cell r="K18">
            <v>0</v>
          </cell>
          <cell r="L18">
            <v>0.88300000000000001</v>
          </cell>
          <cell r="M18">
            <v>0.57499999999999996</v>
          </cell>
          <cell r="N18">
            <v>0.23799999999999999</v>
          </cell>
          <cell r="O18">
            <v>0.05</v>
          </cell>
          <cell r="P18">
            <v>1.831</v>
          </cell>
          <cell r="Q18">
            <v>0.23799999999999999</v>
          </cell>
          <cell r="R18">
            <v>0</v>
          </cell>
          <cell r="S18">
            <v>3.8140000000000001</v>
          </cell>
          <cell r="T18">
            <v>3.0649999999999999</v>
          </cell>
          <cell r="U18">
            <v>0.29799999999999999</v>
          </cell>
          <cell r="V18">
            <v>0.05</v>
          </cell>
          <cell r="W18">
            <v>7.4649999999999999</v>
          </cell>
        </row>
        <row r="19">
          <cell r="B19">
            <v>2050</v>
          </cell>
          <cell r="C19">
            <v>0.01</v>
          </cell>
          <cell r="D19">
            <v>0</v>
          </cell>
          <cell r="E19">
            <v>0.35</v>
          </cell>
          <cell r="F19">
            <v>0.14399999999999999</v>
          </cell>
          <cell r="G19">
            <v>9.2999999999999999E-2</v>
          </cell>
          <cell r="H19">
            <v>0</v>
          </cell>
          <cell r="I19">
            <v>0.59699999999999998</v>
          </cell>
          <cell r="J19">
            <v>8.7999999999999995E-2</v>
          </cell>
          <cell r="K19">
            <v>0</v>
          </cell>
          <cell r="L19">
            <v>0.91600000000000004</v>
          </cell>
          <cell r="M19">
            <v>0.59699999999999998</v>
          </cell>
          <cell r="N19">
            <v>0.247</v>
          </cell>
          <cell r="O19">
            <v>5.1999999999999998E-2</v>
          </cell>
          <cell r="P19">
            <v>1.899</v>
          </cell>
          <cell r="Q19">
            <v>0.247</v>
          </cell>
          <cell r="R19">
            <v>0</v>
          </cell>
          <cell r="S19">
            <v>3.9569999999999999</v>
          </cell>
          <cell r="T19">
            <v>3.18</v>
          </cell>
          <cell r="U19">
            <v>0.309</v>
          </cell>
          <cell r="V19">
            <v>5.1999999999999998E-2</v>
          </cell>
          <cell r="W19">
            <v>7.7450000000000001</v>
          </cell>
        </row>
        <row r="20">
          <cell r="B20">
            <v>2060</v>
          </cell>
          <cell r="C20">
            <v>0.01</v>
          </cell>
          <cell r="D20">
            <v>0</v>
          </cell>
          <cell r="E20">
            <v>0.35299999999999998</v>
          </cell>
          <cell r="F20">
            <v>0.14599999999999999</v>
          </cell>
          <cell r="G20">
            <v>9.4E-2</v>
          </cell>
          <cell r="H20">
            <v>0</v>
          </cell>
          <cell r="I20">
            <v>0.60199999999999998</v>
          </cell>
          <cell r="J20">
            <v>8.8999999999999996E-2</v>
          </cell>
          <cell r="K20">
            <v>0</v>
          </cell>
          <cell r="L20">
            <v>0.92500000000000004</v>
          </cell>
          <cell r="M20">
            <v>0.60199999999999998</v>
          </cell>
          <cell r="N20">
            <v>0.249</v>
          </cell>
          <cell r="O20">
            <v>5.1999999999999998E-2</v>
          </cell>
          <cell r="P20">
            <v>1.9179999999999999</v>
          </cell>
          <cell r="Q20">
            <v>0.249</v>
          </cell>
          <cell r="R20">
            <v>0</v>
          </cell>
          <cell r="S20">
            <v>3.9950000000000001</v>
          </cell>
          <cell r="T20">
            <v>3.2109999999999999</v>
          </cell>
          <cell r="U20">
            <v>0.312</v>
          </cell>
          <cell r="V20">
            <v>5.1999999999999998E-2</v>
          </cell>
          <cell r="W20">
            <v>7.819</v>
          </cell>
        </row>
        <row r="21">
          <cell r="B21">
            <v>2070</v>
          </cell>
          <cell r="C21">
            <v>0.01</v>
          </cell>
          <cell r="D21">
            <v>0</v>
          </cell>
          <cell r="E21">
            <v>0.34899999999999998</v>
          </cell>
          <cell r="F21">
            <v>0.14399999999999999</v>
          </cell>
          <cell r="G21">
            <v>9.2999999999999999E-2</v>
          </cell>
          <cell r="H21">
            <v>0</v>
          </cell>
          <cell r="I21">
            <v>0.59599999999999997</v>
          </cell>
          <cell r="J21">
            <v>8.7999999999999995E-2</v>
          </cell>
          <cell r="K21">
            <v>0</v>
          </cell>
          <cell r="L21">
            <v>0.91600000000000004</v>
          </cell>
          <cell r="M21">
            <v>0.59599999999999997</v>
          </cell>
          <cell r="N21">
            <v>0.247</v>
          </cell>
          <cell r="O21">
            <v>5.1999999999999998E-2</v>
          </cell>
          <cell r="P21">
            <v>1.899</v>
          </cell>
          <cell r="Q21">
            <v>0.247</v>
          </cell>
          <cell r="R21">
            <v>0</v>
          </cell>
          <cell r="S21">
            <v>3.956</v>
          </cell>
          <cell r="T21">
            <v>3.1789999999999998</v>
          </cell>
          <cell r="U21">
            <v>0.309</v>
          </cell>
          <cell r="V21">
            <v>5.1999999999999998E-2</v>
          </cell>
          <cell r="W21">
            <v>7.7430000000000003</v>
          </cell>
        </row>
        <row r="22">
          <cell r="B22">
            <v>2080</v>
          </cell>
          <cell r="C22">
            <v>0.01</v>
          </cell>
          <cell r="D22">
            <v>0</v>
          </cell>
          <cell r="E22">
            <v>0.33900000000000002</v>
          </cell>
          <cell r="F22">
            <v>0.14000000000000001</v>
          </cell>
          <cell r="G22">
            <v>0.09</v>
          </cell>
          <cell r="H22">
            <v>0</v>
          </cell>
          <cell r="I22">
            <v>0.57899999999999996</v>
          </cell>
          <cell r="J22">
            <v>8.5000000000000006E-2</v>
          </cell>
          <cell r="K22">
            <v>0</v>
          </cell>
          <cell r="L22">
            <v>0.88900000000000001</v>
          </cell>
          <cell r="M22">
            <v>0.57899999999999996</v>
          </cell>
          <cell r="N22">
            <v>0.24</v>
          </cell>
          <cell r="O22">
            <v>0.05</v>
          </cell>
          <cell r="P22">
            <v>1.8440000000000001</v>
          </cell>
          <cell r="Q22">
            <v>0.24</v>
          </cell>
          <cell r="R22">
            <v>0</v>
          </cell>
          <cell r="S22">
            <v>3.84</v>
          </cell>
          <cell r="T22">
            <v>3.0859999999999999</v>
          </cell>
          <cell r="U22">
            <v>0.3</v>
          </cell>
          <cell r="V22">
            <v>0.05</v>
          </cell>
          <cell r="W22">
            <v>7.5170000000000003</v>
          </cell>
        </row>
        <row r="23">
          <cell r="B23">
            <v>2090</v>
          </cell>
          <cell r="C23">
            <v>8.9999999999999993E-3</v>
          </cell>
          <cell r="D23">
            <v>0</v>
          </cell>
          <cell r="E23">
            <v>0.32300000000000001</v>
          </cell>
          <cell r="F23">
            <v>0.13400000000000001</v>
          </cell>
          <cell r="G23">
            <v>8.5999999999999993E-2</v>
          </cell>
          <cell r="H23">
            <v>0</v>
          </cell>
          <cell r="I23">
            <v>0.55200000000000005</v>
          </cell>
          <cell r="J23">
            <v>8.1000000000000003E-2</v>
          </cell>
          <cell r="K23">
            <v>0</v>
          </cell>
          <cell r="L23">
            <v>0.84799999999999998</v>
          </cell>
          <cell r="M23">
            <v>0.55200000000000005</v>
          </cell>
          <cell r="N23">
            <v>0.22800000000000001</v>
          </cell>
          <cell r="O23">
            <v>4.8000000000000001E-2</v>
          </cell>
          <cell r="P23">
            <v>1.7569999999999999</v>
          </cell>
          <cell r="Q23">
            <v>0.22800000000000001</v>
          </cell>
          <cell r="R23">
            <v>0</v>
          </cell>
          <cell r="S23">
            <v>3.66</v>
          </cell>
          <cell r="T23">
            <v>2.9420000000000002</v>
          </cell>
          <cell r="U23">
            <v>0.28599999999999998</v>
          </cell>
          <cell r="V23">
            <v>4.8000000000000001E-2</v>
          </cell>
          <cell r="W23">
            <v>7.1639999999999997</v>
          </cell>
        </row>
        <row r="24">
          <cell r="B24">
            <v>2100</v>
          </cell>
          <cell r="C24">
            <v>8.9999999999999993E-3</v>
          </cell>
          <cell r="D24">
            <v>0</v>
          </cell>
          <cell r="E24">
            <v>0.308</v>
          </cell>
          <cell r="F24">
            <v>0.127</v>
          </cell>
          <cell r="G24">
            <v>8.2000000000000003E-2</v>
          </cell>
          <cell r="H24">
            <v>0</v>
          </cell>
          <cell r="I24">
            <v>0.52500000000000002</v>
          </cell>
          <cell r="J24">
            <v>7.6999999999999999E-2</v>
          </cell>
          <cell r="K24">
            <v>0</v>
          </cell>
          <cell r="L24">
            <v>0.80600000000000005</v>
          </cell>
          <cell r="M24">
            <v>0.52500000000000002</v>
          </cell>
          <cell r="N24">
            <v>0.217</v>
          </cell>
          <cell r="O24">
            <v>4.5999999999999999E-2</v>
          </cell>
          <cell r="P24">
            <v>1.6719999999999999</v>
          </cell>
          <cell r="Q24">
            <v>0.217</v>
          </cell>
          <cell r="R24">
            <v>0</v>
          </cell>
          <cell r="S24">
            <v>3.4820000000000002</v>
          </cell>
          <cell r="T24">
            <v>2.7989999999999999</v>
          </cell>
          <cell r="U24">
            <v>0.27200000000000002</v>
          </cell>
          <cell r="V24">
            <v>4.5999999999999999E-2</v>
          </cell>
          <cell r="W24">
            <v>6.8150000000000004</v>
          </cell>
        </row>
        <row r="25">
          <cell r="B25">
            <v>2110</v>
          </cell>
          <cell r="C25">
            <v>8.0000000000000002E-3</v>
          </cell>
          <cell r="D25">
            <v>0</v>
          </cell>
          <cell r="E25">
            <v>0.29199999999999998</v>
          </cell>
          <cell r="F25">
            <v>0.121</v>
          </cell>
          <cell r="G25">
            <v>7.6999999999999999E-2</v>
          </cell>
          <cell r="H25">
            <v>0</v>
          </cell>
          <cell r="I25">
            <v>0.499</v>
          </cell>
          <cell r="J25">
            <v>7.2999999999999995E-2</v>
          </cell>
          <cell r="K25">
            <v>0</v>
          </cell>
          <cell r="L25">
            <v>0.76600000000000001</v>
          </cell>
          <cell r="M25">
            <v>0.499</v>
          </cell>
          <cell r="N25">
            <v>0.20699999999999999</v>
          </cell>
          <cell r="O25">
            <v>4.2999999999999997E-2</v>
          </cell>
          <cell r="P25">
            <v>1.5880000000000001</v>
          </cell>
          <cell r="Q25">
            <v>0.20699999999999999</v>
          </cell>
          <cell r="R25">
            <v>0</v>
          </cell>
          <cell r="S25">
            <v>3.3079999999999998</v>
          </cell>
          <cell r="T25">
            <v>2.6589999999999998</v>
          </cell>
          <cell r="U25">
            <v>0.25800000000000001</v>
          </cell>
          <cell r="V25">
            <v>4.2999999999999997E-2</v>
          </cell>
          <cell r="W25">
            <v>6.4749999999999996</v>
          </cell>
        </row>
        <row r="26">
          <cell r="B26">
            <v>2120</v>
          </cell>
          <cell r="C26">
            <v>8.0000000000000002E-3</v>
          </cell>
          <cell r="D26">
            <v>0</v>
          </cell>
          <cell r="E26">
            <v>0.27700000000000002</v>
          </cell>
          <cell r="F26">
            <v>0.115</v>
          </cell>
          <cell r="G26">
            <v>7.2999999999999995E-2</v>
          </cell>
          <cell r="H26">
            <v>0</v>
          </cell>
          <cell r="I26">
            <v>0.47299999999999998</v>
          </cell>
          <cell r="J26">
            <v>7.0000000000000007E-2</v>
          </cell>
          <cell r="K26">
            <v>0</v>
          </cell>
          <cell r="L26">
            <v>0.72699999999999998</v>
          </cell>
          <cell r="M26">
            <v>0.47299999999999998</v>
          </cell>
          <cell r="N26">
            <v>0.19600000000000001</v>
          </cell>
          <cell r="O26">
            <v>4.1000000000000002E-2</v>
          </cell>
          <cell r="P26">
            <v>1.5069999999999999</v>
          </cell>
          <cell r="Q26">
            <v>0.19600000000000001</v>
          </cell>
          <cell r="R26">
            <v>0</v>
          </cell>
          <cell r="S26">
            <v>3.1389999999999998</v>
          </cell>
          <cell r="T26">
            <v>2.5230000000000001</v>
          </cell>
          <cell r="U26">
            <v>0.245</v>
          </cell>
          <cell r="V26">
            <v>4.1000000000000002E-2</v>
          </cell>
          <cell r="W26">
            <v>6.1440000000000001</v>
          </cell>
        </row>
        <row r="27">
          <cell r="B27">
            <v>2130</v>
          </cell>
          <cell r="C27">
            <v>7.0000000000000001E-3</v>
          </cell>
          <cell r="D27">
            <v>0</v>
          </cell>
          <cell r="E27">
            <v>0.26300000000000001</v>
          </cell>
          <cell r="F27">
            <v>0.109</v>
          </cell>
          <cell r="G27">
            <v>7.0000000000000007E-2</v>
          </cell>
          <cell r="H27">
            <v>0</v>
          </cell>
          <cell r="I27">
            <v>0.45</v>
          </cell>
          <cell r="J27">
            <v>6.6000000000000003E-2</v>
          </cell>
          <cell r="K27">
            <v>0</v>
          </cell>
          <cell r="L27">
            <v>0.69099999999999995</v>
          </cell>
          <cell r="M27">
            <v>0.45</v>
          </cell>
          <cell r="N27">
            <v>0.186</v>
          </cell>
          <cell r="O27">
            <v>3.9E-2</v>
          </cell>
          <cell r="P27">
            <v>1.4319999999999999</v>
          </cell>
          <cell r="Q27">
            <v>0.186</v>
          </cell>
          <cell r="R27">
            <v>0</v>
          </cell>
          <cell r="S27">
            <v>2.9830000000000001</v>
          </cell>
          <cell r="T27">
            <v>2.3969999999999998</v>
          </cell>
          <cell r="U27">
            <v>0.23300000000000001</v>
          </cell>
          <cell r="V27">
            <v>3.9E-2</v>
          </cell>
          <cell r="W27">
            <v>5.8390000000000004</v>
          </cell>
        </row>
        <row r="28">
          <cell r="B28">
            <v>2140</v>
          </cell>
          <cell r="C28">
            <v>7.0000000000000001E-3</v>
          </cell>
          <cell r="D28">
            <v>0</v>
          </cell>
          <cell r="E28">
            <v>0.26300000000000001</v>
          </cell>
          <cell r="F28">
            <v>0.109</v>
          </cell>
          <cell r="G28">
            <v>7.0000000000000007E-2</v>
          </cell>
          <cell r="H28">
            <v>0</v>
          </cell>
          <cell r="I28">
            <v>0.45</v>
          </cell>
          <cell r="J28">
            <v>6.6000000000000003E-2</v>
          </cell>
          <cell r="K28">
            <v>0</v>
          </cell>
          <cell r="L28">
            <v>0.69099999999999995</v>
          </cell>
          <cell r="M28">
            <v>0.45</v>
          </cell>
          <cell r="N28">
            <v>0.186</v>
          </cell>
          <cell r="O28">
            <v>3.9E-2</v>
          </cell>
          <cell r="P28">
            <v>1.4319999999999999</v>
          </cell>
          <cell r="Q28">
            <v>0.186</v>
          </cell>
          <cell r="R28">
            <v>0</v>
          </cell>
          <cell r="S28">
            <v>2.9830000000000001</v>
          </cell>
          <cell r="T28">
            <v>2.3969999999999998</v>
          </cell>
          <cell r="U28">
            <v>0.23300000000000001</v>
          </cell>
          <cell r="V28">
            <v>3.9E-2</v>
          </cell>
          <cell r="W28">
            <v>5.8390000000000004</v>
          </cell>
        </row>
        <row r="29">
          <cell r="B29">
            <v>2150</v>
          </cell>
          <cell r="C29">
            <v>7.0000000000000001E-3</v>
          </cell>
          <cell r="D29">
            <v>0</v>
          </cell>
          <cell r="E29">
            <v>0.26300000000000001</v>
          </cell>
          <cell r="F29">
            <v>0.109</v>
          </cell>
          <cell r="G29">
            <v>7.0000000000000007E-2</v>
          </cell>
          <cell r="H29">
            <v>0</v>
          </cell>
          <cell r="I29">
            <v>0.45</v>
          </cell>
          <cell r="J29">
            <v>6.6000000000000003E-2</v>
          </cell>
          <cell r="K29">
            <v>0</v>
          </cell>
          <cell r="L29">
            <v>0.69099999999999995</v>
          </cell>
          <cell r="M29">
            <v>0.45</v>
          </cell>
          <cell r="N29">
            <v>0.186</v>
          </cell>
          <cell r="O29">
            <v>3.9E-2</v>
          </cell>
          <cell r="P29">
            <v>1.4319999999999999</v>
          </cell>
          <cell r="Q29">
            <v>0.186</v>
          </cell>
          <cell r="R29">
            <v>0</v>
          </cell>
          <cell r="S29">
            <v>2.9830000000000001</v>
          </cell>
          <cell r="T29">
            <v>2.3969999999999998</v>
          </cell>
          <cell r="U29">
            <v>0.23300000000000001</v>
          </cell>
          <cell r="V29">
            <v>3.9E-2</v>
          </cell>
          <cell r="W29">
            <v>5.8390000000000004</v>
          </cell>
        </row>
        <row r="45">
          <cell r="B45">
            <v>2020</v>
          </cell>
          <cell r="C45">
            <v>241682.61333333331</v>
          </cell>
          <cell r="D45">
            <v>0</v>
          </cell>
          <cell r="E45">
            <v>6029662.3712698407</v>
          </cell>
          <cell r="F45">
            <v>4703908.2479999997</v>
          </cell>
          <cell r="G45">
            <v>2336228.1</v>
          </cell>
          <cell r="H45">
            <v>0</v>
          </cell>
          <cell r="I45">
            <v>15121913.982646152</v>
          </cell>
          <cell r="J45">
            <v>40460.343999999997</v>
          </cell>
          <cell r="K45">
            <v>0</v>
          </cell>
          <cell r="L45">
            <v>1526522.0181458332</v>
          </cell>
          <cell r="M45">
            <v>730869.39255555556</v>
          </cell>
          <cell r="N45">
            <v>397377.62333333335</v>
          </cell>
          <cell r="O45">
            <v>104371.13400000001</v>
          </cell>
          <cell r="P45">
            <v>2915345.032899586</v>
          </cell>
          <cell r="Q45">
            <v>2310.2277777777776</v>
          </cell>
          <cell r="R45">
            <v>0</v>
          </cell>
          <cell r="S45">
            <v>307755.47260975611</v>
          </cell>
          <cell r="T45">
            <v>256088.23551498126</v>
          </cell>
          <cell r="U45">
            <v>35244.775000000001</v>
          </cell>
          <cell r="V45">
            <v>298.67599999999999</v>
          </cell>
          <cell r="W45">
            <v>610508.22432921804</v>
          </cell>
          <cell r="X45">
            <v>18647767.239874955</v>
          </cell>
        </row>
        <row r="46">
          <cell r="B46">
            <v>2030</v>
          </cell>
          <cell r="C46">
            <v>271892.93999999994</v>
          </cell>
          <cell r="D46">
            <v>0</v>
          </cell>
          <cell r="E46">
            <v>6690155.4225396821</v>
          </cell>
          <cell r="F46">
            <v>5226564.7199999988</v>
          </cell>
          <cell r="G46">
            <v>2585425.764</v>
          </cell>
          <cell r="H46">
            <v>0</v>
          </cell>
          <cell r="I46">
            <v>16781254.44036923</v>
          </cell>
          <cell r="J46">
            <v>45019.256000000001</v>
          </cell>
          <cell r="K46">
            <v>0</v>
          </cell>
          <cell r="L46">
            <v>1693163.9096145832</v>
          </cell>
          <cell r="M46">
            <v>811068.3114074074</v>
          </cell>
          <cell r="N46">
            <v>441089.16190000001</v>
          </cell>
          <cell r="O46">
            <v>116796.269</v>
          </cell>
          <cell r="P46">
            <v>3231900.7029218427</v>
          </cell>
          <cell r="Q46">
            <v>2564.3528333333329</v>
          </cell>
          <cell r="R46">
            <v>0</v>
          </cell>
          <cell r="S46">
            <v>341278.15049390245</v>
          </cell>
          <cell r="T46">
            <v>283934.72326029959</v>
          </cell>
          <cell r="U46">
            <v>39051.210700000003</v>
          </cell>
          <cell r="V46">
            <v>334.23266666666666</v>
          </cell>
          <cell r="W46">
            <v>677001.14686419745</v>
          </cell>
          <cell r="X46">
            <v>20690156.290155269</v>
          </cell>
        </row>
        <row r="47">
          <cell r="B47">
            <v>2040</v>
          </cell>
          <cell r="C47">
            <v>302103.26666666666</v>
          </cell>
          <cell r="D47">
            <v>0</v>
          </cell>
          <cell r="E47">
            <v>7180198.6541269841</v>
          </cell>
          <cell r="F47">
            <v>5588403.8159999996</v>
          </cell>
          <cell r="G47">
            <v>2772324.0119999996</v>
          </cell>
          <cell r="H47">
            <v>0</v>
          </cell>
          <cell r="I47">
            <v>18002278.550769228</v>
          </cell>
          <cell r="J47">
            <v>48438.44</v>
          </cell>
          <cell r="K47">
            <v>0</v>
          </cell>
          <cell r="L47">
            <v>1816602.3477395833</v>
          </cell>
          <cell r="M47">
            <v>870082.6101851851</v>
          </cell>
          <cell r="N47">
            <v>472879.37176666665</v>
          </cell>
          <cell r="O47">
            <v>124251.35</v>
          </cell>
          <cell r="P47">
            <v>3470739.1126392339</v>
          </cell>
          <cell r="Q47">
            <v>2749.1710555555551</v>
          </cell>
          <cell r="R47">
            <v>0</v>
          </cell>
          <cell r="S47">
            <v>366348.11876829271</v>
          </cell>
          <cell r="T47">
            <v>304819.58906928834</v>
          </cell>
          <cell r="U47">
            <v>42011.771800000002</v>
          </cell>
          <cell r="V47">
            <v>355.56666666666666</v>
          </cell>
          <cell r="W47">
            <v>726749.14600823028</v>
          </cell>
          <cell r="X47">
            <v>22199766.809416693</v>
          </cell>
        </row>
        <row r="48">
          <cell r="B48">
            <v>2050</v>
          </cell>
          <cell r="C48">
            <v>302103.26666666666</v>
          </cell>
          <cell r="D48">
            <v>0</v>
          </cell>
          <cell r="E48">
            <v>7457179.6111111101</v>
          </cell>
          <cell r="F48">
            <v>5789425.5359999985</v>
          </cell>
          <cell r="G48">
            <v>2896922.844</v>
          </cell>
          <cell r="H48">
            <v>0</v>
          </cell>
          <cell r="I48">
            <v>18691061.382276922</v>
          </cell>
          <cell r="J48">
            <v>50148.031999999999</v>
          </cell>
          <cell r="K48">
            <v>0</v>
          </cell>
          <cell r="L48">
            <v>1884493.4887083333</v>
          </cell>
          <cell r="M48">
            <v>903372.72744444432</v>
          </cell>
          <cell r="N48">
            <v>490761.3648166667</v>
          </cell>
          <cell r="O48">
            <v>129221.40399999999</v>
          </cell>
          <cell r="P48">
            <v>3599636.0321692545</v>
          </cell>
          <cell r="Q48">
            <v>2853.1313055555552</v>
          </cell>
          <cell r="R48">
            <v>0</v>
          </cell>
          <cell r="S48">
            <v>380083.77188414632</v>
          </cell>
          <cell r="T48">
            <v>316256.5393932584</v>
          </cell>
          <cell r="U48">
            <v>43562.541900000004</v>
          </cell>
          <cell r="V48">
            <v>369.78933333333327</v>
          </cell>
          <cell r="W48">
            <v>754008.32362139912</v>
          </cell>
          <cell r="X48">
            <v>23044705.738067575</v>
          </cell>
        </row>
        <row r="49">
          <cell r="B49">
            <v>2060</v>
          </cell>
          <cell r="C49">
            <v>302103.26666666666</v>
          </cell>
          <cell r="D49">
            <v>0</v>
          </cell>
          <cell r="E49">
            <v>7521098.2934920629</v>
          </cell>
          <cell r="F49">
            <v>5869834.2239999985</v>
          </cell>
          <cell r="G49">
            <v>2928072.5520000001</v>
          </cell>
          <cell r="H49">
            <v>0</v>
          </cell>
          <cell r="I49">
            <v>18847602.934892308</v>
          </cell>
          <cell r="J49">
            <v>50717.896000000001</v>
          </cell>
          <cell r="K49">
            <v>0</v>
          </cell>
          <cell r="L49">
            <v>1903009.2544270833</v>
          </cell>
          <cell r="M49">
            <v>910938.66318518517</v>
          </cell>
          <cell r="N49">
            <v>494735.14105000003</v>
          </cell>
          <cell r="O49">
            <v>129221.40399999999</v>
          </cell>
          <cell r="P49">
            <v>3635651.3479202897</v>
          </cell>
          <cell r="Q49">
            <v>2876.2335833333327</v>
          </cell>
          <cell r="R49">
            <v>0</v>
          </cell>
          <cell r="S49">
            <v>383733.80557926832</v>
          </cell>
          <cell r="T49">
            <v>319339.54339363292</v>
          </cell>
          <cell r="U49">
            <v>43985.479200000002</v>
          </cell>
          <cell r="V49">
            <v>369.78933333333327</v>
          </cell>
          <cell r="W49">
            <v>761212.53484773648</v>
          </cell>
          <cell r="X49">
            <v>23244466.817660335</v>
          </cell>
        </row>
        <row r="50">
          <cell r="B50">
            <v>2070</v>
          </cell>
          <cell r="C50">
            <v>302103.26666666666</v>
          </cell>
          <cell r="D50">
            <v>0</v>
          </cell>
          <cell r="E50">
            <v>7435873.3836507928</v>
          </cell>
          <cell r="F50">
            <v>5789425.5359999985</v>
          </cell>
          <cell r="G50">
            <v>2896922.844</v>
          </cell>
          <cell r="H50">
            <v>0</v>
          </cell>
          <cell r="I50">
            <v>18659753.071753845</v>
          </cell>
          <cell r="J50">
            <v>50148.031999999999</v>
          </cell>
          <cell r="K50">
            <v>0</v>
          </cell>
          <cell r="L50">
            <v>1884493.4887083333</v>
          </cell>
          <cell r="M50">
            <v>901859.54029629624</v>
          </cell>
          <cell r="N50">
            <v>490761.3648166667</v>
          </cell>
          <cell r="O50">
            <v>129221.40399999999</v>
          </cell>
          <cell r="P50">
            <v>3599636.0321692545</v>
          </cell>
          <cell r="Q50">
            <v>2853.1313055555552</v>
          </cell>
          <cell r="R50">
            <v>0</v>
          </cell>
          <cell r="S50">
            <v>379987.71836585365</v>
          </cell>
          <cell r="T50">
            <v>316157.08765131084</v>
          </cell>
          <cell r="U50">
            <v>43562.541900000004</v>
          </cell>
          <cell r="V50">
            <v>369.78933333333327</v>
          </cell>
          <cell r="W50">
            <v>753813.61520987644</v>
          </cell>
          <cell r="X50">
            <v>23013202.719132975</v>
          </cell>
        </row>
        <row r="51">
          <cell r="B51">
            <v>2080</v>
          </cell>
          <cell r="C51">
            <v>302103.26666666666</v>
          </cell>
          <cell r="D51">
            <v>0</v>
          </cell>
          <cell r="E51">
            <v>7222811.1090476187</v>
          </cell>
          <cell r="F51">
            <v>5628608.1599999992</v>
          </cell>
          <cell r="G51">
            <v>2803473.7199999997</v>
          </cell>
          <cell r="H51">
            <v>0</v>
          </cell>
          <cell r="I51">
            <v>18127511.792861536</v>
          </cell>
          <cell r="J51">
            <v>48438.44</v>
          </cell>
          <cell r="K51">
            <v>0</v>
          </cell>
          <cell r="L51">
            <v>1828946.1915520832</v>
          </cell>
          <cell r="M51">
            <v>876135.35877777764</v>
          </cell>
          <cell r="N51">
            <v>476853.14799999999</v>
          </cell>
          <cell r="O51">
            <v>124251.35</v>
          </cell>
          <cell r="P51">
            <v>3495381.1707846792</v>
          </cell>
          <cell r="Q51">
            <v>2772.2733333333326</v>
          </cell>
          <cell r="R51">
            <v>0</v>
          </cell>
          <cell r="S51">
            <v>368845.51024390245</v>
          </cell>
          <cell r="T51">
            <v>306908.07565018721</v>
          </cell>
          <cell r="U51">
            <v>42293.73</v>
          </cell>
          <cell r="V51">
            <v>355.56666666666666</v>
          </cell>
          <cell r="W51">
            <v>731811.56470781891</v>
          </cell>
          <cell r="X51">
            <v>22354704.528354034</v>
          </cell>
        </row>
        <row r="52">
          <cell r="B52">
            <v>2090</v>
          </cell>
          <cell r="C52">
            <v>271892.93999999994</v>
          </cell>
          <cell r="D52">
            <v>0</v>
          </cell>
          <cell r="E52">
            <v>6881911.4696825398</v>
          </cell>
          <cell r="F52">
            <v>5387382.095999999</v>
          </cell>
          <cell r="G52">
            <v>2678874.8879999998</v>
          </cell>
          <cell r="H52">
            <v>0</v>
          </cell>
          <cell r="I52">
            <v>17282187.40873846</v>
          </cell>
          <cell r="J52">
            <v>46158.984000000004</v>
          </cell>
          <cell r="K52">
            <v>0</v>
          </cell>
          <cell r="L52">
            <v>1744596.5921666666</v>
          </cell>
          <cell r="M52">
            <v>835279.3057777778</v>
          </cell>
          <cell r="N52">
            <v>453010.49060000002</v>
          </cell>
          <cell r="O52">
            <v>119281.296</v>
          </cell>
          <cell r="P52">
            <v>3330468.935503623</v>
          </cell>
          <cell r="Q52">
            <v>2633.6596666666665</v>
          </cell>
          <cell r="R52">
            <v>0</v>
          </cell>
          <cell r="S52">
            <v>351555.87695121951</v>
          </cell>
          <cell r="T52">
            <v>292587.02480973781</v>
          </cell>
          <cell r="U52">
            <v>40320.022599999997</v>
          </cell>
          <cell r="V52">
            <v>341.34399999999999</v>
          </cell>
          <cell r="W52">
            <v>697445.53007407393</v>
          </cell>
          <cell r="X52">
            <v>21310101.874316156</v>
          </cell>
        </row>
        <row r="53">
          <cell r="B53">
            <v>2100</v>
          </cell>
          <cell r="C53">
            <v>271892.93999999994</v>
          </cell>
          <cell r="D53">
            <v>0</v>
          </cell>
          <cell r="E53">
            <v>6562318.0577777773</v>
          </cell>
          <cell r="F53">
            <v>5105951.6879999992</v>
          </cell>
          <cell r="G53">
            <v>2554276.0560000003</v>
          </cell>
          <cell r="H53">
            <v>0</v>
          </cell>
          <cell r="I53">
            <v>16436863.024615385</v>
          </cell>
          <cell r="J53">
            <v>43879.527999999998</v>
          </cell>
          <cell r="K53">
            <v>0</v>
          </cell>
          <cell r="L53">
            <v>1658189.6854791667</v>
          </cell>
          <cell r="M53">
            <v>794423.25277777773</v>
          </cell>
          <cell r="N53">
            <v>431154.72131666669</v>
          </cell>
          <cell r="O53">
            <v>114311.242</v>
          </cell>
          <cell r="P53">
            <v>3169347.7860910972</v>
          </cell>
          <cell r="Q53">
            <v>2506.5971388888884</v>
          </cell>
          <cell r="R53">
            <v>0</v>
          </cell>
          <cell r="S53">
            <v>334458.35069512198</v>
          </cell>
          <cell r="T53">
            <v>278365.4257112359</v>
          </cell>
          <cell r="U53">
            <v>38346.315200000005</v>
          </cell>
          <cell r="V53">
            <v>327.12133333333333</v>
          </cell>
          <cell r="W53">
            <v>663468.91226337443</v>
          </cell>
          <cell r="X53">
            <v>20269679.722969856</v>
          </cell>
        </row>
        <row r="54">
          <cell r="B54">
            <v>2110</v>
          </cell>
          <cell r="C54">
            <v>241682.61333333331</v>
          </cell>
          <cell r="D54">
            <v>0</v>
          </cell>
          <cell r="E54">
            <v>6221418.4184126975</v>
          </cell>
          <cell r="F54">
            <v>4864725.6239999989</v>
          </cell>
          <cell r="G54">
            <v>2398527.5159999998</v>
          </cell>
          <cell r="H54">
            <v>0</v>
          </cell>
          <cell r="I54">
            <v>15622846.951015383</v>
          </cell>
          <cell r="J54">
            <v>41600.072</v>
          </cell>
          <cell r="K54">
            <v>0</v>
          </cell>
          <cell r="L54">
            <v>1575897.3933958332</v>
          </cell>
          <cell r="M54">
            <v>755080.38692592585</v>
          </cell>
          <cell r="N54">
            <v>411285.84015</v>
          </cell>
          <cell r="O54">
            <v>106856.16099999999</v>
          </cell>
          <cell r="P54">
            <v>3010122.1796128363</v>
          </cell>
          <cell r="Q54">
            <v>2391.0857499999993</v>
          </cell>
          <cell r="R54">
            <v>0</v>
          </cell>
          <cell r="S54">
            <v>317745.03851219511</v>
          </cell>
          <cell r="T54">
            <v>264442.18183857674</v>
          </cell>
          <cell r="U54">
            <v>36372.607800000005</v>
          </cell>
          <cell r="V54">
            <v>305.78733333333332</v>
          </cell>
          <cell r="W54">
            <v>630368.48230452661</v>
          </cell>
          <cell r="X54">
            <v>19263337.612932745</v>
          </cell>
        </row>
        <row r="55">
          <cell r="B55">
            <v>2120</v>
          </cell>
          <cell r="C55">
            <v>241682.61333333331</v>
          </cell>
          <cell r="D55">
            <v>0</v>
          </cell>
          <cell r="E55">
            <v>5901825.0065079369</v>
          </cell>
          <cell r="F55">
            <v>4623499.5599999996</v>
          </cell>
          <cell r="G55">
            <v>2273928.6839999999</v>
          </cell>
          <cell r="H55">
            <v>0</v>
          </cell>
          <cell r="I55">
            <v>14808830.877415383</v>
          </cell>
          <cell r="J55">
            <v>39890.480000000003</v>
          </cell>
          <cell r="K55">
            <v>0</v>
          </cell>
          <cell r="L55">
            <v>1495662.4086145833</v>
          </cell>
          <cell r="M55">
            <v>715737.52107407397</v>
          </cell>
          <cell r="N55">
            <v>389430.07086666668</v>
          </cell>
          <cell r="O55">
            <v>101886.107</v>
          </cell>
          <cell r="P55">
            <v>2856583.2019373705</v>
          </cell>
          <cell r="Q55">
            <v>2264.0232222222221</v>
          </cell>
          <cell r="R55">
            <v>0</v>
          </cell>
          <cell r="S55">
            <v>301511.99392073171</v>
          </cell>
          <cell r="T55">
            <v>250916.74493370784</v>
          </cell>
          <cell r="U55">
            <v>34539.879500000003</v>
          </cell>
          <cell r="V55">
            <v>291.56466666666665</v>
          </cell>
          <cell r="W55">
            <v>598144.24019753083</v>
          </cell>
          <cell r="X55">
            <v>18263558.319550283</v>
          </cell>
        </row>
        <row r="56">
          <cell r="B56">
            <v>2130</v>
          </cell>
          <cell r="C56">
            <v>211472.28666666665</v>
          </cell>
          <cell r="D56">
            <v>0</v>
          </cell>
          <cell r="E56">
            <v>5603537.8220634917</v>
          </cell>
          <cell r="F56">
            <v>4382273.4959999993</v>
          </cell>
          <cell r="G56">
            <v>2180479.56</v>
          </cell>
          <cell r="H56">
            <v>0</v>
          </cell>
          <cell r="I56">
            <v>14088739.735384615</v>
          </cell>
          <cell r="J56">
            <v>37611.024000000005</v>
          </cell>
          <cell r="K56">
            <v>0</v>
          </cell>
          <cell r="L56">
            <v>1421599.3457395833</v>
          </cell>
          <cell r="M56">
            <v>680934.21666666667</v>
          </cell>
          <cell r="N56">
            <v>369561.18969999999</v>
          </cell>
          <cell r="O56">
            <v>96916.053</v>
          </cell>
          <cell r="P56">
            <v>2714417.4818674945</v>
          </cell>
          <cell r="Q56">
            <v>2148.511833333333</v>
          </cell>
          <cell r="R56">
            <v>0</v>
          </cell>
          <cell r="S56">
            <v>286527.64506707317</v>
          </cell>
          <cell r="T56">
            <v>238385.82544831457</v>
          </cell>
          <cell r="U56">
            <v>32848.130300000004</v>
          </cell>
          <cell r="V56">
            <v>277.34199999999998</v>
          </cell>
          <cell r="W56">
            <v>568451.20744032913</v>
          </cell>
          <cell r="X56">
            <v>17371608.424692437</v>
          </cell>
        </row>
        <row r="57">
          <cell r="B57">
            <v>2140</v>
          </cell>
          <cell r="C57">
            <v>211472.28666666665</v>
          </cell>
          <cell r="D57">
            <v>0</v>
          </cell>
          <cell r="E57">
            <v>5603537.8220634917</v>
          </cell>
          <cell r="F57">
            <v>4382273.4959999993</v>
          </cell>
          <cell r="G57">
            <v>2180479.56</v>
          </cell>
          <cell r="H57">
            <v>0</v>
          </cell>
          <cell r="I57">
            <v>14088739.735384615</v>
          </cell>
          <cell r="J57">
            <v>37611.024000000005</v>
          </cell>
          <cell r="K57">
            <v>0</v>
          </cell>
          <cell r="L57">
            <v>1421599.3457395833</v>
          </cell>
          <cell r="M57">
            <v>680934.21666666667</v>
          </cell>
          <cell r="N57">
            <v>369561.18969999999</v>
          </cell>
          <cell r="O57">
            <v>96916.053</v>
          </cell>
          <cell r="P57">
            <v>2714417.4818674945</v>
          </cell>
          <cell r="Q57">
            <v>2148.511833333333</v>
          </cell>
          <cell r="R57">
            <v>0</v>
          </cell>
          <cell r="S57">
            <v>286527.64506707317</v>
          </cell>
          <cell r="T57">
            <v>238385.82544831457</v>
          </cell>
          <cell r="U57">
            <v>32848.130300000004</v>
          </cell>
          <cell r="V57">
            <v>277.34199999999998</v>
          </cell>
          <cell r="W57">
            <v>568451.20744032913</v>
          </cell>
          <cell r="X57">
            <v>17371608.424692437</v>
          </cell>
        </row>
        <row r="58">
          <cell r="B58">
            <v>2150</v>
          </cell>
          <cell r="C58">
            <v>211472.28666666665</v>
          </cell>
          <cell r="D58">
            <v>0</v>
          </cell>
          <cell r="E58">
            <v>5603537.8220634917</v>
          </cell>
          <cell r="F58">
            <v>4382273.4959999993</v>
          </cell>
          <cell r="G58">
            <v>2180479.56</v>
          </cell>
          <cell r="H58">
            <v>0</v>
          </cell>
          <cell r="I58">
            <v>14088739.735384615</v>
          </cell>
          <cell r="J58">
            <v>37611.024000000005</v>
          </cell>
          <cell r="K58">
            <v>0</v>
          </cell>
          <cell r="L58">
            <v>1421599.3457395833</v>
          </cell>
          <cell r="M58">
            <v>680934.21666666667</v>
          </cell>
          <cell r="N58">
            <v>369561.18969999999</v>
          </cell>
          <cell r="O58">
            <v>96916.053</v>
          </cell>
          <cell r="P58">
            <v>2714417.4818674945</v>
          </cell>
          <cell r="Q58">
            <v>2148.511833333333</v>
          </cell>
          <cell r="R58">
            <v>0</v>
          </cell>
          <cell r="S58">
            <v>286527.64506707317</v>
          </cell>
          <cell r="T58">
            <v>238385.82544831457</v>
          </cell>
          <cell r="U58">
            <v>32848.130300000004</v>
          </cell>
          <cell r="V58">
            <v>277.34199999999998</v>
          </cell>
          <cell r="W58">
            <v>568451.20744032913</v>
          </cell>
          <cell r="X58">
            <v>17371608.424692437</v>
          </cell>
        </row>
      </sheetData>
      <sheetData sheetId="3">
        <row r="16">
          <cell r="B16">
            <v>2020</v>
          </cell>
          <cell r="C16">
            <v>0.113</v>
          </cell>
          <cell r="D16">
            <v>0</v>
          </cell>
          <cell r="E16">
            <v>0.55000000000000004</v>
          </cell>
          <cell r="F16">
            <v>7.4999999999999997E-2</v>
          </cell>
          <cell r="G16">
            <v>0.15</v>
          </cell>
          <cell r="H16">
            <v>0.15</v>
          </cell>
          <cell r="I16">
            <v>1.038</v>
          </cell>
          <cell r="J16">
            <v>2.5000000000000001E-2</v>
          </cell>
          <cell r="K16">
            <v>0</v>
          </cell>
          <cell r="L16">
            <v>1.113</v>
          </cell>
          <cell r="M16">
            <v>1.5</v>
          </cell>
          <cell r="N16">
            <v>0.25</v>
          </cell>
          <cell r="O16">
            <v>0.125</v>
          </cell>
          <cell r="P16">
            <v>3.0129999999999999</v>
          </cell>
          <cell r="Q16">
            <v>0.113</v>
          </cell>
          <cell r="R16">
            <v>0</v>
          </cell>
          <cell r="S16">
            <v>7.6</v>
          </cell>
          <cell r="T16">
            <v>7.8879999999999999</v>
          </cell>
          <cell r="U16">
            <v>0.55000000000000004</v>
          </cell>
          <cell r="V16">
            <v>0.125</v>
          </cell>
          <cell r="W16">
            <v>16.274999999999999</v>
          </cell>
        </row>
        <row r="17">
          <cell r="B17">
            <v>2030</v>
          </cell>
          <cell r="C17">
            <v>0.125</v>
          </cell>
          <cell r="D17">
            <v>0</v>
          </cell>
          <cell r="E17">
            <v>0.61</v>
          </cell>
          <cell r="F17">
            <v>8.3000000000000004E-2</v>
          </cell>
          <cell r="G17">
            <v>0.16600000000000001</v>
          </cell>
          <cell r="H17">
            <v>0.16600000000000001</v>
          </cell>
          <cell r="I17">
            <v>1.151</v>
          </cell>
          <cell r="J17">
            <v>2.8000000000000001E-2</v>
          </cell>
          <cell r="K17">
            <v>0</v>
          </cell>
          <cell r="L17">
            <v>1.234</v>
          </cell>
          <cell r="M17">
            <v>1.663</v>
          </cell>
          <cell r="N17">
            <v>0.27700000000000002</v>
          </cell>
          <cell r="O17">
            <v>0.13900000000000001</v>
          </cell>
          <cell r="P17">
            <v>3.3410000000000002</v>
          </cell>
          <cell r="Q17">
            <v>0.125</v>
          </cell>
          <cell r="R17">
            <v>0</v>
          </cell>
          <cell r="S17">
            <v>8.4280000000000008</v>
          </cell>
          <cell r="T17">
            <v>8.7469999999999999</v>
          </cell>
          <cell r="U17">
            <v>0.61</v>
          </cell>
          <cell r="V17">
            <v>0.13900000000000001</v>
          </cell>
          <cell r="W17">
            <v>18.047000000000001</v>
          </cell>
        </row>
        <row r="18">
          <cell r="B18">
            <v>2040</v>
          </cell>
          <cell r="C18">
            <v>0.13500000000000001</v>
          </cell>
          <cell r="D18">
            <v>0</v>
          </cell>
          <cell r="E18">
            <v>0.65500000000000003</v>
          </cell>
          <cell r="F18">
            <v>8.8999999999999996E-2</v>
          </cell>
          <cell r="G18">
            <v>0.17899999999999999</v>
          </cell>
          <cell r="H18">
            <v>0.17899999999999999</v>
          </cell>
          <cell r="I18">
            <v>1.236</v>
          </cell>
          <cell r="J18">
            <v>0.03</v>
          </cell>
          <cell r="K18">
            <v>0</v>
          </cell>
          <cell r="L18">
            <v>1.325</v>
          </cell>
          <cell r="M18">
            <v>1.786</v>
          </cell>
          <cell r="N18">
            <v>0.29799999999999999</v>
          </cell>
          <cell r="O18">
            <v>0.14899999999999999</v>
          </cell>
          <cell r="P18">
            <v>3.5870000000000002</v>
          </cell>
          <cell r="Q18">
            <v>0.13500000000000001</v>
          </cell>
          <cell r="R18">
            <v>0</v>
          </cell>
          <cell r="S18">
            <v>9.0470000000000006</v>
          </cell>
          <cell r="T18">
            <v>9.39</v>
          </cell>
          <cell r="U18">
            <v>0.65500000000000003</v>
          </cell>
          <cell r="V18">
            <v>0.14899999999999999</v>
          </cell>
          <cell r="W18">
            <v>19.373000000000001</v>
          </cell>
        </row>
        <row r="19">
          <cell r="B19">
            <v>2050</v>
          </cell>
          <cell r="C19">
            <v>0.14000000000000001</v>
          </cell>
          <cell r="D19">
            <v>0</v>
          </cell>
          <cell r="E19">
            <v>0.67900000000000005</v>
          </cell>
          <cell r="F19">
            <v>9.2999999999999999E-2</v>
          </cell>
          <cell r="G19">
            <v>0.185</v>
          </cell>
          <cell r="H19">
            <v>0.185</v>
          </cell>
          <cell r="I19">
            <v>1.282</v>
          </cell>
          <cell r="J19">
            <v>3.1E-2</v>
          </cell>
          <cell r="K19">
            <v>0</v>
          </cell>
          <cell r="L19">
            <v>1.375</v>
          </cell>
          <cell r="M19">
            <v>1.8520000000000001</v>
          </cell>
          <cell r="N19">
            <v>0.309</v>
          </cell>
          <cell r="O19">
            <v>0.154</v>
          </cell>
          <cell r="P19">
            <v>3.7210000000000001</v>
          </cell>
          <cell r="Q19">
            <v>0.14000000000000001</v>
          </cell>
          <cell r="R19">
            <v>0</v>
          </cell>
          <cell r="S19">
            <v>9.3859999999999992</v>
          </cell>
          <cell r="T19">
            <v>9.7420000000000009</v>
          </cell>
          <cell r="U19">
            <v>0.67900000000000005</v>
          </cell>
          <cell r="V19">
            <v>0.154</v>
          </cell>
          <cell r="W19">
            <v>20.099</v>
          </cell>
        </row>
        <row r="20">
          <cell r="B20">
            <v>2060</v>
          </cell>
          <cell r="C20">
            <v>0.14099999999999999</v>
          </cell>
          <cell r="D20">
            <v>0</v>
          </cell>
          <cell r="E20">
            <v>0.68600000000000005</v>
          </cell>
          <cell r="F20">
            <v>9.4E-2</v>
          </cell>
          <cell r="G20">
            <v>0.187</v>
          </cell>
          <cell r="H20">
            <v>0.187</v>
          </cell>
          <cell r="I20">
            <v>1.294</v>
          </cell>
          <cell r="J20">
            <v>3.1E-2</v>
          </cell>
          <cell r="K20">
            <v>0</v>
          </cell>
          <cell r="L20">
            <v>1.3879999999999999</v>
          </cell>
          <cell r="M20">
            <v>1.87</v>
          </cell>
          <cell r="N20">
            <v>0.312</v>
          </cell>
          <cell r="O20">
            <v>0.156</v>
          </cell>
          <cell r="P20">
            <v>3.7570000000000001</v>
          </cell>
          <cell r="Q20">
            <v>0.14099999999999999</v>
          </cell>
          <cell r="R20">
            <v>0</v>
          </cell>
          <cell r="S20">
            <v>9.4760000000000009</v>
          </cell>
          <cell r="T20">
            <v>9.8350000000000009</v>
          </cell>
          <cell r="U20">
            <v>0.68600000000000005</v>
          </cell>
          <cell r="V20">
            <v>0.156</v>
          </cell>
          <cell r="W20">
            <v>20.292999999999999</v>
          </cell>
        </row>
        <row r="21">
          <cell r="B21">
            <v>2070</v>
          </cell>
          <cell r="C21">
            <v>0.14000000000000001</v>
          </cell>
          <cell r="D21">
            <v>0</v>
          </cell>
          <cell r="E21">
            <v>0.67900000000000005</v>
          </cell>
          <cell r="F21">
            <v>9.2999999999999999E-2</v>
          </cell>
          <cell r="G21">
            <v>0.185</v>
          </cell>
          <cell r="H21">
            <v>0.185</v>
          </cell>
          <cell r="I21">
            <v>1.282</v>
          </cell>
          <cell r="J21">
            <v>3.1E-2</v>
          </cell>
          <cell r="K21">
            <v>0</v>
          </cell>
          <cell r="L21">
            <v>1.3740000000000001</v>
          </cell>
          <cell r="M21">
            <v>1.8520000000000001</v>
          </cell>
          <cell r="N21">
            <v>0.309</v>
          </cell>
          <cell r="O21">
            <v>0.154</v>
          </cell>
          <cell r="P21">
            <v>3.72</v>
          </cell>
          <cell r="Q21">
            <v>0.14000000000000001</v>
          </cell>
          <cell r="R21">
            <v>0</v>
          </cell>
          <cell r="S21">
            <v>9.3840000000000003</v>
          </cell>
          <cell r="T21">
            <v>9.7390000000000008</v>
          </cell>
          <cell r="U21">
            <v>0.67900000000000005</v>
          </cell>
          <cell r="V21">
            <v>0.154</v>
          </cell>
          <cell r="W21">
            <v>20.094999999999999</v>
          </cell>
        </row>
        <row r="22">
          <cell r="B22">
            <v>2080</v>
          </cell>
          <cell r="C22">
            <v>0.13500000000000001</v>
          </cell>
          <cell r="D22">
            <v>0</v>
          </cell>
          <cell r="E22">
            <v>0.65900000000000003</v>
          </cell>
          <cell r="F22">
            <v>0.09</v>
          </cell>
          <cell r="G22">
            <v>0.18</v>
          </cell>
          <cell r="H22">
            <v>0.18</v>
          </cell>
          <cell r="I22">
            <v>1.244</v>
          </cell>
          <cell r="J22">
            <v>0.03</v>
          </cell>
          <cell r="K22">
            <v>0</v>
          </cell>
          <cell r="L22">
            <v>1.3340000000000001</v>
          </cell>
          <cell r="M22">
            <v>1.798</v>
          </cell>
          <cell r="N22">
            <v>0.3</v>
          </cell>
          <cell r="O22">
            <v>0.15</v>
          </cell>
          <cell r="P22">
            <v>3.6120000000000001</v>
          </cell>
          <cell r="Q22">
            <v>0.13500000000000001</v>
          </cell>
          <cell r="R22">
            <v>0</v>
          </cell>
          <cell r="S22">
            <v>9.11</v>
          </cell>
          <cell r="T22">
            <v>9.4550000000000001</v>
          </cell>
          <cell r="U22">
            <v>0.65900000000000003</v>
          </cell>
          <cell r="V22">
            <v>0.15</v>
          </cell>
          <cell r="W22">
            <v>19.507999999999999</v>
          </cell>
        </row>
        <row r="23">
          <cell r="B23">
            <v>2090</v>
          </cell>
          <cell r="C23">
            <v>0.129</v>
          </cell>
          <cell r="D23">
            <v>0</v>
          </cell>
          <cell r="E23">
            <v>0.628</v>
          </cell>
          <cell r="F23">
            <v>8.5999999999999993E-2</v>
          </cell>
          <cell r="G23">
            <v>0.17100000000000001</v>
          </cell>
          <cell r="H23">
            <v>0.17100000000000001</v>
          </cell>
          <cell r="I23">
            <v>1.1859999999999999</v>
          </cell>
          <cell r="J23">
            <v>2.9000000000000001E-2</v>
          </cell>
          <cell r="K23">
            <v>0</v>
          </cell>
          <cell r="L23">
            <v>1.272</v>
          </cell>
          <cell r="M23">
            <v>1.714</v>
          </cell>
          <cell r="N23">
            <v>0.28599999999999998</v>
          </cell>
          <cell r="O23">
            <v>0.14299999999999999</v>
          </cell>
          <cell r="P23">
            <v>3.4420000000000002</v>
          </cell>
          <cell r="Q23">
            <v>0.129</v>
          </cell>
          <cell r="R23">
            <v>0</v>
          </cell>
          <cell r="S23">
            <v>8.6820000000000004</v>
          </cell>
          <cell r="T23">
            <v>9.0109999999999992</v>
          </cell>
          <cell r="U23">
            <v>0.628</v>
          </cell>
          <cell r="V23">
            <v>0.14299999999999999</v>
          </cell>
          <cell r="W23">
            <v>18.593</v>
          </cell>
        </row>
        <row r="24">
          <cell r="B24">
            <v>2100</v>
          </cell>
          <cell r="C24">
            <v>0.123</v>
          </cell>
          <cell r="D24">
            <v>0</v>
          </cell>
          <cell r="E24">
            <v>0.59799999999999998</v>
          </cell>
          <cell r="F24">
            <v>8.2000000000000003E-2</v>
          </cell>
          <cell r="G24">
            <v>0.16300000000000001</v>
          </cell>
          <cell r="H24">
            <v>0.16300000000000001</v>
          </cell>
          <cell r="I24">
            <v>1.1279999999999999</v>
          </cell>
          <cell r="J24">
            <v>2.7E-2</v>
          </cell>
          <cell r="K24">
            <v>0</v>
          </cell>
          <cell r="L24">
            <v>1.21</v>
          </cell>
          <cell r="M24">
            <v>1.63</v>
          </cell>
          <cell r="N24">
            <v>0.27200000000000002</v>
          </cell>
          <cell r="O24">
            <v>0.13600000000000001</v>
          </cell>
          <cell r="P24">
            <v>3.2749999999999999</v>
          </cell>
          <cell r="Q24">
            <v>0.123</v>
          </cell>
          <cell r="R24">
            <v>0</v>
          </cell>
          <cell r="S24">
            <v>8.26</v>
          </cell>
          <cell r="T24">
            <v>8.5730000000000004</v>
          </cell>
          <cell r="U24">
            <v>0.59799999999999998</v>
          </cell>
          <cell r="V24">
            <v>0.13600000000000001</v>
          </cell>
          <cell r="W24">
            <v>17.687999999999999</v>
          </cell>
        </row>
        <row r="25">
          <cell r="B25">
            <v>2110</v>
          </cell>
          <cell r="C25">
            <v>0.11700000000000001</v>
          </cell>
          <cell r="D25">
            <v>0</v>
          </cell>
          <cell r="E25">
            <v>0.56799999999999995</v>
          </cell>
          <cell r="F25">
            <v>7.6999999999999999E-2</v>
          </cell>
          <cell r="G25">
            <v>0.155</v>
          </cell>
          <cell r="H25">
            <v>0.155</v>
          </cell>
          <cell r="I25">
            <v>1.0720000000000001</v>
          </cell>
          <cell r="J25">
            <v>2.5999999999999999E-2</v>
          </cell>
          <cell r="K25">
            <v>0</v>
          </cell>
          <cell r="L25">
            <v>1.149</v>
          </cell>
          <cell r="M25">
            <v>1.5489999999999999</v>
          </cell>
          <cell r="N25">
            <v>0.25800000000000001</v>
          </cell>
          <cell r="O25">
            <v>0.129</v>
          </cell>
          <cell r="P25">
            <v>3.1110000000000002</v>
          </cell>
          <cell r="Q25">
            <v>0.11700000000000001</v>
          </cell>
          <cell r="R25">
            <v>0</v>
          </cell>
          <cell r="S25">
            <v>7.8479999999999999</v>
          </cell>
          <cell r="T25">
            <v>8.1449999999999996</v>
          </cell>
          <cell r="U25">
            <v>0.56799999999999995</v>
          </cell>
          <cell r="V25">
            <v>0.129</v>
          </cell>
          <cell r="W25">
            <v>16.805</v>
          </cell>
        </row>
        <row r="26">
          <cell r="B26">
            <v>2120</v>
          </cell>
          <cell r="C26">
            <v>0.111</v>
          </cell>
          <cell r="D26">
            <v>0</v>
          </cell>
          <cell r="E26">
            <v>0.53900000000000003</v>
          </cell>
          <cell r="F26">
            <v>7.2999999999999995E-2</v>
          </cell>
          <cell r="G26">
            <v>0.14699999999999999</v>
          </cell>
          <cell r="H26">
            <v>0.14699999999999999</v>
          </cell>
          <cell r="I26">
            <v>1.0169999999999999</v>
          </cell>
          <cell r="J26">
            <v>2.4E-2</v>
          </cell>
          <cell r="K26">
            <v>0</v>
          </cell>
          <cell r="L26">
            <v>1.0900000000000001</v>
          </cell>
          <cell r="M26">
            <v>1.47</v>
          </cell>
          <cell r="N26">
            <v>0.245</v>
          </cell>
          <cell r="O26">
            <v>0.122</v>
          </cell>
          <cell r="P26">
            <v>2.952</v>
          </cell>
          <cell r="Q26">
            <v>0.111</v>
          </cell>
          <cell r="R26">
            <v>0</v>
          </cell>
          <cell r="S26">
            <v>7.4459999999999997</v>
          </cell>
          <cell r="T26">
            <v>7.7279999999999998</v>
          </cell>
          <cell r="U26">
            <v>0.53900000000000003</v>
          </cell>
          <cell r="V26">
            <v>0.122</v>
          </cell>
          <cell r="W26">
            <v>15.945</v>
          </cell>
        </row>
        <row r="27">
          <cell r="B27">
            <v>2130</v>
          </cell>
          <cell r="C27">
            <v>0.105</v>
          </cell>
          <cell r="D27">
            <v>0</v>
          </cell>
          <cell r="E27">
            <v>0.51200000000000001</v>
          </cell>
          <cell r="F27">
            <v>7.0000000000000007E-2</v>
          </cell>
          <cell r="G27">
            <v>0.14000000000000001</v>
          </cell>
          <cell r="H27">
            <v>0.14000000000000001</v>
          </cell>
          <cell r="I27">
            <v>0.96599999999999997</v>
          </cell>
          <cell r="J27">
            <v>2.3E-2</v>
          </cell>
          <cell r="K27">
            <v>0</v>
          </cell>
          <cell r="L27">
            <v>1.036</v>
          </cell>
          <cell r="M27">
            <v>1.397</v>
          </cell>
          <cell r="N27">
            <v>0.23300000000000001</v>
          </cell>
          <cell r="O27">
            <v>0.11600000000000001</v>
          </cell>
          <cell r="P27">
            <v>2.8050000000000002</v>
          </cell>
          <cell r="Q27">
            <v>0.105</v>
          </cell>
          <cell r="R27">
            <v>0</v>
          </cell>
          <cell r="S27">
            <v>7.0759999999999996</v>
          </cell>
          <cell r="T27">
            <v>7.3440000000000003</v>
          </cell>
          <cell r="U27">
            <v>0.51200000000000001</v>
          </cell>
          <cell r="V27">
            <v>0.11600000000000001</v>
          </cell>
          <cell r="W27">
            <v>15.153</v>
          </cell>
        </row>
        <row r="28">
          <cell r="B28">
            <v>2140</v>
          </cell>
          <cell r="C28">
            <v>0.105</v>
          </cell>
          <cell r="D28">
            <v>0</v>
          </cell>
          <cell r="E28">
            <v>0.51200000000000001</v>
          </cell>
          <cell r="F28">
            <v>7.0000000000000007E-2</v>
          </cell>
          <cell r="G28">
            <v>0.14000000000000001</v>
          </cell>
          <cell r="H28">
            <v>0.14000000000000001</v>
          </cell>
          <cell r="I28">
            <v>0.96599999999999997</v>
          </cell>
          <cell r="J28">
            <v>2.3E-2</v>
          </cell>
          <cell r="K28">
            <v>0</v>
          </cell>
          <cell r="L28">
            <v>1.036</v>
          </cell>
          <cell r="M28">
            <v>1.397</v>
          </cell>
          <cell r="N28">
            <v>0.23300000000000001</v>
          </cell>
          <cell r="O28">
            <v>0.11600000000000001</v>
          </cell>
          <cell r="P28">
            <v>2.8050000000000002</v>
          </cell>
          <cell r="Q28">
            <v>0.105</v>
          </cell>
          <cell r="R28">
            <v>0</v>
          </cell>
          <cell r="S28">
            <v>7.0759999999999996</v>
          </cell>
          <cell r="T28">
            <v>7.3440000000000003</v>
          </cell>
          <cell r="U28">
            <v>0.51200000000000001</v>
          </cell>
          <cell r="V28">
            <v>0.11600000000000001</v>
          </cell>
          <cell r="W28">
            <v>15.153</v>
          </cell>
        </row>
        <row r="29">
          <cell r="B29">
            <v>2150</v>
          </cell>
          <cell r="C29">
            <v>0.105</v>
          </cell>
          <cell r="D29">
            <v>0</v>
          </cell>
          <cell r="E29">
            <v>0.51200000000000001</v>
          </cell>
          <cell r="F29">
            <v>7.0000000000000007E-2</v>
          </cell>
          <cell r="G29">
            <v>0.14000000000000001</v>
          </cell>
          <cell r="H29">
            <v>0.14000000000000001</v>
          </cell>
          <cell r="I29">
            <v>0.96599999999999997</v>
          </cell>
          <cell r="J29">
            <v>2.3E-2</v>
          </cell>
          <cell r="K29">
            <v>0</v>
          </cell>
          <cell r="L29">
            <v>1.036</v>
          </cell>
          <cell r="M29">
            <v>1.397</v>
          </cell>
          <cell r="N29">
            <v>0.23300000000000001</v>
          </cell>
          <cell r="O29">
            <v>0.11600000000000001</v>
          </cell>
          <cell r="P29">
            <v>2.8050000000000002</v>
          </cell>
          <cell r="Q29">
            <v>0.105</v>
          </cell>
          <cell r="R29">
            <v>0</v>
          </cell>
          <cell r="S29">
            <v>7.0759999999999996</v>
          </cell>
          <cell r="T29">
            <v>7.3440000000000003</v>
          </cell>
          <cell r="U29">
            <v>0.51200000000000001</v>
          </cell>
          <cell r="V29">
            <v>0.11600000000000001</v>
          </cell>
          <cell r="W29">
            <v>15.153</v>
          </cell>
        </row>
        <row r="45">
          <cell r="B45">
            <v>2020</v>
          </cell>
          <cell r="C45">
            <v>45327164.380500004</v>
          </cell>
          <cell r="D45">
            <v>0</v>
          </cell>
          <cell r="E45">
            <v>15876592.233333334</v>
          </cell>
          <cell r="F45">
            <v>3942594.4499999997</v>
          </cell>
          <cell r="G45">
            <v>7694265.5999999996</v>
          </cell>
          <cell r="H45">
            <v>116068185.45</v>
          </cell>
          <cell r="I45">
            <v>181722463.27428573</v>
          </cell>
          <cell r="J45">
            <v>0</v>
          </cell>
          <cell r="K45">
            <v>0</v>
          </cell>
          <cell r="L45">
            <v>2076126.7106086954</v>
          </cell>
          <cell r="M45">
            <v>2825648.8846153845</v>
          </cell>
          <cell r="N45">
            <v>642586.9</v>
          </cell>
          <cell r="O45">
            <v>73874.1875</v>
          </cell>
          <cell r="P45">
            <v>5705470.7537209308</v>
          </cell>
          <cell r="Q45">
            <v>0</v>
          </cell>
          <cell r="R45">
            <v>0</v>
          </cell>
          <cell r="S45">
            <v>592632.70318471338</v>
          </cell>
          <cell r="T45">
            <v>463647.06171428575</v>
          </cell>
          <cell r="U45">
            <v>98207.550000000017</v>
          </cell>
          <cell r="V45">
            <v>6674.125</v>
          </cell>
          <cell r="W45">
            <v>1173679.3606481482</v>
          </cell>
          <cell r="X45">
            <v>188601613.38865483</v>
          </cell>
        </row>
        <row r="46">
          <cell r="B46">
            <v>2030</v>
          </cell>
          <cell r="C46">
            <v>50140668.5625</v>
          </cell>
          <cell r="D46">
            <v>0</v>
          </cell>
          <cell r="E46">
            <v>17608584.113333333</v>
          </cell>
          <cell r="F46">
            <v>4363137.858</v>
          </cell>
          <cell r="G46">
            <v>8514987.2640000004</v>
          </cell>
          <cell r="H46">
            <v>128448791.898</v>
          </cell>
          <cell r="I46">
            <v>201505351.85809526</v>
          </cell>
          <cell r="J46">
            <v>0</v>
          </cell>
          <cell r="K46">
            <v>0</v>
          </cell>
          <cell r="L46">
            <v>2301833.2083478258</v>
          </cell>
          <cell r="M46">
            <v>3132702.730076923</v>
          </cell>
          <cell r="N46">
            <v>711986.28520000004</v>
          </cell>
          <cell r="O46">
            <v>82148.096500000014</v>
          </cell>
          <cell r="P46">
            <v>6326577.4272093028</v>
          </cell>
          <cell r="Q46">
            <v>0</v>
          </cell>
          <cell r="R46">
            <v>0</v>
          </cell>
          <cell r="S46">
            <v>657198.47663694271</v>
          </cell>
          <cell r="T46">
            <v>514138.03864285717</v>
          </cell>
          <cell r="U46">
            <v>108921.10090909091</v>
          </cell>
          <cell r="V46">
            <v>7421.6270000000004</v>
          </cell>
          <cell r="W46">
            <v>1301467.9828950618</v>
          </cell>
          <cell r="X46">
            <v>209133397.26819962</v>
          </cell>
        </row>
        <row r="47">
          <cell r="B47">
            <v>2040</v>
          </cell>
          <cell r="C47">
            <v>54151922.047500007</v>
          </cell>
          <cell r="D47">
            <v>0</v>
          </cell>
          <cell r="E47">
            <v>18907578.023333333</v>
          </cell>
          <cell r="F47">
            <v>4678545.4139999999</v>
          </cell>
          <cell r="G47">
            <v>9181823.6160000004</v>
          </cell>
          <cell r="H47">
            <v>138508034.63699999</v>
          </cell>
          <cell r="I47">
            <v>216386285.74857143</v>
          </cell>
          <cell r="J47">
            <v>0</v>
          </cell>
          <cell r="K47">
            <v>0</v>
          </cell>
          <cell r="L47">
            <v>2471579.4173913039</v>
          </cell>
          <cell r="M47">
            <v>3364405.9386153845</v>
          </cell>
          <cell r="N47">
            <v>765963.58479999995</v>
          </cell>
          <cell r="O47">
            <v>88058.031499999997</v>
          </cell>
          <cell r="P47">
            <v>6792407.432325582</v>
          </cell>
          <cell r="Q47">
            <v>0</v>
          </cell>
          <cell r="R47">
            <v>0</v>
          </cell>
          <cell r="S47">
            <v>705466.85075159243</v>
          </cell>
          <cell r="T47">
            <v>551932.79785714287</v>
          </cell>
          <cell r="U47">
            <v>116956.2640909091</v>
          </cell>
          <cell r="V47">
            <v>7955.5569999999998</v>
          </cell>
          <cell r="W47">
            <v>1397093.1031543212</v>
          </cell>
          <cell r="X47">
            <v>224575786.28405133</v>
          </cell>
        </row>
        <row r="48">
          <cell r="B48">
            <v>2050</v>
          </cell>
          <cell r="C48">
            <v>56157548.790000007</v>
          </cell>
          <cell r="D48">
            <v>0</v>
          </cell>
          <cell r="E48">
            <v>19600374.775333334</v>
          </cell>
          <cell r="F48">
            <v>4888817.1179999998</v>
          </cell>
          <cell r="G48">
            <v>9489594.2400000002</v>
          </cell>
          <cell r="H48">
            <v>143150762.05500001</v>
          </cell>
          <cell r="I48">
            <v>224439497.03047618</v>
          </cell>
          <cell r="J48">
            <v>0</v>
          </cell>
          <cell r="K48">
            <v>0</v>
          </cell>
          <cell r="L48">
            <v>2564846.5652173911</v>
          </cell>
          <cell r="M48">
            <v>3488734.4895384614</v>
          </cell>
          <cell r="N48">
            <v>794237.40840000007</v>
          </cell>
          <cell r="O48">
            <v>91012.998999999996</v>
          </cell>
          <cell r="P48">
            <v>7046152.2318604654</v>
          </cell>
          <cell r="Q48">
            <v>0</v>
          </cell>
          <cell r="R48">
            <v>0</v>
          </cell>
          <cell r="S48">
            <v>731901.38843312091</v>
          </cell>
          <cell r="T48">
            <v>572622.93042857153</v>
          </cell>
          <cell r="U48">
            <v>121241.68445454547</v>
          </cell>
          <cell r="V48">
            <v>8222.521999999999</v>
          </cell>
          <cell r="W48">
            <v>1449448.9382283951</v>
          </cell>
          <cell r="X48">
            <v>232935098.20056504</v>
          </cell>
        </row>
        <row r="49">
          <cell r="B49">
            <v>2060</v>
          </cell>
          <cell r="C49">
            <v>56558674.138499998</v>
          </cell>
          <cell r="D49">
            <v>0</v>
          </cell>
          <cell r="E49">
            <v>19802440.494666666</v>
          </cell>
          <cell r="F49">
            <v>4941385.0439999998</v>
          </cell>
          <cell r="G49">
            <v>9592184.4480000008</v>
          </cell>
          <cell r="H49">
            <v>144698337.861</v>
          </cell>
          <cell r="I49">
            <v>226540334.75619048</v>
          </cell>
          <cell r="J49">
            <v>0</v>
          </cell>
          <cell r="K49">
            <v>0</v>
          </cell>
          <cell r="L49">
            <v>2589096.0236521736</v>
          </cell>
          <cell r="M49">
            <v>3522642.2761538462</v>
          </cell>
          <cell r="N49">
            <v>801948.45120000001</v>
          </cell>
          <cell r="O49">
            <v>92194.986000000004</v>
          </cell>
          <cell r="P49">
            <v>7114322.4765116284</v>
          </cell>
          <cell r="Q49">
            <v>0</v>
          </cell>
          <cell r="R49">
            <v>0</v>
          </cell>
          <cell r="S49">
            <v>738919.40728662431</v>
          </cell>
          <cell r="T49">
            <v>578089.35750000004</v>
          </cell>
          <cell r="U49">
            <v>122491.59872727274</v>
          </cell>
          <cell r="V49">
            <v>8329.3079999999991</v>
          </cell>
          <cell r="W49">
            <v>1463439.3404382716</v>
          </cell>
          <cell r="X49">
            <v>235118096.57314038</v>
          </cell>
        </row>
        <row r="50">
          <cell r="B50">
            <v>2070</v>
          </cell>
          <cell r="C50">
            <v>56157548.790000007</v>
          </cell>
          <cell r="D50">
            <v>0</v>
          </cell>
          <cell r="E50">
            <v>19600374.775333334</v>
          </cell>
          <cell r="F50">
            <v>4888817.1179999998</v>
          </cell>
          <cell r="G50">
            <v>9489594.2400000002</v>
          </cell>
          <cell r="H50">
            <v>143150762.05500001</v>
          </cell>
          <cell r="I50">
            <v>224439497.03047618</v>
          </cell>
          <cell r="J50">
            <v>0</v>
          </cell>
          <cell r="K50">
            <v>0</v>
          </cell>
          <cell r="L50">
            <v>2562981.2222608696</v>
          </cell>
          <cell r="M50">
            <v>3488734.4895384614</v>
          </cell>
          <cell r="N50">
            <v>794237.40840000007</v>
          </cell>
          <cell r="O50">
            <v>91012.998999999996</v>
          </cell>
          <cell r="P50">
            <v>7044258.6139534889</v>
          </cell>
          <cell r="Q50">
            <v>0</v>
          </cell>
          <cell r="R50">
            <v>0</v>
          </cell>
          <cell r="S50">
            <v>731745.43245859875</v>
          </cell>
          <cell r="T50">
            <v>572446.59407142864</v>
          </cell>
          <cell r="U50">
            <v>121241.68445454547</v>
          </cell>
          <cell r="V50">
            <v>8222.521999999999</v>
          </cell>
          <cell r="W50">
            <v>1449160.4763271606</v>
          </cell>
          <cell r="X50">
            <v>232932916.12075683</v>
          </cell>
        </row>
        <row r="51">
          <cell r="B51">
            <v>2080</v>
          </cell>
          <cell r="C51">
            <v>54151922.047500007</v>
          </cell>
          <cell r="D51">
            <v>0</v>
          </cell>
          <cell r="E51">
            <v>19023044.148666665</v>
          </cell>
          <cell r="F51">
            <v>4731113.34</v>
          </cell>
          <cell r="G51">
            <v>9233118.7199999988</v>
          </cell>
          <cell r="H51">
            <v>139281822.53999999</v>
          </cell>
          <cell r="I51">
            <v>217786844.23238096</v>
          </cell>
          <cell r="J51">
            <v>0</v>
          </cell>
          <cell r="K51">
            <v>0</v>
          </cell>
          <cell r="L51">
            <v>2488367.5040000002</v>
          </cell>
          <cell r="M51">
            <v>3387011.1296923077</v>
          </cell>
          <cell r="N51">
            <v>771104.28</v>
          </cell>
          <cell r="O51">
            <v>88649.024999999994</v>
          </cell>
          <cell r="P51">
            <v>6839747.8800000008</v>
          </cell>
          <cell r="Q51">
            <v>0</v>
          </cell>
          <cell r="R51">
            <v>0</v>
          </cell>
          <cell r="S51">
            <v>710379.46394904458</v>
          </cell>
          <cell r="T51">
            <v>555753.41892857151</v>
          </cell>
          <cell r="U51">
            <v>117670.50081818183</v>
          </cell>
          <cell r="V51">
            <v>8008.95</v>
          </cell>
          <cell r="W51">
            <v>1406828.6923209876</v>
          </cell>
          <cell r="X51">
            <v>226033420.80470195</v>
          </cell>
        </row>
        <row r="52">
          <cell r="B52">
            <v>2090</v>
          </cell>
          <cell r="C52">
            <v>51745169.956500001</v>
          </cell>
          <cell r="D52">
            <v>0</v>
          </cell>
          <cell r="E52">
            <v>18128181.677333333</v>
          </cell>
          <cell r="F52">
            <v>4520841.6359999999</v>
          </cell>
          <cell r="G52">
            <v>8771462.784</v>
          </cell>
          <cell r="H52">
            <v>132317731.41300002</v>
          </cell>
          <cell r="I52">
            <v>207632795.2247619</v>
          </cell>
          <cell r="J52">
            <v>0</v>
          </cell>
          <cell r="K52">
            <v>0</v>
          </cell>
          <cell r="L52">
            <v>2372716.2406956521</v>
          </cell>
          <cell r="M52">
            <v>3228774.792153846</v>
          </cell>
          <cell r="N52">
            <v>735119.41359999997</v>
          </cell>
          <cell r="O52">
            <v>84512.070499999987</v>
          </cell>
          <cell r="P52">
            <v>6517832.8358139545</v>
          </cell>
          <cell r="Q52">
            <v>0</v>
          </cell>
          <cell r="R52">
            <v>0</v>
          </cell>
          <cell r="S52">
            <v>677004.88540127396</v>
          </cell>
          <cell r="T52">
            <v>529655.63807142852</v>
          </cell>
          <cell r="U52">
            <v>112135.16618181819</v>
          </cell>
          <cell r="V52">
            <v>7635.1989999999996</v>
          </cell>
          <cell r="W52">
            <v>1340843.0324135805</v>
          </cell>
          <cell r="X52">
            <v>215491471.09298944</v>
          </cell>
        </row>
        <row r="53">
          <cell r="B53">
            <v>2100</v>
          </cell>
          <cell r="C53">
            <v>49338417.865499996</v>
          </cell>
          <cell r="D53">
            <v>0</v>
          </cell>
          <cell r="E53">
            <v>17262185.737333331</v>
          </cell>
          <cell r="F53">
            <v>4310569.932</v>
          </cell>
          <cell r="G53">
            <v>8361101.9520000005</v>
          </cell>
          <cell r="H53">
            <v>126127428.18900001</v>
          </cell>
          <cell r="I53">
            <v>197478746.21714285</v>
          </cell>
          <cell r="J53">
            <v>0</v>
          </cell>
          <cell r="K53">
            <v>0</v>
          </cell>
          <cell r="L53">
            <v>2257064.977391304</v>
          </cell>
          <cell r="M53">
            <v>3070538.4546153843</v>
          </cell>
          <cell r="N53">
            <v>699134.54720000003</v>
          </cell>
          <cell r="O53">
            <v>80375.116000000009</v>
          </cell>
          <cell r="P53">
            <v>6201598.6453488376</v>
          </cell>
          <cell r="Q53">
            <v>0</v>
          </cell>
          <cell r="R53">
            <v>0</v>
          </cell>
          <cell r="S53">
            <v>644098.17477707006</v>
          </cell>
          <cell r="T53">
            <v>503910.52992857149</v>
          </cell>
          <cell r="U53">
            <v>106778.39072727272</v>
          </cell>
          <cell r="V53">
            <v>7261.4480000000003</v>
          </cell>
          <cell r="W53">
            <v>1275578.5272592593</v>
          </cell>
          <cell r="X53">
            <v>204955923.38975096</v>
          </cell>
        </row>
        <row r="54">
          <cell r="B54">
            <v>2110</v>
          </cell>
          <cell r="C54">
            <v>46931665.774500005</v>
          </cell>
          <cell r="D54">
            <v>0</v>
          </cell>
          <cell r="E54">
            <v>16396189.797333332</v>
          </cell>
          <cell r="F54">
            <v>4047730.3020000001</v>
          </cell>
          <cell r="G54">
            <v>7950741.1200000001</v>
          </cell>
          <cell r="H54">
            <v>119937124.965</v>
          </cell>
          <cell r="I54">
            <v>187674836.83047619</v>
          </cell>
          <cell r="J54">
            <v>0</v>
          </cell>
          <cell r="K54">
            <v>0</v>
          </cell>
          <cell r="L54">
            <v>2143279.0570434784</v>
          </cell>
          <cell r="M54">
            <v>2917953.4148461535</v>
          </cell>
          <cell r="N54">
            <v>663149.68080000009</v>
          </cell>
          <cell r="O54">
            <v>76238.161500000002</v>
          </cell>
          <cell r="P54">
            <v>5891045.3086046521</v>
          </cell>
          <cell r="Q54">
            <v>0</v>
          </cell>
          <cell r="R54">
            <v>0</v>
          </cell>
          <cell r="S54">
            <v>611971.24402547767</v>
          </cell>
          <cell r="T54">
            <v>478753.20964285714</v>
          </cell>
          <cell r="U54">
            <v>101421.61527272727</v>
          </cell>
          <cell r="V54">
            <v>6887.6970000000001</v>
          </cell>
          <cell r="W54">
            <v>1211900.5625617285</v>
          </cell>
          <cell r="X54">
            <v>194777782.70164257</v>
          </cell>
        </row>
        <row r="55">
          <cell r="B55">
            <v>2120</v>
          </cell>
          <cell r="C55">
            <v>44524913.683499999</v>
          </cell>
          <cell r="D55">
            <v>0</v>
          </cell>
          <cell r="E55">
            <v>15559060.388666667</v>
          </cell>
          <cell r="F55">
            <v>3837458.5979999998</v>
          </cell>
          <cell r="G55">
            <v>7540380.2879999997</v>
          </cell>
          <cell r="H55">
            <v>113746821.741</v>
          </cell>
          <cell r="I55">
            <v>178045997.25428569</v>
          </cell>
          <cell r="J55">
            <v>0</v>
          </cell>
          <cell r="K55">
            <v>0</v>
          </cell>
          <cell r="L55">
            <v>2033223.8226086956</v>
          </cell>
          <cell r="M55">
            <v>2769135.9069230766</v>
          </cell>
          <cell r="N55">
            <v>629735.16200000001</v>
          </cell>
          <cell r="O55">
            <v>72101.206999999995</v>
          </cell>
          <cell r="P55">
            <v>5589960.061395349</v>
          </cell>
          <cell r="Q55">
            <v>0</v>
          </cell>
          <cell r="R55">
            <v>0</v>
          </cell>
          <cell r="S55">
            <v>580624.0931464968</v>
          </cell>
          <cell r="T55">
            <v>454242.45600000001</v>
          </cell>
          <cell r="U55">
            <v>96243.399000000005</v>
          </cell>
          <cell r="V55">
            <v>6513.9459999999999</v>
          </cell>
          <cell r="W55">
            <v>1149881.2537962964</v>
          </cell>
          <cell r="X55">
            <v>184785838.56947735</v>
          </cell>
        </row>
        <row r="56">
          <cell r="B56">
            <v>2130</v>
          </cell>
          <cell r="C56">
            <v>42118161.592500001</v>
          </cell>
          <cell r="D56">
            <v>0</v>
          </cell>
          <cell r="E56">
            <v>14779664.042666666</v>
          </cell>
          <cell r="F56">
            <v>3679754.8200000003</v>
          </cell>
          <cell r="G56">
            <v>7181314.5600000005</v>
          </cell>
          <cell r="H56">
            <v>108330306.42000002</v>
          </cell>
          <cell r="I56">
            <v>169117436.91999999</v>
          </cell>
          <cell r="J56">
            <v>0</v>
          </cell>
          <cell r="K56">
            <v>0</v>
          </cell>
          <cell r="L56">
            <v>1932495.3029565217</v>
          </cell>
          <cell r="M56">
            <v>2631620.9945384613</v>
          </cell>
          <cell r="N56">
            <v>598890.99080000003</v>
          </cell>
          <cell r="O56">
            <v>68555.245999999999</v>
          </cell>
          <cell r="P56">
            <v>5311598.2290697685</v>
          </cell>
          <cell r="Q56">
            <v>0</v>
          </cell>
          <cell r="R56">
            <v>0</v>
          </cell>
          <cell r="S56">
            <v>551772.23785987264</v>
          </cell>
          <cell r="T56">
            <v>431671.40228571434</v>
          </cell>
          <cell r="U56">
            <v>91422.301090909095</v>
          </cell>
          <cell r="V56">
            <v>6193.5880000000006</v>
          </cell>
          <cell r="W56">
            <v>1092765.7973518521</v>
          </cell>
          <cell r="X56">
            <v>175521800.94642159</v>
          </cell>
        </row>
        <row r="57">
          <cell r="B57">
            <v>2140</v>
          </cell>
          <cell r="C57">
            <v>42118161.592500001</v>
          </cell>
          <cell r="D57">
            <v>0</v>
          </cell>
          <cell r="E57">
            <v>14779664.042666666</v>
          </cell>
          <cell r="F57">
            <v>3679754.8200000003</v>
          </cell>
          <cell r="G57">
            <v>7181314.5600000005</v>
          </cell>
          <cell r="H57">
            <v>108330306.42000002</v>
          </cell>
          <cell r="I57">
            <v>169117436.91999999</v>
          </cell>
          <cell r="J57">
            <v>0</v>
          </cell>
          <cell r="K57">
            <v>0</v>
          </cell>
          <cell r="L57">
            <v>1932495.3029565217</v>
          </cell>
          <cell r="M57">
            <v>2631620.9945384613</v>
          </cell>
          <cell r="N57">
            <v>598890.99080000003</v>
          </cell>
          <cell r="O57">
            <v>68555.245999999999</v>
          </cell>
          <cell r="P57">
            <v>5311598.2290697685</v>
          </cell>
          <cell r="Q57">
            <v>0</v>
          </cell>
          <cell r="R57">
            <v>0</v>
          </cell>
          <cell r="S57">
            <v>551772.23785987264</v>
          </cell>
          <cell r="T57">
            <v>431671.40228571434</v>
          </cell>
          <cell r="U57">
            <v>91422.301090909095</v>
          </cell>
          <cell r="V57">
            <v>6193.5880000000006</v>
          </cell>
          <cell r="W57">
            <v>1092765.7973518521</v>
          </cell>
          <cell r="X57">
            <v>175521800.94642159</v>
          </cell>
        </row>
        <row r="58">
          <cell r="B58">
            <v>2150</v>
          </cell>
          <cell r="C58">
            <v>42118161.592500001</v>
          </cell>
          <cell r="D58">
            <v>0</v>
          </cell>
          <cell r="E58">
            <v>14779664.042666666</v>
          </cell>
          <cell r="F58">
            <v>3679754.8200000003</v>
          </cell>
          <cell r="G58">
            <v>7181314.5600000005</v>
          </cell>
          <cell r="H58">
            <v>108330306.42000002</v>
          </cell>
          <cell r="I58">
            <v>169117436.91999999</v>
          </cell>
          <cell r="J58">
            <v>0</v>
          </cell>
          <cell r="K58">
            <v>0</v>
          </cell>
          <cell r="L58">
            <v>1932495.3029565217</v>
          </cell>
          <cell r="M58">
            <v>2631620.9945384613</v>
          </cell>
          <cell r="N58">
            <v>598890.99080000003</v>
          </cell>
          <cell r="O58">
            <v>68555.245999999999</v>
          </cell>
          <cell r="P58">
            <v>5311598.2290697685</v>
          </cell>
          <cell r="Q58">
            <v>0</v>
          </cell>
          <cell r="R58">
            <v>0</v>
          </cell>
          <cell r="S58">
            <v>551772.23785987264</v>
          </cell>
          <cell r="T58">
            <v>431671.40228571434</v>
          </cell>
          <cell r="U58">
            <v>91422.301090909095</v>
          </cell>
          <cell r="V58">
            <v>6193.5880000000006</v>
          </cell>
          <cell r="W58">
            <v>1092765.7973518521</v>
          </cell>
          <cell r="X58">
            <v>175521800.94642159</v>
          </cell>
        </row>
      </sheetData>
      <sheetData sheetId="4">
        <row r="16">
          <cell r="B16">
            <v>2020</v>
          </cell>
          <cell r="C16">
            <v>0</v>
          </cell>
          <cell r="D16">
            <v>1.2999999999999999E-2</v>
          </cell>
          <cell r="E16">
            <v>1.1499999999999999</v>
          </cell>
          <cell r="F16">
            <v>0.41299999999999998</v>
          </cell>
          <cell r="G16">
            <v>0.05</v>
          </cell>
          <cell r="H16">
            <v>0</v>
          </cell>
          <cell r="I16">
            <v>1.625</v>
          </cell>
          <cell r="J16">
            <v>0.125</v>
          </cell>
          <cell r="K16">
            <v>0</v>
          </cell>
          <cell r="L16">
            <v>2.6</v>
          </cell>
          <cell r="M16">
            <v>0.5</v>
          </cell>
          <cell r="N16">
            <v>0.1</v>
          </cell>
          <cell r="O16">
            <v>2.5000000000000001E-2</v>
          </cell>
          <cell r="P16">
            <v>3.35</v>
          </cell>
          <cell r="Q16">
            <v>0.1</v>
          </cell>
          <cell r="R16">
            <v>0</v>
          </cell>
          <cell r="S16">
            <v>15.438000000000001</v>
          </cell>
          <cell r="T16">
            <v>1.4630000000000001</v>
          </cell>
          <cell r="U16">
            <v>7.4999999999999997E-2</v>
          </cell>
          <cell r="V16">
            <v>1.2999999999999999E-2</v>
          </cell>
          <cell r="W16">
            <v>17.088000000000001</v>
          </cell>
        </row>
        <row r="17">
          <cell r="B17">
            <v>2030</v>
          </cell>
          <cell r="C17">
            <v>0</v>
          </cell>
          <cell r="D17">
            <v>1.4E-2</v>
          </cell>
          <cell r="E17">
            <v>1.2749999999999999</v>
          </cell>
          <cell r="F17">
            <v>0.45800000000000002</v>
          </cell>
          <cell r="G17">
            <v>5.5E-2</v>
          </cell>
          <cell r="H17">
            <v>0</v>
          </cell>
          <cell r="I17">
            <v>1.802</v>
          </cell>
          <cell r="J17">
            <v>0.13900000000000001</v>
          </cell>
          <cell r="K17">
            <v>0</v>
          </cell>
          <cell r="L17">
            <v>2.883</v>
          </cell>
          <cell r="M17">
            <v>0.55400000000000005</v>
          </cell>
          <cell r="N17">
            <v>0.111</v>
          </cell>
          <cell r="O17">
            <v>2.8000000000000001E-2</v>
          </cell>
          <cell r="P17">
            <v>3.7149999999999999</v>
          </cell>
          <cell r="Q17">
            <v>0.111</v>
          </cell>
          <cell r="R17">
            <v>0</v>
          </cell>
          <cell r="S17">
            <v>17.119</v>
          </cell>
          <cell r="T17">
            <v>1.6220000000000001</v>
          </cell>
          <cell r="U17">
            <v>8.3000000000000004E-2</v>
          </cell>
          <cell r="V17">
            <v>1.4E-2</v>
          </cell>
          <cell r="W17">
            <v>18.949000000000002</v>
          </cell>
        </row>
        <row r="18">
          <cell r="B18">
            <v>2040</v>
          </cell>
          <cell r="C18">
            <v>0</v>
          </cell>
          <cell r="D18">
            <v>1.4999999999999999E-2</v>
          </cell>
          <cell r="E18">
            <v>1.369</v>
          </cell>
          <cell r="F18">
            <v>0.49199999999999999</v>
          </cell>
          <cell r="G18">
            <v>0.06</v>
          </cell>
          <cell r="H18">
            <v>0</v>
          </cell>
          <cell r="I18">
            <v>1.9339999999999999</v>
          </cell>
          <cell r="J18">
            <v>0.14899999999999999</v>
          </cell>
          <cell r="K18">
            <v>0</v>
          </cell>
          <cell r="L18">
            <v>3.0950000000000002</v>
          </cell>
          <cell r="M18">
            <v>0.59499999999999997</v>
          </cell>
          <cell r="N18">
            <v>0.11899999999999999</v>
          </cell>
          <cell r="O18">
            <v>0.03</v>
          </cell>
          <cell r="P18">
            <v>3.988</v>
          </cell>
          <cell r="Q18">
            <v>0.11899999999999999</v>
          </cell>
          <cell r="R18">
            <v>0</v>
          </cell>
          <cell r="S18">
            <v>18.376999999999999</v>
          </cell>
          <cell r="T18">
            <v>1.7410000000000001</v>
          </cell>
          <cell r="U18">
            <v>8.8999999999999996E-2</v>
          </cell>
          <cell r="V18">
            <v>1.4999999999999999E-2</v>
          </cell>
          <cell r="W18">
            <v>20.341000000000001</v>
          </cell>
        </row>
        <row r="19">
          <cell r="B19">
            <v>2050</v>
          </cell>
          <cell r="C19">
            <v>0</v>
          </cell>
          <cell r="D19">
            <v>1.6E-2</v>
          </cell>
          <cell r="E19">
            <v>1.42</v>
          </cell>
          <cell r="F19">
            <v>0.51</v>
          </cell>
          <cell r="G19">
            <v>6.2E-2</v>
          </cell>
          <cell r="H19">
            <v>0</v>
          </cell>
          <cell r="I19">
            <v>2.0070000000000001</v>
          </cell>
          <cell r="J19">
            <v>0.154</v>
          </cell>
          <cell r="K19">
            <v>0</v>
          </cell>
          <cell r="L19">
            <v>3.2109999999999999</v>
          </cell>
          <cell r="M19">
            <v>0.61699999999999999</v>
          </cell>
          <cell r="N19">
            <v>0.123</v>
          </cell>
          <cell r="O19">
            <v>3.1E-2</v>
          </cell>
          <cell r="P19">
            <v>4.1369999999999996</v>
          </cell>
          <cell r="Q19">
            <v>0.123</v>
          </cell>
          <cell r="R19">
            <v>0</v>
          </cell>
          <cell r="S19">
            <v>19.065999999999999</v>
          </cell>
          <cell r="T19">
            <v>1.8069999999999999</v>
          </cell>
          <cell r="U19">
            <v>9.2999999999999999E-2</v>
          </cell>
          <cell r="V19">
            <v>1.6E-2</v>
          </cell>
          <cell r="W19">
            <v>21.103999999999999</v>
          </cell>
        </row>
        <row r="20">
          <cell r="B20">
            <v>2060</v>
          </cell>
          <cell r="C20">
            <v>0</v>
          </cell>
          <cell r="D20">
            <v>1.6E-2</v>
          </cell>
          <cell r="E20">
            <v>1.4339999999999999</v>
          </cell>
          <cell r="F20">
            <v>0.51500000000000001</v>
          </cell>
          <cell r="G20">
            <v>6.2E-2</v>
          </cell>
          <cell r="H20">
            <v>0</v>
          </cell>
          <cell r="I20">
            <v>2.0259999999999998</v>
          </cell>
          <cell r="J20">
            <v>0.156</v>
          </cell>
          <cell r="K20">
            <v>0</v>
          </cell>
          <cell r="L20">
            <v>3.242</v>
          </cell>
          <cell r="M20">
            <v>0.623</v>
          </cell>
          <cell r="N20">
            <v>0.125</v>
          </cell>
          <cell r="O20">
            <v>3.1E-2</v>
          </cell>
          <cell r="P20">
            <v>4.1769999999999996</v>
          </cell>
          <cell r="Q20">
            <v>0.125</v>
          </cell>
          <cell r="R20">
            <v>0</v>
          </cell>
          <cell r="S20">
            <v>19.248999999999999</v>
          </cell>
          <cell r="T20">
            <v>1.8240000000000001</v>
          </cell>
          <cell r="U20">
            <v>9.4E-2</v>
          </cell>
          <cell r="V20">
            <v>1.6E-2</v>
          </cell>
          <cell r="W20">
            <v>21.306999999999999</v>
          </cell>
        </row>
        <row r="21">
          <cell r="B21">
            <v>2070</v>
          </cell>
          <cell r="C21">
            <v>0</v>
          </cell>
          <cell r="D21">
            <v>1.6E-2</v>
          </cell>
          <cell r="E21">
            <v>1.42</v>
          </cell>
          <cell r="F21">
            <v>0.51</v>
          </cell>
          <cell r="G21">
            <v>6.2E-2</v>
          </cell>
          <cell r="H21">
            <v>0</v>
          </cell>
          <cell r="I21">
            <v>2.0059999999999998</v>
          </cell>
          <cell r="J21">
            <v>0.154</v>
          </cell>
          <cell r="K21">
            <v>0</v>
          </cell>
          <cell r="L21">
            <v>3.21</v>
          </cell>
          <cell r="M21">
            <v>0.61699999999999999</v>
          </cell>
          <cell r="N21">
            <v>0.123</v>
          </cell>
          <cell r="O21">
            <v>3.1E-2</v>
          </cell>
          <cell r="P21">
            <v>4.1360000000000001</v>
          </cell>
          <cell r="Q21">
            <v>0.123</v>
          </cell>
          <cell r="R21">
            <v>0</v>
          </cell>
          <cell r="S21">
            <v>19.062000000000001</v>
          </cell>
          <cell r="T21">
            <v>1.806</v>
          </cell>
          <cell r="U21">
            <v>9.2999999999999999E-2</v>
          </cell>
          <cell r="V21">
            <v>1.6E-2</v>
          </cell>
          <cell r="W21">
            <v>21.099</v>
          </cell>
        </row>
        <row r="22">
          <cell r="B22">
            <v>2080</v>
          </cell>
          <cell r="C22">
            <v>0</v>
          </cell>
          <cell r="D22">
            <v>1.6E-2</v>
          </cell>
          <cell r="E22">
            <v>1.3779999999999999</v>
          </cell>
          <cell r="F22">
            <v>0.495</v>
          </cell>
          <cell r="G22">
            <v>0.06</v>
          </cell>
          <cell r="H22">
            <v>0</v>
          </cell>
          <cell r="I22">
            <v>1.948</v>
          </cell>
          <cell r="J22">
            <v>0.15</v>
          </cell>
          <cell r="K22">
            <v>0</v>
          </cell>
          <cell r="L22">
            <v>3.1160000000000001</v>
          </cell>
          <cell r="M22">
            <v>0.59899999999999998</v>
          </cell>
          <cell r="N22">
            <v>0.12</v>
          </cell>
          <cell r="O22">
            <v>0.03</v>
          </cell>
          <cell r="P22">
            <v>4.0149999999999997</v>
          </cell>
          <cell r="Q22">
            <v>0.12</v>
          </cell>
          <cell r="R22">
            <v>0</v>
          </cell>
          <cell r="S22">
            <v>18.504999999999999</v>
          </cell>
          <cell r="T22">
            <v>1.754</v>
          </cell>
          <cell r="U22">
            <v>0.09</v>
          </cell>
          <cell r="V22">
            <v>1.6E-2</v>
          </cell>
          <cell r="W22">
            <v>20.481999999999999</v>
          </cell>
        </row>
        <row r="23">
          <cell r="B23">
            <v>2090</v>
          </cell>
          <cell r="C23">
            <v>0</v>
          </cell>
          <cell r="D23">
            <v>1.4999999999999999E-2</v>
          </cell>
          <cell r="E23">
            <v>1.3140000000000001</v>
          </cell>
          <cell r="F23">
            <v>0.47199999999999998</v>
          </cell>
          <cell r="G23">
            <v>5.7000000000000002E-2</v>
          </cell>
          <cell r="H23">
            <v>0</v>
          </cell>
          <cell r="I23">
            <v>1.8560000000000001</v>
          </cell>
          <cell r="J23">
            <v>0.14299999999999999</v>
          </cell>
          <cell r="K23">
            <v>0</v>
          </cell>
          <cell r="L23">
            <v>2.97</v>
          </cell>
          <cell r="M23">
            <v>0.57099999999999995</v>
          </cell>
          <cell r="N23">
            <v>0.114</v>
          </cell>
          <cell r="O23">
            <v>2.9000000000000001E-2</v>
          </cell>
          <cell r="P23">
            <v>3.827</v>
          </cell>
          <cell r="Q23">
            <v>0.114</v>
          </cell>
          <cell r="R23">
            <v>0</v>
          </cell>
          <cell r="S23">
            <v>17.637</v>
          </cell>
          <cell r="T23">
            <v>1.671</v>
          </cell>
          <cell r="U23">
            <v>8.5999999999999993E-2</v>
          </cell>
          <cell r="V23">
            <v>1.4999999999999999E-2</v>
          </cell>
          <cell r="W23">
            <v>19.521999999999998</v>
          </cell>
        </row>
        <row r="24">
          <cell r="B24">
            <v>2100</v>
          </cell>
          <cell r="C24">
            <v>0</v>
          </cell>
          <cell r="D24">
            <v>1.4E-2</v>
          </cell>
          <cell r="E24">
            <v>1.25</v>
          </cell>
          <cell r="F24">
            <v>0.44900000000000001</v>
          </cell>
          <cell r="G24">
            <v>5.3999999999999999E-2</v>
          </cell>
          <cell r="H24">
            <v>0</v>
          </cell>
          <cell r="I24">
            <v>1.766</v>
          </cell>
          <cell r="J24">
            <v>0.13600000000000001</v>
          </cell>
          <cell r="K24">
            <v>0</v>
          </cell>
          <cell r="L24">
            <v>2.8260000000000001</v>
          </cell>
          <cell r="M24">
            <v>0.54300000000000004</v>
          </cell>
          <cell r="N24">
            <v>0.109</v>
          </cell>
          <cell r="O24">
            <v>2.7E-2</v>
          </cell>
          <cell r="P24">
            <v>3.641</v>
          </cell>
          <cell r="Q24">
            <v>0.109</v>
          </cell>
          <cell r="R24">
            <v>0</v>
          </cell>
          <cell r="S24">
            <v>16.777999999999999</v>
          </cell>
          <cell r="T24">
            <v>1.59</v>
          </cell>
          <cell r="U24">
            <v>8.2000000000000003E-2</v>
          </cell>
          <cell r="V24">
            <v>1.4E-2</v>
          </cell>
          <cell r="W24">
            <v>18.571000000000002</v>
          </cell>
        </row>
        <row r="25">
          <cell r="B25">
            <v>2110</v>
          </cell>
          <cell r="C25">
            <v>0</v>
          </cell>
          <cell r="D25">
            <v>1.2999999999999999E-2</v>
          </cell>
          <cell r="E25">
            <v>1.1870000000000001</v>
          </cell>
          <cell r="F25">
            <v>0.42599999999999999</v>
          </cell>
          <cell r="G25">
            <v>5.1999999999999998E-2</v>
          </cell>
          <cell r="H25">
            <v>0</v>
          </cell>
          <cell r="I25">
            <v>1.6779999999999999</v>
          </cell>
          <cell r="J25">
            <v>0.129</v>
          </cell>
          <cell r="K25">
            <v>0</v>
          </cell>
          <cell r="L25">
            <v>2.6850000000000001</v>
          </cell>
          <cell r="M25">
            <v>0.51600000000000001</v>
          </cell>
          <cell r="N25">
            <v>0.10299999999999999</v>
          </cell>
          <cell r="O25">
            <v>2.5999999999999999E-2</v>
          </cell>
          <cell r="P25">
            <v>3.4590000000000001</v>
          </cell>
          <cell r="Q25">
            <v>0.10299999999999999</v>
          </cell>
          <cell r="R25">
            <v>0</v>
          </cell>
          <cell r="S25">
            <v>15.941000000000001</v>
          </cell>
          <cell r="T25">
            <v>1.5109999999999999</v>
          </cell>
          <cell r="U25">
            <v>7.6999999999999999E-2</v>
          </cell>
          <cell r="V25">
            <v>1.2999999999999999E-2</v>
          </cell>
          <cell r="W25">
            <v>17.645</v>
          </cell>
        </row>
        <row r="26">
          <cell r="B26">
            <v>2120</v>
          </cell>
          <cell r="C26">
            <v>0</v>
          </cell>
          <cell r="D26">
            <v>1.2999999999999999E-2</v>
          </cell>
          <cell r="E26">
            <v>1.127</v>
          </cell>
          <cell r="F26">
            <v>0.40500000000000003</v>
          </cell>
          <cell r="G26">
            <v>4.9000000000000002E-2</v>
          </cell>
          <cell r="H26">
            <v>0</v>
          </cell>
          <cell r="I26">
            <v>1.5920000000000001</v>
          </cell>
          <cell r="J26">
            <v>0.122</v>
          </cell>
          <cell r="K26">
            <v>0</v>
          </cell>
          <cell r="L26">
            <v>2.5470000000000002</v>
          </cell>
          <cell r="M26">
            <v>0.49</v>
          </cell>
          <cell r="N26">
            <v>9.8000000000000004E-2</v>
          </cell>
          <cell r="O26">
            <v>2.4E-2</v>
          </cell>
          <cell r="P26">
            <v>3.282</v>
          </cell>
          <cell r="Q26">
            <v>9.8000000000000004E-2</v>
          </cell>
          <cell r="R26">
            <v>0</v>
          </cell>
          <cell r="S26">
            <v>15.125</v>
          </cell>
          <cell r="T26">
            <v>1.4330000000000001</v>
          </cell>
          <cell r="U26">
            <v>7.2999999999999995E-2</v>
          </cell>
          <cell r="V26">
            <v>1.2999999999999999E-2</v>
          </cell>
          <cell r="W26">
            <v>16.742000000000001</v>
          </cell>
        </row>
        <row r="27">
          <cell r="B27">
            <v>2130</v>
          </cell>
          <cell r="C27">
            <v>0</v>
          </cell>
          <cell r="D27">
            <v>1.2E-2</v>
          </cell>
          <cell r="E27">
            <v>1.071</v>
          </cell>
          <cell r="F27">
            <v>0.38500000000000001</v>
          </cell>
          <cell r="G27">
            <v>4.7E-2</v>
          </cell>
          <cell r="H27">
            <v>0</v>
          </cell>
          <cell r="I27">
            <v>1.5129999999999999</v>
          </cell>
          <cell r="J27">
            <v>0.11600000000000001</v>
          </cell>
          <cell r="K27">
            <v>0</v>
          </cell>
          <cell r="L27">
            <v>2.4209999999999998</v>
          </cell>
          <cell r="M27">
            <v>0.46600000000000003</v>
          </cell>
          <cell r="N27">
            <v>9.2999999999999999E-2</v>
          </cell>
          <cell r="O27">
            <v>2.3E-2</v>
          </cell>
          <cell r="P27">
            <v>3.1190000000000002</v>
          </cell>
          <cell r="Q27">
            <v>9.2999999999999999E-2</v>
          </cell>
          <cell r="R27">
            <v>0</v>
          </cell>
          <cell r="S27">
            <v>14.372999999999999</v>
          </cell>
          <cell r="T27">
            <v>1.3620000000000001</v>
          </cell>
          <cell r="U27">
            <v>7.0000000000000007E-2</v>
          </cell>
          <cell r="V27">
            <v>1.2E-2</v>
          </cell>
          <cell r="W27">
            <v>15.91</v>
          </cell>
        </row>
        <row r="28">
          <cell r="B28">
            <v>2140</v>
          </cell>
          <cell r="C28">
            <v>0</v>
          </cell>
          <cell r="D28">
            <v>1.2E-2</v>
          </cell>
          <cell r="E28">
            <v>1.071</v>
          </cell>
          <cell r="F28">
            <v>0.38500000000000001</v>
          </cell>
          <cell r="G28">
            <v>4.7E-2</v>
          </cell>
          <cell r="H28">
            <v>0</v>
          </cell>
          <cell r="I28">
            <v>1.5129999999999999</v>
          </cell>
          <cell r="J28">
            <v>0.11600000000000001</v>
          </cell>
          <cell r="K28">
            <v>0</v>
          </cell>
          <cell r="L28">
            <v>2.4209999999999998</v>
          </cell>
          <cell r="M28">
            <v>0.46600000000000003</v>
          </cell>
          <cell r="N28">
            <v>9.2999999999999999E-2</v>
          </cell>
          <cell r="O28">
            <v>2.3E-2</v>
          </cell>
          <cell r="P28">
            <v>3.1190000000000002</v>
          </cell>
          <cell r="Q28">
            <v>9.2999999999999999E-2</v>
          </cell>
          <cell r="R28">
            <v>0</v>
          </cell>
          <cell r="S28">
            <v>14.372999999999999</v>
          </cell>
          <cell r="T28">
            <v>1.3620000000000001</v>
          </cell>
          <cell r="U28">
            <v>7.0000000000000007E-2</v>
          </cell>
          <cell r="V28">
            <v>1.2E-2</v>
          </cell>
          <cell r="W28">
            <v>15.91</v>
          </cell>
        </row>
        <row r="29">
          <cell r="B29">
            <v>2150</v>
          </cell>
          <cell r="C29">
            <v>0</v>
          </cell>
          <cell r="D29">
            <v>1.2E-2</v>
          </cell>
          <cell r="E29">
            <v>1.071</v>
          </cell>
          <cell r="F29">
            <v>0.38500000000000001</v>
          </cell>
          <cell r="G29">
            <v>4.7E-2</v>
          </cell>
          <cell r="H29">
            <v>0</v>
          </cell>
          <cell r="I29">
            <v>1.5129999999999999</v>
          </cell>
          <cell r="J29">
            <v>0.11600000000000001</v>
          </cell>
          <cell r="K29">
            <v>0</v>
          </cell>
          <cell r="L29">
            <v>2.4209999999999998</v>
          </cell>
          <cell r="M29">
            <v>0.46600000000000003</v>
          </cell>
          <cell r="N29">
            <v>9.2999999999999999E-2</v>
          </cell>
          <cell r="O29">
            <v>2.3E-2</v>
          </cell>
          <cell r="P29">
            <v>3.1190000000000002</v>
          </cell>
          <cell r="Q29">
            <v>9.2999999999999999E-2</v>
          </cell>
          <cell r="R29">
            <v>0</v>
          </cell>
          <cell r="S29">
            <v>14.372999999999999</v>
          </cell>
          <cell r="T29">
            <v>1.3620000000000001</v>
          </cell>
          <cell r="U29">
            <v>7.0000000000000007E-2</v>
          </cell>
          <cell r="V29">
            <v>1.2E-2</v>
          </cell>
          <cell r="W29">
            <v>15.91</v>
          </cell>
        </row>
        <row r="45">
          <cell r="B45">
            <v>2020</v>
          </cell>
          <cell r="C45">
            <v>0</v>
          </cell>
          <cell r="D45">
            <v>0</v>
          </cell>
          <cell r="E45">
            <v>24463976.649999999</v>
          </cell>
          <cell r="F45">
            <v>4278330.8969999999</v>
          </cell>
          <cell r="G45">
            <v>252451</v>
          </cell>
          <cell r="H45">
            <v>0</v>
          </cell>
          <cell r="I45">
            <v>29713525.274193551</v>
          </cell>
          <cell r="J45">
            <v>0</v>
          </cell>
          <cell r="K45">
            <v>0</v>
          </cell>
          <cell r="L45">
            <v>1393365.031372549</v>
          </cell>
          <cell r="M45">
            <v>527128</v>
          </cell>
          <cell r="N45">
            <v>106236.85</v>
          </cell>
          <cell r="O45">
            <v>0</v>
          </cell>
          <cell r="P45">
            <v>2056672.2</v>
          </cell>
          <cell r="Q45">
            <v>0</v>
          </cell>
          <cell r="R45">
            <v>0</v>
          </cell>
          <cell r="S45">
            <v>740039.52675974031</v>
          </cell>
          <cell r="T45">
            <v>23269.746500000001</v>
          </cell>
          <cell r="U45">
            <v>11320.65</v>
          </cell>
          <cell r="V45">
            <v>0</v>
          </cell>
          <cell r="W45">
            <v>784972.07178378385</v>
          </cell>
          <cell r="X45">
            <v>32555169.545977335</v>
          </cell>
        </row>
        <row r="46">
          <cell r="B46">
            <v>2030</v>
          </cell>
          <cell r="C46">
            <v>0</v>
          </cell>
          <cell r="D46">
            <v>0</v>
          </cell>
          <cell r="E46">
            <v>27123104.546739127</v>
          </cell>
          <cell r="F46">
            <v>4744492.8591428576</v>
          </cell>
          <cell r="G46">
            <v>277696.09999999998</v>
          </cell>
          <cell r="H46">
            <v>0</v>
          </cell>
          <cell r="I46">
            <v>32950013.873290326</v>
          </cell>
          <cell r="J46">
            <v>0</v>
          </cell>
          <cell r="K46">
            <v>0</v>
          </cell>
          <cell r="L46">
            <v>1545027.4559411763</v>
          </cell>
          <cell r="M46">
            <v>584057.82400000002</v>
          </cell>
          <cell r="N46">
            <v>117922.9035</v>
          </cell>
          <cell r="O46">
            <v>0</v>
          </cell>
          <cell r="P46">
            <v>2280757.38</v>
          </cell>
          <cell r="Q46">
            <v>0</v>
          </cell>
          <cell r="R46">
            <v>0</v>
          </cell>
          <cell r="S46">
            <v>820620.33026298706</v>
          </cell>
          <cell r="T46">
            <v>25798.721000000001</v>
          </cell>
          <cell r="U46">
            <v>12528.186000000002</v>
          </cell>
          <cell r="V46">
            <v>0</v>
          </cell>
          <cell r="W46">
            <v>870460.89584684686</v>
          </cell>
          <cell r="X46">
            <v>36101232.149137177</v>
          </cell>
        </row>
        <row r="47">
          <cell r="B47">
            <v>2040</v>
          </cell>
          <cell r="C47">
            <v>0</v>
          </cell>
          <cell r="D47">
            <v>0</v>
          </cell>
          <cell r="E47">
            <v>29122768.725086957</v>
          </cell>
          <cell r="F47">
            <v>5096704.1194285713</v>
          </cell>
          <cell r="G47">
            <v>302941.2</v>
          </cell>
          <cell r="H47">
            <v>0</v>
          </cell>
          <cell r="I47">
            <v>35363666.387870967</v>
          </cell>
          <cell r="J47">
            <v>0</v>
          </cell>
          <cell r="K47">
            <v>0</v>
          </cell>
          <cell r="L47">
            <v>1658640.2969607844</v>
          </cell>
          <cell r="M47">
            <v>627282.31999999995</v>
          </cell>
          <cell r="N47">
            <v>126421.85149999999</v>
          </cell>
          <cell r="O47">
            <v>0</v>
          </cell>
          <cell r="P47">
            <v>2448360.8160000001</v>
          </cell>
          <cell r="Q47">
            <v>0</v>
          </cell>
          <cell r="R47">
            <v>0</v>
          </cell>
          <cell r="S47">
            <v>880924.10825649346</v>
          </cell>
          <cell r="T47">
            <v>27691.4755</v>
          </cell>
          <cell r="U47">
            <v>13433.838</v>
          </cell>
          <cell r="V47">
            <v>0</v>
          </cell>
          <cell r="W47">
            <v>934405.25000900903</v>
          </cell>
          <cell r="X47">
            <v>38746432.453879975</v>
          </cell>
        </row>
        <row r="48">
          <cell r="B48">
            <v>2050</v>
          </cell>
          <cell r="C48">
            <v>0</v>
          </cell>
          <cell r="D48">
            <v>0</v>
          </cell>
          <cell r="E48">
            <v>30207692.90695652</v>
          </cell>
          <cell r="F48">
            <v>5283168.904285715</v>
          </cell>
          <cell r="G48">
            <v>313039.24</v>
          </cell>
          <cell r="H48">
            <v>0</v>
          </cell>
          <cell r="I48">
            <v>36698489.369419359</v>
          </cell>
          <cell r="J48">
            <v>0</v>
          </cell>
          <cell r="K48">
            <v>0</v>
          </cell>
          <cell r="L48">
            <v>1720805.813745098</v>
          </cell>
          <cell r="M48">
            <v>650475.95200000005</v>
          </cell>
          <cell r="N48">
            <v>130671.32549999999</v>
          </cell>
          <cell r="O48">
            <v>0</v>
          </cell>
          <cell r="P48">
            <v>2539836.6839999999</v>
          </cell>
          <cell r="Q48">
            <v>0</v>
          </cell>
          <cell r="R48">
            <v>0</v>
          </cell>
          <cell r="S48">
            <v>913952.17108441563</v>
          </cell>
          <cell r="T48">
            <v>28741.238499999999</v>
          </cell>
          <cell r="U48">
            <v>14037.606</v>
          </cell>
          <cell r="V48">
            <v>0</v>
          </cell>
          <cell r="W48">
            <v>969455.20850450441</v>
          </cell>
          <cell r="X48">
            <v>40207781.261923864</v>
          </cell>
        </row>
        <row r="49">
          <cell r="B49">
            <v>2060</v>
          </cell>
          <cell r="C49">
            <v>0</v>
          </cell>
          <cell r="D49">
            <v>0</v>
          </cell>
          <cell r="E49">
            <v>30505515.231391303</v>
          </cell>
          <cell r="F49">
            <v>5334964.6778571429</v>
          </cell>
          <cell r="G49">
            <v>313039.24</v>
          </cell>
          <cell r="H49">
            <v>0</v>
          </cell>
          <cell r="I49">
            <v>37045909.049548388</v>
          </cell>
          <cell r="J49">
            <v>0</v>
          </cell>
          <cell r="K49">
            <v>0</v>
          </cell>
          <cell r="L49">
            <v>1737419.0121960784</v>
          </cell>
          <cell r="M49">
            <v>656801.48800000001</v>
          </cell>
          <cell r="N49">
            <v>132796.0625</v>
          </cell>
          <cell r="O49">
            <v>0</v>
          </cell>
          <cell r="P49">
            <v>2564393.9639999997</v>
          </cell>
          <cell r="Q49">
            <v>0</v>
          </cell>
          <cell r="R49">
            <v>0</v>
          </cell>
          <cell r="S49">
            <v>922724.50126948056</v>
          </cell>
          <cell r="T49">
            <v>29011.632000000001</v>
          </cell>
          <cell r="U49">
            <v>14188.548000000001</v>
          </cell>
          <cell r="V49">
            <v>0</v>
          </cell>
          <cell r="W49">
            <v>978780.42681981972</v>
          </cell>
          <cell r="X49">
            <v>40589083.440368205</v>
          </cell>
        </row>
        <row r="50">
          <cell r="B50">
            <v>2070</v>
          </cell>
          <cell r="C50">
            <v>0</v>
          </cell>
          <cell r="D50">
            <v>0</v>
          </cell>
          <cell r="E50">
            <v>30207692.90695652</v>
          </cell>
          <cell r="F50">
            <v>5283168.904285715</v>
          </cell>
          <cell r="G50">
            <v>313039.24</v>
          </cell>
          <cell r="H50">
            <v>0</v>
          </cell>
          <cell r="I50">
            <v>36680204.123096772</v>
          </cell>
          <cell r="J50">
            <v>0</v>
          </cell>
          <cell r="K50">
            <v>0</v>
          </cell>
          <cell r="L50">
            <v>1720269.9041176469</v>
          </cell>
          <cell r="M50">
            <v>650475.95200000005</v>
          </cell>
          <cell r="N50">
            <v>130671.32549999999</v>
          </cell>
          <cell r="O50">
            <v>0</v>
          </cell>
          <cell r="P50">
            <v>2539222.7519999999</v>
          </cell>
          <cell r="Q50">
            <v>0</v>
          </cell>
          <cell r="R50">
            <v>0</v>
          </cell>
          <cell r="S50">
            <v>913760.42616233777</v>
          </cell>
          <cell r="T50">
            <v>28725.333000000002</v>
          </cell>
          <cell r="U50">
            <v>14037.606</v>
          </cell>
          <cell r="V50">
            <v>0</v>
          </cell>
          <cell r="W50">
            <v>969225.52332432428</v>
          </cell>
          <cell r="X50">
            <v>40188652.398421094</v>
          </cell>
        </row>
        <row r="51">
          <cell r="B51">
            <v>2080</v>
          </cell>
          <cell r="C51">
            <v>0</v>
          </cell>
          <cell r="D51">
            <v>0</v>
          </cell>
          <cell r="E51">
            <v>29314225.93365217</v>
          </cell>
          <cell r="F51">
            <v>5127781.5835714284</v>
          </cell>
          <cell r="G51">
            <v>302941.2</v>
          </cell>
          <cell r="H51">
            <v>0</v>
          </cell>
          <cell r="I51">
            <v>35619659.836387098</v>
          </cell>
          <cell r="J51">
            <v>0</v>
          </cell>
          <cell r="K51">
            <v>0</v>
          </cell>
          <cell r="L51">
            <v>1669894.3991372548</v>
          </cell>
          <cell r="M51">
            <v>631499.34399999992</v>
          </cell>
          <cell r="N51">
            <v>127484.22</v>
          </cell>
          <cell r="O51">
            <v>0</v>
          </cell>
          <cell r="P51">
            <v>2464936.98</v>
          </cell>
          <cell r="Q51">
            <v>0</v>
          </cell>
          <cell r="R51">
            <v>0</v>
          </cell>
          <cell r="S51">
            <v>887059.94576298702</v>
          </cell>
          <cell r="T51">
            <v>27898.246999999999</v>
          </cell>
          <cell r="U51">
            <v>13584.779999999999</v>
          </cell>
          <cell r="V51">
            <v>0</v>
          </cell>
          <cell r="W51">
            <v>940882.37209009007</v>
          </cell>
          <cell r="X51">
            <v>39025479.188477188</v>
          </cell>
        </row>
        <row r="52">
          <cell r="B52">
            <v>2090</v>
          </cell>
          <cell r="C52">
            <v>0</v>
          </cell>
          <cell r="D52">
            <v>0</v>
          </cell>
          <cell r="E52">
            <v>27952752.450521741</v>
          </cell>
          <cell r="F52">
            <v>4889521.0251428569</v>
          </cell>
          <cell r="G52">
            <v>287794.14</v>
          </cell>
          <cell r="H52">
            <v>0</v>
          </cell>
          <cell r="I52">
            <v>33937417.174709685</v>
          </cell>
          <cell r="J52">
            <v>0</v>
          </cell>
          <cell r="K52">
            <v>0</v>
          </cell>
          <cell r="L52">
            <v>1591651.5935294118</v>
          </cell>
          <cell r="M52">
            <v>601980.17599999998</v>
          </cell>
          <cell r="N52">
            <v>121110.00900000001</v>
          </cell>
          <cell r="O52">
            <v>0</v>
          </cell>
          <cell r="P52">
            <v>2349517.764</v>
          </cell>
          <cell r="Q52">
            <v>0</v>
          </cell>
          <cell r="R52">
            <v>0</v>
          </cell>
          <cell r="S52">
            <v>845451.29767207801</v>
          </cell>
          <cell r="T52">
            <v>26578.090500000002</v>
          </cell>
          <cell r="U52">
            <v>12981.011999999999</v>
          </cell>
          <cell r="V52">
            <v>0</v>
          </cell>
          <cell r="W52">
            <v>896782.81749549543</v>
          </cell>
          <cell r="X52">
            <v>37183717.756205179</v>
          </cell>
        </row>
        <row r="53">
          <cell r="B53">
            <v>2100</v>
          </cell>
          <cell r="C53">
            <v>0</v>
          </cell>
          <cell r="D53">
            <v>0</v>
          </cell>
          <cell r="E53">
            <v>26591278.967391305</v>
          </cell>
          <cell r="F53">
            <v>4651260.4667142862</v>
          </cell>
          <cell r="G53">
            <v>272647.08</v>
          </cell>
          <cell r="H53">
            <v>0</v>
          </cell>
          <cell r="I53">
            <v>32291745.005677421</v>
          </cell>
          <cell r="J53">
            <v>0</v>
          </cell>
          <cell r="K53">
            <v>0</v>
          </cell>
          <cell r="L53">
            <v>1514480.6071764706</v>
          </cell>
          <cell r="M53">
            <v>572461.00800000003</v>
          </cell>
          <cell r="N53">
            <v>115798.16650000001</v>
          </cell>
          <cell r="O53">
            <v>0</v>
          </cell>
          <cell r="P53">
            <v>2235326.412</v>
          </cell>
          <cell r="Q53">
            <v>0</v>
          </cell>
          <cell r="R53">
            <v>0</v>
          </cell>
          <cell r="S53">
            <v>804274.07565584418</v>
          </cell>
          <cell r="T53">
            <v>25289.745000000003</v>
          </cell>
          <cell r="U53">
            <v>12377.244000000001</v>
          </cell>
          <cell r="V53">
            <v>0</v>
          </cell>
          <cell r="W53">
            <v>853096.69622522523</v>
          </cell>
          <cell r="X53">
            <v>35380168.113902643</v>
          </cell>
        </row>
        <row r="54">
          <cell r="B54">
            <v>2110</v>
          </cell>
          <cell r="C54">
            <v>0</v>
          </cell>
          <cell r="D54">
            <v>0</v>
          </cell>
          <cell r="E54">
            <v>25251078.507434782</v>
          </cell>
          <cell r="F54">
            <v>4412999.9082857147</v>
          </cell>
          <cell r="G54">
            <v>262549.03999999998</v>
          </cell>
          <cell r="H54">
            <v>0</v>
          </cell>
          <cell r="I54">
            <v>30682643.329290323</v>
          </cell>
          <cell r="J54">
            <v>0</v>
          </cell>
          <cell r="K54">
            <v>0</v>
          </cell>
          <cell r="L54">
            <v>1438917.3497058824</v>
          </cell>
          <cell r="M54">
            <v>543996.09600000002</v>
          </cell>
          <cell r="N54">
            <v>109423.9555</v>
          </cell>
          <cell r="O54">
            <v>0</v>
          </cell>
          <cell r="P54">
            <v>2123590.7880000002</v>
          </cell>
          <cell r="Q54">
            <v>0</v>
          </cell>
          <cell r="R54">
            <v>0</v>
          </cell>
          <cell r="S54">
            <v>764151.45071103901</v>
          </cell>
          <cell r="T54">
            <v>24033.210499999997</v>
          </cell>
          <cell r="U54">
            <v>11622.534</v>
          </cell>
          <cell r="V54">
            <v>0</v>
          </cell>
          <cell r="W54">
            <v>810559.00085585588</v>
          </cell>
          <cell r="X54">
            <v>33616793.118146181</v>
          </cell>
        </row>
        <row r="55">
          <cell r="B55">
            <v>2120</v>
          </cell>
          <cell r="C55">
            <v>0</v>
          </cell>
          <cell r="D55">
            <v>0</v>
          </cell>
          <cell r="E55">
            <v>23974697.116999999</v>
          </cell>
          <cell r="F55">
            <v>4195457.6592857148</v>
          </cell>
          <cell r="G55">
            <v>247401.98</v>
          </cell>
          <cell r="H55">
            <v>0</v>
          </cell>
          <cell r="I55">
            <v>29110112.145548392</v>
          </cell>
          <cell r="J55">
            <v>0</v>
          </cell>
          <cell r="K55">
            <v>0</v>
          </cell>
          <cell r="L55">
            <v>1364961.821117647</v>
          </cell>
          <cell r="M55">
            <v>516585.44</v>
          </cell>
          <cell r="N55">
            <v>104112.113</v>
          </cell>
          <cell r="O55">
            <v>0</v>
          </cell>
          <cell r="P55">
            <v>2014924.824</v>
          </cell>
          <cell r="Q55">
            <v>0</v>
          </cell>
          <cell r="R55">
            <v>0</v>
          </cell>
          <cell r="S55">
            <v>725035.48660714296</v>
          </cell>
          <cell r="T55">
            <v>22792.5815</v>
          </cell>
          <cell r="U55">
            <v>11018.766</v>
          </cell>
          <cell r="V55">
            <v>0</v>
          </cell>
          <cell r="W55">
            <v>769077.8573153154</v>
          </cell>
          <cell r="X55">
            <v>31894114.826863706</v>
          </cell>
        </row>
        <row r="56">
          <cell r="B56">
            <v>2130</v>
          </cell>
          <cell r="C56">
            <v>0</v>
          </cell>
          <cell r="D56">
            <v>0</v>
          </cell>
          <cell r="E56">
            <v>22783407.819260869</v>
          </cell>
          <cell r="F56">
            <v>3988274.5650000004</v>
          </cell>
          <cell r="G56">
            <v>237303.94</v>
          </cell>
          <cell r="H56">
            <v>0</v>
          </cell>
          <cell r="I56">
            <v>27665577.686064515</v>
          </cell>
          <cell r="J56">
            <v>0</v>
          </cell>
          <cell r="K56">
            <v>0</v>
          </cell>
          <cell r="L56">
            <v>1297437.2080588234</v>
          </cell>
          <cell r="M56">
            <v>491283.29600000003</v>
          </cell>
          <cell r="N56">
            <v>98800.270499999999</v>
          </cell>
          <cell r="O56">
            <v>0</v>
          </cell>
          <cell r="P56">
            <v>1914853.9080000001</v>
          </cell>
          <cell r="Q56">
            <v>0</v>
          </cell>
          <cell r="R56">
            <v>0</v>
          </cell>
          <cell r="S56">
            <v>688987.44125649356</v>
          </cell>
          <cell r="T56">
            <v>21663.291000000001</v>
          </cell>
          <cell r="U56">
            <v>10565.94</v>
          </cell>
          <cell r="V56">
            <v>0</v>
          </cell>
          <cell r="W56">
            <v>730858.24333333329</v>
          </cell>
          <cell r="X56">
            <v>30311289.837397847</v>
          </cell>
        </row>
        <row r="57">
          <cell r="B57">
            <v>2140</v>
          </cell>
          <cell r="C57">
            <v>0</v>
          </cell>
          <cell r="D57">
            <v>0</v>
          </cell>
          <cell r="E57">
            <v>22783407.819260869</v>
          </cell>
          <cell r="F57">
            <v>3988274.5650000004</v>
          </cell>
          <cell r="G57">
            <v>237303.94</v>
          </cell>
          <cell r="H57">
            <v>0</v>
          </cell>
          <cell r="I57">
            <v>27665577.686064515</v>
          </cell>
          <cell r="J57">
            <v>0</v>
          </cell>
          <cell r="K57">
            <v>0</v>
          </cell>
          <cell r="L57">
            <v>1297437.2080588234</v>
          </cell>
          <cell r="M57">
            <v>491283.29600000003</v>
          </cell>
          <cell r="N57">
            <v>98800.270499999999</v>
          </cell>
          <cell r="O57">
            <v>0</v>
          </cell>
          <cell r="P57">
            <v>1914853.9080000001</v>
          </cell>
          <cell r="Q57">
            <v>0</v>
          </cell>
          <cell r="R57">
            <v>0</v>
          </cell>
          <cell r="S57">
            <v>688987.44125649356</v>
          </cell>
          <cell r="T57">
            <v>21663.291000000001</v>
          </cell>
          <cell r="U57">
            <v>10565.94</v>
          </cell>
          <cell r="V57">
            <v>0</v>
          </cell>
          <cell r="W57">
            <v>730858.24333333329</v>
          </cell>
          <cell r="X57">
            <v>30311289.837397847</v>
          </cell>
        </row>
        <row r="58">
          <cell r="B58">
            <v>2150</v>
          </cell>
          <cell r="C58">
            <v>0</v>
          </cell>
          <cell r="D58">
            <v>0</v>
          </cell>
          <cell r="E58">
            <v>22783407.819260869</v>
          </cell>
          <cell r="F58">
            <v>3988274.5650000004</v>
          </cell>
          <cell r="G58">
            <v>237303.94</v>
          </cell>
          <cell r="H58">
            <v>0</v>
          </cell>
          <cell r="I58">
            <v>27665577.686064515</v>
          </cell>
          <cell r="J58">
            <v>0</v>
          </cell>
          <cell r="K58">
            <v>0</v>
          </cell>
          <cell r="L58">
            <v>1297437.2080588234</v>
          </cell>
          <cell r="M58">
            <v>491283.29600000003</v>
          </cell>
          <cell r="N58">
            <v>98800.270499999999</v>
          </cell>
          <cell r="O58">
            <v>0</v>
          </cell>
          <cell r="P58">
            <v>1914853.9080000001</v>
          </cell>
          <cell r="Q58">
            <v>0</v>
          </cell>
          <cell r="R58">
            <v>0</v>
          </cell>
          <cell r="S58">
            <v>688987.44125649356</v>
          </cell>
          <cell r="T58">
            <v>21663.291000000001</v>
          </cell>
          <cell r="U58">
            <v>10565.94</v>
          </cell>
          <cell r="V58">
            <v>0</v>
          </cell>
          <cell r="W58">
            <v>730858.24333333329</v>
          </cell>
          <cell r="X58">
            <v>30311289.837397847</v>
          </cell>
        </row>
      </sheetData>
      <sheetData sheetId="5">
        <row r="16">
          <cell r="B16">
            <v>2020</v>
          </cell>
          <cell r="C16">
            <v>1.2999999999999999E-2</v>
          </cell>
          <cell r="D16">
            <v>0</v>
          </cell>
          <cell r="E16">
            <v>0.16300000000000001</v>
          </cell>
          <cell r="F16">
            <v>8.7999999999999995E-2</v>
          </cell>
          <cell r="G16">
            <v>8.7999999999999995E-2</v>
          </cell>
          <cell r="H16">
            <v>3.7999999999999999E-2</v>
          </cell>
          <cell r="I16">
            <v>0.38800000000000001</v>
          </cell>
          <cell r="J16">
            <v>0.05</v>
          </cell>
          <cell r="K16">
            <v>0</v>
          </cell>
          <cell r="L16">
            <v>0.7</v>
          </cell>
          <cell r="M16">
            <v>0.45</v>
          </cell>
          <cell r="N16">
            <v>0.13800000000000001</v>
          </cell>
          <cell r="O16">
            <v>0</v>
          </cell>
          <cell r="P16">
            <v>1.3380000000000001</v>
          </cell>
          <cell r="Q16">
            <v>0.22500000000000001</v>
          </cell>
          <cell r="R16">
            <v>0</v>
          </cell>
          <cell r="S16">
            <v>4.4130000000000003</v>
          </cell>
          <cell r="T16">
            <v>1.8879999999999999</v>
          </cell>
          <cell r="U16">
            <v>0.42499999999999999</v>
          </cell>
          <cell r="V16">
            <v>7.4999999999999997E-2</v>
          </cell>
          <cell r="W16">
            <v>7.0250000000000004</v>
          </cell>
        </row>
        <row r="17">
          <cell r="B17">
            <v>2030</v>
          </cell>
          <cell r="C17">
            <v>1.4E-2</v>
          </cell>
          <cell r="D17">
            <v>0</v>
          </cell>
          <cell r="E17">
            <v>0.18099999999999999</v>
          </cell>
          <cell r="F17">
            <v>9.8000000000000004E-2</v>
          </cell>
          <cell r="G17">
            <v>9.8000000000000004E-2</v>
          </cell>
          <cell r="H17">
            <v>4.2000000000000003E-2</v>
          </cell>
          <cell r="I17">
            <v>0.43</v>
          </cell>
          <cell r="J17">
            <v>5.5E-2</v>
          </cell>
          <cell r="K17">
            <v>0</v>
          </cell>
          <cell r="L17">
            <v>0.77600000000000002</v>
          </cell>
          <cell r="M17">
            <v>0.499</v>
          </cell>
          <cell r="N17">
            <v>0.153</v>
          </cell>
          <cell r="O17">
            <v>0</v>
          </cell>
          <cell r="P17">
            <v>1.484</v>
          </cell>
          <cell r="Q17">
            <v>0.25</v>
          </cell>
          <cell r="R17">
            <v>0</v>
          </cell>
          <cell r="S17">
            <v>4.8940000000000001</v>
          </cell>
          <cell r="T17">
            <v>2.0939999999999999</v>
          </cell>
          <cell r="U17">
            <v>0.47099999999999997</v>
          </cell>
          <cell r="V17">
            <v>8.3000000000000004E-2</v>
          </cell>
          <cell r="W17">
            <v>7.79</v>
          </cell>
        </row>
        <row r="18">
          <cell r="B18">
            <v>2040</v>
          </cell>
          <cell r="C18">
            <v>1.4999999999999999E-2</v>
          </cell>
          <cell r="D18">
            <v>0</v>
          </cell>
          <cell r="E18">
            <v>0.19400000000000001</v>
          </cell>
          <cell r="F18">
            <v>0.105</v>
          </cell>
          <cell r="G18">
            <v>0.105</v>
          </cell>
          <cell r="H18">
            <v>4.4999999999999998E-2</v>
          </cell>
          <cell r="I18">
            <v>0.46200000000000002</v>
          </cell>
          <cell r="J18">
            <v>0.06</v>
          </cell>
          <cell r="K18">
            <v>0</v>
          </cell>
          <cell r="L18">
            <v>0.83299999999999996</v>
          </cell>
          <cell r="M18">
            <v>0.53600000000000003</v>
          </cell>
          <cell r="N18">
            <v>0.16400000000000001</v>
          </cell>
          <cell r="O18">
            <v>0</v>
          </cell>
          <cell r="P18">
            <v>1.593</v>
          </cell>
          <cell r="Q18">
            <v>0.26800000000000002</v>
          </cell>
          <cell r="R18">
            <v>0</v>
          </cell>
          <cell r="S18">
            <v>5.2530000000000001</v>
          </cell>
          <cell r="T18">
            <v>2.2469999999999999</v>
          </cell>
          <cell r="U18">
            <v>0.50600000000000001</v>
          </cell>
          <cell r="V18">
            <v>8.8999999999999996E-2</v>
          </cell>
          <cell r="W18">
            <v>8.3620000000000001</v>
          </cell>
        </row>
        <row r="19">
          <cell r="B19">
            <v>2050</v>
          </cell>
          <cell r="C19">
            <v>1.6E-2</v>
          </cell>
          <cell r="D19">
            <v>0</v>
          </cell>
          <cell r="E19">
            <v>0.20100000000000001</v>
          </cell>
          <cell r="F19">
            <v>0.109</v>
          </cell>
          <cell r="G19">
            <v>0.109</v>
          </cell>
          <cell r="H19">
            <v>4.7E-2</v>
          </cell>
          <cell r="I19">
            <v>0.47899999999999998</v>
          </cell>
          <cell r="J19">
            <v>6.2E-2</v>
          </cell>
          <cell r="K19">
            <v>0</v>
          </cell>
          <cell r="L19">
            <v>0.86399999999999999</v>
          </cell>
          <cell r="M19">
            <v>0.55600000000000005</v>
          </cell>
          <cell r="N19">
            <v>0.17</v>
          </cell>
          <cell r="O19">
            <v>0</v>
          </cell>
          <cell r="P19">
            <v>1.6519999999999999</v>
          </cell>
          <cell r="Q19">
            <v>0.27800000000000002</v>
          </cell>
          <cell r="R19">
            <v>0</v>
          </cell>
          <cell r="S19">
            <v>5.45</v>
          </cell>
          <cell r="T19">
            <v>2.3319999999999999</v>
          </cell>
          <cell r="U19">
            <v>0.52500000000000002</v>
          </cell>
          <cell r="V19">
            <v>9.2999999999999999E-2</v>
          </cell>
          <cell r="W19">
            <v>8.6760000000000002</v>
          </cell>
        </row>
        <row r="20">
          <cell r="B20">
            <v>2060</v>
          </cell>
          <cell r="C20">
            <v>1.6E-2</v>
          </cell>
          <cell r="D20">
            <v>0</v>
          </cell>
          <cell r="E20">
            <v>0.20300000000000001</v>
          </cell>
          <cell r="F20">
            <v>0.11</v>
          </cell>
          <cell r="G20">
            <v>0.11</v>
          </cell>
          <cell r="H20">
            <v>4.7E-2</v>
          </cell>
          <cell r="I20">
            <v>0.48399999999999999</v>
          </cell>
          <cell r="J20">
            <v>6.2E-2</v>
          </cell>
          <cell r="K20">
            <v>0</v>
          </cell>
          <cell r="L20">
            <v>0.873</v>
          </cell>
          <cell r="M20">
            <v>0.56100000000000005</v>
          </cell>
          <cell r="N20">
            <v>0.17199999999999999</v>
          </cell>
          <cell r="O20">
            <v>0</v>
          </cell>
          <cell r="P20">
            <v>1.6679999999999999</v>
          </cell>
          <cell r="Q20">
            <v>0.28100000000000003</v>
          </cell>
          <cell r="R20">
            <v>0</v>
          </cell>
          <cell r="S20">
            <v>5.5019999999999998</v>
          </cell>
          <cell r="T20">
            <v>2.3540000000000001</v>
          </cell>
          <cell r="U20">
            <v>0.53</v>
          </cell>
          <cell r="V20">
            <v>9.4E-2</v>
          </cell>
          <cell r="W20">
            <v>8.7590000000000003</v>
          </cell>
        </row>
        <row r="21">
          <cell r="B21">
            <v>2070</v>
          </cell>
          <cell r="C21">
            <v>1.6E-2</v>
          </cell>
          <cell r="D21">
            <v>0</v>
          </cell>
          <cell r="E21">
            <v>0.20100000000000001</v>
          </cell>
          <cell r="F21">
            <v>0.109</v>
          </cell>
          <cell r="G21">
            <v>0.109</v>
          </cell>
          <cell r="H21">
            <v>4.7E-2</v>
          </cell>
          <cell r="I21">
            <v>0.47899999999999998</v>
          </cell>
          <cell r="J21">
            <v>6.2E-2</v>
          </cell>
          <cell r="K21">
            <v>0</v>
          </cell>
          <cell r="L21">
            <v>0.86399999999999999</v>
          </cell>
          <cell r="M21">
            <v>0.55600000000000005</v>
          </cell>
          <cell r="N21">
            <v>0.17</v>
          </cell>
          <cell r="O21">
            <v>0</v>
          </cell>
          <cell r="P21">
            <v>1.6519999999999999</v>
          </cell>
          <cell r="Q21">
            <v>0.27800000000000002</v>
          </cell>
          <cell r="R21">
            <v>0</v>
          </cell>
          <cell r="S21">
            <v>5.4489999999999998</v>
          </cell>
          <cell r="T21">
            <v>2.331</v>
          </cell>
          <cell r="U21">
            <v>0.52500000000000002</v>
          </cell>
          <cell r="V21">
            <v>9.2999999999999999E-2</v>
          </cell>
          <cell r="W21">
            <v>8.6739999999999995</v>
          </cell>
        </row>
        <row r="22">
          <cell r="B22">
            <v>2080</v>
          </cell>
          <cell r="C22">
            <v>1.6E-2</v>
          </cell>
          <cell r="D22">
            <v>0</v>
          </cell>
          <cell r="E22">
            <v>0.19500000000000001</v>
          </cell>
          <cell r="F22">
            <v>0.105</v>
          </cell>
          <cell r="G22">
            <v>0.105</v>
          </cell>
          <cell r="H22">
            <v>4.5999999999999999E-2</v>
          </cell>
          <cell r="I22">
            <v>0.46500000000000002</v>
          </cell>
          <cell r="J22">
            <v>0.06</v>
          </cell>
          <cell r="K22">
            <v>0</v>
          </cell>
          <cell r="L22">
            <v>0.83899999999999997</v>
          </cell>
          <cell r="M22">
            <v>0.53900000000000003</v>
          </cell>
          <cell r="N22">
            <v>0.16500000000000001</v>
          </cell>
          <cell r="O22">
            <v>0</v>
          </cell>
          <cell r="P22">
            <v>1.6040000000000001</v>
          </cell>
          <cell r="Q22">
            <v>0.27</v>
          </cell>
          <cell r="R22">
            <v>0</v>
          </cell>
          <cell r="S22">
            <v>5.29</v>
          </cell>
          <cell r="T22">
            <v>2.2629999999999999</v>
          </cell>
          <cell r="U22">
            <v>0.50900000000000001</v>
          </cell>
          <cell r="V22">
            <v>0.09</v>
          </cell>
          <cell r="W22">
            <v>8.42</v>
          </cell>
        </row>
        <row r="23">
          <cell r="B23">
            <v>2090</v>
          </cell>
          <cell r="C23">
            <v>1.4999999999999999E-2</v>
          </cell>
          <cell r="D23">
            <v>0</v>
          </cell>
          <cell r="E23">
            <v>0.186</v>
          </cell>
          <cell r="F23">
            <v>0.10100000000000001</v>
          </cell>
          <cell r="G23">
            <v>0.10100000000000001</v>
          </cell>
          <cell r="H23">
            <v>4.2999999999999997E-2</v>
          </cell>
          <cell r="I23">
            <v>0.443</v>
          </cell>
          <cell r="J23">
            <v>5.7000000000000002E-2</v>
          </cell>
          <cell r="K23">
            <v>0</v>
          </cell>
          <cell r="L23">
            <v>0.8</v>
          </cell>
          <cell r="M23">
            <v>0.51400000000000001</v>
          </cell>
          <cell r="N23">
            <v>0.158</v>
          </cell>
          <cell r="O23">
            <v>0</v>
          </cell>
          <cell r="P23">
            <v>1.5289999999999999</v>
          </cell>
          <cell r="Q23">
            <v>0.25700000000000001</v>
          </cell>
          <cell r="R23">
            <v>0</v>
          </cell>
          <cell r="S23">
            <v>5.0419999999999998</v>
          </cell>
          <cell r="T23">
            <v>2.157</v>
          </cell>
          <cell r="U23">
            <v>0.48599999999999999</v>
          </cell>
          <cell r="V23">
            <v>8.5999999999999993E-2</v>
          </cell>
          <cell r="W23">
            <v>8.0259999999999998</v>
          </cell>
        </row>
        <row r="24">
          <cell r="B24">
            <v>2100</v>
          </cell>
          <cell r="C24">
            <v>1.4E-2</v>
          </cell>
          <cell r="D24">
            <v>0</v>
          </cell>
          <cell r="E24">
            <v>0.17699999999999999</v>
          </cell>
          <cell r="F24">
            <v>9.6000000000000002E-2</v>
          </cell>
          <cell r="G24">
            <v>9.6000000000000002E-2</v>
          </cell>
          <cell r="H24">
            <v>4.1000000000000002E-2</v>
          </cell>
          <cell r="I24">
            <v>0.42199999999999999</v>
          </cell>
          <cell r="J24">
            <v>5.3999999999999999E-2</v>
          </cell>
          <cell r="K24">
            <v>0</v>
          </cell>
          <cell r="L24">
            <v>0.76100000000000001</v>
          </cell>
          <cell r="M24">
            <v>0.48899999999999999</v>
          </cell>
          <cell r="N24">
            <v>0.15</v>
          </cell>
          <cell r="O24">
            <v>0</v>
          </cell>
          <cell r="P24">
            <v>1.454</v>
          </cell>
          <cell r="Q24">
            <v>0.245</v>
          </cell>
          <cell r="R24">
            <v>0</v>
          </cell>
          <cell r="S24">
            <v>4.7960000000000003</v>
          </cell>
          <cell r="T24">
            <v>2.052</v>
          </cell>
          <cell r="U24">
            <v>0.46200000000000002</v>
          </cell>
          <cell r="V24">
            <v>8.2000000000000003E-2</v>
          </cell>
          <cell r="W24">
            <v>7.6349999999999998</v>
          </cell>
        </row>
        <row r="25">
          <cell r="B25">
            <v>2110</v>
          </cell>
          <cell r="C25">
            <v>1.2999999999999999E-2</v>
          </cell>
          <cell r="D25">
            <v>0</v>
          </cell>
          <cell r="E25">
            <v>0.16800000000000001</v>
          </cell>
          <cell r="F25">
            <v>9.0999999999999998E-2</v>
          </cell>
          <cell r="G25">
            <v>9.0999999999999998E-2</v>
          </cell>
          <cell r="H25">
            <v>3.9E-2</v>
          </cell>
          <cell r="I25">
            <v>0.40100000000000002</v>
          </cell>
          <cell r="J25">
            <v>5.1999999999999998E-2</v>
          </cell>
          <cell r="K25">
            <v>0</v>
          </cell>
          <cell r="L25">
            <v>0.72299999999999998</v>
          </cell>
          <cell r="M25">
            <v>0.46500000000000002</v>
          </cell>
          <cell r="N25">
            <v>0.14199999999999999</v>
          </cell>
          <cell r="O25">
            <v>0</v>
          </cell>
          <cell r="P25">
            <v>1.3819999999999999</v>
          </cell>
          <cell r="Q25">
            <v>0.23200000000000001</v>
          </cell>
          <cell r="R25">
            <v>0</v>
          </cell>
          <cell r="S25">
            <v>4.5570000000000004</v>
          </cell>
          <cell r="T25">
            <v>1.95</v>
          </cell>
          <cell r="U25">
            <v>0.439</v>
          </cell>
          <cell r="V25">
            <v>7.6999999999999999E-2</v>
          </cell>
          <cell r="W25">
            <v>7.2539999999999996</v>
          </cell>
        </row>
        <row r="26">
          <cell r="B26">
            <v>2120</v>
          </cell>
          <cell r="C26">
            <v>1.2999999999999999E-2</v>
          </cell>
          <cell r="D26">
            <v>0</v>
          </cell>
          <cell r="E26">
            <v>0.16</v>
          </cell>
          <cell r="F26">
            <v>8.5999999999999993E-2</v>
          </cell>
          <cell r="G26">
            <v>8.5999999999999993E-2</v>
          </cell>
          <cell r="H26">
            <v>3.6999999999999998E-2</v>
          </cell>
          <cell r="I26">
            <v>0.38</v>
          </cell>
          <cell r="J26">
            <v>4.9000000000000002E-2</v>
          </cell>
          <cell r="K26">
            <v>0</v>
          </cell>
          <cell r="L26">
            <v>0.68600000000000005</v>
          </cell>
          <cell r="M26">
            <v>0.441</v>
          </cell>
          <cell r="N26">
            <v>0.13500000000000001</v>
          </cell>
          <cell r="O26">
            <v>0</v>
          </cell>
          <cell r="P26">
            <v>1.3109999999999999</v>
          </cell>
          <cell r="Q26">
            <v>0.22</v>
          </cell>
          <cell r="R26">
            <v>0</v>
          </cell>
          <cell r="S26">
            <v>4.3239999999999998</v>
          </cell>
          <cell r="T26">
            <v>1.85</v>
          </cell>
          <cell r="U26">
            <v>0.41599999999999998</v>
          </cell>
          <cell r="V26">
            <v>7.2999999999999995E-2</v>
          </cell>
          <cell r="W26">
            <v>6.883</v>
          </cell>
        </row>
        <row r="27">
          <cell r="B27">
            <v>2130</v>
          </cell>
          <cell r="C27">
            <v>1.2E-2</v>
          </cell>
          <cell r="D27">
            <v>0</v>
          </cell>
          <cell r="E27">
            <v>0.152</v>
          </cell>
          <cell r="F27">
            <v>8.2000000000000003E-2</v>
          </cell>
          <cell r="G27">
            <v>8.2000000000000003E-2</v>
          </cell>
          <cell r="H27">
            <v>3.5000000000000003E-2</v>
          </cell>
          <cell r="I27">
            <v>0.36099999999999999</v>
          </cell>
          <cell r="J27">
            <v>4.7E-2</v>
          </cell>
          <cell r="K27">
            <v>0</v>
          </cell>
          <cell r="L27">
            <v>0.65200000000000002</v>
          </cell>
          <cell r="M27">
            <v>0.41899999999999998</v>
          </cell>
          <cell r="N27">
            <v>0.128</v>
          </cell>
          <cell r="O27">
            <v>0</v>
          </cell>
          <cell r="P27">
            <v>1.246</v>
          </cell>
          <cell r="Q27">
            <v>0.20899999999999999</v>
          </cell>
          <cell r="R27">
            <v>0</v>
          </cell>
          <cell r="S27">
            <v>4.109</v>
          </cell>
          <cell r="T27">
            <v>1.758</v>
          </cell>
          <cell r="U27">
            <v>0.39600000000000002</v>
          </cell>
          <cell r="V27">
            <v>7.0000000000000007E-2</v>
          </cell>
          <cell r="W27">
            <v>6.5410000000000004</v>
          </cell>
        </row>
        <row r="28">
          <cell r="B28">
            <v>2140</v>
          </cell>
          <cell r="C28">
            <v>1.2E-2</v>
          </cell>
          <cell r="D28">
            <v>0</v>
          </cell>
          <cell r="E28">
            <v>0.152</v>
          </cell>
          <cell r="F28">
            <v>8.2000000000000003E-2</v>
          </cell>
          <cell r="G28">
            <v>8.2000000000000003E-2</v>
          </cell>
          <cell r="H28">
            <v>3.5000000000000003E-2</v>
          </cell>
          <cell r="I28">
            <v>0.36099999999999999</v>
          </cell>
          <cell r="J28">
            <v>4.7E-2</v>
          </cell>
          <cell r="K28">
            <v>0</v>
          </cell>
          <cell r="L28">
            <v>0.65200000000000002</v>
          </cell>
          <cell r="M28">
            <v>0.41899999999999998</v>
          </cell>
          <cell r="N28">
            <v>0.128</v>
          </cell>
          <cell r="O28">
            <v>0</v>
          </cell>
          <cell r="P28">
            <v>1.246</v>
          </cell>
          <cell r="Q28">
            <v>0.20899999999999999</v>
          </cell>
          <cell r="R28">
            <v>0</v>
          </cell>
          <cell r="S28">
            <v>4.109</v>
          </cell>
          <cell r="T28">
            <v>1.758</v>
          </cell>
          <cell r="U28">
            <v>0.39600000000000002</v>
          </cell>
          <cell r="V28">
            <v>7.0000000000000007E-2</v>
          </cell>
          <cell r="W28">
            <v>6.5410000000000004</v>
          </cell>
        </row>
        <row r="29">
          <cell r="B29">
            <v>2150</v>
          </cell>
          <cell r="C29">
            <v>1.2E-2</v>
          </cell>
          <cell r="D29">
            <v>0</v>
          </cell>
          <cell r="E29">
            <v>0.152</v>
          </cell>
          <cell r="F29">
            <v>8.2000000000000003E-2</v>
          </cell>
          <cell r="G29">
            <v>8.2000000000000003E-2</v>
          </cell>
          <cell r="H29">
            <v>3.5000000000000003E-2</v>
          </cell>
          <cell r="I29">
            <v>0.36099999999999999</v>
          </cell>
          <cell r="J29">
            <v>4.7E-2</v>
          </cell>
          <cell r="K29">
            <v>0</v>
          </cell>
          <cell r="L29">
            <v>0.65200000000000002</v>
          </cell>
          <cell r="M29">
            <v>0.41899999999999998</v>
          </cell>
          <cell r="N29">
            <v>0.128</v>
          </cell>
          <cell r="O29">
            <v>0</v>
          </cell>
          <cell r="P29">
            <v>1.246</v>
          </cell>
          <cell r="Q29">
            <v>0.20899999999999999</v>
          </cell>
          <cell r="R29">
            <v>0</v>
          </cell>
          <cell r="S29">
            <v>4.109</v>
          </cell>
          <cell r="T29">
            <v>1.758</v>
          </cell>
          <cell r="U29">
            <v>0.39600000000000002</v>
          </cell>
          <cell r="V29">
            <v>7.0000000000000007E-2</v>
          </cell>
          <cell r="W29">
            <v>6.5410000000000004</v>
          </cell>
        </row>
        <row r="45">
          <cell r="B45">
            <v>2020</v>
          </cell>
          <cell r="C45">
            <v>548534.86349999998</v>
          </cell>
          <cell r="D45">
            <v>0</v>
          </cell>
          <cell r="E45">
            <v>5855787.4206000008</v>
          </cell>
          <cell r="F45">
            <v>549291.6</v>
          </cell>
          <cell r="G45">
            <v>419101.45199999999</v>
          </cell>
          <cell r="H45">
            <v>3424925.1483333334</v>
          </cell>
          <cell r="I45">
            <v>18585171.000730768</v>
          </cell>
          <cell r="J45">
            <v>16066.85</v>
          </cell>
          <cell r="K45">
            <v>0</v>
          </cell>
          <cell r="L45">
            <v>367407.72604166664</v>
          </cell>
          <cell r="M45">
            <v>184867.18392857144</v>
          </cell>
          <cell r="N45">
            <v>84474.452571428585</v>
          </cell>
          <cell r="O45">
            <v>0</v>
          </cell>
          <cell r="P45">
            <v>692782.82093030296</v>
          </cell>
          <cell r="Q45">
            <v>677.48625000000004</v>
          </cell>
          <cell r="R45">
            <v>0</v>
          </cell>
          <cell r="S45">
            <v>176032.30045714288</v>
          </cell>
          <cell r="T45">
            <v>39709.167703703701</v>
          </cell>
          <cell r="U45">
            <v>27839.965</v>
          </cell>
          <cell r="V45">
            <v>347.34750000000003</v>
          </cell>
          <cell r="W45">
            <v>254258.88685168335</v>
          </cell>
          <cell r="X45">
            <v>19532212.708512753</v>
          </cell>
        </row>
        <row r="46">
          <cell r="B46">
            <v>2030</v>
          </cell>
          <cell r="C46">
            <v>590729.853</v>
          </cell>
          <cell r="D46">
            <v>0</v>
          </cell>
          <cell r="E46">
            <v>6502438.7922</v>
          </cell>
          <cell r="F46">
            <v>611711.1</v>
          </cell>
          <cell r="G46">
            <v>466726.61700000003</v>
          </cell>
          <cell r="H46">
            <v>3785443.5850000004</v>
          </cell>
          <cell r="I46">
            <v>20596967.861634616</v>
          </cell>
          <cell r="J46">
            <v>17673.535</v>
          </cell>
          <cell r="K46">
            <v>0</v>
          </cell>
          <cell r="L46">
            <v>407297.70772619045</v>
          </cell>
          <cell r="M46">
            <v>204997.16617857144</v>
          </cell>
          <cell r="N46">
            <v>93656.458285714296</v>
          </cell>
          <cell r="O46">
            <v>0</v>
          </cell>
          <cell r="P46">
            <v>768377.95684646454</v>
          </cell>
          <cell r="Q46">
            <v>752.76250000000005</v>
          </cell>
          <cell r="R46">
            <v>0</v>
          </cell>
          <cell r="S46">
            <v>195219.14308571428</v>
          </cell>
          <cell r="T46">
            <v>44041.841722222212</v>
          </cell>
          <cell r="U46">
            <v>30853.231800000001</v>
          </cell>
          <cell r="V46">
            <v>384.39790000000005</v>
          </cell>
          <cell r="W46">
            <v>281946.86527752504</v>
          </cell>
          <cell r="X46">
            <v>21647292.683758605</v>
          </cell>
        </row>
        <row r="47">
          <cell r="B47">
            <v>2040</v>
          </cell>
          <cell r="C47">
            <v>632924.84250000003</v>
          </cell>
          <cell r="D47">
            <v>0</v>
          </cell>
          <cell r="E47">
            <v>6969464.7828000011</v>
          </cell>
          <cell r="F47">
            <v>655404.75</v>
          </cell>
          <cell r="G47">
            <v>500064.23249999998</v>
          </cell>
          <cell r="H47">
            <v>4055832.4125000001</v>
          </cell>
          <cell r="I47">
            <v>22129765.469942309</v>
          </cell>
          <cell r="J47">
            <v>19280.219999999998</v>
          </cell>
          <cell r="K47">
            <v>0</v>
          </cell>
          <cell r="L47">
            <v>437215.19398958329</v>
          </cell>
          <cell r="M47">
            <v>220197.35685714288</v>
          </cell>
          <cell r="N47">
            <v>100389.92914285716</v>
          </cell>
          <cell r="O47">
            <v>0</v>
          </cell>
          <cell r="P47">
            <v>824815.4213318181</v>
          </cell>
          <cell r="Q47">
            <v>806.96140000000014</v>
          </cell>
          <cell r="R47">
            <v>0</v>
          </cell>
          <cell r="S47">
            <v>209539.46845714285</v>
          </cell>
          <cell r="T47">
            <v>47259.798638888882</v>
          </cell>
          <cell r="U47">
            <v>33145.934800000003</v>
          </cell>
          <cell r="V47">
            <v>412.1857</v>
          </cell>
          <cell r="W47">
            <v>302649.51058416744</v>
          </cell>
          <cell r="X47">
            <v>23257230.401858293</v>
          </cell>
        </row>
        <row r="48">
          <cell r="B48">
            <v>2050</v>
          </cell>
          <cell r="C48">
            <v>675119.83200000005</v>
          </cell>
          <cell r="D48">
            <v>0</v>
          </cell>
          <cell r="E48">
            <v>7220940.3162000012</v>
          </cell>
          <cell r="F48">
            <v>680372.55</v>
          </cell>
          <cell r="G48">
            <v>519114.29849999998</v>
          </cell>
          <cell r="H48">
            <v>4236091.6308333334</v>
          </cell>
          <cell r="I48">
            <v>22944064.19935577</v>
          </cell>
          <cell r="J48">
            <v>19922.894</v>
          </cell>
          <cell r="K48">
            <v>0</v>
          </cell>
          <cell r="L48">
            <v>453486.10757142853</v>
          </cell>
          <cell r="M48">
            <v>228413.67614285718</v>
          </cell>
          <cell r="N48">
            <v>104062.73142857144</v>
          </cell>
          <cell r="O48">
            <v>0</v>
          </cell>
          <cell r="P48">
            <v>855364.14064040396</v>
          </cell>
          <cell r="Q48">
            <v>837.07190000000014</v>
          </cell>
          <cell r="R48">
            <v>0</v>
          </cell>
          <cell r="S48">
            <v>217397.69714285716</v>
          </cell>
          <cell r="T48">
            <v>49047.552481481471</v>
          </cell>
          <cell r="U48">
            <v>34390.545000000006</v>
          </cell>
          <cell r="V48">
            <v>430.71090000000004</v>
          </cell>
          <cell r="W48">
            <v>314014.2494413103</v>
          </cell>
          <cell r="X48">
            <v>24113442.589437485</v>
          </cell>
        </row>
        <row r="49">
          <cell r="B49">
            <v>2060</v>
          </cell>
          <cell r="C49">
            <v>675119.83200000005</v>
          </cell>
          <cell r="D49">
            <v>0</v>
          </cell>
          <cell r="E49">
            <v>7292790.4686000012</v>
          </cell>
          <cell r="F49">
            <v>686614.5</v>
          </cell>
          <cell r="G49">
            <v>523876.815</v>
          </cell>
          <cell r="H49">
            <v>4236091.6308333334</v>
          </cell>
          <cell r="I49">
            <v>23183563.825653844</v>
          </cell>
          <cell r="J49">
            <v>19922.894</v>
          </cell>
          <cell r="K49">
            <v>0</v>
          </cell>
          <cell r="L49">
            <v>458209.92119196424</v>
          </cell>
          <cell r="M49">
            <v>230467.75596428575</v>
          </cell>
          <cell r="N49">
            <v>105286.99885714285</v>
          </cell>
          <cell r="O49">
            <v>0</v>
          </cell>
          <cell r="P49">
            <v>863648.53909696953</v>
          </cell>
          <cell r="Q49">
            <v>846.10505000000012</v>
          </cell>
          <cell r="R49">
            <v>0</v>
          </cell>
          <cell r="S49">
            <v>219471.9504</v>
          </cell>
          <cell r="T49">
            <v>49510.265240740737</v>
          </cell>
          <cell r="U49">
            <v>34718.074000000001</v>
          </cell>
          <cell r="V49">
            <v>435.34219999999999</v>
          </cell>
          <cell r="W49">
            <v>317018.30461692449</v>
          </cell>
          <cell r="X49">
            <v>24364230.669367738</v>
          </cell>
        </row>
        <row r="50">
          <cell r="B50">
            <v>2070</v>
          </cell>
          <cell r="C50">
            <v>675119.83200000005</v>
          </cell>
          <cell r="D50">
            <v>0</v>
          </cell>
          <cell r="E50">
            <v>7220940.3162000012</v>
          </cell>
          <cell r="F50">
            <v>680372.55</v>
          </cell>
          <cell r="G50">
            <v>519114.29849999998</v>
          </cell>
          <cell r="H50">
            <v>4236091.6308333334</v>
          </cell>
          <cell r="I50">
            <v>22944064.19935577</v>
          </cell>
          <cell r="J50">
            <v>19922.894</v>
          </cell>
          <cell r="K50">
            <v>0</v>
          </cell>
          <cell r="L50">
            <v>453486.10757142853</v>
          </cell>
          <cell r="M50">
            <v>228413.67614285718</v>
          </cell>
          <cell r="N50">
            <v>104062.73142857144</v>
          </cell>
          <cell r="O50">
            <v>0</v>
          </cell>
          <cell r="P50">
            <v>855364.14064040396</v>
          </cell>
          <cell r="Q50">
            <v>837.07190000000014</v>
          </cell>
          <cell r="R50">
            <v>0</v>
          </cell>
          <cell r="S50">
            <v>217357.80765714284</v>
          </cell>
          <cell r="T50">
            <v>49026.520083333329</v>
          </cell>
          <cell r="U50">
            <v>34390.545000000006</v>
          </cell>
          <cell r="V50">
            <v>430.71090000000004</v>
          </cell>
          <cell r="W50">
            <v>313941.86256960873</v>
          </cell>
          <cell r="X50">
            <v>24113370.202565782</v>
          </cell>
        </row>
        <row r="51">
          <cell r="B51">
            <v>2080</v>
          </cell>
          <cell r="C51">
            <v>675119.83200000005</v>
          </cell>
          <cell r="D51">
            <v>0</v>
          </cell>
          <cell r="E51">
            <v>7005389.8590000011</v>
          </cell>
          <cell r="F51">
            <v>655404.75</v>
          </cell>
          <cell r="G51">
            <v>500064.23249999998</v>
          </cell>
          <cell r="H51">
            <v>4145962.021666667</v>
          </cell>
          <cell r="I51">
            <v>22273465.245721154</v>
          </cell>
          <cell r="J51">
            <v>19280.219999999998</v>
          </cell>
          <cell r="K51">
            <v>0</v>
          </cell>
          <cell r="L51">
            <v>440364.40306994045</v>
          </cell>
          <cell r="M51">
            <v>221429.80475000004</v>
          </cell>
          <cell r="N51">
            <v>101002.06285714287</v>
          </cell>
          <cell r="O51">
            <v>0</v>
          </cell>
          <cell r="P51">
            <v>830510.94527070702</v>
          </cell>
          <cell r="Q51">
            <v>812.98350000000005</v>
          </cell>
          <cell r="R51">
            <v>0</v>
          </cell>
          <cell r="S51">
            <v>211015.37942857144</v>
          </cell>
          <cell r="T51">
            <v>47596.317009259255</v>
          </cell>
          <cell r="U51">
            <v>33342.4522</v>
          </cell>
          <cell r="V51">
            <v>416.81700000000001</v>
          </cell>
          <cell r="W51">
            <v>304748.72986351227</v>
          </cell>
          <cell r="X51">
            <v>23408724.920855373</v>
          </cell>
        </row>
        <row r="52">
          <cell r="B52">
            <v>2090</v>
          </cell>
          <cell r="C52">
            <v>632924.84250000003</v>
          </cell>
          <cell r="D52">
            <v>0</v>
          </cell>
          <cell r="E52">
            <v>6682064.1732000001</v>
          </cell>
          <cell r="F52">
            <v>630436.95000000007</v>
          </cell>
          <cell r="G52">
            <v>481014.16650000005</v>
          </cell>
          <cell r="H52">
            <v>3875573.1941666664</v>
          </cell>
          <cell r="I52">
            <v>21219666.890009616</v>
          </cell>
          <cell r="J52">
            <v>18316.208999999999</v>
          </cell>
          <cell r="K52">
            <v>0</v>
          </cell>
          <cell r="L52">
            <v>419894.54404761904</v>
          </cell>
          <cell r="M52">
            <v>211159.40564285716</v>
          </cell>
          <cell r="N52">
            <v>96717.126857142866</v>
          </cell>
          <cell r="O52">
            <v>0</v>
          </cell>
          <cell r="P52">
            <v>791677.82750555547</v>
          </cell>
          <cell r="Q52">
            <v>773.83985000000007</v>
          </cell>
          <cell r="R52">
            <v>0</v>
          </cell>
          <cell r="S52">
            <v>201122.78697142858</v>
          </cell>
          <cell r="T52">
            <v>45366.88280555555</v>
          </cell>
          <cell r="U52">
            <v>31835.818800000001</v>
          </cell>
          <cell r="V52">
            <v>398.29179999999997</v>
          </cell>
          <cell r="W52">
            <v>290488.51613830752</v>
          </cell>
          <cell r="X52">
            <v>22301833.233653478</v>
          </cell>
        </row>
        <row r="53">
          <cell r="B53">
            <v>2100</v>
          </cell>
          <cell r="C53">
            <v>590729.853</v>
          </cell>
          <cell r="D53">
            <v>0</v>
          </cell>
          <cell r="E53">
            <v>6358738.4874</v>
          </cell>
          <cell r="F53">
            <v>599227.20000000007</v>
          </cell>
          <cell r="G53">
            <v>457201.58400000003</v>
          </cell>
          <cell r="H53">
            <v>3695313.9758333336</v>
          </cell>
          <cell r="I53">
            <v>20213768.45955769</v>
          </cell>
          <cell r="J53">
            <v>17352.198</v>
          </cell>
          <cell r="K53">
            <v>0</v>
          </cell>
          <cell r="L53">
            <v>399424.68502529763</v>
          </cell>
          <cell r="M53">
            <v>200889.00653571429</v>
          </cell>
          <cell r="N53">
            <v>91820.057142857142</v>
          </cell>
          <cell r="O53">
            <v>0</v>
          </cell>
          <cell r="P53">
            <v>752844.70974040392</v>
          </cell>
          <cell r="Q53">
            <v>737.70725000000004</v>
          </cell>
          <cell r="R53">
            <v>0</v>
          </cell>
          <cell r="S53">
            <v>191309.97348571429</v>
          </cell>
          <cell r="T53">
            <v>43158.481</v>
          </cell>
          <cell r="U53">
            <v>30263.679600000003</v>
          </cell>
          <cell r="V53">
            <v>379.76660000000004</v>
          </cell>
          <cell r="W53">
            <v>276336.88272065512</v>
          </cell>
          <cell r="X53">
            <v>21242950.05201875</v>
          </cell>
        </row>
        <row r="54">
          <cell r="B54">
            <v>2110</v>
          </cell>
          <cell r="C54">
            <v>548534.86349999998</v>
          </cell>
          <cell r="D54">
            <v>0</v>
          </cell>
          <cell r="E54">
            <v>6035412.8016000008</v>
          </cell>
          <cell r="F54">
            <v>568017.44999999995</v>
          </cell>
          <cell r="G54">
            <v>433389.00150000001</v>
          </cell>
          <cell r="H54">
            <v>3515054.7575000003</v>
          </cell>
          <cell r="I54">
            <v>19207870.029105771</v>
          </cell>
          <cell r="J54">
            <v>16709.523999999998</v>
          </cell>
          <cell r="K54">
            <v>0</v>
          </cell>
          <cell r="L54">
            <v>379479.6941830357</v>
          </cell>
          <cell r="M54">
            <v>191029.42339285716</v>
          </cell>
          <cell r="N54">
            <v>86922.987428571432</v>
          </cell>
          <cell r="O54">
            <v>0</v>
          </cell>
          <cell r="P54">
            <v>715564.91668585851</v>
          </cell>
          <cell r="Q54">
            <v>698.56360000000006</v>
          </cell>
          <cell r="R54">
            <v>0</v>
          </cell>
          <cell r="S54">
            <v>181776.38640000002</v>
          </cell>
          <cell r="T54">
            <v>41013.176388888882</v>
          </cell>
          <cell r="U54">
            <v>28757.046200000001</v>
          </cell>
          <cell r="V54">
            <v>356.61009999999999</v>
          </cell>
          <cell r="W54">
            <v>262547.18366151041</v>
          </cell>
          <cell r="X54">
            <v>20185982.129453141</v>
          </cell>
        </row>
        <row r="55">
          <cell r="B55">
            <v>2120</v>
          </cell>
          <cell r="C55">
            <v>548534.86349999998</v>
          </cell>
          <cell r="D55">
            <v>0</v>
          </cell>
          <cell r="E55">
            <v>5748012.1920000007</v>
          </cell>
          <cell r="F55">
            <v>536807.69999999995</v>
          </cell>
          <cell r="G55">
            <v>409576.41899999999</v>
          </cell>
          <cell r="H55">
            <v>3334795.5391666666</v>
          </cell>
          <cell r="I55">
            <v>18201971.598653845</v>
          </cell>
          <cell r="J55">
            <v>15745.513000000001</v>
          </cell>
          <cell r="K55">
            <v>0</v>
          </cell>
          <cell r="L55">
            <v>360059.57152083336</v>
          </cell>
          <cell r="M55">
            <v>181169.84025000001</v>
          </cell>
          <cell r="N55">
            <v>82638.051428571445</v>
          </cell>
          <cell r="O55">
            <v>0</v>
          </cell>
          <cell r="P55">
            <v>678802.89853484835</v>
          </cell>
          <cell r="Q55">
            <v>662.43100000000004</v>
          </cell>
          <cell r="R55">
            <v>0</v>
          </cell>
          <cell r="S55">
            <v>172482.13622857141</v>
          </cell>
          <cell r="T55">
            <v>38909.936574074069</v>
          </cell>
          <cell r="U55">
            <v>27250.412799999998</v>
          </cell>
          <cell r="V55">
            <v>338.0849</v>
          </cell>
          <cell r="W55">
            <v>249119.4189608735</v>
          </cell>
          <cell r="X55">
            <v>19129893.916149568</v>
          </cell>
        </row>
        <row r="56">
          <cell r="B56">
            <v>2130</v>
          </cell>
          <cell r="C56">
            <v>506339.87400000001</v>
          </cell>
          <cell r="D56">
            <v>0</v>
          </cell>
          <cell r="E56">
            <v>5460611.5824000007</v>
          </cell>
          <cell r="F56">
            <v>511839.9</v>
          </cell>
          <cell r="G56">
            <v>390526.353</v>
          </cell>
          <cell r="H56">
            <v>3154536.3208333338</v>
          </cell>
          <cell r="I56">
            <v>17291873.018721152</v>
          </cell>
          <cell r="J56">
            <v>15102.839</v>
          </cell>
          <cell r="K56">
            <v>0</v>
          </cell>
          <cell r="L56">
            <v>342214.05339880951</v>
          </cell>
          <cell r="M56">
            <v>172131.8890357143</v>
          </cell>
          <cell r="N56">
            <v>78353.115428571429</v>
          </cell>
          <cell r="O56">
            <v>0</v>
          </cell>
          <cell r="P56">
            <v>645147.52980505046</v>
          </cell>
          <cell r="Q56">
            <v>629.30944999999997</v>
          </cell>
          <cell r="R56">
            <v>0</v>
          </cell>
          <cell r="S56">
            <v>163905.89679999999</v>
          </cell>
          <cell r="T56">
            <v>36974.955944444439</v>
          </cell>
          <cell r="U56">
            <v>25940.296800000004</v>
          </cell>
          <cell r="V56">
            <v>324.19100000000003</v>
          </cell>
          <cell r="W56">
            <v>236741.26389990901</v>
          </cell>
          <cell r="X56">
            <v>18173761.812426113</v>
          </cell>
        </row>
        <row r="57">
          <cell r="B57">
            <v>2140</v>
          </cell>
          <cell r="C57">
            <v>506339.87400000001</v>
          </cell>
          <cell r="D57">
            <v>0</v>
          </cell>
          <cell r="E57">
            <v>5460611.5824000007</v>
          </cell>
          <cell r="F57">
            <v>511839.9</v>
          </cell>
          <cell r="G57">
            <v>390526.353</v>
          </cell>
          <cell r="H57">
            <v>3154536.3208333338</v>
          </cell>
          <cell r="I57">
            <v>17291873.018721152</v>
          </cell>
          <cell r="J57">
            <v>15102.839</v>
          </cell>
          <cell r="K57">
            <v>0</v>
          </cell>
          <cell r="L57">
            <v>342214.05339880951</v>
          </cell>
          <cell r="M57">
            <v>172131.8890357143</v>
          </cell>
          <cell r="N57">
            <v>78353.115428571429</v>
          </cell>
          <cell r="O57">
            <v>0</v>
          </cell>
          <cell r="P57">
            <v>645147.52980505046</v>
          </cell>
          <cell r="Q57">
            <v>629.30944999999997</v>
          </cell>
          <cell r="R57">
            <v>0</v>
          </cell>
          <cell r="S57">
            <v>163905.89679999999</v>
          </cell>
          <cell r="T57">
            <v>36974.955944444439</v>
          </cell>
          <cell r="U57">
            <v>25940.296800000004</v>
          </cell>
          <cell r="V57">
            <v>324.19100000000003</v>
          </cell>
          <cell r="W57">
            <v>236741.26389990901</v>
          </cell>
          <cell r="X57">
            <v>18173761.812426113</v>
          </cell>
        </row>
        <row r="58">
          <cell r="B58">
            <v>2150</v>
          </cell>
          <cell r="C58">
            <v>506339.87400000001</v>
          </cell>
          <cell r="D58">
            <v>0</v>
          </cell>
          <cell r="E58">
            <v>5460611.5824000007</v>
          </cell>
          <cell r="F58">
            <v>511839.9</v>
          </cell>
          <cell r="G58">
            <v>390526.353</v>
          </cell>
          <cell r="H58">
            <v>3154536.3208333338</v>
          </cell>
          <cell r="I58">
            <v>17291873.018721152</v>
          </cell>
          <cell r="J58">
            <v>15102.839</v>
          </cell>
          <cell r="K58">
            <v>0</v>
          </cell>
          <cell r="L58">
            <v>342214.05339880951</v>
          </cell>
          <cell r="M58">
            <v>172131.8890357143</v>
          </cell>
          <cell r="N58">
            <v>78353.115428571429</v>
          </cell>
          <cell r="O58">
            <v>0</v>
          </cell>
          <cell r="P58">
            <v>645147.52980505046</v>
          </cell>
          <cell r="Q58">
            <v>629.30944999999997</v>
          </cell>
          <cell r="R58">
            <v>0</v>
          </cell>
          <cell r="S58">
            <v>163905.89679999999</v>
          </cell>
          <cell r="T58">
            <v>36974.955944444439</v>
          </cell>
          <cell r="U58">
            <v>25940.296800000004</v>
          </cell>
          <cell r="V58">
            <v>324.19100000000003</v>
          </cell>
          <cell r="W58">
            <v>236741.26389990901</v>
          </cell>
          <cell r="X58">
            <v>18173761.812426113</v>
          </cell>
        </row>
      </sheetData>
      <sheetData sheetId="6">
        <row r="16">
          <cell r="B16">
            <v>2020</v>
          </cell>
          <cell r="C16">
            <v>2.5000000000000001E-2</v>
          </cell>
          <cell r="D16">
            <v>0</v>
          </cell>
          <cell r="E16">
            <v>0.05</v>
          </cell>
          <cell r="F16">
            <v>0.13800000000000001</v>
          </cell>
          <cell r="G16">
            <v>6.3E-2</v>
          </cell>
          <cell r="H16">
            <v>3.7999999999999999E-2</v>
          </cell>
          <cell r="I16">
            <v>0.313</v>
          </cell>
          <cell r="J16">
            <v>1.2999999999999999E-2</v>
          </cell>
          <cell r="K16">
            <v>0</v>
          </cell>
          <cell r="L16">
            <v>0.46300000000000002</v>
          </cell>
          <cell r="M16">
            <v>0.55000000000000004</v>
          </cell>
          <cell r="N16">
            <v>0.1</v>
          </cell>
          <cell r="O16">
            <v>0</v>
          </cell>
          <cell r="P16">
            <v>1.125</v>
          </cell>
          <cell r="Q16">
            <v>0.23799999999999999</v>
          </cell>
          <cell r="R16">
            <v>0</v>
          </cell>
          <cell r="S16">
            <v>3.4249999999999998</v>
          </cell>
          <cell r="T16">
            <v>1.913</v>
          </cell>
          <cell r="U16">
            <v>0.17499999999999999</v>
          </cell>
          <cell r="V16">
            <v>7.4999999999999997E-2</v>
          </cell>
          <cell r="W16">
            <v>5.8250000000000002</v>
          </cell>
        </row>
        <row r="17">
          <cell r="B17">
            <v>2030</v>
          </cell>
          <cell r="C17">
            <v>2.8000000000000001E-2</v>
          </cell>
          <cell r="D17">
            <v>0</v>
          </cell>
          <cell r="E17">
            <v>5.5E-2</v>
          </cell>
          <cell r="F17">
            <v>0.153</v>
          </cell>
          <cell r="G17">
            <v>7.0000000000000007E-2</v>
          </cell>
          <cell r="H17">
            <v>4.2000000000000003E-2</v>
          </cell>
          <cell r="I17">
            <v>0.34699999999999998</v>
          </cell>
          <cell r="J17">
            <v>1.4E-2</v>
          </cell>
          <cell r="K17">
            <v>0</v>
          </cell>
          <cell r="L17">
            <v>0.51300000000000001</v>
          </cell>
          <cell r="M17">
            <v>0.61</v>
          </cell>
          <cell r="N17">
            <v>0.111</v>
          </cell>
          <cell r="O17">
            <v>0</v>
          </cell>
          <cell r="P17">
            <v>1.248</v>
          </cell>
          <cell r="Q17">
            <v>0.26400000000000001</v>
          </cell>
          <cell r="R17">
            <v>0</v>
          </cell>
          <cell r="S17">
            <v>3.798</v>
          </cell>
          <cell r="T17">
            <v>2.121</v>
          </cell>
          <cell r="U17">
            <v>0.19400000000000001</v>
          </cell>
          <cell r="V17">
            <v>8.3000000000000004E-2</v>
          </cell>
          <cell r="W17">
            <v>6.4589999999999996</v>
          </cell>
        </row>
        <row r="18">
          <cell r="B18">
            <v>2040</v>
          </cell>
          <cell r="C18">
            <v>0.03</v>
          </cell>
          <cell r="D18">
            <v>0</v>
          </cell>
          <cell r="E18">
            <v>0.06</v>
          </cell>
          <cell r="F18">
            <v>0.16400000000000001</v>
          </cell>
          <cell r="G18">
            <v>7.4999999999999997E-2</v>
          </cell>
          <cell r="H18">
            <v>4.4999999999999998E-2</v>
          </cell>
          <cell r="I18">
            <v>0.373</v>
          </cell>
          <cell r="J18">
            <v>1.4999999999999999E-2</v>
          </cell>
          <cell r="K18">
            <v>0</v>
          </cell>
          <cell r="L18">
            <v>0.55100000000000005</v>
          </cell>
          <cell r="M18">
            <v>0.65500000000000003</v>
          </cell>
          <cell r="N18">
            <v>0.11899999999999999</v>
          </cell>
          <cell r="O18">
            <v>0</v>
          </cell>
          <cell r="P18">
            <v>1.339</v>
          </cell>
          <cell r="Q18">
            <v>0.28299999999999997</v>
          </cell>
          <cell r="R18">
            <v>0</v>
          </cell>
          <cell r="S18">
            <v>4.077</v>
          </cell>
          <cell r="T18">
            <v>2.2770000000000001</v>
          </cell>
          <cell r="U18">
            <v>0.20799999999999999</v>
          </cell>
          <cell r="V18">
            <v>8.8999999999999996E-2</v>
          </cell>
          <cell r="W18">
            <v>6.9340000000000002</v>
          </cell>
        </row>
        <row r="19">
          <cell r="B19">
            <v>2050</v>
          </cell>
          <cell r="C19">
            <v>3.1E-2</v>
          </cell>
          <cell r="D19">
            <v>0</v>
          </cell>
          <cell r="E19">
            <v>6.2E-2</v>
          </cell>
          <cell r="F19">
            <v>0.17</v>
          </cell>
          <cell r="G19">
            <v>7.8E-2</v>
          </cell>
          <cell r="H19">
            <v>4.7E-2</v>
          </cell>
          <cell r="I19">
            <v>0.38700000000000001</v>
          </cell>
          <cell r="J19">
            <v>1.6E-2</v>
          </cell>
          <cell r="K19">
            <v>0</v>
          </cell>
          <cell r="L19">
            <v>0.57199999999999995</v>
          </cell>
          <cell r="M19">
            <v>0.67900000000000005</v>
          </cell>
          <cell r="N19">
            <v>0.123</v>
          </cell>
          <cell r="O19">
            <v>0</v>
          </cell>
          <cell r="P19">
            <v>1.389</v>
          </cell>
          <cell r="Q19">
            <v>0.29399999999999998</v>
          </cell>
          <cell r="R19">
            <v>0</v>
          </cell>
          <cell r="S19">
            <v>4.2300000000000004</v>
          </cell>
          <cell r="T19">
            <v>2.363</v>
          </cell>
          <cell r="U19">
            <v>0.216</v>
          </cell>
          <cell r="V19">
            <v>9.2999999999999999E-2</v>
          </cell>
          <cell r="W19">
            <v>7.194</v>
          </cell>
        </row>
        <row r="20">
          <cell r="B20">
            <v>2060</v>
          </cell>
          <cell r="C20">
            <v>3.1E-2</v>
          </cell>
          <cell r="D20">
            <v>0</v>
          </cell>
          <cell r="E20">
            <v>6.2E-2</v>
          </cell>
          <cell r="F20">
            <v>0.17199999999999999</v>
          </cell>
          <cell r="G20">
            <v>7.9000000000000001E-2</v>
          </cell>
          <cell r="H20">
            <v>4.7E-2</v>
          </cell>
          <cell r="I20">
            <v>0.39</v>
          </cell>
          <cell r="J20">
            <v>1.6E-2</v>
          </cell>
          <cell r="K20">
            <v>0</v>
          </cell>
          <cell r="L20">
            <v>0.57699999999999996</v>
          </cell>
          <cell r="M20">
            <v>0.68600000000000005</v>
          </cell>
          <cell r="N20">
            <v>0.125</v>
          </cell>
          <cell r="O20">
            <v>0</v>
          </cell>
          <cell r="P20">
            <v>1.403</v>
          </cell>
          <cell r="Q20">
            <v>0.29699999999999999</v>
          </cell>
          <cell r="R20">
            <v>0</v>
          </cell>
          <cell r="S20">
            <v>4.2709999999999999</v>
          </cell>
          <cell r="T20">
            <v>2.3849999999999998</v>
          </cell>
          <cell r="U20">
            <v>0.218</v>
          </cell>
          <cell r="V20">
            <v>9.4E-2</v>
          </cell>
          <cell r="W20">
            <v>7.2629999999999999</v>
          </cell>
        </row>
        <row r="21">
          <cell r="B21">
            <v>2070</v>
          </cell>
          <cell r="C21">
            <v>3.1E-2</v>
          </cell>
          <cell r="D21">
            <v>0</v>
          </cell>
          <cell r="E21">
            <v>6.2E-2</v>
          </cell>
          <cell r="F21">
            <v>0.17</v>
          </cell>
          <cell r="G21">
            <v>7.8E-2</v>
          </cell>
          <cell r="H21">
            <v>4.7E-2</v>
          </cell>
          <cell r="I21">
            <v>0.38600000000000001</v>
          </cell>
          <cell r="J21">
            <v>1.6E-2</v>
          </cell>
          <cell r="K21">
            <v>0</v>
          </cell>
          <cell r="L21">
            <v>0.57199999999999995</v>
          </cell>
          <cell r="M21">
            <v>0.67900000000000005</v>
          </cell>
          <cell r="N21">
            <v>0.123</v>
          </cell>
          <cell r="O21">
            <v>0</v>
          </cell>
          <cell r="P21">
            <v>1.389</v>
          </cell>
          <cell r="Q21">
            <v>0.29399999999999998</v>
          </cell>
          <cell r="R21">
            <v>0</v>
          </cell>
          <cell r="S21">
            <v>4.2290000000000001</v>
          </cell>
          <cell r="T21">
            <v>2.3620000000000001</v>
          </cell>
          <cell r="U21">
            <v>0.216</v>
          </cell>
          <cell r="V21">
            <v>9.2999999999999999E-2</v>
          </cell>
          <cell r="W21">
            <v>7.1920000000000002</v>
          </cell>
        </row>
        <row r="22">
          <cell r="B22">
            <v>2080</v>
          </cell>
          <cell r="C22">
            <v>0.03</v>
          </cell>
          <cell r="D22">
            <v>0</v>
          </cell>
          <cell r="E22">
            <v>0.06</v>
          </cell>
          <cell r="F22">
            <v>0.16500000000000001</v>
          </cell>
          <cell r="G22">
            <v>7.5999999999999998E-2</v>
          </cell>
          <cell r="H22">
            <v>4.5999999999999999E-2</v>
          </cell>
          <cell r="I22">
            <v>0.375</v>
          </cell>
          <cell r="J22">
            <v>1.6E-2</v>
          </cell>
          <cell r="K22">
            <v>0</v>
          </cell>
          <cell r="L22">
            <v>0.55500000000000005</v>
          </cell>
          <cell r="M22">
            <v>0.65900000000000003</v>
          </cell>
          <cell r="N22">
            <v>0.12</v>
          </cell>
          <cell r="O22">
            <v>0</v>
          </cell>
          <cell r="P22">
            <v>1.3480000000000001</v>
          </cell>
          <cell r="Q22">
            <v>0.28499999999999998</v>
          </cell>
          <cell r="R22">
            <v>0</v>
          </cell>
          <cell r="S22">
            <v>4.1050000000000004</v>
          </cell>
          <cell r="T22">
            <v>2.2930000000000001</v>
          </cell>
          <cell r="U22">
            <v>0.21</v>
          </cell>
          <cell r="V22">
            <v>0.09</v>
          </cell>
          <cell r="W22">
            <v>6.9820000000000002</v>
          </cell>
        </row>
        <row r="23">
          <cell r="B23">
            <v>2090</v>
          </cell>
          <cell r="C23">
            <v>2.9000000000000001E-2</v>
          </cell>
          <cell r="D23">
            <v>0</v>
          </cell>
          <cell r="E23">
            <v>5.7000000000000002E-2</v>
          </cell>
          <cell r="F23">
            <v>0.158</v>
          </cell>
          <cell r="G23">
            <v>7.1999999999999995E-2</v>
          </cell>
          <cell r="H23">
            <v>4.2999999999999997E-2</v>
          </cell>
          <cell r="I23">
            <v>0.35799999999999998</v>
          </cell>
          <cell r="J23">
            <v>1.4999999999999999E-2</v>
          </cell>
          <cell r="K23">
            <v>0</v>
          </cell>
          <cell r="L23">
            <v>0.52900000000000003</v>
          </cell>
          <cell r="M23">
            <v>0.628</v>
          </cell>
          <cell r="N23">
            <v>0.114</v>
          </cell>
          <cell r="O23">
            <v>0</v>
          </cell>
          <cell r="P23">
            <v>1.2849999999999999</v>
          </cell>
          <cell r="Q23">
            <v>0.27200000000000002</v>
          </cell>
          <cell r="R23">
            <v>0</v>
          </cell>
          <cell r="S23">
            <v>3.9129999999999998</v>
          </cell>
          <cell r="T23">
            <v>2.1850000000000001</v>
          </cell>
          <cell r="U23">
            <v>0.2</v>
          </cell>
          <cell r="V23">
            <v>8.5999999999999993E-2</v>
          </cell>
          <cell r="W23">
            <v>6.6550000000000002</v>
          </cell>
        </row>
        <row r="24">
          <cell r="B24">
            <v>2100</v>
          </cell>
          <cell r="C24">
            <v>2.7E-2</v>
          </cell>
          <cell r="D24">
            <v>0</v>
          </cell>
          <cell r="E24">
            <v>5.3999999999999999E-2</v>
          </cell>
          <cell r="F24">
            <v>0.15</v>
          </cell>
          <cell r="G24">
            <v>6.8000000000000005E-2</v>
          </cell>
          <cell r="H24">
            <v>4.1000000000000002E-2</v>
          </cell>
          <cell r="I24">
            <v>0.34</v>
          </cell>
          <cell r="J24">
            <v>1.4E-2</v>
          </cell>
          <cell r="K24">
            <v>0</v>
          </cell>
          <cell r="L24">
            <v>0.503</v>
          </cell>
          <cell r="M24">
            <v>0.59799999999999998</v>
          </cell>
          <cell r="N24">
            <v>0.109</v>
          </cell>
          <cell r="O24">
            <v>0</v>
          </cell>
          <cell r="P24">
            <v>1.2230000000000001</v>
          </cell>
          <cell r="Q24">
            <v>0.25900000000000001</v>
          </cell>
          <cell r="R24">
            <v>0</v>
          </cell>
          <cell r="S24">
            <v>3.722</v>
          </cell>
          <cell r="T24">
            <v>2.0790000000000002</v>
          </cell>
          <cell r="U24">
            <v>0.19</v>
          </cell>
          <cell r="V24">
            <v>8.2000000000000003E-2</v>
          </cell>
          <cell r="W24">
            <v>6.3310000000000004</v>
          </cell>
        </row>
        <row r="25">
          <cell r="B25">
            <v>2110</v>
          </cell>
          <cell r="C25">
            <v>2.5999999999999999E-2</v>
          </cell>
          <cell r="D25">
            <v>0</v>
          </cell>
          <cell r="E25">
            <v>5.1999999999999998E-2</v>
          </cell>
          <cell r="F25">
            <v>0.14199999999999999</v>
          </cell>
          <cell r="G25">
            <v>6.5000000000000002E-2</v>
          </cell>
          <cell r="H25">
            <v>3.9E-2</v>
          </cell>
          <cell r="I25">
            <v>0.32300000000000001</v>
          </cell>
          <cell r="J25">
            <v>1.2999999999999999E-2</v>
          </cell>
          <cell r="K25">
            <v>0</v>
          </cell>
          <cell r="L25">
            <v>0.47799999999999998</v>
          </cell>
          <cell r="M25">
            <v>0.56799999999999995</v>
          </cell>
          <cell r="N25">
            <v>0.10299999999999999</v>
          </cell>
          <cell r="O25">
            <v>0</v>
          </cell>
          <cell r="P25">
            <v>1.1619999999999999</v>
          </cell>
          <cell r="Q25">
            <v>0.246</v>
          </cell>
          <cell r="R25">
            <v>0</v>
          </cell>
          <cell r="S25">
            <v>3.5369999999999999</v>
          </cell>
          <cell r="T25">
            <v>1.9750000000000001</v>
          </cell>
          <cell r="U25">
            <v>0.18099999999999999</v>
          </cell>
          <cell r="V25">
            <v>7.6999999999999999E-2</v>
          </cell>
          <cell r="W25">
            <v>6.0149999999999997</v>
          </cell>
        </row>
        <row r="26">
          <cell r="B26">
            <v>2120</v>
          </cell>
          <cell r="C26">
            <v>2.4E-2</v>
          </cell>
          <cell r="D26">
            <v>0</v>
          </cell>
          <cell r="E26">
            <v>4.9000000000000002E-2</v>
          </cell>
          <cell r="F26">
            <v>0.13500000000000001</v>
          </cell>
          <cell r="G26">
            <v>6.2E-2</v>
          </cell>
          <cell r="H26">
            <v>3.6999999999999998E-2</v>
          </cell>
          <cell r="I26">
            <v>0.307</v>
          </cell>
          <cell r="J26">
            <v>1.2999999999999999E-2</v>
          </cell>
          <cell r="K26">
            <v>0</v>
          </cell>
          <cell r="L26">
            <v>0.45400000000000001</v>
          </cell>
          <cell r="M26">
            <v>0.53900000000000003</v>
          </cell>
          <cell r="N26">
            <v>9.8000000000000004E-2</v>
          </cell>
          <cell r="O26">
            <v>0</v>
          </cell>
          <cell r="P26">
            <v>1.1020000000000001</v>
          </cell>
          <cell r="Q26">
            <v>0.23300000000000001</v>
          </cell>
          <cell r="R26">
            <v>0</v>
          </cell>
          <cell r="S26">
            <v>3.3559999999999999</v>
          </cell>
          <cell r="T26">
            <v>1.8740000000000001</v>
          </cell>
          <cell r="U26">
            <v>0.17100000000000001</v>
          </cell>
          <cell r="V26">
            <v>7.2999999999999995E-2</v>
          </cell>
          <cell r="W26">
            <v>5.7069999999999999</v>
          </cell>
        </row>
        <row r="27">
          <cell r="B27">
            <v>2130</v>
          </cell>
          <cell r="C27">
            <v>2.3E-2</v>
          </cell>
          <cell r="D27">
            <v>0</v>
          </cell>
          <cell r="E27">
            <v>4.7E-2</v>
          </cell>
          <cell r="F27">
            <v>0.128</v>
          </cell>
          <cell r="G27">
            <v>5.8999999999999997E-2</v>
          </cell>
          <cell r="H27">
            <v>3.5000000000000003E-2</v>
          </cell>
          <cell r="I27">
            <v>0.29099999999999998</v>
          </cell>
          <cell r="J27">
            <v>1.2E-2</v>
          </cell>
          <cell r="K27">
            <v>0</v>
          </cell>
          <cell r="L27">
            <v>0.43099999999999999</v>
          </cell>
          <cell r="M27">
            <v>0.51200000000000001</v>
          </cell>
          <cell r="N27">
            <v>9.2999999999999999E-2</v>
          </cell>
          <cell r="O27">
            <v>0</v>
          </cell>
          <cell r="P27">
            <v>1.0469999999999999</v>
          </cell>
          <cell r="Q27">
            <v>0.222</v>
          </cell>
          <cell r="R27">
            <v>0</v>
          </cell>
          <cell r="S27">
            <v>3.1890000000000001</v>
          </cell>
          <cell r="T27">
            <v>1.7809999999999999</v>
          </cell>
          <cell r="U27">
            <v>0.16300000000000001</v>
          </cell>
          <cell r="V27">
            <v>7.0000000000000007E-2</v>
          </cell>
          <cell r="W27">
            <v>5.423</v>
          </cell>
        </row>
        <row r="28">
          <cell r="B28">
            <v>2140</v>
          </cell>
          <cell r="C28">
            <v>2.3E-2</v>
          </cell>
          <cell r="D28">
            <v>0</v>
          </cell>
          <cell r="E28">
            <v>4.7E-2</v>
          </cell>
          <cell r="F28">
            <v>0.128</v>
          </cell>
          <cell r="G28">
            <v>5.8999999999999997E-2</v>
          </cell>
          <cell r="H28">
            <v>3.5000000000000003E-2</v>
          </cell>
          <cell r="I28">
            <v>0.29099999999999998</v>
          </cell>
          <cell r="J28">
            <v>1.2E-2</v>
          </cell>
          <cell r="K28">
            <v>0</v>
          </cell>
          <cell r="L28">
            <v>0.43099999999999999</v>
          </cell>
          <cell r="M28">
            <v>0.51200000000000001</v>
          </cell>
          <cell r="N28">
            <v>9.2999999999999999E-2</v>
          </cell>
          <cell r="O28">
            <v>0</v>
          </cell>
          <cell r="P28">
            <v>1.0469999999999999</v>
          </cell>
          <cell r="Q28">
            <v>0.222</v>
          </cell>
          <cell r="R28">
            <v>0</v>
          </cell>
          <cell r="S28">
            <v>3.1890000000000001</v>
          </cell>
          <cell r="T28">
            <v>1.7809999999999999</v>
          </cell>
          <cell r="U28">
            <v>0.16300000000000001</v>
          </cell>
          <cell r="V28">
            <v>7.0000000000000007E-2</v>
          </cell>
          <cell r="W28">
            <v>5.423</v>
          </cell>
        </row>
        <row r="29">
          <cell r="B29">
            <v>2150</v>
          </cell>
          <cell r="C29">
            <v>2.3E-2</v>
          </cell>
          <cell r="D29">
            <v>0</v>
          </cell>
          <cell r="E29">
            <v>4.7E-2</v>
          </cell>
          <cell r="F29">
            <v>0.128</v>
          </cell>
          <cell r="G29">
            <v>5.8999999999999997E-2</v>
          </cell>
          <cell r="H29">
            <v>3.5000000000000003E-2</v>
          </cell>
          <cell r="I29">
            <v>0.29099999999999998</v>
          </cell>
          <cell r="J29">
            <v>1.2E-2</v>
          </cell>
          <cell r="K29">
            <v>0</v>
          </cell>
          <cell r="L29">
            <v>0.43099999999999999</v>
          </cell>
          <cell r="M29">
            <v>0.51200000000000001</v>
          </cell>
          <cell r="N29">
            <v>9.2999999999999999E-2</v>
          </cell>
          <cell r="O29">
            <v>0</v>
          </cell>
          <cell r="P29">
            <v>1.0469999999999999</v>
          </cell>
          <cell r="Q29">
            <v>0.222</v>
          </cell>
          <cell r="R29">
            <v>0</v>
          </cell>
          <cell r="S29">
            <v>3.1890000000000001</v>
          </cell>
          <cell r="T29">
            <v>1.7809999999999999</v>
          </cell>
          <cell r="U29">
            <v>0.16300000000000001</v>
          </cell>
          <cell r="V29">
            <v>7.0000000000000007E-2</v>
          </cell>
          <cell r="W29">
            <v>5.423</v>
          </cell>
        </row>
        <row r="45">
          <cell r="B45">
            <v>2020</v>
          </cell>
          <cell r="C45">
            <v>570462.55000000005</v>
          </cell>
          <cell r="D45">
            <v>0</v>
          </cell>
          <cell r="E45">
            <v>124888.1125</v>
          </cell>
          <cell r="F45">
            <v>1185583.2309999999</v>
          </cell>
          <cell r="G45">
            <v>1129592.3940000001</v>
          </cell>
          <cell r="H45">
            <v>19594745.492333334</v>
          </cell>
          <cell r="I45">
            <v>41586071.815250002</v>
          </cell>
          <cell r="J45">
            <v>1162.0309999999999</v>
          </cell>
          <cell r="K45">
            <v>0</v>
          </cell>
          <cell r="L45">
            <v>212684.88023846154</v>
          </cell>
          <cell r="M45">
            <v>303982.16891025647</v>
          </cell>
          <cell r="N45">
            <v>86628.983333333337</v>
          </cell>
          <cell r="O45">
            <v>0</v>
          </cell>
          <cell r="P45">
            <v>595868.08034482761</v>
          </cell>
          <cell r="Q45">
            <v>2739.8441000000003</v>
          </cell>
          <cell r="R45">
            <v>0</v>
          </cell>
          <cell r="S45">
            <v>155270.83704135119</v>
          </cell>
          <cell r="T45">
            <v>61111.875658441561</v>
          </cell>
          <cell r="U45">
            <v>13068.566145833334</v>
          </cell>
          <cell r="V45">
            <v>357.42749999999995</v>
          </cell>
          <cell r="W45">
            <v>247325.90395408164</v>
          </cell>
          <cell r="X45">
            <v>42429265.799548909</v>
          </cell>
        </row>
        <row r="46">
          <cell r="B46">
            <v>2030</v>
          </cell>
          <cell r="C46">
            <v>638918.05599999998</v>
          </cell>
          <cell r="D46">
            <v>0</v>
          </cell>
          <cell r="E46">
            <v>137376.92374999999</v>
          </cell>
          <cell r="F46">
            <v>1314450.9734999998</v>
          </cell>
          <cell r="G46">
            <v>1255102.6600000001</v>
          </cell>
          <cell r="H46">
            <v>21657350.281000003</v>
          </cell>
          <cell r="I46">
            <v>46103408.689749993</v>
          </cell>
          <cell r="J46">
            <v>1251.4180000000001</v>
          </cell>
          <cell r="K46">
            <v>0</v>
          </cell>
          <cell r="L46">
            <v>235653.00985384613</v>
          </cell>
          <cell r="M46">
            <v>337143.86006410257</v>
          </cell>
          <cell r="N46">
            <v>96158.171499999997</v>
          </cell>
          <cell r="O46">
            <v>0</v>
          </cell>
          <cell r="P46">
            <v>661016.32379586203</v>
          </cell>
          <cell r="Q46">
            <v>3039.1548000000003</v>
          </cell>
          <cell r="R46">
            <v>0</v>
          </cell>
          <cell r="S46">
            <v>172180.62454979616</v>
          </cell>
          <cell r="T46">
            <v>67756.55424545455</v>
          </cell>
          <cell r="U46">
            <v>14487.439041666668</v>
          </cell>
          <cell r="V46">
            <v>395.55310000000003</v>
          </cell>
          <cell r="W46">
            <v>274245.15255612246</v>
          </cell>
          <cell r="X46">
            <v>47038670.166101977</v>
          </cell>
        </row>
        <row r="47">
          <cell r="B47">
            <v>2040</v>
          </cell>
          <cell r="C47">
            <v>684555.05999999994</v>
          </cell>
          <cell r="D47">
            <v>0</v>
          </cell>
          <cell r="E47">
            <v>149865.73499999999</v>
          </cell>
          <cell r="F47">
            <v>1408953.9846666665</v>
          </cell>
          <cell r="G47">
            <v>1344752.8499999999</v>
          </cell>
          <cell r="H47">
            <v>23204303.872499999</v>
          </cell>
          <cell r="I47">
            <v>49557842.77025</v>
          </cell>
          <cell r="J47">
            <v>1340.8050000000001</v>
          </cell>
          <cell r="K47">
            <v>0</v>
          </cell>
          <cell r="L47">
            <v>253108.78836153846</v>
          </cell>
          <cell r="M47">
            <v>362015.12842948723</v>
          </cell>
          <cell r="N47">
            <v>103088.49016666666</v>
          </cell>
          <cell r="O47">
            <v>0</v>
          </cell>
          <cell r="P47">
            <v>709215.43073931034</v>
          </cell>
          <cell r="Q47">
            <v>3257.8818499999998</v>
          </cell>
          <cell r="R47">
            <v>0</v>
          </cell>
          <cell r="S47">
            <v>184828.96426790915</v>
          </cell>
          <cell r="T47">
            <v>72740.063185714287</v>
          </cell>
          <cell r="U47">
            <v>15532.924333333334</v>
          </cell>
          <cell r="V47">
            <v>424.14729999999997</v>
          </cell>
          <cell r="W47">
            <v>294413.35931632656</v>
          </cell>
          <cell r="X47">
            <v>50561471.56030564</v>
          </cell>
        </row>
        <row r="48">
          <cell r="B48">
            <v>2050</v>
          </cell>
          <cell r="C48">
            <v>707373.56200000003</v>
          </cell>
          <cell r="D48">
            <v>0</v>
          </cell>
          <cell r="E48">
            <v>154861.25949999999</v>
          </cell>
          <cell r="F48">
            <v>1460501.0816666665</v>
          </cell>
          <cell r="G48">
            <v>1398542.9639999999</v>
          </cell>
          <cell r="H48">
            <v>24235606.266833335</v>
          </cell>
          <cell r="I48">
            <v>51417922.65975</v>
          </cell>
          <cell r="J48">
            <v>1430.192</v>
          </cell>
          <cell r="K48">
            <v>0</v>
          </cell>
          <cell r="L48">
            <v>262755.40279999998</v>
          </cell>
          <cell r="M48">
            <v>375279.80489102571</v>
          </cell>
          <cell r="N48">
            <v>106553.64949999998</v>
          </cell>
          <cell r="O48">
            <v>0</v>
          </cell>
          <cell r="P48">
            <v>735698.45653241384</v>
          </cell>
          <cell r="Q48">
            <v>3384.5133000000001</v>
          </cell>
          <cell r="R48">
            <v>0</v>
          </cell>
          <cell r="S48">
            <v>191765.15056493887</v>
          </cell>
          <cell r="T48">
            <v>75487.382216883125</v>
          </cell>
          <cell r="U48">
            <v>16130.344500000001</v>
          </cell>
          <cell r="V48">
            <v>443.21009999999995</v>
          </cell>
          <cell r="W48">
            <v>305452.79880612245</v>
          </cell>
          <cell r="X48">
            <v>52459073.915088534</v>
          </cell>
        </row>
        <row r="49">
          <cell r="B49">
            <v>2060</v>
          </cell>
          <cell r="C49">
            <v>707373.56200000003</v>
          </cell>
          <cell r="D49">
            <v>0</v>
          </cell>
          <cell r="E49">
            <v>154861.25949999999</v>
          </cell>
          <cell r="F49">
            <v>1477683.4473333331</v>
          </cell>
          <cell r="G49">
            <v>1416473.0020000001</v>
          </cell>
          <cell r="H49">
            <v>24235606.266833335</v>
          </cell>
          <cell r="I49">
            <v>51816511.207500003</v>
          </cell>
          <cell r="J49">
            <v>1430.192</v>
          </cell>
          <cell r="K49">
            <v>0</v>
          </cell>
          <cell r="L49">
            <v>265052.21576153842</v>
          </cell>
          <cell r="M49">
            <v>379148.66885897442</v>
          </cell>
          <cell r="N49">
            <v>108286.22916666666</v>
          </cell>
          <cell r="O49">
            <v>0</v>
          </cell>
          <cell r="P49">
            <v>743113.70375448279</v>
          </cell>
          <cell r="Q49">
            <v>3419.0491500000003</v>
          </cell>
          <cell r="R49">
            <v>0</v>
          </cell>
          <cell r="S49">
            <v>193623.86715433895</v>
          </cell>
          <cell r="T49">
            <v>76190.184759740252</v>
          </cell>
          <cell r="U49">
            <v>16279.699541666669</v>
          </cell>
          <cell r="V49">
            <v>447.97579999999999</v>
          </cell>
          <cell r="W49">
            <v>308382.49620918371</v>
          </cell>
          <cell r="X49">
            <v>52868007.40746367</v>
          </cell>
        </row>
        <row r="50">
          <cell r="B50">
            <v>2070</v>
          </cell>
          <cell r="C50">
            <v>707373.56200000003</v>
          </cell>
          <cell r="D50">
            <v>0</v>
          </cell>
          <cell r="E50">
            <v>154861.25949999999</v>
          </cell>
          <cell r="F50">
            <v>1460501.0816666665</v>
          </cell>
          <cell r="G50">
            <v>1398542.9639999999</v>
          </cell>
          <cell r="H50">
            <v>24235606.266833335</v>
          </cell>
          <cell r="I50">
            <v>51285059.810500003</v>
          </cell>
          <cell r="J50">
            <v>1430.192</v>
          </cell>
          <cell r="K50">
            <v>0</v>
          </cell>
          <cell r="L50">
            <v>262755.40279999998</v>
          </cell>
          <cell r="M50">
            <v>375279.80489102571</v>
          </cell>
          <cell r="N50">
            <v>106553.64949999998</v>
          </cell>
          <cell r="O50">
            <v>0</v>
          </cell>
          <cell r="P50">
            <v>735698.45653241384</v>
          </cell>
          <cell r="Q50">
            <v>3384.5133000000001</v>
          </cell>
          <cell r="R50">
            <v>0</v>
          </cell>
          <cell r="S50">
            <v>191719.81601397786</v>
          </cell>
          <cell r="T50">
            <v>75455.436646753253</v>
          </cell>
          <cell r="U50">
            <v>16130.344500000001</v>
          </cell>
          <cell r="V50">
            <v>443.21009999999995</v>
          </cell>
          <cell r="W50">
            <v>305367.88004081638</v>
          </cell>
          <cell r="X50">
            <v>52326126.147073232</v>
          </cell>
        </row>
        <row r="51">
          <cell r="B51">
            <v>2080</v>
          </cell>
          <cell r="C51">
            <v>684555.05999999994</v>
          </cell>
          <cell r="D51">
            <v>0</v>
          </cell>
          <cell r="E51">
            <v>149865.73499999999</v>
          </cell>
          <cell r="F51">
            <v>1417545.1674999997</v>
          </cell>
          <cell r="G51">
            <v>1362682.888</v>
          </cell>
          <cell r="H51">
            <v>23719955.069666669</v>
          </cell>
          <cell r="I51">
            <v>49823568.46875</v>
          </cell>
          <cell r="J51">
            <v>1430.192</v>
          </cell>
          <cell r="K51">
            <v>0</v>
          </cell>
          <cell r="L51">
            <v>254946.23873076923</v>
          </cell>
          <cell r="M51">
            <v>364225.90783974365</v>
          </cell>
          <cell r="N51">
            <v>103954.77999999998</v>
          </cell>
          <cell r="O51">
            <v>0</v>
          </cell>
          <cell r="P51">
            <v>713982.37538206903</v>
          </cell>
          <cell r="Q51">
            <v>3280.9057499999999</v>
          </cell>
          <cell r="R51">
            <v>0</v>
          </cell>
          <cell r="S51">
            <v>186098.33169481656</v>
          </cell>
          <cell r="T51">
            <v>73251.192307792211</v>
          </cell>
          <cell r="U51">
            <v>15682.279375000002</v>
          </cell>
          <cell r="V51">
            <v>428.91299999999995</v>
          </cell>
          <cell r="W51">
            <v>296451.40968367353</v>
          </cell>
          <cell r="X51">
            <v>50834002.25381574</v>
          </cell>
        </row>
        <row r="52">
          <cell r="B52">
            <v>2090</v>
          </cell>
          <cell r="C52">
            <v>661736.55800000008</v>
          </cell>
          <cell r="D52">
            <v>0</v>
          </cell>
          <cell r="E52">
            <v>142372.44825000002</v>
          </cell>
          <cell r="F52">
            <v>1357406.8876666664</v>
          </cell>
          <cell r="G52">
            <v>1290962.7359999998</v>
          </cell>
          <cell r="H52">
            <v>22173001.478166666</v>
          </cell>
          <cell r="I52">
            <v>47564900.031499997</v>
          </cell>
          <cell r="J52">
            <v>1340.8050000000001</v>
          </cell>
          <cell r="K52">
            <v>0</v>
          </cell>
          <cell r="L52">
            <v>243002.81133076924</v>
          </cell>
          <cell r="M52">
            <v>347092.36741025647</v>
          </cell>
          <cell r="N52">
            <v>98757.040999999997</v>
          </cell>
          <cell r="O52">
            <v>0</v>
          </cell>
          <cell r="P52">
            <v>680613.76288275863</v>
          </cell>
          <cell r="Q52">
            <v>3131.2504000000004</v>
          </cell>
          <cell r="R52">
            <v>0</v>
          </cell>
          <cell r="S52">
            <v>177394.09791030866</v>
          </cell>
          <cell r="T52">
            <v>69801.070733766246</v>
          </cell>
          <cell r="U52">
            <v>14935.504166666669</v>
          </cell>
          <cell r="V52">
            <v>409.85019999999997</v>
          </cell>
          <cell r="W52">
            <v>282567.1915561225</v>
          </cell>
          <cell r="X52">
            <v>48528080.985938877</v>
          </cell>
        </row>
        <row r="53">
          <cell r="B53">
            <v>2100</v>
          </cell>
          <cell r="C53">
            <v>616099.554</v>
          </cell>
          <cell r="D53">
            <v>0</v>
          </cell>
          <cell r="E53">
            <v>134879.16149999999</v>
          </cell>
          <cell r="F53">
            <v>1288677.4249999998</v>
          </cell>
          <cell r="G53">
            <v>1219242.584</v>
          </cell>
          <cell r="H53">
            <v>21141699.083833337</v>
          </cell>
          <cell r="I53">
            <v>45173368.745000005</v>
          </cell>
          <cell r="J53">
            <v>1251.4180000000001</v>
          </cell>
          <cell r="K53">
            <v>0</v>
          </cell>
          <cell r="L53">
            <v>231059.38393076923</v>
          </cell>
          <cell r="M53">
            <v>330511.52183333336</v>
          </cell>
          <cell r="N53">
            <v>94425.591833333325</v>
          </cell>
          <cell r="O53">
            <v>0</v>
          </cell>
          <cell r="P53">
            <v>647774.8108993104</v>
          </cell>
          <cell r="Q53">
            <v>2981.5950500000004</v>
          </cell>
          <cell r="R53">
            <v>0</v>
          </cell>
          <cell r="S53">
            <v>168735.19867676179</v>
          </cell>
          <cell r="T53">
            <v>66414.840300000011</v>
          </cell>
          <cell r="U53">
            <v>14188.728958333335</v>
          </cell>
          <cell r="V53">
            <v>390.78739999999999</v>
          </cell>
          <cell r="W53">
            <v>268810.35157653067</v>
          </cell>
          <cell r="X53">
            <v>46089953.907475844</v>
          </cell>
        </row>
        <row r="54">
          <cell r="B54">
            <v>2110</v>
          </cell>
          <cell r="C54">
            <v>593281.05200000003</v>
          </cell>
          <cell r="D54">
            <v>0</v>
          </cell>
          <cell r="E54">
            <v>129883.63699999999</v>
          </cell>
          <cell r="F54">
            <v>1219947.962333333</v>
          </cell>
          <cell r="G54">
            <v>1165452.47</v>
          </cell>
          <cell r="H54">
            <v>20110396.6895</v>
          </cell>
          <cell r="I54">
            <v>42914700.307750002</v>
          </cell>
          <cell r="J54">
            <v>1162.0309999999999</v>
          </cell>
          <cell r="K54">
            <v>0</v>
          </cell>
          <cell r="L54">
            <v>219575.31912307689</v>
          </cell>
          <cell r="M54">
            <v>313930.67625641025</v>
          </cell>
          <cell r="N54">
            <v>89227.852833333323</v>
          </cell>
          <cell r="O54">
            <v>0</v>
          </cell>
          <cell r="P54">
            <v>615465.5194317241</v>
          </cell>
          <cell r="Q54">
            <v>2831.9397000000004</v>
          </cell>
          <cell r="R54">
            <v>0</v>
          </cell>
          <cell r="S54">
            <v>160348.30674898077</v>
          </cell>
          <cell r="T54">
            <v>63092.501006493512</v>
          </cell>
          <cell r="U54">
            <v>13516.631270833335</v>
          </cell>
          <cell r="V54">
            <v>366.95889999999997</v>
          </cell>
          <cell r="W54">
            <v>255393.18665816326</v>
          </cell>
          <cell r="X54">
            <v>43785559.013839886</v>
          </cell>
        </row>
        <row r="55">
          <cell r="B55">
            <v>2120</v>
          </cell>
          <cell r="C55">
            <v>547644.04800000007</v>
          </cell>
          <cell r="D55">
            <v>0</v>
          </cell>
          <cell r="E55">
            <v>122390.35025</v>
          </cell>
          <cell r="F55">
            <v>1159809.6824999999</v>
          </cell>
          <cell r="G55">
            <v>1111662.3559999999</v>
          </cell>
          <cell r="H55">
            <v>19079094.295166668</v>
          </cell>
          <cell r="I55">
            <v>40788894.719750002</v>
          </cell>
          <cell r="J55">
            <v>1162.0309999999999</v>
          </cell>
          <cell r="K55">
            <v>0</v>
          </cell>
          <cell r="L55">
            <v>208550.61690769231</v>
          </cell>
          <cell r="M55">
            <v>297902.52553205134</v>
          </cell>
          <cell r="N55">
            <v>84896.403666666665</v>
          </cell>
          <cell r="O55">
            <v>0</v>
          </cell>
          <cell r="P55">
            <v>583685.88848000008</v>
          </cell>
          <cell r="Q55">
            <v>2682.2843500000004</v>
          </cell>
          <cell r="R55">
            <v>0</v>
          </cell>
          <cell r="S55">
            <v>152142.75302504367</v>
          </cell>
          <cell r="T55">
            <v>59865.99842337663</v>
          </cell>
          <cell r="U55">
            <v>12769.856062500003</v>
          </cell>
          <cell r="V55">
            <v>347.89609999999999</v>
          </cell>
          <cell r="W55">
            <v>242315.69680102041</v>
          </cell>
          <cell r="X55">
            <v>41614896.305031024</v>
          </cell>
        </row>
        <row r="56">
          <cell r="B56">
            <v>2130</v>
          </cell>
          <cell r="C56">
            <v>524825.54599999997</v>
          </cell>
          <cell r="D56">
            <v>0</v>
          </cell>
          <cell r="E56">
            <v>117394.82575</v>
          </cell>
          <cell r="F56">
            <v>1099671.4026666665</v>
          </cell>
          <cell r="G56">
            <v>1057872.2419999999</v>
          </cell>
          <cell r="H56">
            <v>18047791.900833335</v>
          </cell>
          <cell r="I56">
            <v>38663089.131749995</v>
          </cell>
          <cell r="J56">
            <v>1072.644</v>
          </cell>
          <cell r="K56">
            <v>0</v>
          </cell>
          <cell r="L56">
            <v>197985.27728461538</v>
          </cell>
          <cell r="M56">
            <v>282979.76451282058</v>
          </cell>
          <cell r="N56">
            <v>80564.954499999993</v>
          </cell>
          <cell r="O56">
            <v>0</v>
          </cell>
          <cell r="P56">
            <v>554554.56010758621</v>
          </cell>
          <cell r="Q56">
            <v>2555.6529</v>
          </cell>
          <cell r="R56">
            <v>0</v>
          </cell>
          <cell r="S56">
            <v>144571.88301456027</v>
          </cell>
          <cell r="T56">
            <v>56895.060401298702</v>
          </cell>
          <cell r="U56">
            <v>12172.435895833336</v>
          </cell>
          <cell r="V56">
            <v>333.59900000000005</v>
          </cell>
          <cell r="W56">
            <v>230257.23212755105</v>
          </cell>
          <cell r="X56">
            <v>39447900.923985131</v>
          </cell>
        </row>
        <row r="57">
          <cell r="B57">
            <v>2140</v>
          </cell>
          <cell r="C57">
            <v>524825.54599999997</v>
          </cell>
          <cell r="D57">
            <v>0</v>
          </cell>
          <cell r="E57">
            <v>117394.82575</v>
          </cell>
          <cell r="F57">
            <v>1099671.4026666665</v>
          </cell>
          <cell r="G57">
            <v>1057872.2419999999</v>
          </cell>
          <cell r="H57">
            <v>18047791.900833335</v>
          </cell>
          <cell r="I57">
            <v>38663089.131749995</v>
          </cell>
          <cell r="J57">
            <v>1072.644</v>
          </cell>
          <cell r="K57">
            <v>0</v>
          </cell>
          <cell r="L57">
            <v>197985.27728461538</v>
          </cell>
          <cell r="M57">
            <v>282979.76451282058</v>
          </cell>
          <cell r="N57">
            <v>80564.954499999993</v>
          </cell>
          <cell r="O57">
            <v>0</v>
          </cell>
          <cell r="P57">
            <v>554554.56010758621</v>
          </cell>
          <cell r="Q57">
            <v>2555.6529</v>
          </cell>
          <cell r="R57">
            <v>0</v>
          </cell>
          <cell r="S57">
            <v>144571.88301456027</v>
          </cell>
          <cell r="T57">
            <v>56895.060401298702</v>
          </cell>
          <cell r="U57">
            <v>12172.435895833336</v>
          </cell>
          <cell r="V57">
            <v>333.59900000000005</v>
          </cell>
          <cell r="W57">
            <v>230257.23212755105</v>
          </cell>
          <cell r="X57">
            <v>39447900.923985131</v>
          </cell>
        </row>
        <row r="58">
          <cell r="B58">
            <v>2150</v>
          </cell>
          <cell r="C58">
            <v>524825.54599999997</v>
          </cell>
          <cell r="D58">
            <v>0</v>
          </cell>
          <cell r="E58">
            <v>117394.82575</v>
          </cell>
          <cell r="F58">
            <v>1099671.4026666665</v>
          </cell>
          <cell r="G58">
            <v>1057872.2419999999</v>
          </cell>
          <cell r="H58">
            <v>18047791.900833335</v>
          </cell>
          <cell r="I58">
            <v>38663089.131749995</v>
          </cell>
          <cell r="J58">
            <v>1072.644</v>
          </cell>
          <cell r="K58">
            <v>0</v>
          </cell>
          <cell r="L58">
            <v>197985.27728461538</v>
          </cell>
          <cell r="M58">
            <v>282979.76451282058</v>
          </cell>
          <cell r="N58">
            <v>80564.954499999993</v>
          </cell>
          <cell r="O58">
            <v>0</v>
          </cell>
          <cell r="P58">
            <v>554554.56010758621</v>
          </cell>
          <cell r="Q58">
            <v>2555.6529</v>
          </cell>
          <cell r="R58">
            <v>0</v>
          </cell>
          <cell r="S58">
            <v>144571.88301456027</v>
          </cell>
          <cell r="T58">
            <v>56895.060401298702</v>
          </cell>
          <cell r="U58">
            <v>12172.435895833336</v>
          </cell>
          <cell r="V58">
            <v>333.59900000000005</v>
          </cell>
          <cell r="W58">
            <v>230257.23212755105</v>
          </cell>
          <cell r="X58">
            <v>39447900.923985131</v>
          </cell>
        </row>
      </sheetData>
      <sheetData sheetId="7">
        <row r="16">
          <cell r="B16">
            <v>2020</v>
          </cell>
          <cell r="C16">
            <v>1.2999999999999999E-2</v>
          </cell>
          <cell r="D16">
            <v>0</v>
          </cell>
          <cell r="E16">
            <v>0.05</v>
          </cell>
          <cell r="F16">
            <v>2.5000000000000001E-2</v>
          </cell>
          <cell r="G16">
            <v>0.1</v>
          </cell>
          <cell r="H16">
            <v>1.2999999999999999E-2</v>
          </cell>
          <cell r="I16">
            <v>0.2</v>
          </cell>
          <cell r="J16">
            <v>3.7999999999999999E-2</v>
          </cell>
          <cell r="K16">
            <v>0</v>
          </cell>
          <cell r="L16">
            <v>0.23799999999999999</v>
          </cell>
          <cell r="M16">
            <v>0.23799999999999999</v>
          </cell>
          <cell r="N16">
            <v>0.05</v>
          </cell>
          <cell r="O16">
            <v>0</v>
          </cell>
          <cell r="P16">
            <v>0.56299999999999994</v>
          </cell>
          <cell r="Q16">
            <v>0.22500000000000001</v>
          </cell>
          <cell r="R16">
            <v>0</v>
          </cell>
          <cell r="S16">
            <v>1.5880000000000001</v>
          </cell>
          <cell r="T16">
            <v>1.2130000000000001</v>
          </cell>
          <cell r="U16">
            <v>0.125</v>
          </cell>
          <cell r="V16">
            <v>0.05</v>
          </cell>
          <cell r="W16">
            <v>3.2</v>
          </cell>
        </row>
        <row r="17">
          <cell r="B17">
            <v>2030</v>
          </cell>
          <cell r="C17">
            <v>1.4E-2</v>
          </cell>
          <cell r="D17">
            <v>0</v>
          </cell>
          <cell r="E17">
            <v>5.5E-2</v>
          </cell>
          <cell r="F17">
            <v>2.8000000000000001E-2</v>
          </cell>
          <cell r="G17">
            <v>0.111</v>
          </cell>
          <cell r="H17">
            <v>1.4E-2</v>
          </cell>
          <cell r="I17">
            <v>0.222</v>
          </cell>
          <cell r="J17">
            <v>4.2000000000000003E-2</v>
          </cell>
          <cell r="K17">
            <v>0</v>
          </cell>
          <cell r="L17">
            <v>0.26400000000000001</v>
          </cell>
          <cell r="M17">
            <v>0.26400000000000001</v>
          </cell>
          <cell r="N17">
            <v>5.5E-2</v>
          </cell>
          <cell r="O17">
            <v>0</v>
          </cell>
          <cell r="P17">
            <v>0.624</v>
          </cell>
          <cell r="Q17">
            <v>0.25</v>
          </cell>
          <cell r="R17">
            <v>0</v>
          </cell>
          <cell r="S17">
            <v>1.7609999999999999</v>
          </cell>
          <cell r="T17">
            <v>1.345</v>
          </cell>
          <cell r="U17">
            <v>0.13900000000000001</v>
          </cell>
          <cell r="V17">
            <v>5.5E-2</v>
          </cell>
          <cell r="W17">
            <v>3.548</v>
          </cell>
        </row>
        <row r="18">
          <cell r="B18">
            <v>2040</v>
          </cell>
          <cell r="C18">
            <v>1.4999999999999999E-2</v>
          </cell>
          <cell r="D18">
            <v>0</v>
          </cell>
          <cell r="E18">
            <v>0.06</v>
          </cell>
          <cell r="F18">
            <v>0.03</v>
          </cell>
          <cell r="G18">
            <v>0.11899999999999999</v>
          </cell>
          <cell r="H18">
            <v>1.4999999999999999E-2</v>
          </cell>
          <cell r="I18">
            <v>0.23799999999999999</v>
          </cell>
          <cell r="J18">
            <v>4.4999999999999998E-2</v>
          </cell>
          <cell r="K18">
            <v>0</v>
          </cell>
          <cell r="L18">
            <v>0.28299999999999997</v>
          </cell>
          <cell r="M18">
            <v>0.28299999999999997</v>
          </cell>
          <cell r="N18">
            <v>0.06</v>
          </cell>
          <cell r="O18">
            <v>0</v>
          </cell>
          <cell r="P18">
            <v>0.67</v>
          </cell>
          <cell r="Q18">
            <v>0.26800000000000002</v>
          </cell>
          <cell r="R18">
            <v>0</v>
          </cell>
          <cell r="S18">
            <v>1.89</v>
          </cell>
          <cell r="T18">
            <v>1.444</v>
          </cell>
          <cell r="U18">
            <v>0.14899999999999999</v>
          </cell>
          <cell r="V18">
            <v>0.06</v>
          </cell>
          <cell r="W18">
            <v>3.8090000000000002</v>
          </cell>
        </row>
        <row r="19">
          <cell r="B19">
            <v>2050</v>
          </cell>
          <cell r="C19">
            <v>1.6E-2</v>
          </cell>
          <cell r="D19">
            <v>0</v>
          </cell>
          <cell r="E19">
            <v>6.2E-2</v>
          </cell>
          <cell r="F19">
            <v>3.1E-2</v>
          </cell>
          <cell r="G19">
            <v>0.123</v>
          </cell>
          <cell r="H19">
            <v>1.6E-2</v>
          </cell>
          <cell r="I19">
            <v>0.247</v>
          </cell>
          <cell r="J19">
            <v>4.7E-2</v>
          </cell>
          <cell r="K19">
            <v>0</v>
          </cell>
          <cell r="L19">
            <v>0.29399999999999998</v>
          </cell>
          <cell r="M19">
            <v>0.29399999999999998</v>
          </cell>
          <cell r="N19">
            <v>6.2E-2</v>
          </cell>
          <cell r="O19">
            <v>0</v>
          </cell>
          <cell r="P19">
            <v>0.69499999999999995</v>
          </cell>
          <cell r="Q19">
            <v>0.27800000000000002</v>
          </cell>
          <cell r="R19">
            <v>0</v>
          </cell>
          <cell r="S19">
            <v>1.9610000000000001</v>
          </cell>
          <cell r="T19">
            <v>1.498</v>
          </cell>
          <cell r="U19">
            <v>0.154</v>
          </cell>
          <cell r="V19">
            <v>6.2E-2</v>
          </cell>
          <cell r="W19">
            <v>3.952</v>
          </cell>
        </row>
        <row r="20">
          <cell r="B20">
            <v>2060</v>
          </cell>
          <cell r="C20">
            <v>1.6E-2</v>
          </cell>
          <cell r="D20">
            <v>0</v>
          </cell>
          <cell r="E20">
            <v>6.2E-2</v>
          </cell>
          <cell r="F20">
            <v>3.1E-2</v>
          </cell>
          <cell r="G20">
            <v>0.125</v>
          </cell>
          <cell r="H20">
            <v>1.6E-2</v>
          </cell>
          <cell r="I20">
            <v>0.249</v>
          </cell>
          <cell r="J20">
            <v>4.7E-2</v>
          </cell>
          <cell r="K20">
            <v>0</v>
          </cell>
          <cell r="L20">
            <v>0.29699999999999999</v>
          </cell>
          <cell r="M20">
            <v>0.29699999999999999</v>
          </cell>
          <cell r="N20">
            <v>6.2E-2</v>
          </cell>
          <cell r="O20">
            <v>0</v>
          </cell>
          <cell r="P20">
            <v>0.70199999999999996</v>
          </cell>
          <cell r="Q20">
            <v>0.28100000000000003</v>
          </cell>
          <cell r="R20">
            <v>0</v>
          </cell>
          <cell r="S20">
            <v>1.98</v>
          </cell>
          <cell r="T20">
            <v>1.512</v>
          </cell>
          <cell r="U20">
            <v>0.156</v>
          </cell>
          <cell r="V20">
            <v>6.2E-2</v>
          </cell>
          <cell r="W20">
            <v>3.99</v>
          </cell>
        </row>
        <row r="21">
          <cell r="B21">
            <v>2070</v>
          </cell>
          <cell r="C21">
            <v>1.6E-2</v>
          </cell>
          <cell r="D21">
            <v>0</v>
          </cell>
          <cell r="E21">
            <v>6.2E-2</v>
          </cell>
          <cell r="F21">
            <v>3.1E-2</v>
          </cell>
          <cell r="G21">
            <v>0.123</v>
          </cell>
          <cell r="H21">
            <v>1.6E-2</v>
          </cell>
          <cell r="I21">
            <v>0.247</v>
          </cell>
          <cell r="J21">
            <v>4.7E-2</v>
          </cell>
          <cell r="K21">
            <v>0</v>
          </cell>
          <cell r="L21">
            <v>0.29399999999999998</v>
          </cell>
          <cell r="M21">
            <v>0.29399999999999998</v>
          </cell>
          <cell r="N21">
            <v>6.2E-2</v>
          </cell>
          <cell r="O21">
            <v>0</v>
          </cell>
          <cell r="P21">
            <v>0.69499999999999995</v>
          </cell>
          <cell r="Q21">
            <v>0.27800000000000002</v>
          </cell>
          <cell r="R21">
            <v>0</v>
          </cell>
          <cell r="S21">
            <v>1.9610000000000001</v>
          </cell>
          <cell r="T21">
            <v>1.498</v>
          </cell>
          <cell r="U21">
            <v>0.154</v>
          </cell>
          <cell r="V21">
            <v>6.2E-2</v>
          </cell>
          <cell r="W21">
            <v>3.9510000000000001</v>
          </cell>
        </row>
        <row r="22">
          <cell r="B22">
            <v>2080</v>
          </cell>
          <cell r="C22">
            <v>1.6E-2</v>
          </cell>
          <cell r="D22">
            <v>0</v>
          </cell>
          <cell r="E22">
            <v>0.06</v>
          </cell>
          <cell r="F22">
            <v>0.03</v>
          </cell>
          <cell r="G22">
            <v>0.12</v>
          </cell>
          <cell r="H22">
            <v>1.6E-2</v>
          </cell>
          <cell r="I22">
            <v>0.24</v>
          </cell>
          <cell r="J22">
            <v>4.5999999999999999E-2</v>
          </cell>
          <cell r="K22">
            <v>0</v>
          </cell>
          <cell r="L22">
            <v>0.28499999999999998</v>
          </cell>
          <cell r="M22">
            <v>0.28499999999999998</v>
          </cell>
          <cell r="N22">
            <v>0.06</v>
          </cell>
          <cell r="O22">
            <v>0</v>
          </cell>
          <cell r="P22">
            <v>0.67500000000000004</v>
          </cell>
          <cell r="Q22">
            <v>0.27</v>
          </cell>
          <cell r="R22">
            <v>0</v>
          </cell>
          <cell r="S22">
            <v>1.903</v>
          </cell>
          <cell r="T22">
            <v>1.454</v>
          </cell>
          <cell r="U22">
            <v>0.15</v>
          </cell>
          <cell r="V22">
            <v>0.06</v>
          </cell>
          <cell r="W22">
            <v>3.8359999999999999</v>
          </cell>
        </row>
        <row r="23">
          <cell r="B23">
            <v>2090</v>
          </cell>
          <cell r="C23">
            <v>1.4999999999999999E-2</v>
          </cell>
          <cell r="D23">
            <v>0</v>
          </cell>
          <cell r="E23">
            <v>5.7000000000000002E-2</v>
          </cell>
          <cell r="F23">
            <v>2.9000000000000001E-2</v>
          </cell>
          <cell r="G23">
            <v>0.114</v>
          </cell>
          <cell r="H23">
            <v>1.4999999999999999E-2</v>
          </cell>
          <cell r="I23">
            <v>0.22800000000000001</v>
          </cell>
          <cell r="J23">
            <v>4.2999999999999997E-2</v>
          </cell>
          <cell r="K23">
            <v>0</v>
          </cell>
          <cell r="L23">
            <v>0.27200000000000002</v>
          </cell>
          <cell r="M23">
            <v>0.27200000000000002</v>
          </cell>
          <cell r="N23">
            <v>5.7000000000000002E-2</v>
          </cell>
          <cell r="O23">
            <v>0</v>
          </cell>
          <cell r="P23">
            <v>0.64300000000000002</v>
          </cell>
          <cell r="Q23">
            <v>0.25700000000000001</v>
          </cell>
          <cell r="R23">
            <v>0</v>
          </cell>
          <cell r="S23">
            <v>1.8140000000000001</v>
          </cell>
          <cell r="T23">
            <v>1.3859999999999999</v>
          </cell>
          <cell r="U23">
            <v>0.14299999999999999</v>
          </cell>
          <cell r="V23">
            <v>5.7000000000000002E-2</v>
          </cell>
          <cell r="W23">
            <v>3.6560000000000001</v>
          </cell>
        </row>
        <row r="24">
          <cell r="B24">
            <v>2100</v>
          </cell>
          <cell r="C24">
            <v>1.4E-2</v>
          </cell>
          <cell r="D24">
            <v>0</v>
          </cell>
          <cell r="E24">
            <v>5.3999999999999999E-2</v>
          </cell>
          <cell r="F24">
            <v>2.7E-2</v>
          </cell>
          <cell r="G24">
            <v>0.109</v>
          </cell>
          <cell r="H24">
            <v>1.4E-2</v>
          </cell>
          <cell r="I24">
            <v>0.217</v>
          </cell>
          <cell r="J24">
            <v>4.1000000000000002E-2</v>
          </cell>
          <cell r="K24">
            <v>0</v>
          </cell>
          <cell r="L24">
            <v>0.25900000000000001</v>
          </cell>
          <cell r="M24">
            <v>0.25900000000000001</v>
          </cell>
          <cell r="N24">
            <v>5.3999999999999999E-2</v>
          </cell>
          <cell r="O24">
            <v>0</v>
          </cell>
          <cell r="P24">
            <v>0.61199999999999999</v>
          </cell>
          <cell r="Q24">
            <v>0.245</v>
          </cell>
          <cell r="R24">
            <v>0</v>
          </cell>
          <cell r="S24">
            <v>1.726</v>
          </cell>
          <cell r="T24">
            <v>1.3180000000000001</v>
          </cell>
          <cell r="U24">
            <v>0.13600000000000001</v>
          </cell>
          <cell r="V24">
            <v>5.3999999999999999E-2</v>
          </cell>
          <cell r="W24">
            <v>3.4780000000000002</v>
          </cell>
        </row>
        <row r="25">
          <cell r="B25">
            <v>2110</v>
          </cell>
          <cell r="C25">
            <v>1.2999999999999999E-2</v>
          </cell>
          <cell r="D25">
            <v>0</v>
          </cell>
          <cell r="E25">
            <v>5.1999999999999998E-2</v>
          </cell>
          <cell r="F25">
            <v>2.5999999999999999E-2</v>
          </cell>
          <cell r="G25">
            <v>0.10299999999999999</v>
          </cell>
          <cell r="H25">
            <v>1.2999999999999999E-2</v>
          </cell>
          <cell r="I25">
            <v>0.20699999999999999</v>
          </cell>
          <cell r="J25">
            <v>3.9E-2</v>
          </cell>
          <cell r="K25">
            <v>0</v>
          </cell>
          <cell r="L25">
            <v>0.246</v>
          </cell>
          <cell r="M25">
            <v>0.246</v>
          </cell>
          <cell r="N25">
            <v>5.1999999999999998E-2</v>
          </cell>
          <cell r="O25">
            <v>0</v>
          </cell>
          <cell r="P25">
            <v>0.58099999999999996</v>
          </cell>
          <cell r="Q25">
            <v>0.23200000000000001</v>
          </cell>
          <cell r="R25">
            <v>0</v>
          </cell>
          <cell r="S25">
            <v>1.64</v>
          </cell>
          <cell r="T25">
            <v>1.2529999999999999</v>
          </cell>
          <cell r="U25">
            <v>0.129</v>
          </cell>
          <cell r="V25">
            <v>5.1999999999999998E-2</v>
          </cell>
          <cell r="W25">
            <v>3.3039999999999998</v>
          </cell>
        </row>
        <row r="26">
          <cell r="B26">
            <v>2120</v>
          </cell>
          <cell r="C26">
            <v>1.2999999999999999E-2</v>
          </cell>
          <cell r="D26">
            <v>0</v>
          </cell>
          <cell r="E26">
            <v>4.9000000000000002E-2</v>
          </cell>
          <cell r="F26">
            <v>2.4E-2</v>
          </cell>
          <cell r="G26">
            <v>9.8000000000000004E-2</v>
          </cell>
          <cell r="H26">
            <v>1.2999999999999999E-2</v>
          </cell>
          <cell r="I26">
            <v>0.19600000000000001</v>
          </cell>
          <cell r="J26">
            <v>3.6999999999999998E-2</v>
          </cell>
          <cell r="K26">
            <v>0</v>
          </cell>
          <cell r="L26">
            <v>0.23300000000000001</v>
          </cell>
          <cell r="M26">
            <v>0.23300000000000001</v>
          </cell>
          <cell r="N26">
            <v>4.9000000000000002E-2</v>
          </cell>
          <cell r="O26">
            <v>0</v>
          </cell>
          <cell r="P26">
            <v>0.55200000000000005</v>
          </cell>
          <cell r="Q26">
            <v>0.22</v>
          </cell>
          <cell r="R26">
            <v>0</v>
          </cell>
          <cell r="S26">
            <v>1.556</v>
          </cell>
          <cell r="T26">
            <v>1.1879999999999999</v>
          </cell>
          <cell r="U26">
            <v>0.122</v>
          </cell>
          <cell r="V26">
            <v>4.9000000000000002E-2</v>
          </cell>
          <cell r="W26">
            <v>3.1349999999999998</v>
          </cell>
        </row>
        <row r="27">
          <cell r="B27">
            <v>2130</v>
          </cell>
          <cell r="C27">
            <v>1.2E-2</v>
          </cell>
          <cell r="D27">
            <v>0</v>
          </cell>
          <cell r="E27">
            <v>4.7E-2</v>
          </cell>
          <cell r="F27">
            <v>2.3E-2</v>
          </cell>
          <cell r="G27">
            <v>9.2999999999999999E-2</v>
          </cell>
          <cell r="H27">
            <v>1.2E-2</v>
          </cell>
          <cell r="I27">
            <v>0.186</v>
          </cell>
          <cell r="J27">
            <v>3.5000000000000003E-2</v>
          </cell>
          <cell r="K27">
            <v>0</v>
          </cell>
          <cell r="L27">
            <v>0.222</v>
          </cell>
          <cell r="M27">
            <v>0.222</v>
          </cell>
          <cell r="N27">
            <v>4.7E-2</v>
          </cell>
          <cell r="O27">
            <v>0</v>
          </cell>
          <cell r="P27">
            <v>0.52400000000000002</v>
          </cell>
          <cell r="Q27">
            <v>0.20899999999999999</v>
          </cell>
          <cell r="R27">
            <v>0</v>
          </cell>
          <cell r="S27">
            <v>1.478</v>
          </cell>
          <cell r="T27">
            <v>1.129</v>
          </cell>
          <cell r="U27">
            <v>0.11600000000000001</v>
          </cell>
          <cell r="V27">
            <v>4.7E-2</v>
          </cell>
          <cell r="W27">
            <v>2.9790000000000001</v>
          </cell>
        </row>
        <row r="28">
          <cell r="B28">
            <v>2140</v>
          </cell>
          <cell r="C28">
            <v>1.2E-2</v>
          </cell>
          <cell r="D28">
            <v>0</v>
          </cell>
          <cell r="E28">
            <v>4.7E-2</v>
          </cell>
          <cell r="F28">
            <v>2.3E-2</v>
          </cell>
          <cell r="G28">
            <v>9.2999999999999999E-2</v>
          </cell>
          <cell r="H28">
            <v>1.2E-2</v>
          </cell>
          <cell r="I28">
            <v>0.186</v>
          </cell>
          <cell r="J28">
            <v>3.5000000000000003E-2</v>
          </cell>
          <cell r="K28">
            <v>0</v>
          </cell>
          <cell r="L28">
            <v>0.222</v>
          </cell>
          <cell r="M28">
            <v>0.222</v>
          </cell>
          <cell r="N28">
            <v>4.7E-2</v>
          </cell>
          <cell r="O28">
            <v>0</v>
          </cell>
          <cell r="P28">
            <v>0.52400000000000002</v>
          </cell>
          <cell r="Q28">
            <v>0.20899999999999999</v>
          </cell>
          <cell r="R28">
            <v>0</v>
          </cell>
          <cell r="S28">
            <v>1.478</v>
          </cell>
          <cell r="T28">
            <v>1.129</v>
          </cell>
          <cell r="U28">
            <v>0.11600000000000001</v>
          </cell>
          <cell r="V28">
            <v>4.7E-2</v>
          </cell>
          <cell r="W28">
            <v>2.9790000000000001</v>
          </cell>
        </row>
        <row r="29">
          <cell r="B29">
            <v>2150</v>
          </cell>
          <cell r="C29">
            <v>1.2E-2</v>
          </cell>
          <cell r="D29">
            <v>0</v>
          </cell>
          <cell r="E29">
            <v>4.7E-2</v>
          </cell>
          <cell r="F29">
            <v>2.3E-2</v>
          </cell>
          <cell r="G29">
            <v>9.2999999999999999E-2</v>
          </cell>
          <cell r="H29">
            <v>1.2E-2</v>
          </cell>
          <cell r="I29">
            <v>0.186</v>
          </cell>
          <cell r="J29">
            <v>3.5000000000000003E-2</v>
          </cell>
          <cell r="K29">
            <v>0</v>
          </cell>
          <cell r="L29">
            <v>0.222</v>
          </cell>
          <cell r="M29">
            <v>0.222</v>
          </cell>
          <cell r="N29">
            <v>4.7E-2</v>
          </cell>
          <cell r="O29">
            <v>0</v>
          </cell>
          <cell r="P29">
            <v>0.52400000000000002</v>
          </cell>
          <cell r="Q29">
            <v>0.20899999999999999</v>
          </cell>
          <cell r="R29">
            <v>0</v>
          </cell>
          <cell r="S29">
            <v>1.478</v>
          </cell>
          <cell r="T29">
            <v>1.129</v>
          </cell>
          <cell r="U29">
            <v>0.11600000000000001</v>
          </cell>
          <cell r="V29">
            <v>4.7E-2</v>
          </cell>
          <cell r="W29">
            <v>2.9790000000000001</v>
          </cell>
        </row>
        <row r="45">
          <cell r="B45">
            <v>2020</v>
          </cell>
          <cell r="C45">
            <v>621388.99549999996</v>
          </cell>
          <cell r="D45">
            <v>0</v>
          </cell>
          <cell r="E45">
            <v>321758.82500000001</v>
          </cell>
          <cell r="F45">
            <v>0</v>
          </cell>
          <cell r="G45">
            <v>591997.82500000007</v>
          </cell>
          <cell r="H45">
            <v>22663.803499999998</v>
          </cell>
          <cell r="I45">
            <v>2368640.0750000002</v>
          </cell>
          <cell r="J45">
            <v>12504.900666666666</v>
          </cell>
          <cell r="K45">
            <v>0</v>
          </cell>
          <cell r="L45">
            <v>110730.68999999999</v>
          </cell>
          <cell r="M45">
            <v>121159.23516666667</v>
          </cell>
          <cell r="N45">
            <v>35503.512500000004</v>
          </cell>
          <cell r="O45">
            <v>0</v>
          </cell>
          <cell r="P45">
            <v>290333.0759</v>
          </cell>
          <cell r="Q45">
            <v>648.15750000000003</v>
          </cell>
          <cell r="R45">
            <v>0</v>
          </cell>
          <cell r="S45">
            <v>87905.430658585858</v>
          </cell>
          <cell r="T45">
            <v>68197.808996376814</v>
          </cell>
          <cell r="U45">
            <v>8034.28125</v>
          </cell>
          <cell r="V45">
            <v>143.9</v>
          </cell>
          <cell r="W45">
            <v>159504.74413559324</v>
          </cell>
          <cell r="X45">
            <v>2818477.8950355933</v>
          </cell>
        </row>
        <row r="46">
          <cell r="B46">
            <v>2030</v>
          </cell>
          <cell r="C46">
            <v>669188.14899999998</v>
          </cell>
          <cell r="D46">
            <v>0</v>
          </cell>
          <cell r="E46">
            <v>353934.70750000002</v>
          </cell>
          <cell r="F46">
            <v>0</v>
          </cell>
          <cell r="G46">
            <v>657117.58574999997</v>
          </cell>
          <cell r="H46">
            <v>24407.172999999999</v>
          </cell>
          <cell r="I46">
            <v>2629190.48325</v>
          </cell>
          <cell r="J46">
            <v>13821.206</v>
          </cell>
          <cell r="K46">
            <v>0</v>
          </cell>
          <cell r="L46">
            <v>122827.32</v>
          </cell>
          <cell r="M46">
            <v>134395.11800000002</v>
          </cell>
          <cell r="N46">
            <v>39053.863749999997</v>
          </cell>
          <cell r="O46">
            <v>0</v>
          </cell>
          <cell r="P46">
            <v>321790.12320000003</v>
          </cell>
          <cell r="Q46">
            <v>720.17499999999995</v>
          </cell>
          <cell r="R46">
            <v>0</v>
          </cell>
          <cell r="S46">
            <v>97482.029842424221</v>
          </cell>
          <cell r="T46">
            <v>75619.169909420292</v>
          </cell>
          <cell r="U46">
            <v>8934.12075</v>
          </cell>
          <cell r="V46">
            <v>158.29</v>
          </cell>
          <cell r="W46">
            <v>176850.885060339</v>
          </cell>
          <cell r="X46">
            <v>3127831.4915103391</v>
          </cell>
        </row>
        <row r="47">
          <cell r="B47">
            <v>2040</v>
          </cell>
          <cell r="C47">
            <v>716987.30249999999</v>
          </cell>
          <cell r="D47">
            <v>0</v>
          </cell>
          <cell r="E47">
            <v>386110.58999999997</v>
          </cell>
          <cell r="F47">
            <v>0</v>
          </cell>
          <cell r="G47">
            <v>704477.41174999997</v>
          </cell>
          <cell r="H47">
            <v>26150.5425</v>
          </cell>
          <cell r="I47">
            <v>2818681.6892499998</v>
          </cell>
          <cell r="J47">
            <v>14808.434999999998</v>
          </cell>
          <cell r="K47">
            <v>0</v>
          </cell>
          <cell r="L47">
            <v>131667.16499999998</v>
          </cell>
          <cell r="M47">
            <v>144067.49391666666</v>
          </cell>
          <cell r="N47">
            <v>42604.214999999997</v>
          </cell>
          <cell r="O47">
            <v>0</v>
          </cell>
          <cell r="P47">
            <v>345511.83100000006</v>
          </cell>
          <cell r="Q47">
            <v>772.02760000000001</v>
          </cell>
          <cell r="R47">
            <v>0</v>
          </cell>
          <cell r="S47">
            <v>104622.96218181816</v>
          </cell>
          <cell r="T47">
            <v>81185.190594202897</v>
          </cell>
          <cell r="U47">
            <v>9576.8632500000003</v>
          </cell>
          <cell r="V47">
            <v>172.68</v>
          </cell>
          <cell r="W47">
            <v>189860.49075389831</v>
          </cell>
          <cell r="X47">
            <v>3354054.0110038985</v>
          </cell>
        </row>
        <row r="48">
          <cell r="B48">
            <v>2050</v>
          </cell>
          <cell r="C48">
            <v>764786.45600000001</v>
          </cell>
          <cell r="D48">
            <v>0</v>
          </cell>
          <cell r="E48">
            <v>398980.94299999997</v>
          </cell>
          <cell r="F48">
            <v>0</v>
          </cell>
          <cell r="G48">
            <v>728157.32475000003</v>
          </cell>
          <cell r="H48">
            <v>27893.912</v>
          </cell>
          <cell r="I48">
            <v>2925270.492625</v>
          </cell>
          <cell r="J48">
            <v>15466.587666666666</v>
          </cell>
          <cell r="K48">
            <v>0</v>
          </cell>
          <cell r="L48">
            <v>136784.97</v>
          </cell>
          <cell r="M48">
            <v>149667.2905</v>
          </cell>
          <cell r="N48">
            <v>44024.355499999998</v>
          </cell>
          <cell r="O48">
            <v>0</v>
          </cell>
          <cell r="P48">
            <v>358404.06349999999</v>
          </cell>
          <cell r="Q48">
            <v>800.83460000000002</v>
          </cell>
          <cell r="R48">
            <v>0</v>
          </cell>
          <cell r="S48">
            <v>108553.24277171717</v>
          </cell>
          <cell r="T48">
            <v>84221.201876811596</v>
          </cell>
          <cell r="U48">
            <v>9898.2345000000005</v>
          </cell>
          <cell r="V48">
            <v>178.43600000000001</v>
          </cell>
          <cell r="W48">
            <v>196988.35900745762</v>
          </cell>
          <cell r="X48">
            <v>3480662.9151324574</v>
          </cell>
        </row>
        <row r="49">
          <cell r="B49">
            <v>2060</v>
          </cell>
          <cell r="C49">
            <v>764786.45600000001</v>
          </cell>
          <cell r="D49">
            <v>0</v>
          </cell>
          <cell r="E49">
            <v>398980.94299999997</v>
          </cell>
          <cell r="F49">
            <v>0</v>
          </cell>
          <cell r="G49">
            <v>739997.28125</v>
          </cell>
          <cell r="H49">
            <v>27893.912</v>
          </cell>
          <cell r="I49">
            <v>2948956.893375</v>
          </cell>
          <cell r="J49">
            <v>15466.587666666666</v>
          </cell>
          <cell r="K49">
            <v>0</v>
          </cell>
          <cell r="L49">
            <v>138180.73499999999</v>
          </cell>
          <cell r="M49">
            <v>151194.50774999999</v>
          </cell>
          <cell r="N49">
            <v>44024.355499999998</v>
          </cell>
          <cell r="O49">
            <v>0</v>
          </cell>
          <cell r="P49">
            <v>362013.88860000001</v>
          </cell>
          <cell r="Q49">
            <v>809.47670000000005</v>
          </cell>
          <cell r="R49">
            <v>0</v>
          </cell>
          <cell r="S49">
            <v>109605.00799999999</v>
          </cell>
          <cell r="T49">
            <v>85008.31591304348</v>
          </cell>
          <cell r="U49">
            <v>10026.782999999999</v>
          </cell>
          <cell r="V49">
            <v>178.43600000000001</v>
          </cell>
          <cell r="W49">
            <v>198882.47784406782</v>
          </cell>
          <cell r="X49">
            <v>3509853.259819068</v>
          </cell>
        </row>
        <row r="50">
          <cell r="B50">
            <v>2070</v>
          </cell>
          <cell r="C50">
            <v>764786.45600000001</v>
          </cell>
          <cell r="D50">
            <v>0</v>
          </cell>
          <cell r="E50">
            <v>398980.94299999997</v>
          </cell>
          <cell r="F50">
            <v>0</v>
          </cell>
          <cell r="G50">
            <v>728157.32475000003</v>
          </cell>
          <cell r="H50">
            <v>27893.912</v>
          </cell>
          <cell r="I50">
            <v>2925270.492625</v>
          </cell>
          <cell r="J50">
            <v>15466.587666666666</v>
          </cell>
          <cell r="K50">
            <v>0</v>
          </cell>
          <cell r="L50">
            <v>136784.97</v>
          </cell>
          <cell r="M50">
            <v>149667.2905</v>
          </cell>
          <cell r="N50">
            <v>44024.355499999998</v>
          </cell>
          <cell r="O50">
            <v>0</v>
          </cell>
          <cell r="P50">
            <v>358404.06349999999</v>
          </cell>
          <cell r="Q50">
            <v>800.83460000000002</v>
          </cell>
          <cell r="R50">
            <v>0</v>
          </cell>
          <cell r="S50">
            <v>108553.24277171717</v>
          </cell>
          <cell r="T50">
            <v>84221.201876811596</v>
          </cell>
          <cell r="U50">
            <v>9898.2345000000005</v>
          </cell>
          <cell r="V50">
            <v>178.43600000000001</v>
          </cell>
          <cell r="W50">
            <v>196938.51377491528</v>
          </cell>
          <cell r="X50">
            <v>3480613.0698999153</v>
          </cell>
        </row>
        <row r="51">
          <cell r="B51">
            <v>2080</v>
          </cell>
          <cell r="C51">
            <v>764786.45600000001</v>
          </cell>
          <cell r="D51">
            <v>0</v>
          </cell>
          <cell r="E51">
            <v>386110.58999999997</v>
          </cell>
          <cell r="F51">
            <v>0</v>
          </cell>
          <cell r="G51">
            <v>710397.39</v>
          </cell>
          <cell r="H51">
            <v>27893.912</v>
          </cell>
          <cell r="I51">
            <v>2842368.09</v>
          </cell>
          <cell r="J51">
            <v>15137.511333333332</v>
          </cell>
          <cell r="K51">
            <v>0</v>
          </cell>
          <cell r="L51">
            <v>132597.67499999999</v>
          </cell>
          <cell r="M51">
            <v>145085.63874999998</v>
          </cell>
          <cell r="N51">
            <v>42604.214999999997</v>
          </cell>
          <cell r="O51">
            <v>0</v>
          </cell>
          <cell r="P51">
            <v>348090.27750000003</v>
          </cell>
          <cell r="Q51">
            <v>777.78899999999999</v>
          </cell>
          <cell r="R51">
            <v>0</v>
          </cell>
          <cell r="S51">
            <v>105342.59102222222</v>
          </cell>
          <cell r="T51">
            <v>81747.414905797094</v>
          </cell>
          <cell r="U51">
            <v>9641.1374999999989</v>
          </cell>
          <cell r="V51">
            <v>172.68</v>
          </cell>
          <cell r="W51">
            <v>191206.31203254237</v>
          </cell>
          <cell r="X51">
            <v>3381664.6795325424</v>
          </cell>
        </row>
        <row r="52">
          <cell r="B52">
            <v>2090</v>
          </cell>
          <cell r="C52">
            <v>716987.30249999999</v>
          </cell>
          <cell r="D52">
            <v>0</v>
          </cell>
          <cell r="E52">
            <v>366805.06050000002</v>
          </cell>
          <cell r="F52">
            <v>0</v>
          </cell>
          <cell r="G52">
            <v>674877.52049999998</v>
          </cell>
          <cell r="H52">
            <v>26150.5425</v>
          </cell>
          <cell r="I52">
            <v>2700249.6855000001</v>
          </cell>
          <cell r="J52">
            <v>14150.282333333331</v>
          </cell>
          <cell r="K52">
            <v>0</v>
          </cell>
          <cell r="L52">
            <v>126549.36000000002</v>
          </cell>
          <cell r="M52">
            <v>138467.69733333334</v>
          </cell>
          <cell r="N52">
            <v>40474.004249999998</v>
          </cell>
          <cell r="O52">
            <v>0</v>
          </cell>
          <cell r="P52">
            <v>331588.21990000003</v>
          </cell>
          <cell r="Q52">
            <v>740.33989999999994</v>
          </cell>
          <cell r="R52">
            <v>0</v>
          </cell>
          <cell r="S52">
            <v>100415.90126868687</v>
          </cell>
          <cell r="T52">
            <v>77924.289586956511</v>
          </cell>
          <cell r="U52">
            <v>9191.2177499999998</v>
          </cell>
          <cell r="V52">
            <v>164.04599999999999</v>
          </cell>
          <cell r="W52">
            <v>182234.17017491526</v>
          </cell>
          <cell r="X52">
            <v>3214072.0755749154</v>
          </cell>
        </row>
        <row r="53">
          <cell r="B53">
            <v>2100</v>
          </cell>
          <cell r="C53">
            <v>669188.14899999998</v>
          </cell>
          <cell r="D53">
            <v>0</v>
          </cell>
          <cell r="E53">
            <v>347499.53100000002</v>
          </cell>
          <cell r="F53">
            <v>0</v>
          </cell>
          <cell r="G53">
            <v>645277.62925</v>
          </cell>
          <cell r="H53">
            <v>24407.172999999999</v>
          </cell>
          <cell r="I53">
            <v>2569974.481375</v>
          </cell>
          <cell r="J53">
            <v>13492.129666666666</v>
          </cell>
          <cell r="K53">
            <v>0</v>
          </cell>
          <cell r="L53">
            <v>120501.045</v>
          </cell>
          <cell r="M53">
            <v>131849.75591666668</v>
          </cell>
          <cell r="N53">
            <v>38343.7935</v>
          </cell>
          <cell r="O53">
            <v>0</v>
          </cell>
          <cell r="P53">
            <v>315601.85159999999</v>
          </cell>
          <cell r="Q53">
            <v>705.77149999999995</v>
          </cell>
          <cell r="R53">
            <v>0</v>
          </cell>
          <cell r="S53">
            <v>95544.567579797964</v>
          </cell>
          <cell r="T53">
            <v>74101.164268115943</v>
          </cell>
          <cell r="U53">
            <v>8741.2980000000007</v>
          </cell>
          <cell r="V53">
            <v>155.41200000000001</v>
          </cell>
          <cell r="W53">
            <v>173361.71878237289</v>
          </cell>
          <cell r="X53">
            <v>3058938.0517573729</v>
          </cell>
        </row>
        <row r="54">
          <cell r="B54">
            <v>2110</v>
          </cell>
          <cell r="C54">
            <v>621388.99549999996</v>
          </cell>
          <cell r="D54">
            <v>0</v>
          </cell>
          <cell r="E54">
            <v>334629.17799999996</v>
          </cell>
          <cell r="F54">
            <v>0</v>
          </cell>
          <cell r="G54">
            <v>609757.75974999997</v>
          </cell>
          <cell r="H54">
            <v>22663.803499999998</v>
          </cell>
          <cell r="I54">
            <v>2451542.4776249998</v>
          </cell>
          <cell r="J54">
            <v>12833.976999999999</v>
          </cell>
          <cell r="K54">
            <v>0</v>
          </cell>
          <cell r="L54">
            <v>114452.73</v>
          </cell>
          <cell r="M54">
            <v>125231.81450000001</v>
          </cell>
          <cell r="N54">
            <v>36923.652999999998</v>
          </cell>
          <cell r="O54">
            <v>0</v>
          </cell>
          <cell r="P54">
            <v>299615.48330000002</v>
          </cell>
          <cell r="Q54">
            <v>668.32240000000002</v>
          </cell>
          <cell r="R54">
            <v>0</v>
          </cell>
          <cell r="S54">
            <v>90783.946020202013</v>
          </cell>
          <cell r="T54">
            <v>70446.706242753615</v>
          </cell>
          <cell r="U54">
            <v>8291.3782499999998</v>
          </cell>
          <cell r="V54">
            <v>149.65600000000001</v>
          </cell>
          <cell r="W54">
            <v>164688.64832000001</v>
          </cell>
          <cell r="X54">
            <v>2915846.6092449999</v>
          </cell>
        </row>
        <row r="55">
          <cell r="B55">
            <v>2120</v>
          </cell>
          <cell r="C55">
            <v>621388.99549999996</v>
          </cell>
          <cell r="D55">
            <v>0</v>
          </cell>
          <cell r="E55">
            <v>315323.64850000001</v>
          </cell>
          <cell r="F55">
            <v>0</v>
          </cell>
          <cell r="G55">
            <v>580157.86849999998</v>
          </cell>
          <cell r="H55">
            <v>22663.803499999998</v>
          </cell>
          <cell r="I55">
            <v>2321267.2735000001</v>
          </cell>
          <cell r="J55">
            <v>12175.824333333332</v>
          </cell>
          <cell r="K55">
            <v>0</v>
          </cell>
          <cell r="L55">
            <v>108404.41500000001</v>
          </cell>
          <cell r="M55">
            <v>118613.87308333334</v>
          </cell>
          <cell r="N55">
            <v>34793.44225</v>
          </cell>
          <cell r="O55">
            <v>0</v>
          </cell>
          <cell r="P55">
            <v>284660.49360000005</v>
          </cell>
          <cell r="Q55">
            <v>633.75400000000002</v>
          </cell>
          <cell r="R55">
            <v>0</v>
          </cell>
          <cell r="S55">
            <v>86134.036589898984</v>
          </cell>
          <cell r="T55">
            <v>66792.248217391301</v>
          </cell>
          <cell r="U55">
            <v>7841.4584999999997</v>
          </cell>
          <cell r="V55">
            <v>141.02199999999999</v>
          </cell>
          <cell r="W55">
            <v>156264.80402033898</v>
          </cell>
          <cell r="X55">
            <v>2762192.571120339</v>
          </cell>
        </row>
        <row r="56">
          <cell r="B56">
            <v>2130</v>
          </cell>
          <cell r="C56">
            <v>573589.84200000006</v>
          </cell>
          <cell r="D56">
            <v>0</v>
          </cell>
          <cell r="E56">
            <v>302453.29550000001</v>
          </cell>
          <cell r="F56">
            <v>0</v>
          </cell>
          <cell r="G56">
            <v>550557.97725</v>
          </cell>
          <cell r="H56">
            <v>20920.434000000001</v>
          </cell>
          <cell r="I56">
            <v>2202835.26975</v>
          </cell>
          <cell r="J56">
            <v>11517.671666666667</v>
          </cell>
          <cell r="K56">
            <v>0</v>
          </cell>
          <cell r="L56">
            <v>103286.61</v>
          </cell>
          <cell r="M56">
            <v>113014.07650000001</v>
          </cell>
          <cell r="N56">
            <v>33373.301749999999</v>
          </cell>
          <cell r="O56">
            <v>0</v>
          </cell>
          <cell r="P56">
            <v>270221.19320000004</v>
          </cell>
          <cell r="Q56">
            <v>602.06629999999996</v>
          </cell>
          <cell r="R56">
            <v>0</v>
          </cell>
          <cell r="S56">
            <v>81816.263547474737</v>
          </cell>
          <cell r="T56">
            <v>63475.124778985504</v>
          </cell>
          <cell r="U56">
            <v>7455.8130000000001</v>
          </cell>
          <cell r="V56">
            <v>135.26599999999999</v>
          </cell>
          <cell r="W56">
            <v>148488.94774372882</v>
          </cell>
          <cell r="X56">
            <v>2621545.4106937288</v>
          </cell>
        </row>
        <row r="57">
          <cell r="B57">
            <v>2140</v>
          </cell>
          <cell r="C57">
            <v>573589.84200000006</v>
          </cell>
          <cell r="D57">
            <v>0</v>
          </cell>
          <cell r="E57">
            <v>302453.29550000001</v>
          </cell>
          <cell r="F57">
            <v>0</v>
          </cell>
          <cell r="G57">
            <v>550557.97725</v>
          </cell>
          <cell r="H57">
            <v>20920.434000000001</v>
          </cell>
          <cell r="I57">
            <v>2202835.26975</v>
          </cell>
          <cell r="J57">
            <v>11517.671666666667</v>
          </cell>
          <cell r="K57">
            <v>0</v>
          </cell>
          <cell r="L57">
            <v>103286.61</v>
          </cell>
          <cell r="M57">
            <v>113014.07650000001</v>
          </cell>
          <cell r="N57">
            <v>33373.301749999999</v>
          </cell>
          <cell r="O57">
            <v>0</v>
          </cell>
          <cell r="P57">
            <v>270221.19320000004</v>
          </cell>
          <cell r="Q57">
            <v>602.06629999999996</v>
          </cell>
          <cell r="R57">
            <v>0</v>
          </cell>
          <cell r="S57">
            <v>81816.263547474737</v>
          </cell>
          <cell r="T57">
            <v>63475.124778985504</v>
          </cell>
          <cell r="U57">
            <v>7455.8130000000001</v>
          </cell>
          <cell r="V57">
            <v>135.26599999999999</v>
          </cell>
          <cell r="W57">
            <v>148488.94774372882</v>
          </cell>
          <cell r="X57">
            <v>2621545.4106937288</v>
          </cell>
        </row>
        <row r="58">
          <cell r="B58">
            <v>2150</v>
          </cell>
          <cell r="C58">
            <v>573589.84200000006</v>
          </cell>
          <cell r="D58">
            <v>0</v>
          </cell>
          <cell r="E58">
            <v>302453.29550000001</v>
          </cell>
          <cell r="F58">
            <v>0</v>
          </cell>
          <cell r="G58">
            <v>550557.97725</v>
          </cell>
          <cell r="H58">
            <v>20920.434000000001</v>
          </cell>
          <cell r="I58">
            <v>2202835.26975</v>
          </cell>
          <cell r="J58">
            <v>11517.671666666667</v>
          </cell>
          <cell r="K58">
            <v>0</v>
          </cell>
          <cell r="L58">
            <v>103286.61</v>
          </cell>
          <cell r="M58">
            <v>113014.07650000001</v>
          </cell>
          <cell r="N58">
            <v>33373.301749999999</v>
          </cell>
          <cell r="O58">
            <v>0</v>
          </cell>
          <cell r="P58">
            <v>270221.19320000004</v>
          </cell>
          <cell r="Q58">
            <v>602.06629999999996</v>
          </cell>
          <cell r="R58">
            <v>0</v>
          </cell>
          <cell r="S58">
            <v>81816.263547474737</v>
          </cell>
          <cell r="T58">
            <v>63475.124778985504</v>
          </cell>
          <cell r="U58">
            <v>7455.8130000000001</v>
          </cell>
          <cell r="V58">
            <v>135.26599999999999</v>
          </cell>
          <cell r="W58">
            <v>148488.94774372882</v>
          </cell>
          <cell r="X58">
            <v>2621545.4106937288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30E54-57FA-43AD-9B8C-44BBA286958C}">
  <dimension ref="A1:H27"/>
  <sheetViews>
    <sheetView workbookViewId="0">
      <selection activeCell="B19" sqref="B19"/>
    </sheetView>
  </sheetViews>
  <sheetFormatPr defaultRowHeight="14.45"/>
  <cols>
    <col min="2" max="2" width="50.7109375" bestFit="1" customWidth="1"/>
    <col min="8" max="8" width="8.42578125" bestFit="1" customWidth="1"/>
  </cols>
  <sheetData>
    <row r="1" spans="1:8">
      <c r="C1" s="16">
        <f>1</f>
        <v>1</v>
      </c>
      <c r="D1" s="16">
        <f>C1+1</f>
        <v>2</v>
      </c>
      <c r="E1" s="16">
        <f t="shared" ref="E1:H1" si="0">D1+1</f>
        <v>3</v>
      </c>
      <c r="F1" s="16">
        <f t="shared" si="0"/>
        <v>4</v>
      </c>
      <c r="G1" s="16">
        <f t="shared" si="0"/>
        <v>5</v>
      </c>
      <c r="H1" s="16">
        <f t="shared" si="0"/>
        <v>6</v>
      </c>
    </row>
    <row r="2" spans="1:8">
      <c r="B2" s="8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</row>
    <row r="3" spans="1:8">
      <c r="B3" s="3" t="s">
        <v>6</v>
      </c>
      <c r="C3" s="4">
        <v>1920</v>
      </c>
      <c r="D3" s="4">
        <v>1829</v>
      </c>
      <c r="E3" s="4">
        <v>1925</v>
      </c>
      <c r="F3" s="4">
        <v>1639</v>
      </c>
      <c r="G3" s="4">
        <v>1599</v>
      </c>
      <c r="H3" s="4">
        <v>1653</v>
      </c>
    </row>
    <row r="4" spans="1:8">
      <c r="A4">
        <v>50</v>
      </c>
      <c r="B4" s="5" t="s">
        <v>7</v>
      </c>
      <c r="C4" s="6">
        <v>4.2999999999999997E-2</v>
      </c>
      <c r="D4" s="6">
        <v>6.3299999999999995E-2</v>
      </c>
      <c r="E4" s="6">
        <v>3.56E-2</v>
      </c>
      <c r="F4" s="6">
        <v>0.18820000000000001</v>
      </c>
      <c r="G4" s="6">
        <v>9.9599999999999994E-2</v>
      </c>
      <c r="H4" s="6">
        <v>7.5899999999999995E-2</v>
      </c>
    </row>
    <row r="5" spans="1:8">
      <c r="A5">
        <v>99</v>
      </c>
      <c r="B5" s="5" t="s">
        <v>8</v>
      </c>
      <c r="C5" s="6">
        <v>4.5900000000000003E-2</v>
      </c>
      <c r="D5" s="6">
        <v>5.3699999999999998E-2</v>
      </c>
      <c r="E5" s="6">
        <v>6.2300000000000001E-2</v>
      </c>
      <c r="F5" s="6">
        <v>0.1888</v>
      </c>
      <c r="G5" s="6">
        <v>0.13969999999999999</v>
      </c>
      <c r="H5" s="6">
        <v>0.15790000000000001</v>
      </c>
    </row>
    <row r="6" spans="1:8">
      <c r="A6">
        <f>A5+50</f>
        <v>149</v>
      </c>
      <c r="B6" s="3" t="s">
        <v>9</v>
      </c>
      <c r="C6" s="7">
        <v>6.9500000000000006E-2</v>
      </c>
      <c r="D6" s="7">
        <v>6.93E-2</v>
      </c>
      <c r="E6" s="7">
        <v>0.1123</v>
      </c>
      <c r="F6" s="7">
        <v>0.1578</v>
      </c>
      <c r="G6" s="7">
        <v>0.18909999999999999</v>
      </c>
      <c r="H6" s="7">
        <v>0.1336</v>
      </c>
    </row>
    <row r="7" spans="1:8">
      <c r="A7">
        <f t="shared" ref="A7:A9" si="1">A6+50</f>
        <v>199</v>
      </c>
      <c r="B7" s="5" t="s">
        <v>10</v>
      </c>
      <c r="C7" s="6">
        <v>0.16039999999999999</v>
      </c>
      <c r="D7" s="6">
        <v>0.15310000000000001</v>
      </c>
      <c r="E7" s="6">
        <v>0.21609999999999999</v>
      </c>
      <c r="F7" s="6">
        <v>0.1726</v>
      </c>
      <c r="G7" s="6">
        <v>0.1867</v>
      </c>
      <c r="H7" s="6">
        <v>0.1605</v>
      </c>
    </row>
    <row r="8" spans="1:8">
      <c r="A8">
        <f t="shared" si="1"/>
        <v>249</v>
      </c>
      <c r="B8" s="5" t="s">
        <v>11</v>
      </c>
      <c r="C8" s="6">
        <v>0.10780000000000001</v>
      </c>
      <c r="D8" s="6">
        <v>0.112</v>
      </c>
      <c r="E8" s="6">
        <v>0.1053</v>
      </c>
      <c r="F8" s="6">
        <v>8.7599999999999997E-2</v>
      </c>
      <c r="G8" s="6">
        <v>0.1192</v>
      </c>
      <c r="H8" s="6">
        <v>0.10249999999999999</v>
      </c>
    </row>
    <row r="9" spans="1:8">
      <c r="A9">
        <f t="shared" si="1"/>
        <v>299</v>
      </c>
      <c r="B9" s="3" t="s">
        <v>12</v>
      </c>
      <c r="C9" s="7">
        <v>8.1799999999999998E-2</v>
      </c>
      <c r="D9" s="7">
        <v>9.4700000000000006E-2</v>
      </c>
      <c r="E9" s="7">
        <v>7.6100000000000001E-2</v>
      </c>
      <c r="F9" s="7">
        <v>3.3700000000000001E-2</v>
      </c>
      <c r="G9" s="7">
        <v>6.7900000000000002E-2</v>
      </c>
      <c r="H9" s="7">
        <v>5.8200000000000002E-2</v>
      </c>
    </row>
    <row r="10" spans="1:8">
      <c r="A10">
        <v>399</v>
      </c>
      <c r="B10" s="5" t="s">
        <v>13</v>
      </c>
      <c r="C10" s="6">
        <v>0.22919999999999999</v>
      </c>
      <c r="D10" s="6">
        <v>0.24440000000000001</v>
      </c>
      <c r="E10" s="6">
        <v>0.18940000000000001</v>
      </c>
      <c r="F10" s="6">
        <v>0.1013</v>
      </c>
      <c r="G10" s="6">
        <v>0.126</v>
      </c>
      <c r="H10" s="6">
        <v>0.17019999999999999</v>
      </c>
    </row>
    <row r="11" spans="1:8">
      <c r="A11">
        <v>499</v>
      </c>
      <c r="B11" s="5" t="s">
        <v>14</v>
      </c>
      <c r="C11" s="6">
        <v>0.11509999999999999</v>
      </c>
      <c r="D11" s="6">
        <v>0.11260000000000001</v>
      </c>
      <c r="E11" s="6">
        <v>0.1008</v>
      </c>
      <c r="F11" s="6">
        <v>2.9100000000000001E-2</v>
      </c>
      <c r="G11" s="6">
        <v>4.19E-2</v>
      </c>
      <c r="H11" s="6">
        <v>8.0100000000000005E-2</v>
      </c>
    </row>
    <row r="12" spans="1:8">
      <c r="A12">
        <v>749</v>
      </c>
      <c r="B12" s="3" t="s">
        <v>15</v>
      </c>
      <c r="C12" s="7">
        <v>5.28E-2</v>
      </c>
      <c r="D12" s="7">
        <v>4.8599999999999997E-2</v>
      </c>
      <c r="E12" s="7">
        <v>4.3400000000000001E-2</v>
      </c>
      <c r="F12" s="7">
        <v>1.83E-2</v>
      </c>
      <c r="G12" s="7">
        <v>1.3899999999999999E-2</v>
      </c>
      <c r="H12" s="7">
        <v>3.0499999999999999E-2</v>
      </c>
    </row>
    <row r="13" spans="1:8">
      <c r="A13">
        <v>999</v>
      </c>
      <c r="B13" s="5" t="s">
        <v>16</v>
      </c>
      <c r="C13" s="6">
        <v>5.7299999999999997E-2</v>
      </c>
      <c r="D13" s="6">
        <v>3.1E-2</v>
      </c>
      <c r="E13" s="6">
        <v>4.2599999999999999E-2</v>
      </c>
      <c r="F13" s="6">
        <v>1.0800000000000001E-2</v>
      </c>
      <c r="G13" s="6">
        <v>8.9999999999999993E-3</v>
      </c>
      <c r="H13" s="6">
        <v>1.5800000000000002E-2</v>
      </c>
    </row>
    <row r="14" spans="1:8">
      <c r="A14">
        <v>1499</v>
      </c>
      <c r="B14" s="5" t="s">
        <v>17</v>
      </c>
      <c r="C14" s="6">
        <v>1.9900000000000001E-2</v>
      </c>
      <c r="D14" s="6">
        <v>8.0000000000000002E-3</v>
      </c>
      <c r="E14" s="6">
        <v>8.6999999999999994E-3</v>
      </c>
      <c r="F14" s="6">
        <v>2.5999999999999999E-3</v>
      </c>
      <c r="G14" s="6">
        <v>1.8E-3</v>
      </c>
      <c r="H14" s="6">
        <v>1.0800000000000001E-2</v>
      </c>
    </row>
    <row r="15" spans="1:8">
      <c r="A15">
        <v>1990</v>
      </c>
      <c r="B15" s="3" t="s">
        <v>18</v>
      </c>
      <c r="C15" s="7">
        <v>1.1299999999999999E-2</v>
      </c>
      <c r="D15" s="7">
        <v>5.5999999999999999E-3</v>
      </c>
      <c r="E15" s="7">
        <v>3.5999999999999999E-3</v>
      </c>
      <c r="F15" s="7">
        <v>6.0000000000000001E-3</v>
      </c>
      <c r="G15" s="7">
        <v>2.9999999999999997E-4</v>
      </c>
      <c r="H15" s="7">
        <v>0</v>
      </c>
    </row>
    <row r="16" spans="1:8">
      <c r="A16">
        <v>2000</v>
      </c>
      <c r="B16" s="5" t="s">
        <v>19</v>
      </c>
      <c r="C16" s="6">
        <v>6.0000000000000001E-3</v>
      </c>
      <c r="D16" s="6">
        <v>3.7000000000000002E-3</v>
      </c>
      <c r="E16" s="6">
        <v>3.8E-3</v>
      </c>
      <c r="F16" s="6">
        <v>3.2000000000000002E-3</v>
      </c>
      <c r="G16" s="6">
        <v>4.8999999999999998E-3</v>
      </c>
      <c r="H16" s="6">
        <v>4.0000000000000001E-3</v>
      </c>
    </row>
    <row r="17" spans="2:8">
      <c r="B17" s="5" t="s">
        <v>20</v>
      </c>
      <c r="C17" s="9">
        <v>6406008</v>
      </c>
      <c r="D17" s="9">
        <v>4386948</v>
      </c>
      <c r="E17" s="9">
        <v>5019684</v>
      </c>
      <c r="F17" s="9">
        <v>995544</v>
      </c>
      <c r="G17" s="9">
        <v>1257096</v>
      </c>
      <c r="H17" s="9">
        <v>313836</v>
      </c>
    </row>
    <row r="18" spans="2:8">
      <c r="B18" s="5" t="s">
        <v>21</v>
      </c>
      <c r="C18" s="9">
        <v>6306408</v>
      </c>
      <c r="D18" s="9">
        <v>4212348</v>
      </c>
      <c r="E18" s="9">
        <v>4993764</v>
      </c>
      <c r="F18" s="9">
        <v>1010676</v>
      </c>
      <c r="G18" s="9">
        <v>1266672</v>
      </c>
      <c r="H18" s="9">
        <v>307884</v>
      </c>
    </row>
    <row r="19" spans="2:8">
      <c r="B19" s="3" t="s">
        <v>22</v>
      </c>
      <c r="C19" s="2">
        <v>5414700</v>
      </c>
      <c r="D19" s="2">
        <v>3231492</v>
      </c>
      <c r="E19" s="2">
        <v>4614048</v>
      </c>
      <c r="F19" s="2">
        <v>1110012</v>
      </c>
      <c r="G19" s="2">
        <v>1289472</v>
      </c>
      <c r="H19" s="2">
        <v>323820</v>
      </c>
    </row>
    <row r="20" spans="2:8">
      <c r="B20" s="5" t="s">
        <v>23</v>
      </c>
      <c r="C20" s="2">
        <v>2791896</v>
      </c>
      <c r="D20" s="2">
        <v>2523732</v>
      </c>
      <c r="E20" s="2">
        <v>2212536</v>
      </c>
      <c r="F20" s="2">
        <v>496548</v>
      </c>
      <c r="G20" s="2">
        <v>566592</v>
      </c>
      <c r="H20" s="2">
        <v>135480</v>
      </c>
    </row>
    <row r="21" spans="2:8">
      <c r="B21" t="s">
        <v>24</v>
      </c>
      <c r="C21" s="11">
        <v>4.3072289156626505E-3</v>
      </c>
      <c r="D21" s="12">
        <v>4.3072289156626505E-3</v>
      </c>
      <c r="E21" s="12">
        <v>4.3072289156626505E-3</v>
      </c>
      <c r="F21" s="12">
        <v>4.3072289156626505E-3</v>
      </c>
      <c r="G21" s="12">
        <v>4.3072289156626505E-3</v>
      </c>
      <c r="H21" s="12">
        <v>4.3072289156626505E-3</v>
      </c>
    </row>
    <row r="22" spans="2:8">
      <c r="B22" t="s">
        <v>25</v>
      </c>
      <c r="C22">
        <f>5%</f>
        <v>0.05</v>
      </c>
      <c r="D22">
        <f>5%</f>
        <v>0.05</v>
      </c>
      <c r="E22">
        <f>5%</f>
        <v>0.05</v>
      </c>
      <c r="F22">
        <f>0%</f>
        <v>0</v>
      </c>
      <c r="G22">
        <f>0%</f>
        <v>0</v>
      </c>
      <c r="H22">
        <f>1%</f>
        <v>0.01</v>
      </c>
    </row>
    <row r="23" spans="2:8">
      <c r="B23" t="s">
        <v>26</v>
      </c>
      <c r="C23" s="21">
        <v>2.5499999999999998</v>
      </c>
      <c r="D23" s="21">
        <v>2.4900000000000002</v>
      </c>
      <c r="E23" s="21">
        <v>2.4700000000000002</v>
      </c>
      <c r="F23" s="21">
        <v>2.5</v>
      </c>
      <c r="G23" s="21">
        <v>2.5</v>
      </c>
      <c r="H23" s="21">
        <v>2.65</v>
      </c>
    </row>
    <row r="25" spans="2:8">
      <c r="B25" t="s">
        <v>27</v>
      </c>
      <c r="C25" s="10">
        <f t="shared" ref="C25:H25" si="2">C17/C20</f>
        <v>2.2945009412958077</v>
      </c>
      <c r="D25" s="10">
        <f t="shared" si="2"/>
        <v>1.7382780739000814</v>
      </c>
      <c r="E25" s="10">
        <f t="shared" si="2"/>
        <v>2.2687468136111684</v>
      </c>
      <c r="F25" s="10">
        <f t="shared" si="2"/>
        <v>2.0049300369752774</v>
      </c>
      <c r="G25" s="10">
        <f t="shared" si="2"/>
        <v>2.2186970518468314</v>
      </c>
      <c r="H25" s="10">
        <f t="shared" si="2"/>
        <v>2.3164747564216119</v>
      </c>
    </row>
    <row r="27" spans="2:8">
      <c r="B27" s="5" t="s">
        <v>28</v>
      </c>
      <c r="C27" s="28">
        <v>2.58</v>
      </c>
      <c r="D27" s="28">
        <v>1.19</v>
      </c>
      <c r="E27" s="28">
        <v>2.12</v>
      </c>
      <c r="F27" s="28">
        <v>0.28999999999999998</v>
      </c>
      <c r="G27" s="28">
        <v>0.61</v>
      </c>
      <c r="H27" s="28">
        <v>0.19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15"/>
  <sheetViews>
    <sheetView workbookViewId="0">
      <selection activeCell="J7" sqref="J7"/>
    </sheetView>
  </sheetViews>
  <sheetFormatPr defaultRowHeight="14.45"/>
  <cols>
    <col min="3" max="3" width="12.28515625" bestFit="1" customWidth="1"/>
    <col min="4" max="4" width="10.85546875" bestFit="1" customWidth="1"/>
    <col min="5" max="5" width="12.28515625" bestFit="1" customWidth="1"/>
    <col min="6" max="7" width="8.85546875" bestFit="1" customWidth="1"/>
    <col min="8" max="8" width="8.42578125" bestFit="1" customWidth="1"/>
    <col min="9" max="9" width="12.28515625" bestFit="1" customWidth="1"/>
    <col min="10" max="10" width="12.140625" bestFit="1" customWidth="1"/>
    <col min="11" max="12" width="9.85546875" bestFit="1" customWidth="1"/>
    <col min="13" max="13" width="8" bestFit="1" customWidth="1"/>
    <col min="14" max="14" width="8.85546875" bestFit="1" customWidth="1"/>
    <col min="15" max="15" width="8.42578125" bestFit="1" customWidth="1"/>
    <col min="16" max="16" width="10.85546875" bestFit="1" customWidth="1"/>
  </cols>
  <sheetData>
    <row r="2" spans="2:17">
      <c r="J2" s="16">
        <f>1</f>
        <v>1</v>
      </c>
      <c r="K2" s="16">
        <f>J2+1</f>
        <v>2</v>
      </c>
      <c r="L2" s="16">
        <f t="shared" ref="L2:O2" si="0">K2+1</f>
        <v>3</v>
      </c>
      <c r="M2" s="16">
        <f t="shared" si="0"/>
        <v>4</v>
      </c>
      <c r="N2" s="16">
        <f t="shared" si="0"/>
        <v>5</v>
      </c>
      <c r="O2" s="16">
        <f t="shared" si="0"/>
        <v>6</v>
      </c>
    </row>
    <row r="3" spans="2:17">
      <c r="C3" s="29" t="s">
        <v>29</v>
      </c>
      <c r="D3" s="29"/>
      <c r="E3" s="29"/>
      <c r="F3" s="29"/>
      <c r="G3" s="29"/>
      <c r="H3" s="29"/>
      <c r="I3" s="29"/>
      <c r="J3" s="29" t="s">
        <v>23</v>
      </c>
      <c r="K3" s="29"/>
      <c r="L3" s="29"/>
      <c r="M3" s="29"/>
      <c r="N3" s="29"/>
      <c r="O3" s="29"/>
      <c r="P3" s="29"/>
    </row>
    <row r="4" spans="2:17">
      <c r="C4" s="1" t="s">
        <v>30</v>
      </c>
      <c r="D4" s="1" t="s">
        <v>1</v>
      </c>
      <c r="E4" s="1" t="s">
        <v>31</v>
      </c>
      <c r="F4" s="1" t="s">
        <v>3</v>
      </c>
      <c r="G4" s="1" t="s">
        <v>32</v>
      </c>
      <c r="H4" s="1" t="s">
        <v>33</v>
      </c>
      <c r="I4" s="14" t="s">
        <v>34</v>
      </c>
      <c r="J4" s="1" t="s">
        <v>0</v>
      </c>
      <c r="K4" s="1" t="s">
        <v>1</v>
      </c>
      <c r="L4" s="1" t="s">
        <v>2</v>
      </c>
      <c r="M4" s="1" t="s">
        <v>3</v>
      </c>
      <c r="N4" s="1" t="s">
        <v>4</v>
      </c>
      <c r="O4" s="1" t="s">
        <v>5</v>
      </c>
      <c r="P4" s="14" t="s">
        <v>34</v>
      </c>
    </row>
    <row r="5" spans="2:17">
      <c r="B5">
        <f>2020</f>
        <v>2020</v>
      </c>
      <c r="C5" s="2">
        <f>Assumptions!C18</f>
        <v>6306408</v>
      </c>
      <c r="D5" s="2">
        <f>Assumptions!D18</f>
        <v>4212348</v>
      </c>
      <c r="E5" s="2">
        <f>Assumptions!E18</f>
        <v>4993764</v>
      </c>
      <c r="F5" s="2">
        <f>Assumptions!F18</f>
        <v>1010676</v>
      </c>
      <c r="G5" s="2">
        <f>Assumptions!G18</f>
        <v>1266672</v>
      </c>
      <c r="H5" s="2">
        <f>Assumptions!H18</f>
        <v>307884</v>
      </c>
      <c r="I5" s="2">
        <f>SUM(C5:H5)</f>
        <v>18097752</v>
      </c>
      <c r="J5" s="15">
        <f>Assumptions!C20</f>
        <v>2791896</v>
      </c>
      <c r="K5" s="15">
        <f>Assumptions!D20</f>
        <v>2523732</v>
      </c>
      <c r="L5" s="15">
        <f>Assumptions!E20</f>
        <v>2212536</v>
      </c>
      <c r="M5" s="15">
        <f>Assumptions!F20</f>
        <v>496548</v>
      </c>
      <c r="N5" s="15">
        <f>Assumptions!G20</f>
        <v>566592</v>
      </c>
      <c r="O5" s="15">
        <f>Assumptions!H20</f>
        <v>135480</v>
      </c>
      <c r="P5" s="15">
        <f>SUM(J5:O5)</f>
        <v>8726784</v>
      </c>
      <c r="Q5">
        <f>B5</f>
        <v>2020</v>
      </c>
    </row>
    <row r="6" spans="2:17">
      <c r="B6">
        <f>B5+1</f>
        <v>2021</v>
      </c>
      <c r="C6" s="2">
        <f>Assumptions!C17</f>
        <v>6406008</v>
      </c>
      <c r="D6" s="2">
        <f>Assumptions!D17</f>
        <v>4386948</v>
      </c>
      <c r="E6" s="2">
        <f>Assumptions!E17</f>
        <v>5019684</v>
      </c>
      <c r="F6" s="2">
        <f>Assumptions!F17</f>
        <v>995544</v>
      </c>
      <c r="G6" s="2">
        <f>Assumptions!G17</f>
        <v>1257096</v>
      </c>
      <c r="H6" s="2">
        <f>Assumptions!H17</f>
        <v>313836</v>
      </c>
      <c r="I6" s="2">
        <f t="shared" ref="I6:I69" si="1">SUM(C6:H6)</f>
        <v>18379116</v>
      </c>
      <c r="J6" s="15">
        <f>ROUND(J5+(C6*Assumptions!C$21),0)</f>
        <v>2819488</v>
      </c>
      <c r="K6" s="15">
        <f>ROUND(K5+(D6*Assumptions!D$21),0)</f>
        <v>2542628</v>
      </c>
      <c r="L6" s="15">
        <f>ROUND(L5+(E6*Assumptions!E$21),0)</f>
        <v>2234157</v>
      </c>
      <c r="M6" s="15">
        <f>ROUND(M5+(F6*Assumptions!F$21),0)</f>
        <v>500836</v>
      </c>
      <c r="N6" s="15">
        <f>ROUND(N5+(G6*Assumptions!G$21),0)</f>
        <v>572007</v>
      </c>
      <c r="O6" s="15">
        <f>ROUND(O5+(H6*Assumptions!H$21),0)</f>
        <v>136832</v>
      </c>
      <c r="P6" s="15">
        <f t="shared" ref="P6:P69" si="2">SUM(J6:O6)</f>
        <v>8805948</v>
      </c>
      <c r="Q6">
        <f t="shared" ref="Q6:Q69" si="3">B6</f>
        <v>2021</v>
      </c>
    </row>
    <row r="7" spans="2:17">
      <c r="B7">
        <f t="shared" ref="B7:B70" si="4">B6+1</f>
        <v>2022</v>
      </c>
      <c r="C7" s="2">
        <f>C6*(1+Assumptions!C$22)</f>
        <v>6726308.4000000004</v>
      </c>
      <c r="D7" s="2">
        <f>D6*(1+Assumptions!D$22)</f>
        <v>4606295.4000000004</v>
      </c>
      <c r="E7" s="2">
        <f>E6*(1+Assumptions!E$22)</f>
        <v>5270668.2</v>
      </c>
      <c r="F7" s="2">
        <f>F6*(1+Assumptions!F$22)</f>
        <v>995544</v>
      </c>
      <c r="G7" s="2">
        <f>G6*(1+Assumptions!G$22)</f>
        <v>1257096</v>
      </c>
      <c r="H7" s="2">
        <f>H6*(1+Assumptions!H$22)</f>
        <v>316974.36</v>
      </c>
      <c r="I7" s="2">
        <f t="shared" si="1"/>
        <v>19172886.359999999</v>
      </c>
      <c r="J7" s="15">
        <f>ROUND(J6+(C7*Assumptions!C$21),0)</f>
        <v>2848460</v>
      </c>
      <c r="K7" s="15">
        <f>ROUND(K6+(D7*Assumptions!D$21),0)</f>
        <v>2562468</v>
      </c>
      <c r="L7" s="15">
        <f>ROUND(L6+(E7*Assumptions!E$21),0)</f>
        <v>2256859</v>
      </c>
      <c r="M7" s="15">
        <f>ROUND(M6+(F7*Assumptions!F$21),0)</f>
        <v>505124</v>
      </c>
      <c r="N7" s="15">
        <f>ROUND(N6+(G7*Assumptions!G$21),0)</f>
        <v>577422</v>
      </c>
      <c r="O7" s="15">
        <f>ROUND(O6+(H7*Assumptions!H$21),0)</f>
        <v>138197</v>
      </c>
      <c r="P7" s="15">
        <f t="shared" si="2"/>
        <v>8888530</v>
      </c>
      <c r="Q7">
        <f t="shared" si="3"/>
        <v>2022</v>
      </c>
    </row>
    <row r="8" spans="2:17">
      <c r="B8">
        <f t="shared" si="4"/>
        <v>2023</v>
      </c>
      <c r="C8" s="2">
        <f>C7*(1+Assumptions!C$22)</f>
        <v>7062623.8200000003</v>
      </c>
      <c r="D8" s="2">
        <f>D7*(1+Assumptions!D$22)</f>
        <v>4836610.1700000009</v>
      </c>
      <c r="E8" s="2">
        <f>E7*(1+Assumptions!E$22)</f>
        <v>5534201.6100000003</v>
      </c>
      <c r="F8" s="2">
        <f>F7*(1+Assumptions!F$22)</f>
        <v>995544</v>
      </c>
      <c r="G8" s="2">
        <f>G7*(1+Assumptions!G$22)</f>
        <v>1257096</v>
      </c>
      <c r="H8" s="2">
        <f>H7*(1+Assumptions!H$22)</f>
        <v>320144.10359999997</v>
      </c>
      <c r="I8" s="2">
        <f t="shared" si="1"/>
        <v>20006219.703600001</v>
      </c>
      <c r="J8" s="15">
        <f>ROUND(J7+(C8*Assumptions!C$21),0)</f>
        <v>2878880</v>
      </c>
      <c r="K8" s="15">
        <f>ROUND(K7+(D8*Assumptions!D$21),0)</f>
        <v>2583300</v>
      </c>
      <c r="L8" s="15">
        <f>ROUND(L7+(E8*Assumptions!E$21),0)</f>
        <v>2280696</v>
      </c>
      <c r="M8" s="15">
        <f>ROUND(M7+(F8*Assumptions!F$21),0)</f>
        <v>509412</v>
      </c>
      <c r="N8" s="15">
        <f>ROUND(N7+(G8*Assumptions!G$21),0)</f>
        <v>582837</v>
      </c>
      <c r="O8" s="15">
        <f>ROUND(O7+(H8*Assumptions!H$21),0)</f>
        <v>139576</v>
      </c>
      <c r="P8" s="15">
        <f t="shared" si="2"/>
        <v>8974701</v>
      </c>
      <c r="Q8">
        <f t="shared" si="3"/>
        <v>2023</v>
      </c>
    </row>
    <row r="9" spans="2:17">
      <c r="B9">
        <f t="shared" si="4"/>
        <v>2024</v>
      </c>
      <c r="C9" s="2">
        <f>C8*(1+Assumptions!C$22)</f>
        <v>7415755.0110000009</v>
      </c>
      <c r="D9" s="2">
        <f>D8*(1+Assumptions!D$22)</f>
        <v>5078440.6785000013</v>
      </c>
      <c r="E9" s="2">
        <f>E8*(1+Assumptions!E$22)</f>
        <v>5810911.6905000005</v>
      </c>
      <c r="F9" s="2">
        <f>F8*(1+Assumptions!F$22)</f>
        <v>995544</v>
      </c>
      <c r="G9" s="2">
        <f>G8*(1+Assumptions!G$22)</f>
        <v>1257096</v>
      </c>
      <c r="H9" s="2">
        <f>H8*(1+Assumptions!H$22)</f>
        <v>323345.54463599995</v>
      </c>
      <c r="I9" s="2">
        <f t="shared" si="1"/>
        <v>20881092.924636003</v>
      </c>
      <c r="J9" s="15">
        <f>ROUND(J8+(C9*Assumptions!C$21),0)</f>
        <v>2910821</v>
      </c>
      <c r="K9" s="15">
        <f>ROUND(K8+(D9*Assumptions!D$21),0)</f>
        <v>2605174</v>
      </c>
      <c r="L9" s="15">
        <f>ROUND(L8+(E9*Assumptions!E$21),0)</f>
        <v>2305725</v>
      </c>
      <c r="M9" s="15">
        <f>ROUND(M8+(F9*Assumptions!F$21),0)</f>
        <v>513700</v>
      </c>
      <c r="N9" s="15">
        <f>ROUND(N8+(G9*Assumptions!G$21),0)</f>
        <v>588252</v>
      </c>
      <c r="O9" s="15">
        <f>ROUND(O8+(H9*Assumptions!H$21),0)</f>
        <v>140969</v>
      </c>
      <c r="P9" s="15">
        <f t="shared" si="2"/>
        <v>9064641</v>
      </c>
      <c r="Q9">
        <f t="shared" si="3"/>
        <v>2024</v>
      </c>
    </row>
    <row r="10" spans="2:17">
      <c r="B10">
        <f t="shared" si="4"/>
        <v>2025</v>
      </c>
      <c r="C10" s="2">
        <f>C9*(1+Assumptions!C$22)</f>
        <v>7786542.7615500009</v>
      </c>
      <c r="D10" s="2">
        <f>D9*(1+Assumptions!D$22)</f>
        <v>5332362.7124250019</v>
      </c>
      <c r="E10" s="2">
        <f>E9*(1+Assumptions!E$22)</f>
        <v>6101457.2750250008</v>
      </c>
      <c r="F10" s="2">
        <f>F9*(1+Assumptions!F$22)</f>
        <v>995544</v>
      </c>
      <c r="G10" s="2">
        <f>G9*(1+Assumptions!G$22)</f>
        <v>1257096</v>
      </c>
      <c r="H10" s="2">
        <f>H9*(1+Assumptions!H$22)</f>
        <v>326579.00008235994</v>
      </c>
      <c r="I10" s="2">
        <f t="shared" si="1"/>
        <v>21799581.749082364</v>
      </c>
      <c r="J10" s="15">
        <f>ROUND(J9+(C10*Assumptions!C$21),0)</f>
        <v>2944359</v>
      </c>
      <c r="K10" s="15">
        <f>ROUND(K9+(D10*Assumptions!D$21),0)</f>
        <v>2628142</v>
      </c>
      <c r="L10" s="15">
        <f>ROUND(L9+(E10*Assumptions!E$21),0)</f>
        <v>2332005</v>
      </c>
      <c r="M10" s="15">
        <f>ROUND(M9+(F10*Assumptions!F$21),0)</f>
        <v>517988</v>
      </c>
      <c r="N10" s="15">
        <f>ROUND(N9+(G10*Assumptions!G$21),0)</f>
        <v>593667</v>
      </c>
      <c r="O10" s="15">
        <f>ROUND(O9+(H10*Assumptions!H$21),0)</f>
        <v>142376</v>
      </c>
      <c r="P10" s="15">
        <f t="shared" si="2"/>
        <v>9158537</v>
      </c>
      <c r="Q10">
        <f t="shared" si="3"/>
        <v>2025</v>
      </c>
    </row>
    <row r="11" spans="2:17">
      <c r="B11">
        <f t="shared" si="4"/>
        <v>2026</v>
      </c>
      <c r="C11" s="2">
        <f>C10*(1+Assumptions!C$22)</f>
        <v>8175869.8996275011</v>
      </c>
      <c r="D11" s="2">
        <f>D10*(1+Assumptions!D$22)</f>
        <v>5598980.8480462525</v>
      </c>
      <c r="E11" s="2">
        <f>E10*(1+Assumptions!E$22)</f>
        <v>6406530.1387762511</v>
      </c>
      <c r="F11" s="2">
        <f>F10*(1+Assumptions!F$22)</f>
        <v>995544</v>
      </c>
      <c r="G11" s="2">
        <f>G10*(1+Assumptions!G$22)</f>
        <v>1257096</v>
      </c>
      <c r="H11" s="2">
        <f>H10*(1+Assumptions!H$22)</f>
        <v>329844.79008318356</v>
      </c>
      <c r="I11" s="2">
        <f t="shared" si="1"/>
        <v>22763865.676533189</v>
      </c>
      <c r="J11" s="15">
        <f>ROUND(J10+(C11*Assumptions!C$21),0)</f>
        <v>2979574</v>
      </c>
      <c r="K11" s="15">
        <f>ROUND(K10+(D11*Assumptions!D$21),0)</f>
        <v>2652258</v>
      </c>
      <c r="L11" s="15">
        <f>ROUND(L10+(E11*Assumptions!E$21),0)</f>
        <v>2359599</v>
      </c>
      <c r="M11" s="15">
        <f>ROUND(M10+(F11*Assumptions!F$21),0)</f>
        <v>522276</v>
      </c>
      <c r="N11" s="15">
        <f>ROUND(N10+(G11*Assumptions!G$21),0)</f>
        <v>599082</v>
      </c>
      <c r="O11" s="15">
        <f>ROUND(O10+(H11*Assumptions!H$21),0)</f>
        <v>143797</v>
      </c>
      <c r="P11" s="15">
        <f t="shared" si="2"/>
        <v>9256586</v>
      </c>
      <c r="Q11">
        <f t="shared" si="3"/>
        <v>2026</v>
      </c>
    </row>
    <row r="12" spans="2:17">
      <c r="B12">
        <f t="shared" si="4"/>
        <v>2027</v>
      </c>
      <c r="C12" s="2">
        <f>C11*(1+Assumptions!C$22)</f>
        <v>8584663.3946088757</v>
      </c>
      <c r="D12" s="2">
        <f>D11*(1+Assumptions!D$22)</f>
        <v>5878929.8904485656</v>
      </c>
      <c r="E12" s="2">
        <f>E11*(1+Assumptions!E$22)</f>
        <v>6726856.6457150644</v>
      </c>
      <c r="F12" s="2">
        <f>F11*(1+Assumptions!F$22)</f>
        <v>995544</v>
      </c>
      <c r="G12" s="2">
        <f>G11*(1+Assumptions!G$22)</f>
        <v>1257096</v>
      </c>
      <c r="H12" s="2">
        <f>H11*(1+Assumptions!H$22)</f>
        <v>333143.23798401537</v>
      </c>
      <c r="I12" s="2">
        <f t="shared" si="1"/>
        <v>23776233.168756522</v>
      </c>
      <c r="J12" s="15">
        <f>ROUND(J11+(C12*Assumptions!C$21),0)</f>
        <v>3016550</v>
      </c>
      <c r="K12" s="15">
        <f>ROUND(K11+(D12*Assumptions!D$21),0)</f>
        <v>2677580</v>
      </c>
      <c r="L12" s="15">
        <f>ROUND(L11+(E12*Assumptions!E$21),0)</f>
        <v>2388573</v>
      </c>
      <c r="M12" s="15">
        <f>ROUND(M11+(F12*Assumptions!F$21),0)</f>
        <v>526564</v>
      </c>
      <c r="N12" s="15">
        <f>ROUND(N11+(G12*Assumptions!G$21),0)</f>
        <v>604497</v>
      </c>
      <c r="O12" s="15">
        <f>ROUND(O11+(H12*Assumptions!H$21),0)</f>
        <v>145232</v>
      </c>
      <c r="P12" s="15">
        <f t="shared" si="2"/>
        <v>9358996</v>
      </c>
      <c r="Q12">
        <f t="shared" si="3"/>
        <v>2027</v>
      </c>
    </row>
    <row r="13" spans="2:17">
      <c r="B13">
        <f t="shared" si="4"/>
        <v>2028</v>
      </c>
      <c r="C13" s="2">
        <f>C12*(1+Assumptions!C$22)</f>
        <v>9013896.5643393192</v>
      </c>
      <c r="D13" s="2">
        <f>D12*(1+Assumptions!D$22)</f>
        <v>6172876.3849709937</v>
      </c>
      <c r="E13" s="2">
        <f>E12*(1+Assumptions!E$22)</f>
        <v>7063199.4780008178</v>
      </c>
      <c r="F13" s="2">
        <f>F12*(1+Assumptions!F$22)</f>
        <v>995544</v>
      </c>
      <c r="G13" s="2">
        <f>G12*(1+Assumptions!G$22)</f>
        <v>1257096</v>
      </c>
      <c r="H13" s="2">
        <f>H12*(1+Assumptions!H$22)</f>
        <v>336474.67036385555</v>
      </c>
      <c r="I13" s="2">
        <f t="shared" si="1"/>
        <v>24839087.097674984</v>
      </c>
      <c r="J13" s="15">
        <f>ROUND(J12+(C13*Assumptions!C$21),0)</f>
        <v>3055375</v>
      </c>
      <c r="K13" s="15">
        <f>ROUND(K12+(D13*Assumptions!D$21),0)</f>
        <v>2704168</v>
      </c>
      <c r="L13" s="15">
        <f>ROUND(L12+(E13*Assumptions!E$21),0)</f>
        <v>2418996</v>
      </c>
      <c r="M13" s="15">
        <f>ROUND(M12+(F13*Assumptions!F$21),0)</f>
        <v>530852</v>
      </c>
      <c r="N13" s="15">
        <f>ROUND(N12+(G13*Assumptions!G$21),0)</f>
        <v>609912</v>
      </c>
      <c r="O13" s="15">
        <f>ROUND(O12+(H13*Assumptions!H$21),0)</f>
        <v>146681</v>
      </c>
      <c r="P13" s="15">
        <f t="shared" si="2"/>
        <v>9465984</v>
      </c>
      <c r="Q13">
        <f t="shared" si="3"/>
        <v>2028</v>
      </c>
    </row>
    <row r="14" spans="2:17">
      <c r="B14">
        <f t="shared" si="4"/>
        <v>2029</v>
      </c>
      <c r="C14" s="2">
        <f>C13*(1+Assumptions!C$22)</f>
        <v>9464591.3925562855</v>
      </c>
      <c r="D14" s="2">
        <f>D13*(1+Assumptions!D$22)</f>
        <v>6481520.2042195434</v>
      </c>
      <c r="E14" s="2">
        <f>E13*(1+Assumptions!E$22)</f>
        <v>7416359.4519008594</v>
      </c>
      <c r="F14" s="2">
        <f>F13*(1+Assumptions!F$22)</f>
        <v>995544</v>
      </c>
      <c r="G14" s="2">
        <f>G13*(1+Assumptions!G$22)</f>
        <v>1257096</v>
      </c>
      <c r="H14" s="2">
        <f>H13*(1+Assumptions!H$22)</f>
        <v>339839.41706749413</v>
      </c>
      <c r="I14" s="2">
        <f t="shared" si="1"/>
        <v>25954950.465744182</v>
      </c>
      <c r="J14" s="15">
        <f>ROUND(J13+(C14*Assumptions!C$21),0)</f>
        <v>3096141</v>
      </c>
      <c r="K14" s="15">
        <f>ROUND(K13+(D14*Assumptions!D$21),0)</f>
        <v>2732085</v>
      </c>
      <c r="L14" s="15">
        <f>ROUND(L13+(E14*Assumptions!E$21),0)</f>
        <v>2450940</v>
      </c>
      <c r="M14" s="15">
        <f>ROUND(M13+(F14*Assumptions!F$21),0)</f>
        <v>535140</v>
      </c>
      <c r="N14" s="15">
        <f>ROUND(N13+(G14*Assumptions!G$21),0)</f>
        <v>615327</v>
      </c>
      <c r="O14" s="15">
        <f>ROUND(O13+(H14*Assumptions!H$21),0)</f>
        <v>148145</v>
      </c>
      <c r="P14" s="15">
        <f t="shared" si="2"/>
        <v>9577778</v>
      </c>
      <c r="Q14">
        <f t="shared" si="3"/>
        <v>2029</v>
      </c>
    </row>
    <row r="15" spans="2:17">
      <c r="B15">
        <f t="shared" si="4"/>
        <v>2030</v>
      </c>
      <c r="C15" s="2">
        <f>C14*(1+Assumptions!C$22)</f>
        <v>9937820.9621840995</v>
      </c>
      <c r="D15" s="2">
        <f>D14*(1+Assumptions!D$22)</f>
        <v>6805596.2144305212</v>
      </c>
      <c r="E15" s="2">
        <f>E14*(1+Assumptions!E$22)</f>
        <v>7787177.4244959028</v>
      </c>
      <c r="F15" s="2">
        <f>F14*(1+Assumptions!F$22)</f>
        <v>995544</v>
      </c>
      <c r="G15" s="2">
        <f>G14*(1+Assumptions!G$22)</f>
        <v>1257096</v>
      </c>
      <c r="H15" s="2">
        <f>H14*(1+Assumptions!H$22)</f>
        <v>343237.81123816909</v>
      </c>
      <c r="I15" s="2">
        <f t="shared" si="1"/>
        <v>27126472.412348691</v>
      </c>
      <c r="J15" s="15">
        <f>ROUND(J14+(C15*Assumptions!C$21),0)</f>
        <v>3138945</v>
      </c>
      <c r="K15" s="15">
        <f>ROUND(K14+(D15*Assumptions!D$21),0)</f>
        <v>2761398</v>
      </c>
      <c r="L15" s="15">
        <f>ROUND(L14+(E15*Assumptions!E$21),0)</f>
        <v>2484481</v>
      </c>
      <c r="M15" s="15">
        <f>ROUND(M14+(F15*Assumptions!F$21),0)</f>
        <v>539428</v>
      </c>
      <c r="N15" s="15">
        <f>ROUND(N14+(G15*Assumptions!G$21),0)</f>
        <v>620742</v>
      </c>
      <c r="O15" s="15">
        <f>ROUND(O14+(H15*Assumptions!H$21),0)</f>
        <v>149623</v>
      </c>
      <c r="P15" s="15">
        <f t="shared" si="2"/>
        <v>9694617</v>
      </c>
      <c r="Q15">
        <f t="shared" si="3"/>
        <v>2030</v>
      </c>
    </row>
    <row r="16" spans="2:17">
      <c r="B16">
        <f t="shared" si="4"/>
        <v>2031</v>
      </c>
      <c r="C16" s="2">
        <f>C15*(1+Assumptions!C$22)</f>
        <v>10434712.010293305</v>
      </c>
      <c r="D16" s="2">
        <f>D15*(1+Assumptions!D$22)</f>
        <v>7145876.0251520472</v>
      </c>
      <c r="E16" s="2">
        <f>E15*(1+Assumptions!E$22)</f>
        <v>8176536.2957206983</v>
      </c>
      <c r="F16" s="2">
        <f>F15*(1+Assumptions!F$22)</f>
        <v>995544</v>
      </c>
      <c r="G16" s="2">
        <f>G15*(1+Assumptions!G$22)</f>
        <v>1257096</v>
      </c>
      <c r="H16" s="2">
        <f>H15*(1+Assumptions!H$22)</f>
        <v>346670.18935055076</v>
      </c>
      <c r="I16" s="2">
        <f t="shared" si="1"/>
        <v>28356434.5205166</v>
      </c>
      <c r="J16" s="15">
        <f>ROUND(J15+(C16*Assumptions!C$21),0)</f>
        <v>3183890</v>
      </c>
      <c r="K16" s="15">
        <f>ROUND(K15+(D16*Assumptions!D$21),0)</f>
        <v>2792177</v>
      </c>
      <c r="L16" s="15">
        <f>ROUND(L15+(E16*Assumptions!E$21),0)</f>
        <v>2519699</v>
      </c>
      <c r="M16" s="15">
        <f>ROUND(M15+(F16*Assumptions!F$21),0)</f>
        <v>543716</v>
      </c>
      <c r="N16" s="15">
        <f>ROUND(N15+(G16*Assumptions!G$21),0)</f>
        <v>626157</v>
      </c>
      <c r="O16" s="15">
        <f>ROUND(O15+(H16*Assumptions!H$21),0)</f>
        <v>151116</v>
      </c>
      <c r="P16" s="15">
        <f t="shared" si="2"/>
        <v>9816755</v>
      </c>
      <c r="Q16">
        <f t="shared" si="3"/>
        <v>2031</v>
      </c>
    </row>
    <row r="17" spans="2:17">
      <c r="B17">
        <f t="shared" si="4"/>
        <v>2032</v>
      </c>
      <c r="C17" s="2">
        <f>C16*(1+Assumptions!C$22)</f>
        <v>10956447.61080797</v>
      </c>
      <c r="D17" s="2">
        <f>D16*(1+Assumptions!D$22)</f>
        <v>7503169.82640965</v>
      </c>
      <c r="E17" s="2">
        <f>E16*(1+Assumptions!E$22)</f>
        <v>8585363.1105067339</v>
      </c>
      <c r="F17" s="2">
        <f>F16*(1+Assumptions!F$22)</f>
        <v>995544</v>
      </c>
      <c r="G17" s="2">
        <f>G16*(1+Assumptions!G$22)</f>
        <v>1257096</v>
      </c>
      <c r="H17" s="2">
        <f>H16*(1+Assumptions!H$22)</f>
        <v>350136.89124405629</v>
      </c>
      <c r="I17" s="2">
        <f t="shared" si="1"/>
        <v>29647757.438968409</v>
      </c>
      <c r="J17" s="15">
        <f>ROUND(J16+(C17*Assumptions!C$21),0)</f>
        <v>3231082</v>
      </c>
      <c r="K17" s="15">
        <f>ROUND(K16+(D17*Assumptions!D$21),0)</f>
        <v>2824495</v>
      </c>
      <c r="L17" s="15">
        <f>ROUND(L16+(E17*Assumptions!E$21),0)</f>
        <v>2556678</v>
      </c>
      <c r="M17" s="15">
        <f>ROUND(M16+(F17*Assumptions!F$21),0)</f>
        <v>548004</v>
      </c>
      <c r="N17" s="15">
        <f>ROUND(N16+(G17*Assumptions!G$21),0)</f>
        <v>631572</v>
      </c>
      <c r="O17" s="15">
        <f>ROUND(O16+(H17*Assumptions!H$21),0)</f>
        <v>152624</v>
      </c>
      <c r="P17" s="15">
        <f t="shared" si="2"/>
        <v>9944455</v>
      </c>
      <c r="Q17">
        <f t="shared" si="3"/>
        <v>2032</v>
      </c>
    </row>
    <row r="18" spans="2:17">
      <c r="B18">
        <f t="shared" si="4"/>
        <v>2033</v>
      </c>
      <c r="C18" s="2">
        <f>C17*(1+Assumptions!C$22)</f>
        <v>11504269.991348369</v>
      </c>
      <c r="D18" s="2">
        <f>D17*(1+Assumptions!D$22)</f>
        <v>7878328.3177301325</v>
      </c>
      <c r="E18" s="2">
        <f>E17*(1+Assumptions!E$22)</f>
        <v>9014631.2660320718</v>
      </c>
      <c r="F18" s="2">
        <f>F17*(1+Assumptions!F$22)</f>
        <v>995544</v>
      </c>
      <c r="G18" s="2">
        <f>G17*(1+Assumptions!G$22)</f>
        <v>1257096</v>
      </c>
      <c r="H18" s="2">
        <f>H17*(1+Assumptions!H$22)</f>
        <v>353638.26015649684</v>
      </c>
      <c r="I18" s="2">
        <f t="shared" si="1"/>
        <v>31003507.835267067</v>
      </c>
      <c r="J18" s="15">
        <f>ROUND(J17+(C18*Assumptions!C$21),0)</f>
        <v>3280634</v>
      </c>
      <c r="K18" s="15">
        <f>ROUND(K17+(D18*Assumptions!D$21),0)</f>
        <v>2858429</v>
      </c>
      <c r="L18" s="15">
        <f>ROUND(L17+(E18*Assumptions!E$21),0)</f>
        <v>2595506</v>
      </c>
      <c r="M18" s="15">
        <f>ROUND(M17+(F18*Assumptions!F$21),0)</f>
        <v>552292</v>
      </c>
      <c r="N18" s="15">
        <f>ROUND(N17+(G18*Assumptions!G$21),0)</f>
        <v>636987</v>
      </c>
      <c r="O18" s="15">
        <f>ROUND(O17+(H18*Assumptions!H$21),0)</f>
        <v>154147</v>
      </c>
      <c r="P18" s="15">
        <f t="shared" si="2"/>
        <v>10077995</v>
      </c>
      <c r="Q18">
        <f t="shared" si="3"/>
        <v>2033</v>
      </c>
    </row>
    <row r="19" spans="2:17">
      <c r="B19">
        <f t="shared" si="4"/>
        <v>2034</v>
      </c>
      <c r="C19" s="2">
        <f>C18*(1+Assumptions!C$22)</f>
        <v>12079483.490915788</v>
      </c>
      <c r="D19" s="2">
        <f>D18*(1+Assumptions!D$22)</f>
        <v>8272244.7336166399</v>
      </c>
      <c r="E19" s="2">
        <f>E18*(1+Assumptions!E$22)</f>
        <v>9465362.829333676</v>
      </c>
      <c r="F19" s="2">
        <f>F18*(1+Assumptions!F$22)</f>
        <v>995544</v>
      </c>
      <c r="G19" s="2">
        <f>G18*(1+Assumptions!G$22)</f>
        <v>1257096</v>
      </c>
      <c r="H19" s="2">
        <f>H18*(1+Assumptions!H$22)</f>
        <v>357174.64275806182</v>
      </c>
      <c r="I19" s="2">
        <f t="shared" si="1"/>
        <v>32426905.696624164</v>
      </c>
      <c r="J19" s="15">
        <f>ROUND(J18+(C19*Assumptions!C$21),0)</f>
        <v>3332663</v>
      </c>
      <c r="K19" s="15">
        <f>ROUND(K18+(D19*Assumptions!D$21),0)</f>
        <v>2894059</v>
      </c>
      <c r="L19" s="15">
        <f>ROUND(L18+(E19*Assumptions!E$21),0)</f>
        <v>2636275</v>
      </c>
      <c r="M19" s="15">
        <f>ROUND(M18+(F19*Assumptions!F$21),0)</f>
        <v>556580</v>
      </c>
      <c r="N19" s="15">
        <f>ROUND(N18+(G19*Assumptions!G$21),0)</f>
        <v>642402</v>
      </c>
      <c r="O19" s="15">
        <f>ROUND(O18+(H19*Assumptions!H$21),0)</f>
        <v>155685</v>
      </c>
      <c r="P19" s="15">
        <f t="shared" si="2"/>
        <v>10217664</v>
      </c>
      <c r="Q19">
        <f t="shared" si="3"/>
        <v>2034</v>
      </c>
    </row>
    <row r="20" spans="2:17">
      <c r="B20">
        <f t="shared" si="4"/>
        <v>2035</v>
      </c>
      <c r="C20" s="2">
        <f>C19*(1+Assumptions!C$22)</f>
        <v>12683457.665461577</v>
      </c>
      <c r="D20" s="2">
        <f>D19*(1+Assumptions!D$22)</f>
        <v>8685856.9702974726</v>
      </c>
      <c r="E20" s="2">
        <f>E19*(1+Assumptions!E$22)</f>
        <v>9938630.9708003607</v>
      </c>
      <c r="F20" s="2">
        <f>F19*(1+Assumptions!F$22)</f>
        <v>995544</v>
      </c>
      <c r="G20" s="2">
        <f>G19*(1+Assumptions!G$22)</f>
        <v>1257096</v>
      </c>
      <c r="H20" s="2">
        <f>H19*(1+Assumptions!H$22)</f>
        <v>360746.38918564242</v>
      </c>
      <c r="I20" s="2">
        <f t="shared" si="1"/>
        <v>33921331.995745055</v>
      </c>
      <c r="J20" s="15">
        <f>ROUND(J19+(C20*Assumptions!C$21),0)</f>
        <v>3387294</v>
      </c>
      <c r="K20" s="15">
        <f>ROUND(K19+(D20*Assumptions!D$21),0)</f>
        <v>2931471</v>
      </c>
      <c r="L20" s="15">
        <f>ROUND(L19+(E20*Assumptions!E$21),0)</f>
        <v>2679083</v>
      </c>
      <c r="M20" s="15">
        <f>ROUND(M19+(F20*Assumptions!F$21),0)</f>
        <v>560868</v>
      </c>
      <c r="N20" s="15">
        <f>ROUND(N19+(G20*Assumptions!G$21),0)</f>
        <v>647817</v>
      </c>
      <c r="O20" s="15">
        <f>ROUND(O19+(H20*Assumptions!H$21),0)</f>
        <v>157239</v>
      </c>
      <c r="P20" s="15">
        <f t="shared" si="2"/>
        <v>10363772</v>
      </c>
      <c r="Q20">
        <f t="shared" si="3"/>
        <v>2035</v>
      </c>
    </row>
    <row r="21" spans="2:17">
      <c r="B21">
        <f t="shared" si="4"/>
        <v>2036</v>
      </c>
      <c r="C21" s="2">
        <f>C20*(1+Assumptions!C$22)</f>
        <v>13317630.548734657</v>
      </c>
      <c r="D21" s="2">
        <f>D20*(1+Assumptions!D$22)</f>
        <v>9120149.8188123461</v>
      </c>
      <c r="E21" s="2">
        <f>E20*(1+Assumptions!E$22)</f>
        <v>10435562.519340379</v>
      </c>
      <c r="F21" s="2">
        <f>F20*(1+Assumptions!F$22)</f>
        <v>995544</v>
      </c>
      <c r="G21" s="2">
        <f>G20*(1+Assumptions!G$22)</f>
        <v>1257096</v>
      </c>
      <c r="H21" s="2">
        <f>H20*(1+Assumptions!H$22)</f>
        <v>364353.85307749885</v>
      </c>
      <c r="I21" s="2">
        <f t="shared" si="1"/>
        <v>35490336.739964887</v>
      </c>
      <c r="J21" s="15">
        <f>ROUND(J20+(C21*Assumptions!C$21),0)</f>
        <v>3444656</v>
      </c>
      <c r="K21" s="15">
        <f>ROUND(K20+(D21*Assumptions!D$21),0)</f>
        <v>2970754</v>
      </c>
      <c r="L21" s="15">
        <f>ROUND(L20+(E21*Assumptions!E$21),0)</f>
        <v>2724031</v>
      </c>
      <c r="M21" s="15">
        <f>ROUND(M20+(F21*Assumptions!F$21),0)</f>
        <v>565156</v>
      </c>
      <c r="N21" s="15">
        <f>ROUND(N20+(G21*Assumptions!G$21),0)</f>
        <v>653232</v>
      </c>
      <c r="O21" s="15">
        <f>ROUND(O20+(H21*Assumptions!H$21),0)</f>
        <v>158808</v>
      </c>
      <c r="P21" s="15">
        <f t="shared" si="2"/>
        <v>10516637</v>
      </c>
      <c r="Q21">
        <f t="shared" si="3"/>
        <v>2036</v>
      </c>
    </row>
    <row r="22" spans="2:17">
      <c r="B22">
        <f t="shared" si="4"/>
        <v>2037</v>
      </c>
      <c r="C22" s="2">
        <f>C21*(1+Assumptions!C$22)</f>
        <v>13983512.076171391</v>
      </c>
      <c r="D22" s="2">
        <f>D21*(1+Assumptions!D$22)</f>
        <v>9576157.3097529635</v>
      </c>
      <c r="E22" s="2">
        <f>E21*(1+Assumptions!E$22)</f>
        <v>10957340.645307399</v>
      </c>
      <c r="F22" s="2">
        <f>F21*(1+Assumptions!F$22)</f>
        <v>995544</v>
      </c>
      <c r="G22" s="2">
        <f>G21*(1+Assumptions!G$22)</f>
        <v>1257096</v>
      </c>
      <c r="H22" s="2">
        <f>H21*(1+Assumptions!H$22)</f>
        <v>367997.39160827384</v>
      </c>
      <c r="I22" s="2">
        <f t="shared" si="1"/>
        <v>37137647.422840029</v>
      </c>
      <c r="J22" s="15">
        <f>ROUND(J21+(C22*Assumptions!C$21),0)</f>
        <v>3504886</v>
      </c>
      <c r="K22" s="15">
        <f>ROUND(K21+(D22*Assumptions!D$21),0)</f>
        <v>3012001</v>
      </c>
      <c r="L22" s="15">
        <f>ROUND(L21+(E22*Assumptions!E$21),0)</f>
        <v>2771227</v>
      </c>
      <c r="M22" s="15">
        <f>ROUND(M21+(F22*Assumptions!F$21),0)</f>
        <v>569444</v>
      </c>
      <c r="N22" s="15">
        <f>ROUND(N21+(G22*Assumptions!G$21),0)</f>
        <v>658647</v>
      </c>
      <c r="O22" s="15">
        <f>ROUND(O21+(H22*Assumptions!H$21),0)</f>
        <v>160393</v>
      </c>
      <c r="P22" s="15">
        <f t="shared" si="2"/>
        <v>10676598</v>
      </c>
      <c r="Q22">
        <f t="shared" si="3"/>
        <v>2037</v>
      </c>
    </row>
    <row r="23" spans="2:17">
      <c r="B23">
        <f t="shared" si="4"/>
        <v>2038</v>
      </c>
      <c r="C23" s="2">
        <f>C22*(1+Assumptions!C$22)</f>
        <v>14682687.679979961</v>
      </c>
      <c r="D23" s="2">
        <f>D22*(1+Assumptions!D$22)</f>
        <v>10054965.175240612</v>
      </c>
      <c r="E23" s="2">
        <f>E22*(1+Assumptions!E$22)</f>
        <v>11505207.67757277</v>
      </c>
      <c r="F23" s="2">
        <f>F22*(1+Assumptions!F$22)</f>
        <v>995544</v>
      </c>
      <c r="G23" s="2">
        <f>G22*(1+Assumptions!G$22)</f>
        <v>1257096</v>
      </c>
      <c r="H23" s="2">
        <f>H22*(1+Assumptions!H$22)</f>
        <v>371677.3655243566</v>
      </c>
      <c r="I23" s="2">
        <f t="shared" si="1"/>
        <v>38867177.898317702</v>
      </c>
      <c r="J23" s="15">
        <f>ROUND(J22+(C23*Assumptions!C$21),0)</f>
        <v>3568128</v>
      </c>
      <c r="K23" s="15">
        <f>ROUND(K22+(D23*Assumptions!D$21),0)</f>
        <v>3055310</v>
      </c>
      <c r="L23" s="15">
        <f>ROUND(L22+(E23*Assumptions!E$21),0)</f>
        <v>2820783</v>
      </c>
      <c r="M23" s="15">
        <f>ROUND(M22+(F23*Assumptions!F$21),0)</f>
        <v>573732</v>
      </c>
      <c r="N23" s="15">
        <f>ROUND(N22+(G23*Assumptions!G$21),0)</f>
        <v>664062</v>
      </c>
      <c r="O23" s="15">
        <f>ROUND(O22+(H23*Assumptions!H$21),0)</f>
        <v>161994</v>
      </c>
      <c r="P23" s="15">
        <f t="shared" si="2"/>
        <v>10844009</v>
      </c>
      <c r="Q23">
        <f t="shared" si="3"/>
        <v>2038</v>
      </c>
    </row>
    <row r="24" spans="2:17">
      <c r="B24">
        <f t="shared" si="4"/>
        <v>2039</v>
      </c>
      <c r="C24" s="2">
        <f>C23*(1+Assumptions!C$22)</f>
        <v>15416822.063978961</v>
      </c>
      <c r="D24" s="2">
        <f>D23*(1+Assumptions!D$22)</f>
        <v>10557713.434002643</v>
      </c>
      <c r="E24" s="2">
        <f>E23*(1+Assumptions!E$22)</f>
        <v>12080468.061451409</v>
      </c>
      <c r="F24" s="2">
        <f>F23*(1+Assumptions!F$22)</f>
        <v>995544</v>
      </c>
      <c r="G24" s="2">
        <f>G23*(1+Assumptions!G$22)</f>
        <v>1257096</v>
      </c>
      <c r="H24" s="2">
        <f>H23*(1+Assumptions!H$22)</f>
        <v>375394.13917960017</v>
      </c>
      <c r="I24" s="2">
        <f t="shared" si="1"/>
        <v>40683037.698612615</v>
      </c>
      <c r="J24" s="15">
        <f>ROUND(J23+(C24*Assumptions!C$21),0)</f>
        <v>3634532</v>
      </c>
      <c r="K24" s="15">
        <f>ROUND(K23+(D24*Assumptions!D$21),0)</f>
        <v>3100784</v>
      </c>
      <c r="L24" s="15">
        <f>ROUND(L23+(E24*Assumptions!E$21),0)</f>
        <v>2872816</v>
      </c>
      <c r="M24" s="15">
        <f>ROUND(M23+(F24*Assumptions!F$21),0)</f>
        <v>578020</v>
      </c>
      <c r="N24" s="15">
        <f>ROUND(N23+(G24*Assumptions!G$21),0)</f>
        <v>669477</v>
      </c>
      <c r="O24" s="15">
        <f>ROUND(O23+(H24*Assumptions!H$21),0)</f>
        <v>163611</v>
      </c>
      <c r="P24" s="15">
        <f t="shared" si="2"/>
        <v>11019240</v>
      </c>
      <c r="Q24">
        <f t="shared" si="3"/>
        <v>2039</v>
      </c>
    </row>
    <row r="25" spans="2:17">
      <c r="B25">
        <f t="shared" si="4"/>
        <v>2040</v>
      </c>
      <c r="C25" s="2">
        <f>C24*(1+Assumptions!C$22)</f>
        <v>16187663.16717791</v>
      </c>
      <c r="D25" s="2">
        <f>D24*(1+Assumptions!D$22)</f>
        <v>11085599.105702776</v>
      </c>
      <c r="E25" s="2">
        <f>E24*(1+Assumptions!E$22)</f>
        <v>12684491.46452398</v>
      </c>
      <c r="F25" s="2">
        <f>F24*(1+Assumptions!F$22)</f>
        <v>995544</v>
      </c>
      <c r="G25" s="2">
        <f>G24*(1+Assumptions!G$22)</f>
        <v>1257096</v>
      </c>
      <c r="H25" s="2">
        <f>H24*(1+Assumptions!H$22)</f>
        <v>379148.08057139616</v>
      </c>
      <c r="I25" s="2">
        <f t="shared" si="1"/>
        <v>42589541.817976065</v>
      </c>
      <c r="J25" s="15">
        <f>ROUND(J24+(C25*Assumptions!C$21),0)</f>
        <v>3704256</v>
      </c>
      <c r="K25" s="15">
        <f>ROUND(K24+(D25*Assumptions!D$21),0)</f>
        <v>3148532</v>
      </c>
      <c r="L25" s="15">
        <f>ROUND(L24+(E25*Assumptions!E$21),0)</f>
        <v>2927451</v>
      </c>
      <c r="M25" s="15">
        <f>ROUND(M24+(F25*Assumptions!F$21),0)</f>
        <v>582308</v>
      </c>
      <c r="N25" s="15">
        <f>ROUND(N24+(G25*Assumptions!G$21),0)</f>
        <v>674892</v>
      </c>
      <c r="O25" s="15">
        <f>ROUND(O24+(H25*Assumptions!H$21),0)</f>
        <v>165244</v>
      </c>
      <c r="P25" s="15">
        <f t="shared" si="2"/>
        <v>11202683</v>
      </c>
      <c r="Q25">
        <f t="shared" si="3"/>
        <v>2040</v>
      </c>
    </row>
    <row r="26" spans="2:17">
      <c r="B26">
        <f t="shared" si="4"/>
        <v>2041</v>
      </c>
      <c r="C26" s="2">
        <f>C25*(1+Assumptions!C$22)</f>
        <v>16997046.325536806</v>
      </c>
      <c r="D26" s="2">
        <f>D25*(1+Assumptions!D$22)</f>
        <v>11639879.060987916</v>
      </c>
      <c r="E26" s="2">
        <f>E25*(1+Assumptions!E$22)</f>
        <v>13318716.037750181</v>
      </c>
      <c r="F26" s="2">
        <f>F25*(1+Assumptions!F$22)</f>
        <v>995544</v>
      </c>
      <c r="G26" s="2">
        <f>G25*(1+Assumptions!G$22)</f>
        <v>1257096</v>
      </c>
      <c r="H26" s="2">
        <f>H25*(1+Assumptions!H$22)</f>
        <v>382939.56137711013</v>
      </c>
      <c r="I26" s="2">
        <f t="shared" si="1"/>
        <v>44591220.985652015</v>
      </c>
      <c r="J26" s="15">
        <f>ROUND(J25+(C26*Assumptions!C$21),0)</f>
        <v>3777466</v>
      </c>
      <c r="K26" s="15">
        <f>ROUND(K25+(D26*Assumptions!D$21),0)</f>
        <v>3198668</v>
      </c>
      <c r="L26" s="15">
        <f>ROUND(L25+(E26*Assumptions!E$21),0)</f>
        <v>2984818</v>
      </c>
      <c r="M26" s="15">
        <f>ROUND(M25+(F26*Assumptions!F$21),0)</f>
        <v>586596</v>
      </c>
      <c r="N26" s="15">
        <f>ROUND(N25+(G26*Assumptions!G$21),0)</f>
        <v>680307</v>
      </c>
      <c r="O26" s="15">
        <f>ROUND(O25+(H26*Assumptions!H$21),0)</f>
        <v>166893</v>
      </c>
      <c r="P26" s="15">
        <f t="shared" si="2"/>
        <v>11394748</v>
      </c>
      <c r="Q26">
        <f t="shared" si="3"/>
        <v>2041</v>
      </c>
    </row>
    <row r="27" spans="2:17">
      <c r="B27">
        <f t="shared" si="4"/>
        <v>2042</v>
      </c>
      <c r="C27" s="2">
        <f>C26*(1+Assumptions!C$22)</f>
        <v>17846898.641813647</v>
      </c>
      <c r="D27" s="2">
        <f>D26*(1+Assumptions!D$22)</f>
        <v>12221873.014037313</v>
      </c>
      <c r="E27" s="2">
        <f>E26*(1+Assumptions!E$22)</f>
        <v>13984651.839637691</v>
      </c>
      <c r="F27" s="2">
        <f>F26*(1+Assumptions!F$22)</f>
        <v>995544</v>
      </c>
      <c r="G27" s="2">
        <f>G26*(1+Assumptions!G$22)</f>
        <v>1257096</v>
      </c>
      <c r="H27" s="2">
        <f>H26*(1+Assumptions!H$22)</f>
        <v>386768.95699088124</v>
      </c>
      <c r="I27" s="2">
        <f t="shared" si="1"/>
        <v>46692832.452479534</v>
      </c>
      <c r="J27" s="15">
        <f>ROUND(J26+(C27*Assumptions!C$21),0)</f>
        <v>3854337</v>
      </c>
      <c r="K27" s="15">
        <f>ROUND(K26+(D27*Assumptions!D$21),0)</f>
        <v>3251310</v>
      </c>
      <c r="L27" s="15">
        <f>ROUND(L26+(E27*Assumptions!E$21),0)</f>
        <v>3045053</v>
      </c>
      <c r="M27" s="15">
        <f>ROUND(M26+(F27*Assumptions!F$21),0)</f>
        <v>590884</v>
      </c>
      <c r="N27" s="15">
        <f>ROUND(N26+(G27*Assumptions!G$21),0)</f>
        <v>685722</v>
      </c>
      <c r="O27" s="15">
        <f>ROUND(O26+(H27*Assumptions!H$21),0)</f>
        <v>168559</v>
      </c>
      <c r="P27" s="15">
        <f t="shared" si="2"/>
        <v>11595865</v>
      </c>
      <c r="Q27">
        <f t="shared" si="3"/>
        <v>2042</v>
      </c>
    </row>
    <row r="28" spans="2:17">
      <c r="B28">
        <f t="shared" si="4"/>
        <v>2043</v>
      </c>
      <c r="C28" s="2">
        <f>C27*(1+Assumptions!C$22)</f>
        <v>18739243.573904332</v>
      </c>
      <c r="D28" s="2">
        <f>D27*(1+Assumptions!D$22)</f>
        <v>12832966.664739178</v>
      </c>
      <c r="E28" s="2">
        <f>E27*(1+Assumptions!E$22)</f>
        <v>14683884.431619577</v>
      </c>
      <c r="F28" s="2">
        <f>F27*(1+Assumptions!F$22)</f>
        <v>995544</v>
      </c>
      <c r="G28" s="2">
        <f>G27*(1+Assumptions!G$22)</f>
        <v>1257096</v>
      </c>
      <c r="H28" s="2">
        <f>H27*(1+Assumptions!H$22)</f>
        <v>390636.64656079008</v>
      </c>
      <c r="I28" s="2">
        <f t="shared" si="1"/>
        <v>48899371.316823877</v>
      </c>
      <c r="J28" s="15">
        <f>ROUND(J27+(C28*Assumptions!C$21),0)</f>
        <v>3935051</v>
      </c>
      <c r="K28" s="15">
        <f>ROUND(K27+(D28*Assumptions!D$21),0)</f>
        <v>3306585</v>
      </c>
      <c r="L28" s="15">
        <f>ROUND(L27+(E28*Assumptions!E$21),0)</f>
        <v>3108300</v>
      </c>
      <c r="M28" s="15">
        <f>ROUND(M27+(F28*Assumptions!F$21),0)</f>
        <v>595172</v>
      </c>
      <c r="N28" s="15">
        <f>ROUND(N27+(G28*Assumptions!G$21),0)</f>
        <v>691137</v>
      </c>
      <c r="O28" s="15">
        <f>ROUND(O27+(H28*Assumptions!H$21),0)</f>
        <v>170242</v>
      </c>
      <c r="P28" s="15">
        <f t="shared" si="2"/>
        <v>11806487</v>
      </c>
      <c r="Q28">
        <f t="shared" si="3"/>
        <v>2043</v>
      </c>
    </row>
    <row r="29" spans="2:17">
      <c r="B29">
        <f t="shared" si="4"/>
        <v>2044</v>
      </c>
      <c r="C29" s="2">
        <f>C28*(1+Assumptions!C$22)</f>
        <v>19676205.752599549</v>
      </c>
      <c r="D29" s="2">
        <f>D28*(1+Assumptions!D$22)</f>
        <v>13474614.997976137</v>
      </c>
      <c r="E29" s="2">
        <f>E28*(1+Assumptions!E$22)</f>
        <v>15418078.653200557</v>
      </c>
      <c r="F29" s="2">
        <f>F28*(1+Assumptions!F$22)</f>
        <v>995544</v>
      </c>
      <c r="G29" s="2">
        <f>G28*(1+Assumptions!G$22)</f>
        <v>1257096</v>
      </c>
      <c r="H29" s="2">
        <f>H28*(1+Assumptions!H$22)</f>
        <v>394543.01302639797</v>
      </c>
      <c r="I29" s="2">
        <f t="shared" si="1"/>
        <v>51216082.416802645</v>
      </c>
      <c r="J29" s="15">
        <f>ROUND(J28+(C29*Assumptions!C$21),0)</f>
        <v>4019801</v>
      </c>
      <c r="K29" s="15">
        <f>ROUND(K28+(D29*Assumptions!D$21),0)</f>
        <v>3364623</v>
      </c>
      <c r="L29" s="15">
        <f>ROUND(L28+(E29*Assumptions!E$21),0)</f>
        <v>3174709</v>
      </c>
      <c r="M29" s="15">
        <f>ROUND(M28+(F29*Assumptions!F$21),0)</f>
        <v>599460</v>
      </c>
      <c r="N29" s="15">
        <f>ROUND(N28+(G29*Assumptions!G$21),0)</f>
        <v>696552</v>
      </c>
      <c r="O29" s="15">
        <f>ROUND(O28+(H29*Assumptions!H$21),0)</f>
        <v>171941</v>
      </c>
      <c r="P29" s="15">
        <f t="shared" si="2"/>
        <v>12027086</v>
      </c>
      <c r="Q29">
        <f t="shared" si="3"/>
        <v>2044</v>
      </c>
    </row>
    <row r="30" spans="2:17">
      <c r="B30">
        <f t="shared" si="4"/>
        <v>2045</v>
      </c>
      <c r="C30" s="2">
        <f>C29*(1+Assumptions!C$22)</f>
        <v>20660016.040229525</v>
      </c>
      <c r="D30" s="2">
        <f>D29*(1+Assumptions!D$22)</f>
        <v>14148345.747874945</v>
      </c>
      <c r="E30" s="2">
        <f>E29*(1+Assumptions!E$22)</f>
        <v>16188982.585860586</v>
      </c>
      <c r="F30" s="2">
        <f>F29*(1+Assumptions!F$22)</f>
        <v>995544</v>
      </c>
      <c r="G30" s="2">
        <f>G29*(1+Assumptions!G$22)</f>
        <v>1257096</v>
      </c>
      <c r="H30" s="2">
        <f>H29*(1+Assumptions!H$22)</f>
        <v>398488.44315666193</v>
      </c>
      <c r="I30" s="2">
        <f t="shared" si="1"/>
        <v>53648472.817121722</v>
      </c>
      <c r="J30" s="15">
        <f>ROUND(J29+(C30*Assumptions!C$21),0)</f>
        <v>4108788</v>
      </c>
      <c r="K30" s="15">
        <f>ROUND(K29+(D30*Assumptions!D$21),0)</f>
        <v>3425563</v>
      </c>
      <c r="L30" s="15">
        <f>ROUND(L29+(E30*Assumptions!E$21),0)</f>
        <v>3244439</v>
      </c>
      <c r="M30" s="15">
        <f>ROUND(M29+(F30*Assumptions!F$21),0)</f>
        <v>603748</v>
      </c>
      <c r="N30" s="15">
        <f>ROUND(N29+(G30*Assumptions!G$21),0)</f>
        <v>701967</v>
      </c>
      <c r="O30" s="15">
        <f>ROUND(O29+(H30*Assumptions!H$21),0)</f>
        <v>173657</v>
      </c>
      <c r="P30" s="15">
        <f t="shared" si="2"/>
        <v>12258162</v>
      </c>
      <c r="Q30">
        <f t="shared" si="3"/>
        <v>2045</v>
      </c>
    </row>
    <row r="31" spans="2:17">
      <c r="B31">
        <f t="shared" si="4"/>
        <v>2046</v>
      </c>
      <c r="C31" s="2">
        <f>C30*(1+Assumptions!C$22)</f>
        <v>21693016.842241004</v>
      </c>
      <c r="D31" s="2">
        <f>D30*(1+Assumptions!D$22)</f>
        <v>14855763.035268694</v>
      </c>
      <c r="E31" s="2">
        <f>E30*(1+Assumptions!E$22)</f>
        <v>16998431.715153616</v>
      </c>
      <c r="F31" s="2">
        <f>F30*(1+Assumptions!F$22)</f>
        <v>995544</v>
      </c>
      <c r="G31" s="2">
        <f>G30*(1+Assumptions!G$22)</f>
        <v>1257096</v>
      </c>
      <c r="H31" s="2">
        <f>H30*(1+Assumptions!H$22)</f>
        <v>402473.32758822857</v>
      </c>
      <c r="I31" s="2">
        <f t="shared" si="1"/>
        <v>56202324.920251548</v>
      </c>
      <c r="J31" s="15">
        <f>ROUND(J30+(C31*Assumptions!C$21),0)</f>
        <v>4202225</v>
      </c>
      <c r="K31" s="15">
        <f>ROUND(K30+(D31*Assumptions!D$21),0)</f>
        <v>3489550</v>
      </c>
      <c r="L31" s="15">
        <f>ROUND(L30+(E31*Assumptions!E$21),0)</f>
        <v>3317655</v>
      </c>
      <c r="M31" s="15">
        <f>ROUND(M30+(F31*Assumptions!F$21),0)</f>
        <v>608036</v>
      </c>
      <c r="N31" s="15">
        <f>ROUND(N30+(G31*Assumptions!G$21),0)</f>
        <v>707382</v>
      </c>
      <c r="O31" s="15">
        <f>ROUND(O30+(H31*Assumptions!H$21),0)</f>
        <v>175391</v>
      </c>
      <c r="P31" s="15">
        <f t="shared" si="2"/>
        <v>12500239</v>
      </c>
      <c r="Q31">
        <f t="shared" si="3"/>
        <v>2046</v>
      </c>
    </row>
    <row r="32" spans="2:17">
      <c r="B32">
        <f t="shared" si="4"/>
        <v>2047</v>
      </c>
      <c r="C32" s="2">
        <f>C31*(1+Assumptions!C$22)</f>
        <v>22777667.684353054</v>
      </c>
      <c r="D32" s="2">
        <f>D31*(1+Assumptions!D$22)</f>
        <v>15598551.18703213</v>
      </c>
      <c r="E32" s="2">
        <f>E31*(1+Assumptions!E$22)</f>
        <v>17848353.300911296</v>
      </c>
      <c r="F32" s="2">
        <f>F31*(1+Assumptions!F$22)</f>
        <v>995544</v>
      </c>
      <c r="G32" s="2">
        <f>G31*(1+Assumptions!G$22)</f>
        <v>1257096</v>
      </c>
      <c r="H32" s="2">
        <f>H31*(1+Assumptions!H$22)</f>
        <v>406498.06086411088</v>
      </c>
      <c r="I32" s="2">
        <f t="shared" si="1"/>
        <v>58883710.233160593</v>
      </c>
      <c r="J32" s="15">
        <f>ROUND(J31+(C32*Assumptions!C$21),0)</f>
        <v>4300334</v>
      </c>
      <c r="K32" s="15">
        <f>ROUND(K31+(D32*Assumptions!D$21),0)</f>
        <v>3556737</v>
      </c>
      <c r="L32" s="15">
        <f>ROUND(L31+(E32*Assumptions!E$21),0)</f>
        <v>3394532</v>
      </c>
      <c r="M32" s="15">
        <f>ROUND(M31+(F32*Assumptions!F$21),0)</f>
        <v>612324</v>
      </c>
      <c r="N32" s="15">
        <f>ROUND(N31+(G32*Assumptions!G$21),0)</f>
        <v>712797</v>
      </c>
      <c r="O32" s="15">
        <f>ROUND(O31+(H32*Assumptions!H$21),0)</f>
        <v>177142</v>
      </c>
      <c r="P32" s="15">
        <f t="shared" si="2"/>
        <v>12753866</v>
      </c>
      <c r="Q32">
        <f t="shared" si="3"/>
        <v>2047</v>
      </c>
    </row>
    <row r="33" spans="2:17">
      <c r="B33">
        <f t="shared" si="4"/>
        <v>2048</v>
      </c>
      <c r="C33" s="2">
        <f>C32*(1+Assumptions!C$22)</f>
        <v>23916551.068570707</v>
      </c>
      <c r="D33" s="2">
        <f>D32*(1+Assumptions!D$22)</f>
        <v>16378478.746383736</v>
      </c>
      <c r="E33" s="2">
        <f>E32*(1+Assumptions!E$22)</f>
        <v>18740770.965956863</v>
      </c>
      <c r="F33" s="2">
        <f>F32*(1+Assumptions!F$22)</f>
        <v>995544</v>
      </c>
      <c r="G33" s="2">
        <f>G32*(1+Assumptions!G$22)</f>
        <v>1257096</v>
      </c>
      <c r="H33" s="2">
        <f>H32*(1+Assumptions!H$22)</f>
        <v>410563.041472752</v>
      </c>
      <c r="I33" s="2">
        <f t="shared" si="1"/>
        <v>61699003.822384067</v>
      </c>
      <c r="J33" s="15">
        <f>ROUND(J32+(C33*Assumptions!C$21),0)</f>
        <v>4403348</v>
      </c>
      <c r="K33" s="15">
        <f>ROUND(K32+(D33*Assumptions!D$21),0)</f>
        <v>3627283</v>
      </c>
      <c r="L33" s="15">
        <f>ROUND(L32+(E33*Assumptions!E$21),0)</f>
        <v>3475253</v>
      </c>
      <c r="M33" s="15">
        <f>ROUND(M32+(F33*Assumptions!F$21),0)</f>
        <v>616612</v>
      </c>
      <c r="N33" s="15">
        <f>ROUND(N32+(G33*Assumptions!G$21),0)</f>
        <v>718212</v>
      </c>
      <c r="O33" s="15">
        <f>ROUND(O32+(H33*Assumptions!H$21),0)</f>
        <v>178910</v>
      </c>
      <c r="P33" s="15">
        <f t="shared" si="2"/>
        <v>13019618</v>
      </c>
      <c r="Q33">
        <f t="shared" si="3"/>
        <v>2048</v>
      </c>
    </row>
    <row r="34" spans="2:17">
      <c r="B34">
        <f t="shared" si="4"/>
        <v>2049</v>
      </c>
      <c r="C34" s="2">
        <f>C33*(1+Assumptions!C$22)</f>
        <v>25112378.621999245</v>
      </c>
      <c r="D34" s="2">
        <f>D33*(1+Assumptions!D$22)</f>
        <v>17197402.683702923</v>
      </c>
      <c r="E34" s="2">
        <f>E33*(1+Assumptions!E$22)</f>
        <v>19677809.514254708</v>
      </c>
      <c r="F34" s="2">
        <f>F33*(1+Assumptions!F$22)</f>
        <v>995544</v>
      </c>
      <c r="G34" s="2">
        <f>G33*(1+Assumptions!G$22)</f>
        <v>1257096</v>
      </c>
      <c r="H34" s="2">
        <f>H33*(1+Assumptions!H$22)</f>
        <v>414668.67188747955</v>
      </c>
      <c r="I34" s="2">
        <f t="shared" si="1"/>
        <v>64654899.491844349</v>
      </c>
      <c r="J34" s="15">
        <f>ROUND(J33+(C34*Assumptions!C$21),0)</f>
        <v>4511513</v>
      </c>
      <c r="K34" s="15">
        <f>ROUND(K33+(D34*Assumptions!D$21),0)</f>
        <v>3701356</v>
      </c>
      <c r="L34" s="15">
        <f>ROUND(L33+(E34*Assumptions!E$21),0)</f>
        <v>3560010</v>
      </c>
      <c r="M34" s="15">
        <f>ROUND(M33+(F34*Assumptions!F$21),0)</f>
        <v>620900</v>
      </c>
      <c r="N34" s="15">
        <f>ROUND(N33+(G34*Assumptions!G$21),0)</f>
        <v>723627</v>
      </c>
      <c r="O34" s="15">
        <f>ROUND(O33+(H34*Assumptions!H$21),0)</f>
        <v>180696</v>
      </c>
      <c r="P34" s="15">
        <f t="shared" si="2"/>
        <v>13298102</v>
      </c>
      <c r="Q34">
        <f t="shared" si="3"/>
        <v>2049</v>
      </c>
    </row>
    <row r="35" spans="2:17">
      <c r="B35">
        <f t="shared" si="4"/>
        <v>2050</v>
      </c>
      <c r="C35" s="2">
        <f>C34*(1+Assumptions!C$22)</f>
        <v>26367997.553099208</v>
      </c>
      <c r="D35" s="2">
        <f>D34*(1+Assumptions!D$22)</f>
        <v>18057272.81788807</v>
      </c>
      <c r="E35" s="2">
        <f>E34*(1+Assumptions!E$22)</f>
        <v>20661699.989967443</v>
      </c>
      <c r="F35" s="2">
        <f>F34*(1+Assumptions!F$22)</f>
        <v>995544</v>
      </c>
      <c r="G35" s="2">
        <f>G34*(1+Assumptions!G$22)</f>
        <v>1257096</v>
      </c>
      <c r="H35" s="2">
        <f>H34*(1+Assumptions!H$22)</f>
        <v>418815.35860635433</v>
      </c>
      <c r="I35" s="2">
        <f t="shared" si="1"/>
        <v>67758425.719561085</v>
      </c>
      <c r="J35" s="15">
        <f>ROUND(J34+(C35*Assumptions!C$21),0)</f>
        <v>4625086</v>
      </c>
      <c r="K35" s="15">
        <f>ROUND(K34+(D35*Assumptions!D$21),0)</f>
        <v>3779133</v>
      </c>
      <c r="L35" s="15">
        <f>ROUND(L34+(E35*Assumptions!E$21),0)</f>
        <v>3649005</v>
      </c>
      <c r="M35" s="15">
        <f>ROUND(M34+(F35*Assumptions!F$21),0)</f>
        <v>625188</v>
      </c>
      <c r="N35" s="15">
        <f>ROUND(N34+(G35*Assumptions!G$21),0)</f>
        <v>729042</v>
      </c>
      <c r="O35" s="15">
        <f>ROUND(O34+(H35*Assumptions!H$21),0)</f>
        <v>182500</v>
      </c>
      <c r="P35" s="15">
        <f t="shared" si="2"/>
        <v>13589954</v>
      </c>
      <c r="Q35">
        <f t="shared" si="3"/>
        <v>2050</v>
      </c>
    </row>
    <row r="36" spans="2:17">
      <c r="B36">
        <f t="shared" si="4"/>
        <v>2051</v>
      </c>
      <c r="C36" s="2">
        <f>C35*(1+Assumptions!C$22)</f>
        <v>27686397.43075417</v>
      </c>
      <c r="D36" s="2">
        <f>D35*(1+Assumptions!D$22)</f>
        <v>18960136.458782475</v>
      </c>
      <c r="E36" s="2">
        <f>E35*(1+Assumptions!E$22)</f>
        <v>21694784.989465818</v>
      </c>
      <c r="F36" s="2">
        <f>F35*(1+Assumptions!F$22)</f>
        <v>995544</v>
      </c>
      <c r="G36" s="2">
        <f>G35*(1+Assumptions!G$22)</f>
        <v>1257096</v>
      </c>
      <c r="H36" s="2">
        <f>H35*(1+Assumptions!H$22)</f>
        <v>423003.51219241787</v>
      </c>
      <c r="I36" s="2">
        <f t="shared" si="1"/>
        <v>71016962.39119488</v>
      </c>
      <c r="J36" s="15">
        <f>ROUND(J35+(C36*Assumptions!C$21),0)</f>
        <v>4744338</v>
      </c>
      <c r="K36" s="15">
        <f>ROUND(K35+(D36*Assumptions!D$21),0)</f>
        <v>3860799</v>
      </c>
      <c r="L36" s="15">
        <f>ROUND(L35+(E36*Assumptions!E$21),0)</f>
        <v>3742449</v>
      </c>
      <c r="M36" s="15">
        <f>ROUND(M35+(F36*Assumptions!F$21),0)</f>
        <v>629476</v>
      </c>
      <c r="N36" s="15">
        <f>ROUND(N35+(G36*Assumptions!G$21),0)</f>
        <v>734457</v>
      </c>
      <c r="O36" s="15">
        <f>ROUND(O35+(H36*Assumptions!H$21),0)</f>
        <v>184322</v>
      </c>
      <c r="P36" s="15">
        <f t="shared" si="2"/>
        <v>13895841</v>
      </c>
      <c r="Q36">
        <f t="shared" si="3"/>
        <v>2051</v>
      </c>
    </row>
    <row r="37" spans="2:17">
      <c r="B37">
        <f t="shared" si="4"/>
        <v>2052</v>
      </c>
      <c r="C37" s="2">
        <f>C36*(1+Assumptions!C$22)</f>
        <v>29070717.302291881</v>
      </c>
      <c r="D37" s="2">
        <f>D36*(1+Assumptions!D$22)</f>
        <v>19908143.281721599</v>
      </c>
      <c r="E37" s="2">
        <f>E36*(1+Assumptions!E$22)</f>
        <v>22779524.23893911</v>
      </c>
      <c r="F37" s="2">
        <f>F36*(1+Assumptions!F$22)</f>
        <v>995544</v>
      </c>
      <c r="G37" s="2">
        <f>G36*(1+Assumptions!G$22)</f>
        <v>1257096</v>
      </c>
      <c r="H37" s="2">
        <f>H36*(1+Assumptions!H$22)</f>
        <v>427233.54731434205</v>
      </c>
      <c r="I37" s="2">
        <f t="shared" si="1"/>
        <v>74438258.370266929</v>
      </c>
      <c r="J37" s="15">
        <f>ROUND(J36+(C37*Assumptions!C$21),0)</f>
        <v>4869552</v>
      </c>
      <c r="K37" s="15">
        <f>ROUND(K36+(D37*Assumptions!D$21),0)</f>
        <v>3946548</v>
      </c>
      <c r="L37" s="15">
        <f>ROUND(L36+(E37*Assumptions!E$21),0)</f>
        <v>3840566</v>
      </c>
      <c r="M37" s="15">
        <f>ROUND(M36+(F37*Assumptions!F$21),0)</f>
        <v>633764</v>
      </c>
      <c r="N37" s="15">
        <f>ROUND(N36+(G37*Assumptions!G$21),0)</f>
        <v>739872</v>
      </c>
      <c r="O37" s="15">
        <f>ROUND(O36+(H37*Assumptions!H$21),0)</f>
        <v>186162</v>
      </c>
      <c r="P37" s="15">
        <f t="shared" si="2"/>
        <v>14216464</v>
      </c>
      <c r="Q37">
        <f t="shared" si="3"/>
        <v>2052</v>
      </c>
    </row>
    <row r="38" spans="2:17">
      <c r="B38">
        <f t="shared" si="4"/>
        <v>2053</v>
      </c>
      <c r="C38" s="2">
        <f>C37*(1+Assumptions!C$22)</f>
        <v>30524253.167406477</v>
      </c>
      <c r="D38" s="2">
        <f>D37*(1+Assumptions!D$22)</f>
        <v>20903550.44580768</v>
      </c>
      <c r="E38" s="2">
        <f>E37*(1+Assumptions!E$22)</f>
        <v>23918500.450886067</v>
      </c>
      <c r="F38" s="2">
        <f>F37*(1+Assumptions!F$22)</f>
        <v>995544</v>
      </c>
      <c r="G38" s="2">
        <f>G37*(1+Assumptions!G$22)</f>
        <v>1257096</v>
      </c>
      <c r="H38" s="2">
        <f>H37*(1+Assumptions!H$22)</f>
        <v>431505.88278748549</v>
      </c>
      <c r="I38" s="2">
        <f t="shared" si="1"/>
        <v>78030449.946887702</v>
      </c>
      <c r="J38" s="15">
        <f>ROUND(J37+(C38*Assumptions!C$21),0)</f>
        <v>5001027</v>
      </c>
      <c r="K38" s="15">
        <f>ROUND(K37+(D38*Assumptions!D$21),0)</f>
        <v>4036584</v>
      </c>
      <c r="L38" s="15">
        <f>ROUND(L37+(E38*Assumptions!E$21),0)</f>
        <v>3943588</v>
      </c>
      <c r="M38" s="15">
        <f>ROUND(M37+(F38*Assumptions!F$21),0)</f>
        <v>638052</v>
      </c>
      <c r="N38" s="15">
        <f>ROUND(N37+(G38*Assumptions!G$21),0)</f>
        <v>745287</v>
      </c>
      <c r="O38" s="15">
        <f>ROUND(O37+(H38*Assumptions!H$21),0)</f>
        <v>188021</v>
      </c>
      <c r="P38" s="15">
        <f t="shared" si="2"/>
        <v>14552559</v>
      </c>
      <c r="Q38">
        <f t="shared" si="3"/>
        <v>2053</v>
      </c>
    </row>
    <row r="39" spans="2:17">
      <c r="B39">
        <f t="shared" si="4"/>
        <v>2054</v>
      </c>
      <c r="C39" s="2">
        <f>C38*(1+Assumptions!C$22)</f>
        <v>32050465.825776801</v>
      </c>
      <c r="D39" s="2">
        <f>D38*(1+Assumptions!D$22)</f>
        <v>21948727.968098067</v>
      </c>
      <c r="E39" s="2">
        <f>E38*(1+Assumptions!E$22)</f>
        <v>25114425.473430373</v>
      </c>
      <c r="F39" s="2">
        <f>F38*(1+Assumptions!F$22)</f>
        <v>995544</v>
      </c>
      <c r="G39" s="2">
        <f>G38*(1+Assumptions!G$22)</f>
        <v>1257096</v>
      </c>
      <c r="H39" s="2">
        <f>H38*(1+Assumptions!H$22)</f>
        <v>435820.94161536032</v>
      </c>
      <c r="I39" s="2">
        <f t="shared" si="1"/>
        <v>81802080.208920598</v>
      </c>
      <c r="J39" s="15">
        <f>ROUND(J38+(C39*Assumptions!C$21),0)</f>
        <v>5139076</v>
      </c>
      <c r="K39" s="15">
        <f>ROUND(K38+(D39*Assumptions!D$21),0)</f>
        <v>4131122</v>
      </c>
      <c r="L39" s="15">
        <f>ROUND(L38+(E39*Assumptions!E$21),0)</f>
        <v>4051762</v>
      </c>
      <c r="M39" s="15">
        <f>ROUND(M38+(F39*Assumptions!F$21),0)</f>
        <v>642340</v>
      </c>
      <c r="N39" s="15">
        <f>ROUND(N38+(G39*Assumptions!G$21),0)</f>
        <v>750702</v>
      </c>
      <c r="O39" s="15">
        <f>ROUND(O38+(H39*Assumptions!H$21),0)</f>
        <v>189898</v>
      </c>
      <c r="P39" s="15">
        <f t="shared" si="2"/>
        <v>14904900</v>
      </c>
      <c r="Q39">
        <f t="shared" si="3"/>
        <v>2054</v>
      </c>
    </row>
    <row r="40" spans="2:17">
      <c r="B40">
        <f t="shared" si="4"/>
        <v>2055</v>
      </c>
      <c r="C40" s="2">
        <f>C39*(1+Assumptions!C$22)</f>
        <v>33652989.117065638</v>
      </c>
      <c r="D40" s="2">
        <f>D39*(1+Assumptions!D$22)</f>
        <v>23046164.36650297</v>
      </c>
      <c r="E40" s="2">
        <f>E39*(1+Assumptions!E$22)</f>
        <v>26370146.747101892</v>
      </c>
      <c r="F40" s="2">
        <f>F39*(1+Assumptions!F$22)</f>
        <v>995544</v>
      </c>
      <c r="G40" s="2">
        <f>G39*(1+Assumptions!G$22)</f>
        <v>1257096</v>
      </c>
      <c r="H40" s="2">
        <f>H39*(1+Assumptions!H$22)</f>
        <v>440179.15103151393</v>
      </c>
      <c r="I40" s="2">
        <f t="shared" si="1"/>
        <v>85762119.381702006</v>
      </c>
      <c r="J40" s="15">
        <f>ROUND(J39+(C40*Assumptions!C$21),0)</f>
        <v>5284027</v>
      </c>
      <c r="K40" s="15">
        <f>ROUND(K39+(D40*Assumptions!D$21),0)</f>
        <v>4230387</v>
      </c>
      <c r="L40" s="15">
        <f>ROUND(L39+(E40*Assumptions!E$21),0)</f>
        <v>4165344</v>
      </c>
      <c r="M40" s="15">
        <f>ROUND(M39+(F40*Assumptions!F$21),0)</f>
        <v>646628</v>
      </c>
      <c r="N40" s="15">
        <f>ROUND(N39+(G40*Assumptions!G$21),0)</f>
        <v>756117</v>
      </c>
      <c r="O40" s="15">
        <f>ROUND(O39+(H40*Assumptions!H$21),0)</f>
        <v>191794</v>
      </c>
      <c r="P40" s="15">
        <f t="shared" si="2"/>
        <v>15274297</v>
      </c>
      <c r="Q40">
        <f t="shared" si="3"/>
        <v>2055</v>
      </c>
    </row>
    <row r="41" spans="2:17">
      <c r="B41">
        <f t="shared" si="4"/>
        <v>2056</v>
      </c>
      <c r="C41" s="2">
        <f>C40*(1+Assumptions!C$22)</f>
        <v>35335638.572918922</v>
      </c>
      <c r="D41" s="2">
        <f>D40*(1+Assumptions!D$22)</f>
        <v>24198472.58482812</v>
      </c>
      <c r="E41" s="2">
        <f>E40*(1+Assumptions!E$22)</f>
        <v>27688654.084456988</v>
      </c>
      <c r="F41" s="2">
        <f>F40*(1+Assumptions!F$22)</f>
        <v>995544</v>
      </c>
      <c r="G41" s="2">
        <f>G40*(1+Assumptions!G$22)</f>
        <v>1257096</v>
      </c>
      <c r="H41" s="2">
        <f>H40*(1+Assumptions!H$22)</f>
        <v>444580.94254182908</v>
      </c>
      <c r="I41" s="2">
        <f t="shared" si="1"/>
        <v>89919986.184745863</v>
      </c>
      <c r="J41" s="15">
        <f>ROUND(J40+(C41*Assumptions!C$21),0)</f>
        <v>5436226</v>
      </c>
      <c r="K41" s="15">
        <f>ROUND(K40+(D41*Assumptions!D$21),0)</f>
        <v>4334615</v>
      </c>
      <c r="L41" s="15">
        <f>ROUND(L40+(E41*Assumptions!E$21),0)</f>
        <v>4284605</v>
      </c>
      <c r="M41" s="15">
        <f>ROUND(M40+(F41*Assumptions!F$21),0)</f>
        <v>650916</v>
      </c>
      <c r="N41" s="15">
        <f>ROUND(N40+(G41*Assumptions!G$21),0)</f>
        <v>761532</v>
      </c>
      <c r="O41" s="15">
        <f>ROUND(O40+(H41*Assumptions!H$21),0)</f>
        <v>193709</v>
      </c>
      <c r="P41" s="15">
        <f t="shared" si="2"/>
        <v>15661603</v>
      </c>
      <c r="Q41">
        <f t="shared" si="3"/>
        <v>2056</v>
      </c>
    </row>
    <row r="42" spans="2:17">
      <c r="B42">
        <f t="shared" si="4"/>
        <v>2057</v>
      </c>
      <c r="C42" s="2">
        <f>C41*(1+Assumptions!C$22)</f>
        <v>37102420.501564868</v>
      </c>
      <c r="D42" s="2">
        <f>D41*(1+Assumptions!D$22)</f>
        <v>25408396.214069527</v>
      </c>
      <c r="E42" s="2">
        <f>E41*(1+Assumptions!E$22)</f>
        <v>29073086.788679838</v>
      </c>
      <c r="F42" s="2">
        <f>F41*(1+Assumptions!F$22)</f>
        <v>995544</v>
      </c>
      <c r="G42" s="2">
        <f>G41*(1+Assumptions!G$22)</f>
        <v>1257096</v>
      </c>
      <c r="H42" s="2">
        <f>H41*(1+Assumptions!H$22)</f>
        <v>449026.7519672474</v>
      </c>
      <c r="I42" s="2">
        <f t="shared" si="1"/>
        <v>94285570.25628148</v>
      </c>
      <c r="J42" s="15">
        <f>ROUND(J41+(C42*Assumptions!C$21),0)</f>
        <v>5596035</v>
      </c>
      <c r="K42" s="15">
        <f>ROUND(K41+(D42*Assumptions!D$21),0)</f>
        <v>4444055</v>
      </c>
      <c r="L42" s="15">
        <f>ROUND(L41+(E42*Assumptions!E$21),0)</f>
        <v>4409829</v>
      </c>
      <c r="M42" s="15">
        <f>ROUND(M41+(F42*Assumptions!F$21),0)</f>
        <v>655204</v>
      </c>
      <c r="N42" s="15">
        <f>ROUND(N41+(G42*Assumptions!G$21),0)</f>
        <v>766947</v>
      </c>
      <c r="O42" s="15">
        <f>ROUND(O41+(H42*Assumptions!H$21),0)</f>
        <v>195643</v>
      </c>
      <c r="P42" s="15">
        <f t="shared" si="2"/>
        <v>16067713</v>
      </c>
      <c r="Q42">
        <f t="shared" si="3"/>
        <v>2057</v>
      </c>
    </row>
    <row r="43" spans="2:17">
      <c r="B43">
        <f t="shared" si="4"/>
        <v>2058</v>
      </c>
      <c r="C43" s="2">
        <f>C42*(1+Assumptions!C$22)</f>
        <v>38957541.526643112</v>
      </c>
      <c r="D43" s="2">
        <f>D42*(1+Assumptions!D$22)</f>
        <v>26678816.024773005</v>
      </c>
      <c r="E43" s="2">
        <f>E42*(1+Assumptions!E$22)</f>
        <v>30526741.128113832</v>
      </c>
      <c r="F43" s="2">
        <f>F42*(1+Assumptions!F$22)</f>
        <v>995544</v>
      </c>
      <c r="G43" s="2">
        <f>G42*(1+Assumptions!G$22)</f>
        <v>1257096</v>
      </c>
      <c r="H43" s="2">
        <f>H42*(1+Assumptions!H$22)</f>
        <v>453517.01948691986</v>
      </c>
      <c r="I43" s="2">
        <f t="shared" si="1"/>
        <v>98869255.699016869</v>
      </c>
      <c r="J43" s="15">
        <f>ROUND(J42+(C43*Assumptions!C$21),0)</f>
        <v>5763834</v>
      </c>
      <c r="K43" s="15">
        <f>ROUND(K42+(D43*Assumptions!D$21),0)</f>
        <v>4558967</v>
      </c>
      <c r="L43" s="15">
        <f>ROUND(L42+(E43*Assumptions!E$21),0)</f>
        <v>4541315</v>
      </c>
      <c r="M43" s="15">
        <f>ROUND(M42+(F43*Assumptions!F$21),0)</f>
        <v>659492</v>
      </c>
      <c r="N43" s="15">
        <f>ROUND(N42+(G43*Assumptions!G$21),0)</f>
        <v>772362</v>
      </c>
      <c r="O43" s="15">
        <f>ROUND(O42+(H43*Assumptions!H$21),0)</f>
        <v>197596</v>
      </c>
      <c r="P43" s="15">
        <f t="shared" si="2"/>
        <v>16493566</v>
      </c>
      <c r="Q43">
        <f t="shared" si="3"/>
        <v>2058</v>
      </c>
    </row>
    <row r="44" spans="2:17">
      <c r="B44">
        <f t="shared" si="4"/>
        <v>2059</v>
      </c>
      <c r="C44" s="2">
        <f>C43*(1+Assumptions!C$22)</f>
        <v>40905418.602975272</v>
      </c>
      <c r="D44" s="2">
        <f>D43*(1+Assumptions!D$22)</f>
        <v>28012756.826011658</v>
      </c>
      <c r="E44" s="2">
        <f>E43*(1+Assumptions!E$22)</f>
        <v>32053078.184519526</v>
      </c>
      <c r="F44" s="2">
        <f>F43*(1+Assumptions!F$22)</f>
        <v>995544</v>
      </c>
      <c r="G44" s="2">
        <f>G43*(1+Assumptions!G$22)</f>
        <v>1257096</v>
      </c>
      <c r="H44" s="2">
        <f>H43*(1+Assumptions!H$22)</f>
        <v>458052.18968178908</v>
      </c>
      <c r="I44" s="2">
        <f t="shared" si="1"/>
        <v>103681945.80318825</v>
      </c>
      <c r="J44" s="15">
        <f>ROUND(J43+(C44*Assumptions!C$21),0)</f>
        <v>5940023</v>
      </c>
      <c r="K44" s="15">
        <f>ROUND(K43+(D44*Assumptions!D$21),0)</f>
        <v>4679624</v>
      </c>
      <c r="L44" s="15">
        <f>ROUND(L43+(E44*Assumptions!E$21),0)</f>
        <v>4679375</v>
      </c>
      <c r="M44" s="15">
        <f>ROUND(M43+(F44*Assumptions!F$21),0)</f>
        <v>663780</v>
      </c>
      <c r="N44" s="15">
        <f>ROUND(N43+(G44*Assumptions!G$21),0)</f>
        <v>777777</v>
      </c>
      <c r="O44" s="15">
        <f>ROUND(O43+(H44*Assumptions!H$21),0)</f>
        <v>199569</v>
      </c>
      <c r="P44" s="15">
        <f t="shared" si="2"/>
        <v>16940148</v>
      </c>
      <c r="Q44">
        <f t="shared" si="3"/>
        <v>2059</v>
      </c>
    </row>
    <row r="45" spans="2:17">
      <c r="B45">
        <f t="shared" si="4"/>
        <v>2060</v>
      </c>
      <c r="C45" s="2">
        <f>C44*(1+Assumptions!C$22)</f>
        <v>42950689.533124037</v>
      </c>
      <c r="D45" s="2">
        <f>D44*(1+Assumptions!D$22)</f>
        <v>29413394.667312242</v>
      </c>
      <c r="E45" s="2">
        <f>E44*(1+Assumptions!E$22)</f>
        <v>33655732.0937455</v>
      </c>
      <c r="F45" s="2">
        <f>F44*(1+Assumptions!F$22)</f>
        <v>995544</v>
      </c>
      <c r="G45" s="2">
        <f>G44*(1+Assumptions!G$22)</f>
        <v>1257096</v>
      </c>
      <c r="H45" s="2">
        <f>H44*(1+Assumptions!H$22)</f>
        <v>462632.71157860698</v>
      </c>
      <c r="I45" s="2">
        <f t="shared" si="1"/>
        <v>108735089.00576039</v>
      </c>
      <c r="J45" s="15">
        <f>ROUND(J44+(C45*Assumptions!C$21),0)</f>
        <v>6125021</v>
      </c>
      <c r="K45" s="15">
        <f>ROUND(K44+(D45*Assumptions!D$21),0)</f>
        <v>4806314</v>
      </c>
      <c r="L45" s="15">
        <f>ROUND(L44+(E45*Assumptions!E$21),0)</f>
        <v>4824338</v>
      </c>
      <c r="M45" s="15">
        <f>ROUND(M44+(F45*Assumptions!F$21),0)</f>
        <v>668068</v>
      </c>
      <c r="N45" s="15">
        <f>ROUND(N44+(G45*Assumptions!G$21),0)</f>
        <v>783192</v>
      </c>
      <c r="O45" s="15">
        <f>ROUND(O44+(H45*Assumptions!H$21),0)</f>
        <v>201562</v>
      </c>
      <c r="P45" s="15">
        <f t="shared" si="2"/>
        <v>17408495</v>
      </c>
      <c r="Q45">
        <f t="shared" si="3"/>
        <v>2060</v>
      </c>
    </row>
    <row r="46" spans="2:17">
      <c r="B46">
        <f t="shared" si="4"/>
        <v>2061</v>
      </c>
      <c r="C46" s="2">
        <f>C45*(1+Assumptions!C$22)</f>
        <v>45098224.009780243</v>
      </c>
      <c r="D46" s="2">
        <f>D45*(1+Assumptions!D$22)</f>
        <v>30884064.400677856</v>
      </c>
      <c r="E46" s="2">
        <f>E45*(1+Assumptions!E$22)</f>
        <v>35338518.698432773</v>
      </c>
      <c r="F46" s="2">
        <f>F45*(1+Assumptions!F$22)</f>
        <v>995544</v>
      </c>
      <c r="G46" s="2">
        <f>G45*(1+Assumptions!G$22)</f>
        <v>1257096</v>
      </c>
      <c r="H46" s="2">
        <f>H45*(1+Assumptions!H$22)</f>
        <v>467259.03869439306</v>
      </c>
      <c r="I46" s="2">
        <f t="shared" si="1"/>
        <v>114040706.14758527</v>
      </c>
      <c r="J46" s="15">
        <f>ROUND(J45+(C46*Assumptions!C$21),0)</f>
        <v>6319269</v>
      </c>
      <c r="K46" s="15">
        <f>ROUND(K45+(D46*Assumptions!D$21),0)</f>
        <v>4939339</v>
      </c>
      <c r="L46" s="15">
        <f>ROUND(L45+(E46*Assumptions!E$21),0)</f>
        <v>4976549</v>
      </c>
      <c r="M46" s="15">
        <f>ROUND(M45+(F46*Assumptions!F$21),0)</f>
        <v>672356</v>
      </c>
      <c r="N46" s="15">
        <f>ROUND(N45+(G46*Assumptions!G$21),0)</f>
        <v>788607</v>
      </c>
      <c r="O46" s="15">
        <f>ROUND(O45+(H46*Assumptions!H$21),0)</f>
        <v>203575</v>
      </c>
      <c r="P46" s="15">
        <f t="shared" si="2"/>
        <v>17899695</v>
      </c>
      <c r="Q46">
        <f t="shared" si="3"/>
        <v>2061</v>
      </c>
    </row>
    <row r="47" spans="2:17">
      <c r="B47">
        <f t="shared" si="4"/>
        <v>2062</v>
      </c>
      <c r="C47" s="2">
        <f>C46*(1+Assumptions!C$22)</f>
        <v>47353135.210269257</v>
      </c>
      <c r="D47" s="2">
        <f>D46*(1+Assumptions!D$22)</f>
        <v>32428267.620711751</v>
      </c>
      <c r="E47" s="2">
        <f>E46*(1+Assumptions!E$22)</f>
        <v>37105444.633354411</v>
      </c>
      <c r="F47" s="2">
        <f>F46*(1+Assumptions!F$22)</f>
        <v>995544</v>
      </c>
      <c r="G47" s="2">
        <f>G46*(1+Assumptions!G$22)</f>
        <v>1257096</v>
      </c>
      <c r="H47" s="2">
        <f>H46*(1+Assumptions!H$22)</f>
        <v>471931.62908133701</v>
      </c>
      <c r="I47" s="2">
        <f t="shared" si="1"/>
        <v>119611419.09341677</v>
      </c>
      <c r="J47" s="15">
        <f>ROUND(J46+(C47*Assumptions!C$21),0)</f>
        <v>6523230</v>
      </c>
      <c r="K47" s="15">
        <f>ROUND(K46+(D47*Assumptions!D$21),0)</f>
        <v>5079015</v>
      </c>
      <c r="L47" s="15">
        <f>ROUND(L46+(E47*Assumptions!E$21),0)</f>
        <v>5136371</v>
      </c>
      <c r="M47" s="15">
        <f>ROUND(M46+(F47*Assumptions!F$21),0)</f>
        <v>676644</v>
      </c>
      <c r="N47" s="15">
        <f>ROUND(N46+(G47*Assumptions!G$21),0)</f>
        <v>794022</v>
      </c>
      <c r="O47" s="15">
        <f>ROUND(O46+(H47*Assumptions!H$21),0)</f>
        <v>205608</v>
      </c>
      <c r="P47" s="15">
        <f t="shared" si="2"/>
        <v>18414890</v>
      </c>
      <c r="Q47">
        <f t="shared" si="3"/>
        <v>2062</v>
      </c>
    </row>
    <row r="48" spans="2:17">
      <c r="B48">
        <f t="shared" si="4"/>
        <v>2063</v>
      </c>
      <c r="C48" s="2">
        <f>C47*(1+Assumptions!C$22)</f>
        <v>49720791.97078272</v>
      </c>
      <c r="D48" s="2">
        <f>D47*(1+Assumptions!D$22)</f>
        <v>34049681.00174734</v>
      </c>
      <c r="E48" s="2">
        <f>E47*(1+Assumptions!E$22)</f>
        <v>38960716.86502213</v>
      </c>
      <c r="F48" s="2">
        <f>F47*(1+Assumptions!F$22)</f>
        <v>995544</v>
      </c>
      <c r="G48" s="2">
        <f>G47*(1+Assumptions!G$22)</f>
        <v>1257096</v>
      </c>
      <c r="H48" s="2">
        <f>H47*(1+Assumptions!H$22)</f>
        <v>476650.9453721504</v>
      </c>
      <c r="I48" s="2">
        <f t="shared" si="1"/>
        <v>125460480.78292434</v>
      </c>
      <c r="J48" s="15">
        <f>ROUND(J47+(C48*Assumptions!C$21),0)</f>
        <v>6737389</v>
      </c>
      <c r="K48" s="15">
        <f>ROUND(K47+(D48*Assumptions!D$21),0)</f>
        <v>5225675</v>
      </c>
      <c r="L48" s="15">
        <f>ROUND(L47+(E48*Assumptions!E$21),0)</f>
        <v>5304184</v>
      </c>
      <c r="M48" s="15">
        <f>ROUND(M47+(F48*Assumptions!F$21),0)</f>
        <v>680932</v>
      </c>
      <c r="N48" s="15">
        <f>ROUND(N47+(G48*Assumptions!G$21),0)</f>
        <v>799437</v>
      </c>
      <c r="O48" s="15">
        <f>ROUND(O47+(H48*Assumptions!H$21),0)</f>
        <v>207661</v>
      </c>
      <c r="P48" s="15">
        <f t="shared" si="2"/>
        <v>18955278</v>
      </c>
      <c r="Q48">
        <f t="shared" si="3"/>
        <v>2063</v>
      </c>
    </row>
    <row r="49" spans="2:17">
      <c r="B49">
        <f t="shared" si="4"/>
        <v>2064</v>
      </c>
      <c r="C49" s="2">
        <f>C48*(1+Assumptions!C$22)</f>
        <v>52206831.569321856</v>
      </c>
      <c r="D49" s="2">
        <f>D48*(1+Assumptions!D$22)</f>
        <v>35752165.05183471</v>
      </c>
      <c r="E49" s="2">
        <f>E48*(1+Assumptions!E$22)</f>
        <v>40908752.708273239</v>
      </c>
      <c r="F49" s="2">
        <f>F48*(1+Assumptions!F$22)</f>
        <v>995544</v>
      </c>
      <c r="G49" s="2">
        <f>G48*(1+Assumptions!G$22)</f>
        <v>1257096</v>
      </c>
      <c r="H49" s="2">
        <f>H48*(1+Assumptions!H$22)</f>
        <v>481417.45482587192</v>
      </c>
      <c r="I49" s="2">
        <f t="shared" si="1"/>
        <v>131601806.78425568</v>
      </c>
      <c r="J49" s="15">
        <f>ROUND(J48+(C49*Assumptions!C$21),0)</f>
        <v>6962256</v>
      </c>
      <c r="K49" s="15">
        <f>ROUND(K48+(D49*Assumptions!D$21),0)</f>
        <v>5379668</v>
      </c>
      <c r="L49" s="15">
        <f>ROUND(L48+(E49*Assumptions!E$21),0)</f>
        <v>5480387</v>
      </c>
      <c r="M49" s="15">
        <f>ROUND(M48+(F49*Assumptions!F$21),0)</f>
        <v>685220</v>
      </c>
      <c r="N49" s="15">
        <f>ROUND(N48+(G49*Assumptions!G$21),0)</f>
        <v>804852</v>
      </c>
      <c r="O49" s="15">
        <f>ROUND(O48+(H49*Assumptions!H$21),0)</f>
        <v>209735</v>
      </c>
      <c r="P49" s="15">
        <f t="shared" si="2"/>
        <v>19522118</v>
      </c>
      <c r="Q49">
        <f t="shared" si="3"/>
        <v>2064</v>
      </c>
    </row>
    <row r="50" spans="2:17">
      <c r="B50">
        <f t="shared" si="4"/>
        <v>2065</v>
      </c>
      <c r="C50" s="2">
        <f>C49*(1+Assumptions!C$22)</f>
        <v>54817173.147787951</v>
      </c>
      <c r="D50" s="2">
        <f>D49*(1+Assumptions!D$22)</f>
        <v>37539773.304426447</v>
      </c>
      <c r="E50" s="2">
        <f>E49*(1+Assumptions!E$22)</f>
        <v>42954190.343686901</v>
      </c>
      <c r="F50" s="2">
        <f>F49*(1+Assumptions!F$22)</f>
        <v>995544</v>
      </c>
      <c r="G50" s="2">
        <f>G49*(1+Assumptions!G$22)</f>
        <v>1257096</v>
      </c>
      <c r="H50" s="2">
        <f>H49*(1+Assumptions!H$22)</f>
        <v>486231.62937413063</v>
      </c>
      <c r="I50" s="2">
        <f t="shared" si="1"/>
        <v>138050008.42527542</v>
      </c>
      <c r="J50" s="15">
        <f>ROUND(J49+(C50*Assumptions!C$21),0)</f>
        <v>7198366</v>
      </c>
      <c r="K50" s="15">
        <f>ROUND(K49+(D50*Assumptions!D$21),0)</f>
        <v>5541360</v>
      </c>
      <c r="L50" s="15">
        <f>ROUND(L49+(E50*Assumptions!E$21),0)</f>
        <v>5665401</v>
      </c>
      <c r="M50" s="15">
        <f>ROUND(M49+(F50*Assumptions!F$21),0)</f>
        <v>689508</v>
      </c>
      <c r="N50" s="15">
        <f>ROUND(N49+(G50*Assumptions!G$21),0)</f>
        <v>810267</v>
      </c>
      <c r="O50" s="15">
        <f>ROUND(O49+(H50*Assumptions!H$21),0)</f>
        <v>211829</v>
      </c>
      <c r="P50" s="15">
        <f t="shared" si="2"/>
        <v>20116731</v>
      </c>
      <c r="Q50">
        <f t="shared" si="3"/>
        <v>2065</v>
      </c>
    </row>
    <row r="51" spans="2:17">
      <c r="B51">
        <f t="shared" si="4"/>
        <v>2066</v>
      </c>
      <c r="C51" s="2">
        <f>C50*(1+Assumptions!C$22)</f>
        <v>57558031.805177353</v>
      </c>
      <c r="D51" s="2">
        <f>D50*(1+Assumptions!D$22)</f>
        <v>39416761.969647773</v>
      </c>
      <c r="E51" s="2">
        <f>E50*(1+Assumptions!E$22)</f>
        <v>45101899.860871248</v>
      </c>
      <c r="F51" s="2">
        <f>F50*(1+Assumptions!F$22)</f>
        <v>995544</v>
      </c>
      <c r="G51" s="2">
        <f>G50*(1+Assumptions!G$22)</f>
        <v>1257096</v>
      </c>
      <c r="H51" s="2">
        <f>H50*(1+Assumptions!H$22)</f>
        <v>491093.94566787191</v>
      </c>
      <c r="I51" s="2">
        <f t="shared" si="1"/>
        <v>144820427.58136424</v>
      </c>
      <c r="J51" s="15">
        <f>ROUND(J50+(C51*Assumptions!C$21),0)</f>
        <v>7446282</v>
      </c>
      <c r="K51" s="15">
        <f>ROUND(K50+(D51*Assumptions!D$21),0)</f>
        <v>5711137</v>
      </c>
      <c r="L51" s="15">
        <f>ROUND(L50+(E51*Assumptions!E$21),0)</f>
        <v>5859665</v>
      </c>
      <c r="M51" s="15">
        <f>ROUND(M50+(F51*Assumptions!F$21),0)</f>
        <v>693796</v>
      </c>
      <c r="N51" s="15">
        <f>ROUND(N50+(G51*Assumptions!G$21),0)</f>
        <v>815682</v>
      </c>
      <c r="O51" s="15">
        <f>ROUND(O50+(H51*Assumptions!H$21),0)</f>
        <v>213944</v>
      </c>
      <c r="P51" s="15">
        <f t="shared" si="2"/>
        <v>20740506</v>
      </c>
      <c r="Q51">
        <f t="shared" si="3"/>
        <v>2066</v>
      </c>
    </row>
    <row r="52" spans="2:17">
      <c r="B52">
        <f t="shared" si="4"/>
        <v>2067</v>
      </c>
      <c r="C52" s="2">
        <f>C51*(1+Assumptions!C$22)</f>
        <v>60435933.39543622</v>
      </c>
      <c r="D52" s="2">
        <f>D51*(1+Assumptions!D$22)</f>
        <v>41387600.068130165</v>
      </c>
      <c r="E52" s="2">
        <f>E51*(1+Assumptions!E$22)</f>
        <v>47356994.853914812</v>
      </c>
      <c r="F52" s="2">
        <f>F51*(1+Assumptions!F$22)</f>
        <v>995544</v>
      </c>
      <c r="G52" s="2">
        <f>G51*(1+Assumptions!G$22)</f>
        <v>1257096</v>
      </c>
      <c r="H52" s="2">
        <f>H51*(1+Assumptions!H$22)</f>
        <v>496004.88512455067</v>
      </c>
      <c r="I52" s="2">
        <f t="shared" si="1"/>
        <v>151929173.20260578</v>
      </c>
      <c r="J52" s="15">
        <f>ROUND(J51+(C52*Assumptions!C$21),0)</f>
        <v>7706593</v>
      </c>
      <c r="K52" s="15">
        <f>ROUND(K51+(D52*Assumptions!D$21),0)</f>
        <v>5889403</v>
      </c>
      <c r="L52" s="15">
        <f>ROUND(L51+(E52*Assumptions!E$21),0)</f>
        <v>6063642</v>
      </c>
      <c r="M52" s="15">
        <f>ROUND(M51+(F52*Assumptions!F$21),0)</f>
        <v>698084</v>
      </c>
      <c r="N52" s="15">
        <f>ROUND(N51+(G52*Assumptions!G$21),0)</f>
        <v>821097</v>
      </c>
      <c r="O52" s="15">
        <f>ROUND(O51+(H52*Assumptions!H$21),0)</f>
        <v>216080</v>
      </c>
      <c r="P52" s="15">
        <f t="shared" si="2"/>
        <v>21394899</v>
      </c>
      <c r="Q52">
        <f t="shared" si="3"/>
        <v>2067</v>
      </c>
    </row>
    <row r="53" spans="2:17">
      <c r="B53">
        <f t="shared" si="4"/>
        <v>2068</v>
      </c>
      <c r="C53" s="2">
        <f>C52*(1+Assumptions!C$22)</f>
        <v>63457730.065208033</v>
      </c>
      <c r="D53" s="2">
        <f>D52*(1+Assumptions!D$22)</f>
        <v>43456980.071536675</v>
      </c>
      <c r="E53" s="2">
        <f>E52*(1+Assumptions!E$22)</f>
        <v>49724844.596610554</v>
      </c>
      <c r="F53" s="2">
        <f>F52*(1+Assumptions!F$22)</f>
        <v>995544</v>
      </c>
      <c r="G53" s="2">
        <f>G52*(1+Assumptions!G$22)</f>
        <v>1257096</v>
      </c>
      <c r="H53" s="2">
        <f>H52*(1+Assumptions!H$22)</f>
        <v>500964.93397579616</v>
      </c>
      <c r="I53" s="2">
        <f t="shared" si="1"/>
        <v>159393159.66733104</v>
      </c>
      <c r="J53" s="15">
        <f>ROUND(J52+(C53*Assumptions!C$21),0)</f>
        <v>7979920</v>
      </c>
      <c r="K53" s="15">
        <f>ROUND(K52+(D53*Assumptions!D$21),0)</f>
        <v>6076582</v>
      </c>
      <c r="L53" s="15">
        <f>ROUND(L52+(E53*Assumptions!E$21),0)</f>
        <v>6277818</v>
      </c>
      <c r="M53" s="15">
        <f>ROUND(M52+(F53*Assumptions!F$21),0)</f>
        <v>702372</v>
      </c>
      <c r="N53" s="15">
        <f>ROUND(N52+(G53*Assumptions!G$21),0)</f>
        <v>826512</v>
      </c>
      <c r="O53" s="15">
        <f>ROUND(O52+(H53*Assumptions!H$21),0)</f>
        <v>218238</v>
      </c>
      <c r="P53" s="15">
        <f t="shared" si="2"/>
        <v>22081442</v>
      </c>
      <c r="Q53">
        <f t="shared" si="3"/>
        <v>2068</v>
      </c>
    </row>
    <row r="54" spans="2:17">
      <c r="B54">
        <f t="shared" si="4"/>
        <v>2069</v>
      </c>
      <c r="C54" s="2">
        <f>C53*(1+Assumptions!C$22)</f>
        <v>66630616.568468437</v>
      </c>
      <c r="D54" s="2">
        <f>D53*(1+Assumptions!D$22)</f>
        <v>45629829.075113513</v>
      </c>
      <c r="E54" s="2">
        <f>E53*(1+Assumptions!E$22)</f>
        <v>52211086.826441087</v>
      </c>
      <c r="F54" s="2">
        <f>F53*(1+Assumptions!F$22)</f>
        <v>995544</v>
      </c>
      <c r="G54" s="2">
        <f>G53*(1+Assumptions!G$22)</f>
        <v>1257096</v>
      </c>
      <c r="H54" s="2">
        <f>H53*(1+Assumptions!H$22)</f>
        <v>505974.58331555413</v>
      </c>
      <c r="I54" s="2">
        <f t="shared" si="1"/>
        <v>167230147.05333859</v>
      </c>
      <c r="J54" s="15">
        <f>ROUND(J53+(C54*Assumptions!C$21),0)</f>
        <v>8266913</v>
      </c>
      <c r="K54" s="15">
        <f>ROUND(K53+(D54*Assumptions!D$21),0)</f>
        <v>6273120</v>
      </c>
      <c r="L54" s="15">
        <f>ROUND(L53+(E54*Assumptions!E$21),0)</f>
        <v>6502703</v>
      </c>
      <c r="M54" s="15">
        <f>ROUND(M53+(F54*Assumptions!F$21),0)</f>
        <v>706660</v>
      </c>
      <c r="N54" s="15">
        <f>ROUND(N53+(G54*Assumptions!G$21),0)</f>
        <v>831927</v>
      </c>
      <c r="O54" s="15">
        <f>ROUND(O53+(H54*Assumptions!H$21),0)</f>
        <v>220417</v>
      </c>
      <c r="P54" s="15">
        <f t="shared" si="2"/>
        <v>22801740</v>
      </c>
      <c r="Q54">
        <f t="shared" si="3"/>
        <v>2069</v>
      </c>
    </row>
    <row r="55" spans="2:17">
      <c r="B55">
        <f t="shared" si="4"/>
        <v>2070</v>
      </c>
      <c r="C55" s="2">
        <f>C54*(1+Assumptions!C$22)</f>
        <v>69962147.396891862</v>
      </c>
      <c r="D55" s="2">
        <f>D54*(1+Assumptions!D$22)</f>
        <v>47911320.528869189</v>
      </c>
      <c r="E55" s="2">
        <f>E54*(1+Assumptions!E$22)</f>
        <v>54821641.167763144</v>
      </c>
      <c r="F55" s="2">
        <f>F54*(1+Assumptions!F$22)</f>
        <v>995544</v>
      </c>
      <c r="G55" s="2">
        <f>G54*(1+Assumptions!G$22)</f>
        <v>1257096</v>
      </c>
      <c r="H55" s="2">
        <f>H54*(1+Assumptions!H$22)</f>
        <v>511034.32914870966</v>
      </c>
      <c r="I55" s="2">
        <f t="shared" si="1"/>
        <v>175458783.4226729</v>
      </c>
      <c r="J55" s="15">
        <f>ROUND(J54+(C55*Assumptions!C$21),0)</f>
        <v>8568256</v>
      </c>
      <c r="K55" s="15">
        <f>ROUND(K54+(D55*Assumptions!D$21),0)</f>
        <v>6479485</v>
      </c>
      <c r="L55" s="15">
        <f>ROUND(L54+(E55*Assumptions!E$21),0)</f>
        <v>6738832</v>
      </c>
      <c r="M55" s="15">
        <f>ROUND(M54+(F55*Assumptions!F$21),0)</f>
        <v>710948</v>
      </c>
      <c r="N55" s="15">
        <f>ROUND(N54+(G55*Assumptions!G$21),0)</f>
        <v>837342</v>
      </c>
      <c r="O55" s="15">
        <f>ROUND(O54+(H55*Assumptions!H$21),0)</f>
        <v>222618</v>
      </c>
      <c r="P55" s="15">
        <f t="shared" si="2"/>
        <v>23557481</v>
      </c>
      <c r="Q55">
        <f t="shared" si="3"/>
        <v>2070</v>
      </c>
    </row>
    <row r="56" spans="2:17">
      <c r="B56">
        <f t="shared" si="4"/>
        <v>2071</v>
      </c>
      <c r="C56" s="2">
        <f>C55*(1+Assumptions!C$22)</f>
        <v>73460254.766736463</v>
      </c>
      <c r="D56" s="2">
        <f>D55*(1+Assumptions!D$22)</f>
        <v>50306886.555312648</v>
      </c>
      <c r="E56" s="2">
        <f>E55*(1+Assumptions!E$22)</f>
        <v>57562723.226151302</v>
      </c>
      <c r="F56" s="2">
        <f>F55*(1+Assumptions!F$22)</f>
        <v>995544</v>
      </c>
      <c r="G56" s="2">
        <f>G55*(1+Assumptions!G$22)</f>
        <v>1257096</v>
      </c>
      <c r="H56" s="2">
        <f>H55*(1+Assumptions!H$22)</f>
        <v>516144.67244019674</v>
      </c>
      <c r="I56" s="2">
        <f t="shared" si="1"/>
        <v>184098649.22064063</v>
      </c>
      <c r="J56" s="15">
        <f>ROUND(J55+(C56*Assumptions!C$21),0)</f>
        <v>8884666</v>
      </c>
      <c r="K56" s="15">
        <f>ROUND(K55+(D56*Assumptions!D$21),0)</f>
        <v>6696168</v>
      </c>
      <c r="L56" s="15">
        <f>ROUND(L55+(E56*Assumptions!E$21),0)</f>
        <v>6986768</v>
      </c>
      <c r="M56" s="15">
        <f>ROUND(M55+(F56*Assumptions!F$21),0)</f>
        <v>715236</v>
      </c>
      <c r="N56" s="15">
        <f>ROUND(N55+(G56*Assumptions!G$21),0)</f>
        <v>842757</v>
      </c>
      <c r="O56" s="15">
        <f>ROUND(O55+(H56*Assumptions!H$21),0)</f>
        <v>224841</v>
      </c>
      <c r="P56" s="15">
        <f t="shared" si="2"/>
        <v>24350436</v>
      </c>
      <c r="Q56">
        <f t="shared" si="3"/>
        <v>2071</v>
      </c>
    </row>
    <row r="57" spans="2:17">
      <c r="B57">
        <f t="shared" si="4"/>
        <v>2072</v>
      </c>
      <c r="C57" s="2">
        <f>C56*(1+Assumptions!C$22)</f>
        <v>77133267.505073294</v>
      </c>
      <c r="D57" s="2">
        <f>D56*(1+Assumptions!D$22)</f>
        <v>52822230.883078285</v>
      </c>
      <c r="E57" s="2">
        <f>E56*(1+Assumptions!E$22)</f>
        <v>60440859.387458868</v>
      </c>
      <c r="F57" s="2">
        <f>F56*(1+Assumptions!F$22)</f>
        <v>995544</v>
      </c>
      <c r="G57" s="2">
        <f>G56*(1+Assumptions!G$22)</f>
        <v>1257096</v>
      </c>
      <c r="H57" s="2">
        <f>H56*(1+Assumptions!H$22)</f>
        <v>521306.1191645987</v>
      </c>
      <c r="I57" s="2">
        <f t="shared" si="1"/>
        <v>193170303.89477503</v>
      </c>
      <c r="J57" s="15">
        <f>ROUND(J56+(C57*Assumptions!C$21),0)</f>
        <v>9216897</v>
      </c>
      <c r="K57" s="15">
        <f>ROUND(K56+(D57*Assumptions!D$21),0)</f>
        <v>6923685</v>
      </c>
      <c r="L57" s="15">
        <f>ROUND(L56+(E57*Assumptions!E$21),0)</f>
        <v>7247101</v>
      </c>
      <c r="M57" s="15">
        <f>ROUND(M56+(F57*Assumptions!F$21),0)</f>
        <v>719524</v>
      </c>
      <c r="N57" s="15">
        <f>ROUND(N56+(G57*Assumptions!G$21),0)</f>
        <v>848172</v>
      </c>
      <c r="O57" s="15">
        <f>ROUND(O56+(H57*Assumptions!H$21),0)</f>
        <v>227086</v>
      </c>
      <c r="P57" s="15">
        <f t="shared" si="2"/>
        <v>25182465</v>
      </c>
      <c r="Q57">
        <f t="shared" si="3"/>
        <v>2072</v>
      </c>
    </row>
    <row r="58" spans="2:17">
      <c r="B58">
        <f t="shared" si="4"/>
        <v>2073</v>
      </c>
      <c r="C58" s="2">
        <f>C57*(1+Assumptions!C$22)</f>
        <v>80989930.880326957</v>
      </c>
      <c r="D58" s="2">
        <f>D57*(1+Assumptions!D$22)</f>
        <v>55463342.427232198</v>
      </c>
      <c r="E58" s="2">
        <f>E57*(1+Assumptions!E$22)</f>
        <v>63462902.356831811</v>
      </c>
      <c r="F58" s="2">
        <f>F57*(1+Assumptions!F$22)</f>
        <v>995544</v>
      </c>
      <c r="G58" s="2">
        <f>G57*(1+Assumptions!G$22)</f>
        <v>1257096</v>
      </c>
      <c r="H58" s="2">
        <f>H57*(1+Assumptions!H$22)</f>
        <v>526519.18035624467</v>
      </c>
      <c r="I58" s="2">
        <f t="shared" si="1"/>
        <v>202695334.84474722</v>
      </c>
      <c r="J58" s="15">
        <f>ROUND(J57+(C58*Assumptions!C$21),0)</f>
        <v>9565739</v>
      </c>
      <c r="K58" s="15">
        <f>ROUND(K57+(D58*Assumptions!D$21),0)</f>
        <v>7162578</v>
      </c>
      <c r="L58" s="15">
        <f>ROUND(L57+(E58*Assumptions!E$21),0)</f>
        <v>7520450</v>
      </c>
      <c r="M58" s="15">
        <f>ROUND(M57+(F58*Assumptions!F$21),0)</f>
        <v>723812</v>
      </c>
      <c r="N58" s="15">
        <f>ROUND(N57+(G58*Assumptions!G$21),0)</f>
        <v>853587</v>
      </c>
      <c r="O58" s="15">
        <f>ROUND(O57+(H58*Assumptions!H$21),0)</f>
        <v>229354</v>
      </c>
      <c r="P58" s="15">
        <f t="shared" si="2"/>
        <v>26055520</v>
      </c>
      <c r="Q58">
        <f t="shared" si="3"/>
        <v>2073</v>
      </c>
    </row>
    <row r="59" spans="2:17">
      <c r="B59">
        <f t="shared" si="4"/>
        <v>2074</v>
      </c>
      <c r="C59" s="2">
        <f>C58*(1+Assumptions!C$22)</f>
        <v>85039427.424343303</v>
      </c>
      <c r="D59" s="2">
        <f>D58*(1+Assumptions!D$22)</f>
        <v>58236509.548593812</v>
      </c>
      <c r="E59" s="2">
        <f>E58*(1+Assumptions!E$22)</f>
        <v>66636047.474673405</v>
      </c>
      <c r="F59" s="2">
        <f>F58*(1+Assumptions!F$22)</f>
        <v>995544</v>
      </c>
      <c r="G59" s="2">
        <f>G58*(1+Assumptions!G$22)</f>
        <v>1257096</v>
      </c>
      <c r="H59" s="2">
        <f>H58*(1+Assumptions!H$22)</f>
        <v>531784.37215980713</v>
      </c>
      <c r="I59" s="2">
        <f t="shared" si="1"/>
        <v>212696408.81977031</v>
      </c>
      <c r="J59" s="15">
        <f>ROUND(J58+(C59*Assumptions!C$21),0)</f>
        <v>9932023</v>
      </c>
      <c r="K59" s="15">
        <f>ROUND(K58+(D59*Assumptions!D$21),0)</f>
        <v>7413416</v>
      </c>
      <c r="L59" s="15">
        <f>ROUND(L58+(E59*Assumptions!E$21),0)</f>
        <v>7807467</v>
      </c>
      <c r="M59" s="15">
        <f>ROUND(M58+(F59*Assumptions!F$21),0)</f>
        <v>728100</v>
      </c>
      <c r="N59" s="15">
        <f>ROUND(N58+(G59*Assumptions!G$21),0)</f>
        <v>859002</v>
      </c>
      <c r="O59" s="15">
        <f>ROUND(O58+(H59*Assumptions!H$21),0)</f>
        <v>231645</v>
      </c>
      <c r="P59" s="15">
        <f t="shared" si="2"/>
        <v>26971653</v>
      </c>
      <c r="Q59">
        <f t="shared" si="3"/>
        <v>2074</v>
      </c>
    </row>
    <row r="60" spans="2:17">
      <c r="B60">
        <f t="shared" si="4"/>
        <v>2075</v>
      </c>
      <c r="C60" s="2">
        <f>C59*(1+Assumptions!C$22)</f>
        <v>89291398.795560479</v>
      </c>
      <c r="D60" s="2">
        <f>D59*(1+Assumptions!D$22)</f>
        <v>61148335.026023507</v>
      </c>
      <c r="E60" s="2">
        <f>E59*(1+Assumptions!E$22)</f>
        <v>69967849.848407075</v>
      </c>
      <c r="F60" s="2">
        <f>F59*(1+Assumptions!F$22)</f>
        <v>995544</v>
      </c>
      <c r="G60" s="2">
        <f>G59*(1+Assumptions!G$22)</f>
        <v>1257096</v>
      </c>
      <c r="H60" s="2">
        <f>H59*(1+Assumptions!H$22)</f>
        <v>537102.21588140517</v>
      </c>
      <c r="I60" s="2">
        <f t="shared" si="1"/>
        <v>223197325.88587248</v>
      </c>
      <c r="J60" s="15">
        <f>ROUND(J59+(C60*Assumptions!C$21),0)</f>
        <v>10316621</v>
      </c>
      <c r="K60" s="15">
        <f>ROUND(K59+(D60*Assumptions!D$21),0)</f>
        <v>7676796</v>
      </c>
      <c r="L60" s="15">
        <f>ROUND(L59+(E60*Assumptions!E$21),0)</f>
        <v>8108835</v>
      </c>
      <c r="M60" s="15">
        <f>ROUND(M59+(F60*Assumptions!F$21),0)</f>
        <v>732388</v>
      </c>
      <c r="N60" s="15">
        <f>ROUND(N59+(G60*Assumptions!G$21),0)</f>
        <v>864417</v>
      </c>
      <c r="O60" s="15">
        <f>ROUND(O59+(H60*Assumptions!H$21),0)</f>
        <v>233958</v>
      </c>
      <c r="P60" s="15">
        <f t="shared" si="2"/>
        <v>27933015</v>
      </c>
      <c r="Q60">
        <f t="shared" si="3"/>
        <v>2075</v>
      </c>
    </row>
    <row r="61" spans="2:17">
      <c r="B61">
        <f t="shared" si="4"/>
        <v>2076</v>
      </c>
      <c r="C61" s="2">
        <f>C60*(1+Assumptions!C$22)</f>
        <v>93755968.735338509</v>
      </c>
      <c r="D61" s="2">
        <f>D60*(1+Assumptions!D$22)</f>
        <v>64205751.777324684</v>
      </c>
      <c r="E61" s="2">
        <f>E60*(1+Assumptions!E$22)</f>
        <v>73466242.340827435</v>
      </c>
      <c r="F61" s="2">
        <f>F60*(1+Assumptions!F$22)</f>
        <v>995544</v>
      </c>
      <c r="G61" s="2">
        <f>G60*(1+Assumptions!G$22)</f>
        <v>1257096</v>
      </c>
      <c r="H61" s="2">
        <f>H60*(1+Assumptions!H$22)</f>
        <v>542473.23804021918</v>
      </c>
      <c r="I61" s="2">
        <f t="shared" si="1"/>
        <v>234223076.09153083</v>
      </c>
      <c r="J61" s="15">
        <f>ROUND(J60+(C61*Assumptions!C$21),0)</f>
        <v>10720449</v>
      </c>
      <c r="K61" s="15">
        <f>ROUND(K60+(D61*Assumptions!D$21),0)</f>
        <v>7953345</v>
      </c>
      <c r="L61" s="15">
        <f>ROUND(L60+(E61*Assumptions!E$21),0)</f>
        <v>8425271</v>
      </c>
      <c r="M61" s="15">
        <f>ROUND(M60+(F61*Assumptions!F$21),0)</f>
        <v>736676</v>
      </c>
      <c r="N61" s="15">
        <f>ROUND(N60+(G61*Assumptions!G$21),0)</f>
        <v>869832</v>
      </c>
      <c r="O61" s="15">
        <f>ROUND(O60+(H61*Assumptions!H$21),0)</f>
        <v>236295</v>
      </c>
      <c r="P61" s="15">
        <f t="shared" si="2"/>
        <v>28941868</v>
      </c>
      <c r="Q61">
        <f t="shared" si="3"/>
        <v>2076</v>
      </c>
    </row>
    <row r="62" spans="2:17">
      <c r="B62">
        <f t="shared" si="4"/>
        <v>2077</v>
      </c>
      <c r="C62" s="2">
        <f>C61*(1+Assumptions!C$22)</f>
        <v>98443767.172105432</v>
      </c>
      <c r="D62" s="2">
        <f>D61*(1+Assumptions!D$22)</f>
        <v>67416039.366190925</v>
      </c>
      <c r="E62" s="2">
        <f>E61*(1+Assumptions!E$22)</f>
        <v>77139554.457868814</v>
      </c>
      <c r="F62" s="2">
        <f>F61*(1+Assumptions!F$22)</f>
        <v>995544</v>
      </c>
      <c r="G62" s="2">
        <f>G61*(1+Assumptions!G$22)</f>
        <v>1257096</v>
      </c>
      <c r="H62" s="2">
        <f>H61*(1+Assumptions!H$22)</f>
        <v>547897.97042062134</v>
      </c>
      <c r="I62" s="2">
        <f t="shared" si="1"/>
        <v>245799898.96658579</v>
      </c>
      <c r="J62" s="15">
        <f>ROUND(J61+(C62*Assumptions!C$21),0)</f>
        <v>11144469</v>
      </c>
      <c r="K62" s="15">
        <f>ROUND(K61+(D62*Assumptions!D$21),0)</f>
        <v>8243721</v>
      </c>
      <c r="L62" s="15">
        <f>ROUND(L61+(E62*Assumptions!E$21),0)</f>
        <v>8757529</v>
      </c>
      <c r="M62" s="15">
        <f>ROUND(M61+(F62*Assumptions!F$21),0)</f>
        <v>740964</v>
      </c>
      <c r="N62" s="15">
        <f>ROUND(N61+(G62*Assumptions!G$21),0)</f>
        <v>875247</v>
      </c>
      <c r="O62" s="15">
        <f>ROUND(O61+(H62*Assumptions!H$21),0)</f>
        <v>238655</v>
      </c>
      <c r="P62" s="15">
        <f t="shared" si="2"/>
        <v>30000585</v>
      </c>
      <c r="Q62">
        <f t="shared" si="3"/>
        <v>2077</v>
      </c>
    </row>
    <row r="63" spans="2:17">
      <c r="B63">
        <f t="shared" si="4"/>
        <v>2078</v>
      </c>
      <c r="C63" s="2">
        <f>C62*(1+Assumptions!C$22)</f>
        <v>103365955.53071071</v>
      </c>
      <c r="D63" s="2">
        <f>D62*(1+Assumptions!D$22)</f>
        <v>70786841.334500477</v>
      </c>
      <c r="E63" s="2">
        <f>E62*(1+Assumptions!E$22)</f>
        <v>80996532.180762261</v>
      </c>
      <c r="F63" s="2">
        <f>F62*(1+Assumptions!F$22)</f>
        <v>995544</v>
      </c>
      <c r="G63" s="2">
        <f>G62*(1+Assumptions!G$22)</f>
        <v>1257096</v>
      </c>
      <c r="H63" s="2">
        <f>H62*(1+Assumptions!H$22)</f>
        <v>553376.95012482756</v>
      </c>
      <c r="I63" s="2">
        <f t="shared" si="1"/>
        <v>257955345.99609828</v>
      </c>
      <c r="J63" s="15">
        <f>ROUND(J62+(C63*Assumptions!C$21),0)</f>
        <v>11589690</v>
      </c>
      <c r="K63" s="15">
        <f>ROUND(K62+(D63*Assumptions!D$21),0)</f>
        <v>8548616</v>
      </c>
      <c r="L63" s="15">
        <f>ROUND(L62+(E63*Assumptions!E$21),0)</f>
        <v>9106400</v>
      </c>
      <c r="M63" s="15">
        <f>ROUND(M62+(F63*Assumptions!F$21),0)</f>
        <v>745252</v>
      </c>
      <c r="N63" s="15">
        <f>ROUND(N62+(G63*Assumptions!G$21),0)</f>
        <v>880662</v>
      </c>
      <c r="O63" s="15">
        <f>ROUND(O62+(H63*Assumptions!H$21),0)</f>
        <v>241039</v>
      </c>
      <c r="P63" s="15">
        <f t="shared" si="2"/>
        <v>31111659</v>
      </c>
      <c r="Q63">
        <f t="shared" si="3"/>
        <v>2078</v>
      </c>
    </row>
    <row r="64" spans="2:17">
      <c r="B64">
        <f t="shared" si="4"/>
        <v>2079</v>
      </c>
      <c r="C64" s="2">
        <f>C63*(1+Assumptions!C$22)</f>
        <v>108534253.30724625</v>
      </c>
      <c r="D64" s="2">
        <f>D63*(1+Assumptions!D$22)</f>
        <v>74326183.401225507</v>
      </c>
      <c r="E64" s="2">
        <f>E63*(1+Assumptions!E$22)</f>
        <v>85046358.789800376</v>
      </c>
      <c r="F64" s="2">
        <f>F63*(1+Assumptions!F$22)</f>
        <v>995544</v>
      </c>
      <c r="G64" s="2">
        <f>G63*(1+Assumptions!G$22)</f>
        <v>1257096</v>
      </c>
      <c r="H64" s="2">
        <f>H63*(1+Assumptions!H$22)</f>
        <v>558910.71962607582</v>
      </c>
      <c r="I64" s="2">
        <f t="shared" si="1"/>
        <v>270718346.21789825</v>
      </c>
      <c r="J64" s="15">
        <f>ROUND(J63+(C64*Assumptions!C$21),0)</f>
        <v>12057172</v>
      </c>
      <c r="K64" s="15">
        <f>ROUND(K63+(D64*Assumptions!D$21),0)</f>
        <v>8868756</v>
      </c>
      <c r="L64" s="15">
        <f>ROUND(L63+(E64*Assumptions!E$21),0)</f>
        <v>9472714</v>
      </c>
      <c r="M64" s="15">
        <f>ROUND(M63+(F64*Assumptions!F$21),0)</f>
        <v>749540</v>
      </c>
      <c r="N64" s="15">
        <f>ROUND(N63+(G64*Assumptions!G$21),0)</f>
        <v>886077</v>
      </c>
      <c r="O64" s="15">
        <f>ROUND(O63+(H64*Assumptions!H$21),0)</f>
        <v>243446</v>
      </c>
      <c r="P64" s="15">
        <f t="shared" si="2"/>
        <v>32277705</v>
      </c>
      <c r="Q64">
        <f t="shared" si="3"/>
        <v>2079</v>
      </c>
    </row>
    <row r="65" spans="2:17">
      <c r="B65">
        <f t="shared" si="4"/>
        <v>2080</v>
      </c>
      <c r="C65" s="2">
        <f>C64*(1+Assumptions!C$22)</f>
        <v>113960965.97260857</v>
      </c>
      <c r="D65" s="2">
        <f>D64*(1+Assumptions!D$22)</f>
        <v>78042492.571286783</v>
      </c>
      <c r="E65" s="2">
        <f>E64*(1+Assumptions!E$22)</f>
        <v>89298676.729290396</v>
      </c>
      <c r="F65" s="2">
        <f>F64*(1+Assumptions!F$22)</f>
        <v>995544</v>
      </c>
      <c r="G65" s="2">
        <f>G64*(1+Assumptions!G$22)</f>
        <v>1257096</v>
      </c>
      <c r="H65" s="2">
        <f>H64*(1+Assumptions!H$22)</f>
        <v>564499.82682233653</v>
      </c>
      <c r="I65" s="2">
        <f t="shared" si="1"/>
        <v>284119275.10000807</v>
      </c>
      <c r="J65" s="15">
        <f>ROUND(J64+(C65*Assumptions!C$21),0)</f>
        <v>12548028</v>
      </c>
      <c r="K65" s="15">
        <f>ROUND(K64+(D65*Assumptions!D$21),0)</f>
        <v>9204903</v>
      </c>
      <c r="L65" s="15">
        <f>ROUND(L64+(E65*Assumptions!E$21),0)</f>
        <v>9857344</v>
      </c>
      <c r="M65" s="15">
        <f>ROUND(M64+(F65*Assumptions!F$21),0)</f>
        <v>753828</v>
      </c>
      <c r="N65" s="15">
        <f>ROUND(N64+(G65*Assumptions!G$21),0)</f>
        <v>891492</v>
      </c>
      <c r="O65" s="15">
        <f>ROUND(O64+(H65*Assumptions!H$21),0)</f>
        <v>245877</v>
      </c>
      <c r="P65" s="15">
        <f t="shared" si="2"/>
        <v>33501472</v>
      </c>
      <c r="Q65">
        <f t="shared" si="3"/>
        <v>2080</v>
      </c>
    </row>
    <row r="66" spans="2:17">
      <c r="B66">
        <f t="shared" si="4"/>
        <v>2081</v>
      </c>
      <c r="C66" s="2">
        <f>C65*(1+Assumptions!C$22)</f>
        <v>119659014.271239</v>
      </c>
      <c r="D66" s="2">
        <f>D65*(1+Assumptions!D$22)</f>
        <v>81944617.199851125</v>
      </c>
      <c r="E66" s="2">
        <f>E65*(1+Assumptions!E$22)</f>
        <v>93763610.56575492</v>
      </c>
      <c r="F66" s="2">
        <f>F65*(1+Assumptions!F$22)</f>
        <v>995544</v>
      </c>
      <c r="G66" s="2">
        <f>G65*(1+Assumptions!G$22)</f>
        <v>1257096</v>
      </c>
      <c r="H66" s="2">
        <f>H65*(1+Assumptions!H$22)</f>
        <v>570144.8250905599</v>
      </c>
      <c r="I66" s="2">
        <f t="shared" si="1"/>
        <v>298190026.86193568</v>
      </c>
      <c r="J66" s="15">
        <f>ROUND(J65+(C66*Assumptions!C$21),0)</f>
        <v>13063427</v>
      </c>
      <c r="K66" s="15">
        <f>ROUND(K65+(D66*Assumptions!D$21),0)</f>
        <v>9557857</v>
      </c>
      <c r="L66" s="15">
        <f>ROUND(L65+(E66*Assumptions!E$21),0)</f>
        <v>10261205</v>
      </c>
      <c r="M66" s="15">
        <f>ROUND(M65+(F66*Assumptions!F$21),0)</f>
        <v>758116</v>
      </c>
      <c r="N66" s="15">
        <f>ROUND(N65+(G66*Assumptions!G$21),0)</f>
        <v>896907</v>
      </c>
      <c r="O66" s="15">
        <f>ROUND(O65+(H66*Assumptions!H$21),0)</f>
        <v>248333</v>
      </c>
      <c r="P66" s="15">
        <f t="shared" si="2"/>
        <v>34785845</v>
      </c>
      <c r="Q66">
        <f t="shared" si="3"/>
        <v>2081</v>
      </c>
    </row>
    <row r="67" spans="2:17">
      <c r="B67">
        <f t="shared" si="4"/>
        <v>2082</v>
      </c>
      <c r="C67" s="2">
        <f>C66*(1+Assumptions!C$22)</f>
        <v>125641964.98480095</v>
      </c>
      <c r="D67" s="2">
        <f>D66*(1+Assumptions!D$22)</f>
        <v>86041848.059843689</v>
      </c>
      <c r="E67" s="2">
        <f>E66*(1+Assumptions!E$22)</f>
        <v>98451791.094042674</v>
      </c>
      <c r="F67" s="2">
        <f>F66*(1+Assumptions!F$22)</f>
        <v>995544</v>
      </c>
      <c r="G67" s="2">
        <f>G66*(1+Assumptions!G$22)</f>
        <v>1257096</v>
      </c>
      <c r="H67" s="2">
        <f>H66*(1+Assumptions!H$22)</f>
        <v>575846.27334146551</v>
      </c>
      <c r="I67" s="2">
        <f t="shared" si="1"/>
        <v>312964090.41202879</v>
      </c>
      <c r="J67" s="15">
        <f>ROUND(J66+(C67*Assumptions!C$21),0)</f>
        <v>13604596</v>
      </c>
      <c r="K67" s="15">
        <f>ROUND(K66+(D67*Assumptions!D$21),0)</f>
        <v>9928459</v>
      </c>
      <c r="L67" s="15">
        <f>ROUND(L66+(E67*Assumptions!E$21),0)</f>
        <v>10685259</v>
      </c>
      <c r="M67" s="15">
        <f>ROUND(M66+(F67*Assumptions!F$21),0)</f>
        <v>762404</v>
      </c>
      <c r="N67" s="15">
        <f>ROUND(N66+(G67*Assumptions!G$21),0)</f>
        <v>902322</v>
      </c>
      <c r="O67" s="15">
        <f>ROUND(O66+(H67*Assumptions!H$21),0)</f>
        <v>250813</v>
      </c>
      <c r="P67" s="15">
        <f t="shared" si="2"/>
        <v>36133853</v>
      </c>
      <c r="Q67">
        <f t="shared" si="3"/>
        <v>2082</v>
      </c>
    </row>
    <row r="68" spans="2:17">
      <c r="B68">
        <f t="shared" si="4"/>
        <v>2083</v>
      </c>
      <c r="C68" s="2">
        <f>C67*(1+Assumptions!C$22)</f>
        <v>131924063.23404101</v>
      </c>
      <c r="D68" s="2">
        <f>D67*(1+Assumptions!D$22)</f>
        <v>90343940.462835878</v>
      </c>
      <c r="E68" s="2">
        <f>E67*(1+Assumptions!E$22)</f>
        <v>103374380.64874481</v>
      </c>
      <c r="F68" s="2">
        <f>F67*(1+Assumptions!F$22)</f>
        <v>995544</v>
      </c>
      <c r="G68" s="2">
        <f>G67*(1+Assumptions!G$22)</f>
        <v>1257096</v>
      </c>
      <c r="H68" s="2">
        <f>H67*(1+Assumptions!H$22)</f>
        <v>581604.73607488011</v>
      </c>
      <c r="I68" s="2">
        <f t="shared" si="1"/>
        <v>328476629.08169657</v>
      </c>
      <c r="J68" s="15">
        <f>ROUND(J67+(C68*Assumptions!C$21),0)</f>
        <v>14172823</v>
      </c>
      <c r="K68" s="15">
        <f>ROUND(K67+(D68*Assumptions!D$21),0)</f>
        <v>10317591</v>
      </c>
      <c r="L68" s="15">
        <f>ROUND(L67+(E68*Assumptions!E$21),0)</f>
        <v>11130516</v>
      </c>
      <c r="M68" s="15">
        <f>ROUND(M67+(F68*Assumptions!F$21),0)</f>
        <v>766692</v>
      </c>
      <c r="N68" s="15">
        <f>ROUND(N67+(G68*Assumptions!G$21),0)</f>
        <v>907737</v>
      </c>
      <c r="O68" s="15">
        <f>ROUND(O67+(H68*Assumptions!H$21),0)</f>
        <v>253318</v>
      </c>
      <c r="P68" s="15">
        <f t="shared" si="2"/>
        <v>37548677</v>
      </c>
      <c r="Q68">
        <f t="shared" si="3"/>
        <v>2083</v>
      </c>
    </row>
    <row r="69" spans="2:17">
      <c r="B69">
        <f t="shared" si="4"/>
        <v>2084</v>
      </c>
      <c r="C69" s="2">
        <f>C68*(1+Assumptions!C$22)</f>
        <v>138520266.39574307</v>
      </c>
      <c r="D69" s="2">
        <f>D68*(1+Assumptions!D$22)</f>
        <v>94861137.485977679</v>
      </c>
      <c r="E69" s="2">
        <f>E68*(1+Assumptions!E$22)</f>
        <v>108543099.68118206</v>
      </c>
      <c r="F69" s="2">
        <f>F68*(1+Assumptions!F$22)</f>
        <v>995544</v>
      </c>
      <c r="G69" s="2">
        <f>G68*(1+Assumptions!G$22)</f>
        <v>1257096</v>
      </c>
      <c r="H69" s="2">
        <f>H68*(1+Assumptions!H$22)</f>
        <v>587420.78343562887</v>
      </c>
      <c r="I69" s="2">
        <f t="shared" si="1"/>
        <v>344764564.34633845</v>
      </c>
      <c r="J69" s="15">
        <f>ROUND(J68+(C69*Assumptions!C$21),0)</f>
        <v>14769461</v>
      </c>
      <c r="K69" s="15">
        <f>ROUND(K68+(D69*Assumptions!D$21),0)</f>
        <v>10726180</v>
      </c>
      <c r="L69" s="15">
        <f>ROUND(L68+(E69*Assumptions!E$21),0)</f>
        <v>11598036</v>
      </c>
      <c r="M69" s="15">
        <f>ROUND(M68+(F69*Assumptions!F$21),0)</f>
        <v>770980</v>
      </c>
      <c r="N69" s="15">
        <f>ROUND(N68+(G69*Assumptions!G$21),0)</f>
        <v>913152</v>
      </c>
      <c r="O69" s="15">
        <f>ROUND(O68+(H69*Assumptions!H$21),0)</f>
        <v>255848</v>
      </c>
      <c r="P69" s="15">
        <f t="shared" si="2"/>
        <v>39033657</v>
      </c>
      <c r="Q69">
        <f t="shared" si="3"/>
        <v>2084</v>
      </c>
    </row>
    <row r="70" spans="2:17">
      <c r="B70">
        <f t="shared" si="4"/>
        <v>2085</v>
      </c>
      <c r="C70" s="2">
        <f>C69*(1+Assumptions!C$22)</f>
        <v>145446279.71553025</v>
      </c>
      <c r="D70" s="2">
        <f>D69*(1+Assumptions!D$22)</f>
        <v>99604194.360276565</v>
      </c>
      <c r="E70" s="2">
        <f>E69*(1+Assumptions!E$22)</f>
        <v>113970254.66524117</v>
      </c>
      <c r="F70" s="2">
        <f>F69*(1+Assumptions!F$22)</f>
        <v>995544</v>
      </c>
      <c r="G70" s="2">
        <f>G69*(1+Assumptions!G$22)</f>
        <v>1257096</v>
      </c>
      <c r="H70" s="2">
        <f>H69*(1+Assumptions!H$22)</f>
        <v>593294.99126998521</v>
      </c>
      <c r="I70" s="2">
        <f t="shared" ref="I70:I115" si="5">SUM(C70:H70)</f>
        <v>361866663.73231798</v>
      </c>
      <c r="J70" s="15">
        <f>ROUND(J69+(C70*Assumptions!C$21),0)</f>
        <v>15395931</v>
      </c>
      <c r="K70" s="15">
        <f>ROUND(K69+(D70*Assumptions!D$21),0)</f>
        <v>11155198</v>
      </c>
      <c r="L70" s="15">
        <f>ROUND(L69+(E70*Assumptions!E$21),0)</f>
        <v>12088932</v>
      </c>
      <c r="M70" s="15">
        <f>ROUND(M69+(F70*Assumptions!F$21),0)</f>
        <v>775268</v>
      </c>
      <c r="N70" s="15">
        <f>ROUND(N69+(G70*Assumptions!G$21),0)</f>
        <v>918567</v>
      </c>
      <c r="O70" s="15">
        <f>ROUND(O69+(H70*Assumptions!H$21),0)</f>
        <v>258403</v>
      </c>
      <c r="P70" s="15">
        <f t="shared" ref="P70:P115" si="6">SUM(J70:O70)</f>
        <v>40592299</v>
      </c>
      <c r="Q70">
        <f t="shared" ref="Q70:Q115" si="7">B70</f>
        <v>2085</v>
      </c>
    </row>
    <row r="71" spans="2:17">
      <c r="B71">
        <f t="shared" ref="B71:B115" si="8">B70+1</f>
        <v>2086</v>
      </c>
      <c r="C71" s="2">
        <f>C70*(1+Assumptions!C$22)</f>
        <v>152718593.70130676</v>
      </c>
      <c r="D71" s="2">
        <f>D70*(1+Assumptions!D$22)</f>
        <v>104584404.0782904</v>
      </c>
      <c r="E71" s="2">
        <f>E70*(1+Assumptions!E$22)</f>
        <v>119668767.39850323</v>
      </c>
      <c r="F71" s="2">
        <f>F70*(1+Assumptions!F$22)</f>
        <v>995544</v>
      </c>
      <c r="G71" s="2">
        <f>G70*(1+Assumptions!G$22)</f>
        <v>1257096</v>
      </c>
      <c r="H71" s="2">
        <f>H70*(1+Assumptions!H$22)</f>
        <v>599227.94118268508</v>
      </c>
      <c r="I71" s="2">
        <f t="shared" si="5"/>
        <v>379823633.11928308</v>
      </c>
      <c r="J71" s="15">
        <f>ROUND(J70+(C71*Assumptions!C$21),0)</f>
        <v>16053725</v>
      </c>
      <c r="K71" s="15">
        <f>ROUND(K70+(D71*Assumptions!D$21),0)</f>
        <v>11605667</v>
      </c>
      <c r="L71" s="15">
        <f>ROUND(L70+(E71*Assumptions!E$21),0)</f>
        <v>12604373</v>
      </c>
      <c r="M71" s="15">
        <f>ROUND(M70+(F71*Assumptions!F$21),0)</f>
        <v>779556</v>
      </c>
      <c r="N71" s="15">
        <f>ROUND(N70+(G71*Assumptions!G$21),0)</f>
        <v>923982</v>
      </c>
      <c r="O71" s="15">
        <f>ROUND(O70+(H71*Assumptions!H$21),0)</f>
        <v>260984</v>
      </c>
      <c r="P71" s="15">
        <f t="shared" si="6"/>
        <v>42228287</v>
      </c>
      <c r="Q71">
        <f t="shared" si="7"/>
        <v>2086</v>
      </c>
    </row>
    <row r="72" spans="2:17">
      <c r="B72">
        <f t="shared" si="8"/>
        <v>2087</v>
      </c>
      <c r="C72" s="2">
        <f>C71*(1+Assumptions!C$22)</f>
        <v>160354523.38637212</v>
      </c>
      <c r="D72" s="2">
        <f>D71*(1+Assumptions!D$22)</f>
        <v>109813624.28220493</v>
      </c>
      <c r="E72" s="2">
        <f>E71*(1+Assumptions!E$22)</f>
        <v>125652205.7684284</v>
      </c>
      <c r="F72" s="2">
        <f>F71*(1+Assumptions!F$22)</f>
        <v>995544</v>
      </c>
      <c r="G72" s="2">
        <f>G71*(1+Assumptions!G$22)</f>
        <v>1257096</v>
      </c>
      <c r="H72" s="2">
        <f>H71*(1+Assumptions!H$22)</f>
        <v>605220.22059451195</v>
      </c>
      <c r="I72" s="2">
        <f t="shared" si="5"/>
        <v>398678213.65759999</v>
      </c>
      <c r="J72" s="15">
        <f>ROUND(J71+(C72*Assumptions!C$21),0)</f>
        <v>16744409</v>
      </c>
      <c r="K72" s="15">
        <f>ROUND(K71+(D72*Assumptions!D$21),0)</f>
        <v>12078659</v>
      </c>
      <c r="L72" s="15">
        <f>ROUND(L71+(E72*Assumptions!E$21),0)</f>
        <v>13145586</v>
      </c>
      <c r="M72" s="15">
        <f>ROUND(M71+(F72*Assumptions!F$21),0)</f>
        <v>783844</v>
      </c>
      <c r="N72" s="15">
        <f>ROUND(N71+(G72*Assumptions!G$21),0)</f>
        <v>929397</v>
      </c>
      <c r="O72" s="15">
        <f>ROUND(O71+(H72*Assumptions!H$21),0)</f>
        <v>263591</v>
      </c>
      <c r="P72" s="15">
        <f t="shared" si="6"/>
        <v>43945486</v>
      </c>
      <c r="Q72">
        <f t="shared" si="7"/>
        <v>2087</v>
      </c>
    </row>
    <row r="73" spans="2:17">
      <c r="B73">
        <f t="shared" si="8"/>
        <v>2088</v>
      </c>
      <c r="C73" s="2">
        <f>C72*(1+Assumptions!C$22)</f>
        <v>168372249.55569074</v>
      </c>
      <c r="D73" s="2">
        <f>D72*(1+Assumptions!D$22)</f>
        <v>115304305.49631518</v>
      </c>
      <c r="E73" s="2">
        <f>E72*(1+Assumptions!E$22)</f>
        <v>131934816.05684982</v>
      </c>
      <c r="F73" s="2">
        <f>F72*(1+Assumptions!F$22)</f>
        <v>995544</v>
      </c>
      <c r="G73" s="2">
        <f>G72*(1+Assumptions!G$22)</f>
        <v>1257096</v>
      </c>
      <c r="H73" s="2">
        <f>H72*(1+Assumptions!H$22)</f>
        <v>611272.42280045711</v>
      </c>
      <c r="I73" s="2">
        <f t="shared" si="5"/>
        <v>418475283.53165621</v>
      </c>
      <c r="J73" s="15">
        <f>ROUND(J72+(C73*Assumptions!C$21),0)</f>
        <v>17469627</v>
      </c>
      <c r="K73" s="15">
        <f>ROUND(K72+(D73*Assumptions!D$21),0)</f>
        <v>12575301</v>
      </c>
      <c r="L73" s="15">
        <f>ROUND(L72+(E73*Assumptions!E$21),0)</f>
        <v>13713859</v>
      </c>
      <c r="M73" s="15">
        <f>ROUND(M72+(F73*Assumptions!F$21),0)</f>
        <v>788132</v>
      </c>
      <c r="N73" s="15">
        <f>ROUND(N72+(G73*Assumptions!G$21),0)</f>
        <v>934812</v>
      </c>
      <c r="O73" s="15">
        <f>ROUND(O72+(H73*Assumptions!H$21),0)</f>
        <v>266224</v>
      </c>
      <c r="P73" s="15">
        <f t="shared" si="6"/>
        <v>45747955</v>
      </c>
      <c r="Q73">
        <f t="shared" si="7"/>
        <v>2088</v>
      </c>
    </row>
    <row r="74" spans="2:17">
      <c r="B74">
        <f t="shared" si="8"/>
        <v>2089</v>
      </c>
      <c r="C74" s="2">
        <f>C73*(1+Assumptions!C$22)</f>
        <v>176790862.03347528</v>
      </c>
      <c r="D74" s="2">
        <f>D73*(1+Assumptions!D$22)</f>
        <v>121069520.77113095</v>
      </c>
      <c r="E74" s="2">
        <f>E73*(1+Assumptions!E$22)</f>
        <v>138531556.85969231</v>
      </c>
      <c r="F74" s="2">
        <f>F73*(1+Assumptions!F$22)</f>
        <v>995544</v>
      </c>
      <c r="G74" s="2">
        <f>G73*(1+Assumptions!G$22)</f>
        <v>1257096</v>
      </c>
      <c r="H74" s="2">
        <f>H73*(1+Assumptions!H$22)</f>
        <v>617385.14702846168</v>
      </c>
      <c r="I74" s="2">
        <f t="shared" si="5"/>
        <v>439261964.81132698</v>
      </c>
      <c r="J74" s="15">
        <f>ROUND(J73+(C74*Assumptions!C$21),0)</f>
        <v>18231106</v>
      </c>
      <c r="K74" s="15">
        <f>ROUND(K73+(D74*Assumptions!D$21),0)</f>
        <v>13096775</v>
      </c>
      <c r="L74" s="15">
        <f>ROUND(L73+(E74*Assumptions!E$21),0)</f>
        <v>14310546</v>
      </c>
      <c r="M74" s="15">
        <f>ROUND(M73+(F74*Assumptions!F$21),0)</f>
        <v>792420</v>
      </c>
      <c r="N74" s="15">
        <f>ROUND(N73+(G74*Assumptions!G$21),0)</f>
        <v>940227</v>
      </c>
      <c r="O74" s="15">
        <f>ROUND(O73+(H74*Assumptions!H$21),0)</f>
        <v>268883</v>
      </c>
      <c r="P74" s="15">
        <f t="shared" si="6"/>
        <v>47639957</v>
      </c>
      <c r="Q74">
        <f t="shared" si="7"/>
        <v>2089</v>
      </c>
    </row>
    <row r="75" spans="2:17">
      <c r="B75">
        <f t="shared" si="8"/>
        <v>2090</v>
      </c>
      <c r="C75" s="2">
        <f>C74*(1+Assumptions!C$22)</f>
        <v>185630405.13514906</v>
      </c>
      <c r="D75" s="2">
        <f>D74*(1+Assumptions!D$22)</f>
        <v>127122996.8096875</v>
      </c>
      <c r="E75" s="2">
        <f>E74*(1+Assumptions!E$22)</f>
        <v>145458134.70267692</v>
      </c>
      <c r="F75" s="2">
        <f>F74*(1+Assumptions!F$22)</f>
        <v>995544</v>
      </c>
      <c r="G75" s="2">
        <f>G74*(1+Assumptions!G$22)</f>
        <v>1257096</v>
      </c>
      <c r="H75" s="2">
        <f>H74*(1+Assumptions!H$22)</f>
        <v>623558.99849874631</v>
      </c>
      <c r="I75" s="2">
        <f t="shared" si="5"/>
        <v>461087735.64601225</v>
      </c>
      <c r="J75" s="15">
        <f>ROUND(J74+(C75*Assumptions!C$21),0)</f>
        <v>19030659</v>
      </c>
      <c r="K75" s="15">
        <f>ROUND(K74+(D75*Assumptions!D$21),0)</f>
        <v>13644323</v>
      </c>
      <c r="L75" s="15">
        <f>ROUND(L74+(E75*Assumptions!E$21),0)</f>
        <v>14937067</v>
      </c>
      <c r="M75" s="15">
        <f>ROUND(M74+(F75*Assumptions!F$21),0)</f>
        <v>796708</v>
      </c>
      <c r="N75" s="15">
        <f>ROUND(N74+(G75*Assumptions!G$21),0)</f>
        <v>945642</v>
      </c>
      <c r="O75" s="15">
        <f>ROUND(O74+(H75*Assumptions!H$21),0)</f>
        <v>271569</v>
      </c>
      <c r="P75" s="15">
        <f t="shared" si="6"/>
        <v>49625968</v>
      </c>
      <c r="Q75">
        <f t="shared" si="7"/>
        <v>2090</v>
      </c>
    </row>
    <row r="76" spans="2:17">
      <c r="B76">
        <f t="shared" si="8"/>
        <v>2091</v>
      </c>
      <c r="C76" s="2">
        <f>C75*(1+Assumptions!C$22)</f>
        <v>194911925.39190653</v>
      </c>
      <c r="D76" s="2">
        <f>D75*(1+Assumptions!D$22)</f>
        <v>133479146.65017188</v>
      </c>
      <c r="E76" s="2">
        <f>E75*(1+Assumptions!E$22)</f>
        <v>152731041.43781078</v>
      </c>
      <c r="F76" s="2">
        <f>F75*(1+Assumptions!F$22)</f>
        <v>995544</v>
      </c>
      <c r="G76" s="2">
        <f>G75*(1+Assumptions!G$22)</f>
        <v>1257096</v>
      </c>
      <c r="H76" s="2">
        <f>H75*(1+Assumptions!H$22)</f>
        <v>629794.58848373382</v>
      </c>
      <c r="I76" s="2">
        <f t="shared" si="5"/>
        <v>484004548.06837291</v>
      </c>
      <c r="J76" s="15">
        <f>ROUND(J75+(C76*Assumptions!C$21),0)</f>
        <v>19870189</v>
      </c>
      <c r="K76" s="15">
        <f>ROUND(K75+(D76*Assumptions!D$21),0)</f>
        <v>14219248</v>
      </c>
      <c r="L76" s="15">
        <f>ROUND(L75+(E76*Assumptions!E$21),0)</f>
        <v>15594915</v>
      </c>
      <c r="M76" s="15">
        <f>ROUND(M75+(F76*Assumptions!F$21),0)</f>
        <v>800996</v>
      </c>
      <c r="N76" s="15">
        <f>ROUND(N75+(G76*Assumptions!G$21),0)</f>
        <v>951057</v>
      </c>
      <c r="O76" s="15">
        <f>ROUND(O75+(H76*Assumptions!H$21),0)</f>
        <v>274282</v>
      </c>
      <c r="P76" s="15">
        <f t="shared" si="6"/>
        <v>51710687</v>
      </c>
      <c r="Q76">
        <f t="shared" si="7"/>
        <v>2091</v>
      </c>
    </row>
    <row r="77" spans="2:17">
      <c r="B77">
        <f t="shared" si="8"/>
        <v>2092</v>
      </c>
      <c r="C77" s="2">
        <f>C76*(1+Assumptions!C$22)</f>
        <v>204657521.66150185</v>
      </c>
      <c r="D77" s="2">
        <f>D76*(1+Assumptions!D$22)</f>
        <v>140153103.98268047</v>
      </c>
      <c r="E77" s="2">
        <f>E76*(1+Assumptions!E$22)</f>
        <v>160367593.50970131</v>
      </c>
      <c r="F77" s="2">
        <f>F76*(1+Assumptions!F$22)</f>
        <v>995544</v>
      </c>
      <c r="G77" s="2">
        <f>G76*(1+Assumptions!G$22)</f>
        <v>1257096</v>
      </c>
      <c r="H77" s="2">
        <f>H76*(1+Assumptions!H$22)</f>
        <v>636092.53436857113</v>
      </c>
      <c r="I77" s="2">
        <f t="shared" si="5"/>
        <v>508066951.68825221</v>
      </c>
      <c r="J77" s="15">
        <f>ROUND(J76+(C77*Assumptions!C$21),0)</f>
        <v>20751696</v>
      </c>
      <c r="K77" s="15">
        <f>ROUND(K76+(D77*Assumptions!D$21),0)</f>
        <v>14822920</v>
      </c>
      <c r="L77" s="15">
        <f>ROUND(L76+(E77*Assumptions!E$21),0)</f>
        <v>16285655</v>
      </c>
      <c r="M77" s="15">
        <f>ROUND(M76+(F77*Assumptions!F$21),0)</f>
        <v>805284</v>
      </c>
      <c r="N77" s="15">
        <f>ROUND(N76+(G77*Assumptions!G$21),0)</f>
        <v>956472</v>
      </c>
      <c r="O77" s="15">
        <f>ROUND(O76+(H77*Assumptions!H$21),0)</f>
        <v>277022</v>
      </c>
      <c r="P77" s="15">
        <f t="shared" si="6"/>
        <v>53899049</v>
      </c>
      <c r="Q77">
        <f t="shared" si="7"/>
        <v>2092</v>
      </c>
    </row>
    <row r="78" spans="2:17">
      <c r="B78">
        <f t="shared" si="8"/>
        <v>2093</v>
      </c>
      <c r="C78" s="2">
        <f>C77*(1+Assumptions!C$22)</f>
        <v>214890397.74457696</v>
      </c>
      <c r="D78" s="2">
        <f>D77*(1+Assumptions!D$22)</f>
        <v>147160759.18181449</v>
      </c>
      <c r="E78" s="2">
        <f>E77*(1+Assumptions!E$22)</f>
        <v>168385973.18518639</v>
      </c>
      <c r="F78" s="2">
        <f>F77*(1+Assumptions!F$22)</f>
        <v>995544</v>
      </c>
      <c r="G78" s="2">
        <f>G77*(1+Assumptions!G$22)</f>
        <v>1257096</v>
      </c>
      <c r="H78" s="2">
        <f>H77*(1+Assumptions!H$22)</f>
        <v>642453.45971225679</v>
      </c>
      <c r="I78" s="2">
        <f t="shared" si="5"/>
        <v>533332223.57129014</v>
      </c>
      <c r="J78" s="15">
        <f>ROUND(J77+(C78*Assumptions!C$21),0)</f>
        <v>21677278</v>
      </c>
      <c r="K78" s="15">
        <f>ROUND(K77+(D78*Assumptions!D$21),0)</f>
        <v>15456775</v>
      </c>
      <c r="L78" s="15">
        <f>ROUND(L77+(E78*Assumptions!E$21),0)</f>
        <v>17010932</v>
      </c>
      <c r="M78" s="15">
        <f>ROUND(M77+(F78*Assumptions!F$21),0)</f>
        <v>809572</v>
      </c>
      <c r="N78" s="15">
        <f>ROUND(N77+(G78*Assumptions!G$21),0)</f>
        <v>961887</v>
      </c>
      <c r="O78" s="15">
        <f>ROUND(O77+(H78*Assumptions!H$21),0)</f>
        <v>279789</v>
      </c>
      <c r="P78" s="15">
        <f t="shared" si="6"/>
        <v>56196233</v>
      </c>
      <c r="Q78">
        <f t="shared" si="7"/>
        <v>2093</v>
      </c>
    </row>
    <row r="79" spans="2:17">
      <c r="B79">
        <f t="shared" si="8"/>
        <v>2094</v>
      </c>
      <c r="C79" s="2">
        <f>C78*(1+Assumptions!C$22)</f>
        <v>225634917.63180581</v>
      </c>
      <c r="D79" s="2">
        <f>D78*(1+Assumptions!D$22)</f>
        <v>154518797.14090523</v>
      </c>
      <c r="E79" s="2">
        <f>E78*(1+Assumptions!E$22)</f>
        <v>176805271.84444571</v>
      </c>
      <c r="F79" s="2">
        <f>F78*(1+Assumptions!F$22)</f>
        <v>995544</v>
      </c>
      <c r="G79" s="2">
        <f>G78*(1+Assumptions!G$22)</f>
        <v>1257096</v>
      </c>
      <c r="H79" s="2">
        <f>H78*(1+Assumptions!H$22)</f>
        <v>648877.99430937937</v>
      </c>
      <c r="I79" s="2">
        <f t="shared" si="5"/>
        <v>559860504.61146617</v>
      </c>
      <c r="J79" s="15">
        <f>ROUND(J78+(C79*Assumptions!C$21),0)</f>
        <v>22649139</v>
      </c>
      <c r="K79" s="15">
        <f>ROUND(K78+(D79*Assumptions!D$21),0)</f>
        <v>16122323</v>
      </c>
      <c r="L79" s="15">
        <f>ROUND(L78+(E79*Assumptions!E$21),0)</f>
        <v>17772473</v>
      </c>
      <c r="M79" s="15">
        <f>ROUND(M78+(F79*Assumptions!F$21),0)</f>
        <v>813860</v>
      </c>
      <c r="N79" s="15">
        <f>ROUND(N78+(G79*Assumptions!G$21),0)</f>
        <v>967302</v>
      </c>
      <c r="O79" s="15">
        <f>ROUND(O78+(H79*Assumptions!H$21),0)</f>
        <v>282584</v>
      </c>
      <c r="P79" s="15">
        <f t="shared" si="6"/>
        <v>58607681</v>
      </c>
      <c r="Q79">
        <f t="shared" si="7"/>
        <v>2094</v>
      </c>
    </row>
    <row r="80" spans="2:17">
      <c r="B80">
        <f t="shared" si="8"/>
        <v>2095</v>
      </c>
      <c r="C80" s="2">
        <f>C79*(1+Assumptions!C$22)</f>
        <v>236916663.51339611</v>
      </c>
      <c r="D80" s="2">
        <f>D79*(1+Assumptions!D$22)</f>
        <v>162244736.99795049</v>
      </c>
      <c r="E80" s="2">
        <f>E79*(1+Assumptions!E$22)</f>
        <v>185645535.43666801</v>
      </c>
      <c r="F80" s="2">
        <f>F79*(1+Assumptions!F$22)</f>
        <v>995544</v>
      </c>
      <c r="G80" s="2">
        <f>G79*(1+Assumptions!G$22)</f>
        <v>1257096</v>
      </c>
      <c r="H80" s="2">
        <f>H79*(1+Assumptions!H$22)</f>
        <v>655366.77425247314</v>
      </c>
      <c r="I80" s="2">
        <f t="shared" si="5"/>
        <v>587714942.72226703</v>
      </c>
      <c r="J80" s="15">
        <f>ROUND(J79+(C80*Assumptions!C$21),0)</f>
        <v>23669593</v>
      </c>
      <c r="K80" s="15">
        <f>ROUND(K79+(D80*Assumptions!D$21),0)</f>
        <v>16821148</v>
      </c>
      <c r="L80" s="15">
        <f>ROUND(L79+(E80*Assumptions!E$21),0)</f>
        <v>18572091</v>
      </c>
      <c r="M80" s="15">
        <f>ROUND(M79+(F80*Assumptions!F$21),0)</f>
        <v>818148</v>
      </c>
      <c r="N80" s="15">
        <f>ROUND(N79+(G80*Assumptions!G$21),0)</f>
        <v>972717</v>
      </c>
      <c r="O80" s="15">
        <f>ROUND(O79+(H80*Assumptions!H$21),0)</f>
        <v>285407</v>
      </c>
      <c r="P80" s="15">
        <f t="shared" si="6"/>
        <v>61139104</v>
      </c>
      <c r="Q80">
        <f t="shared" si="7"/>
        <v>2095</v>
      </c>
    </row>
    <row r="81" spans="2:17">
      <c r="B81">
        <f t="shared" si="8"/>
        <v>2096</v>
      </c>
      <c r="C81" s="2">
        <f>C80*(1+Assumptions!C$22)</f>
        <v>248762496.68906593</v>
      </c>
      <c r="D81" s="2">
        <f>D80*(1+Assumptions!D$22)</f>
        <v>170356973.84784803</v>
      </c>
      <c r="E81" s="2">
        <f>E80*(1+Assumptions!E$22)</f>
        <v>194927812.20850143</v>
      </c>
      <c r="F81" s="2">
        <f>F80*(1+Assumptions!F$22)</f>
        <v>995544</v>
      </c>
      <c r="G81" s="2">
        <f>G80*(1+Assumptions!G$22)</f>
        <v>1257096</v>
      </c>
      <c r="H81" s="2">
        <f>H80*(1+Assumptions!H$22)</f>
        <v>661920.44199499791</v>
      </c>
      <c r="I81" s="2">
        <f t="shared" si="5"/>
        <v>616961843.18741047</v>
      </c>
      <c r="J81" s="15">
        <f>ROUND(J80+(C81*Assumptions!C$21),0)</f>
        <v>24741070</v>
      </c>
      <c r="K81" s="15">
        <f>ROUND(K80+(D81*Assumptions!D$21),0)</f>
        <v>17554914</v>
      </c>
      <c r="L81" s="15">
        <f>ROUND(L80+(E81*Assumptions!E$21),0)</f>
        <v>19411690</v>
      </c>
      <c r="M81" s="15">
        <f>ROUND(M80+(F81*Assumptions!F$21),0)</f>
        <v>822436</v>
      </c>
      <c r="N81" s="15">
        <f>ROUND(N80+(G81*Assumptions!G$21),0)</f>
        <v>978132</v>
      </c>
      <c r="O81" s="15">
        <f>ROUND(O80+(H81*Assumptions!H$21),0)</f>
        <v>288258</v>
      </c>
      <c r="P81" s="15">
        <f t="shared" si="6"/>
        <v>63796500</v>
      </c>
      <c r="Q81">
        <f t="shared" si="7"/>
        <v>2096</v>
      </c>
    </row>
    <row r="82" spans="2:17">
      <c r="B82">
        <f t="shared" si="8"/>
        <v>2097</v>
      </c>
      <c r="C82" s="2">
        <f>C81*(1+Assumptions!C$22)</f>
        <v>261200621.52351925</v>
      </c>
      <c r="D82" s="2">
        <f>D81*(1+Assumptions!D$22)</f>
        <v>178874822.54024044</v>
      </c>
      <c r="E82" s="2">
        <f>E81*(1+Assumptions!E$22)</f>
        <v>204674202.81892651</v>
      </c>
      <c r="F82" s="2">
        <f>F81*(1+Assumptions!F$22)</f>
        <v>995544</v>
      </c>
      <c r="G82" s="2">
        <f>G81*(1+Assumptions!G$22)</f>
        <v>1257096</v>
      </c>
      <c r="H82" s="2">
        <f>H81*(1+Assumptions!H$22)</f>
        <v>668539.64641494793</v>
      </c>
      <c r="I82" s="2">
        <f t="shared" si="5"/>
        <v>647670826.52910113</v>
      </c>
      <c r="J82" s="15">
        <f>ROUND(J81+(C82*Assumptions!C$21),0)</f>
        <v>25866121</v>
      </c>
      <c r="K82" s="15">
        <f>ROUND(K81+(D82*Assumptions!D$21),0)</f>
        <v>18325369</v>
      </c>
      <c r="L82" s="15">
        <f>ROUND(L81+(E82*Assumptions!E$21),0)</f>
        <v>20293269</v>
      </c>
      <c r="M82" s="15">
        <f>ROUND(M81+(F82*Assumptions!F$21),0)</f>
        <v>826724</v>
      </c>
      <c r="N82" s="15">
        <f>ROUND(N81+(G82*Assumptions!G$21),0)</f>
        <v>983547</v>
      </c>
      <c r="O82" s="15">
        <f>ROUND(O81+(H82*Assumptions!H$21),0)</f>
        <v>291138</v>
      </c>
      <c r="P82" s="15">
        <f t="shared" si="6"/>
        <v>66586168</v>
      </c>
      <c r="Q82">
        <f t="shared" si="7"/>
        <v>2097</v>
      </c>
    </row>
    <row r="83" spans="2:17">
      <c r="B83">
        <f t="shared" si="8"/>
        <v>2098</v>
      </c>
      <c r="C83" s="2">
        <f>C82*(1+Assumptions!C$22)</f>
        <v>274260652.59969521</v>
      </c>
      <c r="D83" s="2">
        <f>D82*(1+Assumptions!D$22)</f>
        <v>187818563.66725248</v>
      </c>
      <c r="E83" s="2">
        <f>E82*(1+Assumptions!E$22)</f>
        <v>214907912.95987284</v>
      </c>
      <c r="F83" s="2">
        <f>F82*(1+Assumptions!F$22)</f>
        <v>995544</v>
      </c>
      <c r="G83" s="2">
        <f>G82*(1+Assumptions!G$22)</f>
        <v>1257096</v>
      </c>
      <c r="H83" s="2">
        <f>H82*(1+Assumptions!H$22)</f>
        <v>675225.0428790974</v>
      </c>
      <c r="I83" s="2">
        <f t="shared" si="5"/>
        <v>679914994.26969957</v>
      </c>
      <c r="J83" s="15">
        <f>ROUND(J82+(C83*Assumptions!C$21),0)</f>
        <v>27047424</v>
      </c>
      <c r="K83" s="15">
        <f>ROUND(K82+(D83*Assumptions!D$21),0)</f>
        <v>19134347</v>
      </c>
      <c r="L83" s="15">
        <f>ROUND(L82+(E83*Assumptions!E$21),0)</f>
        <v>21218927</v>
      </c>
      <c r="M83" s="15">
        <f>ROUND(M82+(F83*Assumptions!F$21),0)</f>
        <v>831012</v>
      </c>
      <c r="N83" s="15">
        <f>ROUND(N82+(G83*Assumptions!G$21),0)</f>
        <v>988962</v>
      </c>
      <c r="O83" s="15">
        <f>ROUND(O82+(H83*Assumptions!H$21),0)</f>
        <v>294046</v>
      </c>
      <c r="P83" s="15">
        <f t="shared" si="6"/>
        <v>69514718</v>
      </c>
      <c r="Q83">
        <f t="shared" si="7"/>
        <v>2098</v>
      </c>
    </row>
    <row r="84" spans="2:17">
      <c r="B84">
        <f t="shared" si="8"/>
        <v>2099</v>
      </c>
      <c r="C84" s="2">
        <f>C83*(1+Assumptions!C$22)</f>
        <v>287973685.22968</v>
      </c>
      <c r="D84" s="2">
        <f>D83*(1+Assumptions!D$22)</f>
        <v>197209491.85061511</v>
      </c>
      <c r="E84" s="2">
        <f>E83*(1+Assumptions!E$22)</f>
        <v>225653308.6078665</v>
      </c>
      <c r="F84" s="2">
        <f>F83*(1+Assumptions!F$22)</f>
        <v>995544</v>
      </c>
      <c r="G84" s="2">
        <f>G83*(1+Assumptions!G$22)</f>
        <v>1257096</v>
      </c>
      <c r="H84" s="2">
        <f>H83*(1+Assumptions!H$22)</f>
        <v>681977.29330788832</v>
      </c>
      <c r="I84" s="2">
        <f t="shared" si="5"/>
        <v>713771102.98146951</v>
      </c>
      <c r="J84" s="15">
        <f>ROUND(J83+(C84*Assumptions!C$21),0)</f>
        <v>28287793</v>
      </c>
      <c r="K84" s="15">
        <f>ROUND(K83+(D84*Assumptions!D$21),0)</f>
        <v>19983773</v>
      </c>
      <c r="L84" s="15">
        <f>ROUND(L83+(E84*Assumptions!E$21),0)</f>
        <v>22190867</v>
      </c>
      <c r="M84" s="15">
        <f>ROUND(M83+(F84*Assumptions!F$21),0)</f>
        <v>835300</v>
      </c>
      <c r="N84" s="15">
        <f>ROUND(N83+(G84*Assumptions!G$21),0)</f>
        <v>994377</v>
      </c>
      <c r="O84" s="15">
        <f>ROUND(O83+(H84*Assumptions!H$21),0)</f>
        <v>296983</v>
      </c>
      <c r="P84" s="15">
        <f t="shared" si="6"/>
        <v>72589093</v>
      </c>
      <c r="Q84">
        <f t="shared" si="7"/>
        <v>2099</v>
      </c>
    </row>
    <row r="85" spans="2:17">
      <c r="B85">
        <f t="shared" si="8"/>
        <v>2100</v>
      </c>
      <c r="C85" s="2">
        <f>C84*(1+Assumptions!C$22)</f>
        <v>302372369.49116403</v>
      </c>
      <c r="D85" s="2">
        <f>D84*(1+Assumptions!D$22)</f>
        <v>207069966.44314587</v>
      </c>
      <c r="E85" s="2">
        <f>E84*(1+Assumptions!E$22)</f>
        <v>236935974.03825983</v>
      </c>
      <c r="F85" s="2">
        <f>F84*(1+Assumptions!F$22)</f>
        <v>995544</v>
      </c>
      <c r="G85" s="2">
        <f>G84*(1+Assumptions!G$22)</f>
        <v>1257096</v>
      </c>
      <c r="H85" s="2">
        <f>H84*(1+Assumptions!H$22)</f>
        <v>688797.06624096725</v>
      </c>
      <c r="I85" s="2">
        <f t="shared" si="5"/>
        <v>749319747.03881073</v>
      </c>
      <c r="J85" s="15">
        <f>ROUND(J84+(C85*Assumptions!C$21),0)</f>
        <v>29590180</v>
      </c>
      <c r="K85" s="15">
        <f>ROUND(K84+(D85*Assumptions!D$21),0)</f>
        <v>20875671</v>
      </c>
      <c r="L85" s="15">
        <f>ROUND(L84+(E85*Assumptions!E$21),0)</f>
        <v>23211404</v>
      </c>
      <c r="M85" s="15">
        <f>ROUND(M84+(F85*Assumptions!F$21),0)</f>
        <v>839588</v>
      </c>
      <c r="N85" s="15">
        <f>ROUND(N84+(G85*Assumptions!G$21),0)</f>
        <v>999792</v>
      </c>
      <c r="O85" s="15">
        <f>ROUND(O84+(H85*Assumptions!H$21),0)</f>
        <v>299950</v>
      </c>
      <c r="P85" s="15">
        <f t="shared" si="6"/>
        <v>75816585</v>
      </c>
      <c r="Q85">
        <f t="shared" si="7"/>
        <v>2100</v>
      </c>
    </row>
    <row r="86" spans="2:17">
      <c r="B86">
        <f t="shared" si="8"/>
        <v>2101</v>
      </c>
      <c r="C86" s="2">
        <f>C85*(1+Assumptions!C$22)</f>
        <v>317490987.96572226</v>
      </c>
      <c r="D86" s="2">
        <f>D85*(1+Assumptions!D$22)</f>
        <v>217423464.76530316</v>
      </c>
      <c r="E86" s="2">
        <f>E85*(1+Assumptions!E$22)</f>
        <v>248782772.74017283</v>
      </c>
      <c r="F86" s="2">
        <f>F85*(1+Assumptions!F$22)</f>
        <v>995544</v>
      </c>
      <c r="G86" s="2">
        <f>G85*(1+Assumptions!G$22)</f>
        <v>1257096</v>
      </c>
      <c r="H86" s="2">
        <f>H85*(1+Assumptions!H$22)</f>
        <v>695685.03690337692</v>
      </c>
      <c r="I86" s="2">
        <f t="shared" si="5"/>
        <v>786645550.5081017</v>
      </c>
      <c r="J86" s="15">
        <f>ROUND(J85+(C86*Assumptions!C$21),0)</f>
        <v>30957686</v>
      </c>
      <c r="K86" s="15">
        <f>ROUND(K85+(D86*Assumptions!D$21),0)</f>
        <v>21812164</v>
      </c>
      <c r="L86" s="15">
        <f>ROUND(L85+(E86*Assumptions!E$21),0)</f>
        <v>24282968</v>
      </c>
      <c r="M86" s="15">
        <f>ROUND(M85+(F86*Assumptions!F$21),0)</f>
        <v>843876</v>
      </c>
      <c r="N86" s="15">
        <f>ROUND(N85+(G86*Assumptions!G$21),0)</f>
        <v>1005207</v>
      </c>
      <c r="O86" s="15">
        <f>ROUND(O85+(H86*Assumptions!H$21),0)</f>
        <v>302946</v>
      </c>
      <c r="P86" s="15">
        <f t="shared" si="6"/>
        <v>79204847</v>
      </c>
      <c r="Q86">
        <f t="shared" si="7"/>
        <v>2101</v>
      </c>
    </row>
    <row r="87" spans="2:17">
      <c r="B87">
        <f t="shared" si="8"/>
        <v>2102</v>
      </c>
      <c r="C87" s="2">
        <f>C86*(1+Assumptions!C$22)</f>
        <v>333365537.36400837</v>
      </c>
      <c r="D87" s="2">
        <f>D86*(1+Assumptions!D$22)</f>
        <v>228294638.00356832</v>
      </c>
      <c r="E87" s="2">
        <f>E86*(1+Assumptions!E$22)</f>
        <v>261221911.3771815</v>
      </c>
      <c r="F87" s="2">
        <f>F86*(1+Assumptions!F$22)</f>
        <v>995544</v>
      </c>
      <c r="G87" s="2">
        <f>G86*(1+Assumptions!G$22)</f>
        <v>1257096</v>
      </c>
      <c r="H87" s="2">
        <f>H86*(1+Assumptions!H$22)</f>
        <v>702641.88727241068</v>
      </c>
      <c r="I87" s="2">
        <f t="shared" si="5"/>
        <v>825837368.63203061</v>
      </c>
      <c r="J87" s="15">
        <f>ROUND(J86+(C87*Assumptions!C$21),0)</f>
        <v>32393568</v>
      </c>
      <c r="K87" s="15">
        <f>ROUND(K86+(D87*Assumptions!D$21),0)</f>
        <v>22795481</v>
      </c>
      <c r="L87" s="15">
        <f>ROUND(L86+(E87*Assumptions!E$21),0)</f>
        <v>25408111</v>
      </c>
      <c r="M87" s="15">
        <f>ROUND(M86+(F87*Assumptions!F$21),0)</f>
        <v>848164</v>
      </c>
      <c r="N87" s="15">
        <f>ROUND(N86+(G87*Assumptions!G$21),0)</f>
        <v>1010622</v>
      </c>
      <c r="O87" s="15">
        <f>ROUND(O86+(H87*Assumptions!H$21),0)</f>
        <v>305972</v>
      </c>
      <c r="P87" s="15">
        <f t="shared" si="6"/>
        <v>82761918</v>
      </c>
      <c r="Q87">
        <f t="shared" si="7"/>
        <v>2102</v>
      </c>
    </row>
    <row r="88" spans="2:17">
      <c r="B88">
        <f t="shared" si="8"/>
        <v>2103</v>
      </c>
      <c r="C88" s="2">
        <f>C87*(1+Assumptions!C$22)</f>
        <v>350033814.23220879</v>
      </c>
      <c r="D88" s="2">
        <f>D87*(1+Assumptions!D$22)</f>
        <v>239709369.90374675</v>
      </c>
      <c r="E88" s="2">
        <f>E87*(1+Assumptions!E$22)</f>
        <v>274283006.94604057</v>
      </c>
      <c r="F88" s="2">
        <f>F87*(1+Assumptions!F$22)</f>
        <v>995544</v>
      </c>
      <c r="G88" s="2">
        <f>G87*(1+Assumptions!G$22)</f>
        <v>1257096</v>
      </c>
      <c r="H88" s="2">
        <f>H87*(1+Assumptions!H$22)</f>
        <v>709668.30614513485</v>
      </c>
      <c r="I88" s="2">
        <f t="shared" si="5"/>
        <v>866988499.38814139</v>
      </c>
      <c r="J88" s="15">
        <f>ROUND(J87+(C88*Assumptions!C$21),0)</f>
        <v>33901244</v>
      </c>
      <c r="K88" s="15">
        <f>ROUND(K87+(D88*Assumptions!D$21),0)</f>
        <v>23827964</v>
      </c>
      <c r="L88" s="15">
        <f>ROUND(L87+(E88*Assumptions!E$21),0)</f>
        <v>26589511</v>
      </c>
      <c r="M88" s="15">
        <f>ROUND(M87+(F88*Assumptions!F$21),0)</f>
        <v>852452</v>
      </c>
      <c r="N88" s="15">
        <f>ROUND(N87+(G88*Assumptions!G$21),0)</f>
        <v>1016037</v>
      </c>
      <c r="O88" s="15">
        <f>ROUND(O87+(H88*Assumptions!H$21),0)</f>
        <v>309029</v>
      </c>
      <c r="P88" s="15">
        <f t="shared" si="6"/>
        <v>86496237</v>
      </c>
      <c r="Q88">
        <f t="shared" si="7"/>
        <v>2103</v>
      </c>
    </row>
    <row r="89" spans="2:17">
      <c r="B89">
        <f t="shared" si="8"/>
        <v>2104</v>
      </c>
      <c r="C89" s="2">
        <f>C88*(1+Assumptions!C$22)</f>
        <v>367535504.94381922</v>
      </c>
      <c r="D89" s="2">
        <f>D88*(1+Assumptions!D$22)</f>
        <v>251694838.3989341</v>
      </c>
      <c r="E89" s="2">
        <f>E88*(1+Assumptions!E$22)</f>
        <v>287997157.29334259</v>
      </c>
      <c r="F89" s="2">
        <f>F88*(1+Assumptions!F$22)</f>
        <v>995544</v>
      </c>
      <c r="G89" s="2">
        <f>G88*(1+Assumptions!G$22)</f>
        <v>1257096</v>
      </c>
      <c r="H89" s="2">
        <f>H88*(1+Assumptions!H$22)</f>
        <v>716764.98920658615</v>
      </c>
      <c r="I89" s="2">
        <f t="shared" si="5"/>
        <v>910196905.62530243</v>
      </c>
      <c r="J89" s="15">
        <f>ROUND(J88+(C89*Assumptions!C$21),0)</f>
        <v>35484304</v>
      </c>
      <c r="K89" s="15">
        <f>ROUND(K88+(D89*Assumptions!D$21),0)</f>
        <v>24912071</v>
      </c>
      <c r="L89" s="15">
        <f>ROUND(L88+(E89*Assumptions!E$21),0)</f>
        <v>27829981</v>
      </c>
      <c r="M89" s="15">
        <f>ROUND(M88+(F89*Assumptions!F$21),0)</f>
        <v>856740</v>
      </c>
      <c r="N89" s="15">
        <f>ROUND(N88+(G89*Assumptions!G$21),0)</f>
        <v>1021452</v>
      </c>
      <c r="O89" s="15">
        <f>ROUND(O88+(H89*Assumptions!H$21),0)</f>
        <v>312116</v>
      </c>
      <c r="P89" s="15">
        <f t="shared" si="6"/>
        <v>90416664</v>
      </c>
      <c r="Q89">
        <f t="shared" si="7"/>
        <v>2104</v>
      </c>
    </row>
    <row r="90" spans="2:17">
      <c r="B90">
        <f t="shared" si="8"/>
        <v>2105</v>
      </c>
      <c r="C90" s="2">
        <f>C89*(1+Assumptions!C$22)</f>
        <v>385912280.19101018</v>
      </c>
      <c r="D90" s="2">
        <f>D89*(1+Assumptions!D$22)</f>
        <v>264279580.31888083</v>
      </c>
      <c r="E90" s="2">
        <f>E89*(1+Assumptions!E$22)</f>
        <v>302397015.15800971</v>
      </c>
      <c r="F90" s="2">
        <f>F89*(1+Assumptions!F$22)</f>
        <v>995544</v>
      </c>
      <c r="G90" s="2">
        <f>G89*(1+Assumptions!G$22)</f>
        <v>1257096</v>
      </c>
      <c r="H90" s="2">
        <f>H89*(1+Assumptions!H$22)</f>
        <v>723932.63909865206</v>
      </c>
      <c r="I90" s="2">
        <f t="shared" si="5"/>
        <v>955565448.30699944</v>
      </c>
      <c r="J90" s="15">
        <f>ROUND(J89+(C90*Assumptions!C$21),0)</f>
        <v>37146517</v>
      </c>
      <c r="K90" s="15">
        <f>ROUND(K89+(D90*Assumptions!D$21),0)</f>
        <v>26050384</v>
      </c>
      <c r="L90" s="15">
        <f>ROUND(L89+(E90*Assumptions!E$21),0)</f>
        <v>29132474</v>
      </c>
      <c r="M90" s="15">
        <f>ROUND(M89+(F90*Assumptions!F$21),0)</f>
        <v>861028</v>
      </c>
      <c r="N90" s="15">
        <f>ROUND(N89+(G90*Assumptions!G$21),0)</f>
        <v>1026867</v>
      </c>
      <c r="O90" s="15">
        <f>ROUND(O89+(H90*Assumptions!H$21),0)</f>
        <v>315234</v>
      </c>
      <c r="P90" s="15">
        <f t="shared" si="6"/>
        <v>94532504</v>
      </c>
      <c r="Q90">
        <f t="shared" si="7"/>
        <v>2105</v>
      </c>
    </row>
    <row r="91" spans="2:17">
      <c r="B91">
        <f t="shared" si="8"/>
        <v>2106</v>
      </c>
      <c r="C91" s="2">
        <f>C90*(1+Assumptions!C$22)</f>
        <v>405207894.20056069</v>
      </c>
      <c r="D91" s="2">
        <f>D90*(1+Assumptions!D$22)</f>
        <v>277493559.33482486</v>
      </c>
      <c r="E91" s="2">
        <f>E90*(1+Assumptions!E$22)</f>
        <v>317516865.91591018</v>
      </c>
      <c r="F91" s="2">
        <f>F90*(1+Assumptions!F$22)</f>
        <v>995544</v>
      </c>
      <c r="G91" s="2">
        <f>G90*(1+Assumptions!G$22)</f>
        <v>1257096</v>
      </c>
      <c r="H91" s="2">
        <f>H90*(1+Assumptions!H$22)</f>
        <v>731171.96548963862</v>
      </c>
      <c r="I91" s="2">
        <f t="shared" si="5"/>
        <v>1003202131.4167855</v>
      </c>
      <c r="J91" s="15">
        <f>ROUND(J90+(C91*Assumptions!C$21),0)</f>
        <v>38891840</v>
      </c>
      <c r="K91" s="15">
        <f>ROUND(K90+(D91*Assumptions!D$21),0)</f>
        <v>27245612</v>
      </c>
      <c r="L91" s="15">
        <f>ROUND(L90+(E91*Assumptions!E$21),0)</f>
        <v>30500092</v>
      </c>
      <c r="M91" s="15">
        <f>ROUND(M90+(F91*Assumptions!F$21),0)</f>
        <v>865316</v>
      </c>
      <c r="N91" s="15">
        <f>ROUND(N90+(G91*Assumptions!G$21),0)</f>
        <v>1032282</v>
      </c>
      <c r="O91" s="15">
        <f>ROUND(O90+(H91*Assumptions!H$21),0)</f>
        <v>318383</v>
      </c>
      <c r="P91" s="15">
        <f t="shared" si="6"/>
        <v>98853525</v>
      </c>
      <c r="Q91">
        <f t="shared" si="7"/>
        <v>2106</v>
      </c>
    </row>
    <row r="92" spans="2:17">
      <c r="B92">
        <f t="shared" si="8"/>
        <v>2107</v>
      </c>
      <c r="C92" s="2">
        <f>C91*(1+Assumptions!C$22)</f>
        <v>425468288.91058874</v>
      </c>
      <c r="D92" s="2">
        <f>D91*(1+Assumptions!D$22)</f>
        <v>291368237.30156612</v>
      </c>
      <c r="E92" s="2">
        <f>E91*(1+Assumptions!E$22)</f>
        <v>333392709.21170568</v>
      </c>
      <c r="F92" s="2">
        <f>F91*(1+Assumptions!F$22)</f>
        <v>995544</v>
      </c>
      <c r="G92" s="2">
        <f>G91*(1+Assumptions!G$22)</f>
        <v>1257096</v>
      </c>
      <c r="H92" s="2">
        <f>H91*(1+Assumptions!H$22)</f>
        <v>738483.68514453503</v>
      </c>
      <c r="I92" s="2">
        <f t="shared" si="5"/>
        <v>1053220359.1090051</v>
      </c>
      <c r="J92" s="15">
        <f>ROUND(J91+(C92*Assumptions!C$21),0)</f>
        <v>40724429</v>
      </c>
      <c r="K92" s="15">
        <f>ROUND(K91+(D92*Assumptions!D$21),0)</f>
        <v>28500602</v>
      </c>
      <c r="L92" s="15">
        <f>ROUND(L91+(E92*Assumptions!E$21),0)</f>
        <v>31936091</v>
      </c>
      <c r="M92" s="15">
        <f>ROUND(M91+(F92*Assumptions!F$21),0)</f>
        <v>869604</v>
      </c>
      <c r="N92" s="15">
        <f>ROUND(N91+(G92*Assumptions!G$21),0)</f>
        <v>1037697</v>
      </c>
      <c r="O92" s="15">
        <f>ROUND(O91+(H92*Assumptions!H$21),0)</f>
        <v>321564</v>
      </c>
      <c r="P92" s="15">
        <f t="shared" si="6"/>
        <v>103389987</v>
      </c>
      <c r="Q92">
        <f t="shared" si="7"/>
        <v>2107</v>
      </c>
    </row>
    <row r="93" spans="2:17">
      <c r="B93">
        <f t="shared" si="8"/>
        <v>2108</v>
      </c>
      <c r="C93" s="2">
        <f>C92*(1+Assumptions!C$22)</f>
        <v>446741703.3561182</v>
      </c>
      <c r="D93" s="2">
        <f>D92*(1+Assumptions!D$22)</f>
        <v>305936649.16664445</v>
      </c>
      <c r="E93" s="2">
        <f>E92*(1+Assumptions!E$22)</f>
        <v>350062344.67229098</v>
      </c>
      <c r="F93" s="2">
        <f>F92*(1+Assumptions!F$22)</f>
        <v>995544</v>
      </c>
      <c r="G93" s="2">
        <f>G92*(1+Assumptions!G$22)</f>
        <v>1257096</v>
      </c>
      <c r="H93" s="2">
        <f>H92*(1+Assumptions!H$22)</f>
        <v>745868.52199598041</v>
      </c>
      <c r="I93" s="2">
        <f t="shared" si="5"/>
        <v>1105739205.7170496</v>
      </c>
      <c r="J93" s="15">
        <f>ROUND(J92+(C93*Assumptions!C$21),0)</f>
        <v>42648648</v>
      </c>
      <c r="K93" s="15">
        <f>ROUND(K92+(D93*Assumptions!D$21),0)</f>
        <v>29818341</v>
      </c>
      <c r="L93" s="15">
        <f>ROUND(L92+(E93*Assumptions!E$21),0)</f>
        <v>33443890</v>
      </c>
      <c r="M93" s="15">
        <f>ROUND(M92+(F93*Assumptions!F$21),0)</f>
        <v>873892</v>
      </c>
      <c r="N93" s="15">
        <f>ROUND(N92+(G93*Assumptions!G$21),0)</f>
        <v>1043112</v>
      </c>
      <c r="O93" s="15">
        <f>ROUND(O92+(H93*Assumptions!H$21),0)</f>
        <v>324777</v>
      </c>
      <c r="P93" s="15">
        <f t="shared" si="6"/>
        <v>108152660</v>
      </c>
      <c r="Q93">
        <f t="shared" si="7"/>
        <v>2108</v>
      </c>
    </row>
    <row r="94" spans="2:17">
      <c r="B94">
        <f t="shared" si="8"/>
        <v>2109</v>
      </c>
      <c r="C94" s="2">
        <f>C93*(1+Assumptions!C$22)</f>
        <v>469078788.52392411</v>
      </c>
      <c r="D94" s="2">
        <f>D93*(1+Assumptions!D$22)</f>
        <v>321233481.62497669</v>
      </c>
      <c r="E94" s="2">
        <f>E93*(1+Assumptions!E$22)</f>
        <v>367565461.90590554</v>
      </c>
      <c r="F94" s="2">
        <f>F93*(1+Assumptions!F$22)</f>
        <v>995544</v>
      </c>
      <c r="G94" s="2">
        <f>G93*(1+Assumptions!G$22)</f>
        <v>1257096</v>
      </c>
      <c r="H94" s="2">
        <f>H93*(1+Assumptions!H$22)</f>
        <v>753327.20721594023</v>
      </c>
      <c r="I94" s="2">
        <f t="shared" si="5"/>
        <v>1160883699.2620223</v>
      </c>
      <c r="J94" s="15">
        <f>ROUND(J93+(C94*Assumptions!C$21),0)</f>
        <v>44669078</v>
      </c>
      <c r="K94" s="15">
        <f>ROUND(K93+(D94*Assumptions!D$21),0)</f>
        <v>31201967</v>
      </c>
      <c r="L94" s="15">
        <f>ROUND(L93+(E94*Assumptions!E$21),0)</f>
        <v>35027079</v>
      </c>
      <c r="M94" s="15">
        <f>ROUND(M93+(F94*Assumptions!F$21),0)</f>
        <v>878180</v>
      </c>
      <c r="N94" s="15">
        <f>ROUND(N93+(G94*Assumptions!G$21),0)</f>
        <v>1048527</v>
      </c>
      <c r="O94" s="15">
        <f>ROUND(O93+(H94*Assumptions!H$21),0)</f>
        <v>328022</v>
      </c>
      <c r="P94" s="15">
        <f t="shared" si="6"/>
        <v>113152853</v>
      </c>
      <c r="Q94">
        <f t="shared" si="7"/>
        <v>2109</v>
      </c>
    </row>
    <row r="95" spans="2:17">
      <c r="B95">
        <f t="shared" si="8"/>
        <v>2110</v>
      </c>
      <c r="C95" s="2">
        <f>C94*(1+Assumptions!C$22)</f>
        <v>492532727.95012033</v>
      </c>
      <c r="D95" s="2">
        <f>D94*(1+Assumptions!D$22)</f>
        <v>337295155.70622551</v>
      </c>
      <c r="E95" s="2">
        <f>E94*(1+Assumptions!E$22)</f>
        <v>385943735.00120085</v>
      </c>
      <c r="F95" s="2">
        <f>F94*(1+Assumptions!F$22)</f>
        <v>995544</v>
      </c>
      <c r="G95" s="2">
        <f>G94*(1+Assumptions!G$22)</f>
        <v>1257096</v>
      </c>
      <c r="H95" s="2">
        <f>H94*(1+Assumptions!H$22)</f>
        <v>760860.47928809968</v>
      </c>
      <c r="I95" s="2">
        <f t="shared" si="5"/>
        <v>1218785119.1368349</v>
      </c>
      <c r="J95" s="15">
        <f>ROUND(J94+(C95*Assumptions!C$21),0)</f>
        <v>46790529</v>
      </c>
      <c r="K95" s="15">
        <f>ROUND(K94+(D95*Assumptions!D$21),0)</f>
        <v>32654774</v>
      </c>
      <c r="L95" s="15">
        <f>ROUND(L94+(E95*Assumptions!E$21),0)</f>
        <v>36689427</v>
      </c>
      <c r="M95" s="15">
        <f>ROUND(M94+(F95*Assumptions!F$21),0)</f>
        <v>882468</v>
      </c>
      <c r="N95" s="15">
        <f>ROUND(N94+(G95*Assumptions!G$21),0)</f>
        <v>1053942</v>
      </c>
      <c r="O95" s="15">
        <f>ROUND(O94+(H95*Assumptions!H$21),0)</f>
        <v>331299</v>
      </c>
      <c r="P95" s="15">
        <f t="shared" si="6"/>
        <v>118402439</v>
      </c>
      <c r="Q95">
        <f t="shared" si="7"/>
        <v>2110</v>
      </c>
    </row>
    <row r="96" spans="2:17">
      <c r="B96">
        <f t="shared" si="8"/>
        <v>2111</v>
      </c>
      <c r="C96" s="2">
        <f>C95*(1+Assumptions!C$22)</f>
        <v>517159364.34762639</v>
      </c>
      <c r="D96" s="2">
        <f>D95*(1+Assumptions!D$22)</f>
        <v>354159913.4915368</v>
      </c>
      <c r="E96" s="2">
        <f>E95*(1+Assumptions!E$22)</f>
        <v>405240921.75126094</v>
      </c>
      <c r="F96" s="2">
        <f>F95*(1+Assumptions!F$22)</f>
        <v>995544</v>
      </c>
      <c r="G96" s="2">
        <f>G95*(1+Assumptions!G$22)</f>
        <v>1257096</v>
      </c>
      <c r="H96" s="2">
        <f>H95*(1+Assumptions!H$22)</f>
        <v>768469.08408098074</v>
      </c>
      <c r="I96" s="2">
        <f t="shared" si="5"/>
        <v>1279581308.674505</v>
      </c>
      <c r="J96" s="15">
        <f>ROUND(J95+(C96*Assumptions!C$21),0)</f>
        <v>49018053</v>
      </c>
      <c r="K96" s="15">
        <f>ROUND(K95+(D96*Assumptions!D$21),0)</f>
        <v>34180222</v>
      </c>
      <c r="L96" s="15">
        <f>ROUND(L95+(E96*Assumptions!E$21),0)</f>
        <v>38434892</v>
      </c>
      <c r="M96" s="15">
        <f>ROUND(M95+(F96*Assumptions!F$21),0)</f>
        <v>886756</v>
      </c>
      <c r="N96" s="15">
        <f>ROUND(N95+(G96*Assumptions!G$21),0)</f>
        <v>1059357</v>
      </c>
      <c r="O96" s="15">
        <f>ROUND(O95+(H96*Assumptions!H$21),0)</f>
        <v>334609</v>
      </c>
      <c r="P96" s="15">
        <f t="shared" si="6"/>
        <v>123913889</v>
      </c>
      <c r="Q96">
        <f t="shared" si="7"/>
        <v>2111</v>
      </c>
    </row>
    <row r="97" spans="2:17">
      <c r="B97">
        <f t="shared" si="8"/>
        <v>2112</v>
      </c>
      <c r="C97" s="2">
        <f>C96*(1+Assumptions!C$22)</f>
        <v>543017332.56500769</v>
      </c>
      <c r="D97" s="2">
        <f>D96*(1+Assumptions!D$22)</f>
        <v>371867909.16611367</v>
      </c>
      <c r="E97" s="2">
        <f>E96*(1+Assumptions!E$22)</f>
        <v>425502967.83882397</v>
      </c>
      <c r="F97" s="2">
        <f>F96*(1+Assumptions!F$22)</f>
        <v>995544</v>
      </c>
      <c r="G97" s="2">
        <f>G96*(1+Assumptions!G$22)</f>
        <v>1257096</v>
      </c>
      <c r="H97" s="2">
        <f>H96*(1+Assumptions!H$22)</f>
        <v>776153.77492179058</v>
      </c>
      <c r="I97" s="2">
        <f t="shared" si="5"/>
        <v>1343417003.3448672</v>
      </c>
      <c r="J97" s="15">
        <f>ROUND(J96+(C97*Assumptions!C$21),0)</f>
        <v>51356953</v>
      </c>
      <c r="K97" s="15">
        <f>ROUND(K96+(D97*Assumptions!D$21),0)</f>
        <v>35781942</v>
      </c>
      <c r="L97" s="15">
        <f>ROUND(L96+(E97*Assumptions!E$21),0)</f>
        <v>40267631</v>
      </c>
      <c r="M97" s="15">
        <f>ROUND(M96+(F97*Assumptions!F$21),0)</f>
        <v>891044</v>
      </c>
      <c r="N97" s="15">
        <f>ROUND(N96+(G97*Assumptions!G$21),0)</f>
        <v>1064772</v>
      </c>
      <c r="O97" s="15">
        <f>ROUND(O96+(H97*Assumptions!H$21),0)</f>
        <v>337952</v>
      </c>
      <c r="P97" s="15">
        <f t="shared" si="6"/>
        <v>129700294</v>
      </c>
      <c r="Q97">
        <f t="shared" si="7"/>
        <v>2112</v>
      </c>
    </row>
    <row r="98" spans="2:17">
      <c r="B98">
        <f t="shared" si="8"/>
        <v>2113</v>
      </c>
      <c r="C98" s="2">
        <f>C97*(1+Assumptions!C$22)</f>
        <v>570168199.19325805</v>
      </c>
      <c r="D98" s="2">
        <f>D97*(1+Assumptions!D$22)</f>
        <v>390461304.62441939</v>
      </c>
      <c r="E98" s="2">
        <f>E97*(1+Assumptions!E$22)</f>
        <v>446778116.23076516</v>
      </c>
      <c r="F98" s="2">
        <f>F97*(1+Assumptions!F$22)</f>
        <v>995544</v>
      </c>
      <c r="G98" s="2">
        <f>G97*(1+Assumptions!G$22)</f>
        <v>1257096</v>
      </c>
      <c r="H98" s="2">
        <f>H97*(1+Assumptions!H$22)</f>
        <v>783915.31267100852</v>
      </c>
      <c r="I98" s="2">
        <f t="shared" si="5"/>
        <v>1410444175.3611135</v>
      </c>
      <c r="J98" s="15">
        <f>ROUND(J97+(C98*Assumptions!C$21),0)</f>
        <v>53812798</v>
      </c>
      <c r="K98" s="15">
        <f>ROUND(K97+(D98*Assumptions!D$21),0)</f>
        <v>37463748</v>
      </c>
      <c r="L98" s="15">
        <f>ROUND(L97+(E98*Assumptions!E$21),0)</f>
        <v>42192007</v>
      </c>
      <c r="M98" s="15">
        <f>ROUND(M97+(F98*Assumptions!F$21),0)</f>
        <v>895332</v>
      </c>
      <c r="N98" s="15">
        <f>ROUND(N97+(G98*Assumptions!G$21),0)</f>
        <v>1070187</v>
      </c>
      <c r="O98" s="15">
        <f>ROUND(O97+(H98*Assumptions!H$21),0)</f>
        <v>341329</v>
      </c>
      <c r="P98" s="15">
        <f t="shared" si="6"/>
        <v>135775401</v>
      </c>
      <c r="Q98">
        <f t="shared" si="7"/>
        <v>2113</v>
      </c>
    </row>
    <row r="99" spans="2:17">
      <c r="B99">
        <f t="shared" si="8"/>
        <v>2114</v>
      </c>
      <c r="C99" s="2">
        <f>C98*(1+Assumptions!C$22)</f>
        <v>598676609.15292096</v>
      </c>
      <c r="D99" s="2">
        <f>D98*(1+Assumptions!D$22)</f>
        <v>409984369.85564035</v>
      </c>
      <c r="E99" s="2">
        <f>E98*(1+Assumptions!E$22)</f>
        <v>469117022.04230344</v>
      </c>
      <c r="F99" s="2">
        <f>F98*(1+Assumptions!F$22)</f>
        <v>995544</v>
      </c>
      <c r="G99" s="2">
        <f>G98*(1+Assumptions!G$22)</f>
        <v>1257096</v>
      </c>
      <c r="H99" s="2">
        <f>H98*(1+Assumptions!H$22)</f>
        <v>791754.46579771861</v>
      </c>
      <c r="I99" s="2">
        <f t="shared" si="5"/>
        <v>1480822395.5166624</v>
      </c>
      <c r="J99" s="15">
        <f>ROUND(J98+(C99*Assumptions!C$21),0)</f>
        <v>56391435</v>
      </c>
      <c r="K99" s="15">
        <f>ROUND(K98+(D99*Assumptions!D$21),0)</f>
        <v>39229645</v>
      </c>
      <c r="L99" s="15">
        <f>ROUND(L98+(E99*Assumptions!E$21),0)</f>
        <v>44212601</v>
      </c>
      <c r="M99" s="15">
        <f>ROUND(M98+(F99*Assumptions!F$21),0)</f>
        <v>899620</v>
      </c>
      <c r="N99" s="15">
        <f>ROUND(N98+(G99*Assumptions!G$21),0)</f>
        <v>1075602</v>
      </c>
      <c r="O99" s="15">
        <f>ROUND(O98+(H99*Assumptions!H$21),0)</f>
        <v>344739</v>
      </c>
      <c r="P99" s="15">
        <f t="shared" si="6"/>
        <v>142153642</v>
      </c>
      <c r="Q99">
        <f t="shared" si="7"/>
        <v>2114</v>
      </c>
    </row>
    <row r="100" spans="2:17">
      <c r="B100">
        <f t="shared" si="8"/>
        <v>2115</v>
      </c>
      <c r="C100" s="2">
        <f>C99*(1+Assumptions!C$22)</f>
        <v>628610439.61056709</v>
      </c>
      <c r="D100" s="2">
        <f>D99*(1+Assumptions!D$22)</f>
        <v>430483588.34842241</v>
      </c>
      <c r="E100" s="2">
        <f>E99*(1+Assumptions!E$22)</f>
        <v>492572873.14441866</v>
      </c>
      <c r="F100" s="2">
        <f>F99*(1+Assumptions!F$22)</f>
        <v>995544</v>
      </c>
      <c r="G100" s="2">
        <f>G99*(1+Assumptions!G$22)</f>
        <v>1257096</v>
      </c>
      <c r="H100" s="2">
        <f>H99*(1+Assumptions!H$22)</f>
        <v>799672.0104556958</v>
      </c>
      <c r="I100" s="2">
        <f t="shared" si="5"/>
        <v>1554719213.1138637</v>
      </c>
      <c r="J100" s="15">
        <f>ROUND(J99+(C100*Assumptions!C$21),0)</f>
        <v>59099004</v>
      </c>
      <c r="K100" s="15">
        <f>ROUND(K99+(D100*Assumptions!D$21),0)</f>
        <v>41083836</v>
      </c>
      <c r="L100" s="15">
        <f>ROUND(L99+(E100*Assumptions!E$21),0)</f>
        <v>46334225</v>
      </c>
      <c r="M100" s="15">
        <f>ROUND(M99+(F100*Assumptions!F$21),0)</f>
        <v>903908</v>
      </c>
      <c r="N100" s="15">
        <f>ROUND(N99+(G100*Assumptions!G$21),0)</f>
        <v>1081017</v>
      </c>
      <c r="O100" s="15">
        <f>ROUND(O99+(H100*Assumptions!H$21),0)</f>
        <v>348183</v>
      </c>
      <c r="P100" s="15">
        <f t="shared" si="6"/>
        <v>148850173</v>
      </c>
      <c r="Q100">
        <f t="shared" si="7"/>
        <v>2115</v>
      </c>
    </row>
    <row r="101" spans="2:17">
      <c r="B101">
        <f t="shared" si="8"/>
        <v>2116</v>
      </c>
      <c r="C101" s="2">
        <f>C100*(1+Assumptions!C$22)</f>
        <v>660040961.59109545</v>
      </c>
      <c r="D101" s="2">
        <f>D100*(1+Assumptions!D$22)</f>
        <v>452007767.76584357</v>
      </c>
      <c r="E101" s="2">
        <f>E100*(1+Assumptions!E$22)</f>
        <v>517201516.80163962</v>
      </c>
      <c r="F101" s="2">
        <f>F100*(1+Assumptions!F$22)</f>
        <v>995544</v>
      </c>
      <c r="G101" s="2">
        <f>G100*(1+Assumptions!G$22)</f>
        <v>1257096</v>
      </c>
      <c r="H101" s="2">
        <f>H100*(1+Assumptions!H$22)</f>
        <v>807668.73056025279</v>
      </c>
      <c r="I101" s="2">
        <f t="shared" si="5"/>
        <v>1632310554.8891389</v>
      </c>
      <c r="J101" s="15">
        <f>ROUND(J100+(C101*Assumptions!C$21),0)</f>
        <v>61941952</v>
      </c>
      <c r="K101" s="15">
        <f>ROUND(K100+(D101*Assumptions!D$21),0)</f>
        <v>43030737</v>
      </c>
      <c r="L101" s="15">
        <f>ROUND(L100+(E101*Assumptions!E$21),0)</f>
        <v>48561930</v>
      </c>
      <c r="M101" s="15">
        <f>ROUND(M100+(F101*Assumptions!F$21),0)</f>
        <v>908196</v>
      </c>
      <c r="N101" s="15">
        <f>ROUND(N100+(G101*Assumptions!G$21),0)</f>
        <v>1086432</v>
      </c>
      <c r="O101" s="15">
        <f>ROUND(O100+(H101*Assumptions!H$21),0)</f>
        <v>351662</v>
      </c>
      <c r="P101" s="15">
        <f t="shared" si="6"/>
        <v>155880909</v>
      </c>
      <c r="Q101">
        <f t="shared" si="7"/>
        <v>2116</v>
      </c>
    </row>
    <row r="102" spans="2:17">
      <c r="B102">
        <f t="shared" si="8"/>
        <v>2117</v>
      </c>
      <c r="C102" s="2">
        <f>C101*(1+Assumptions!C$22)</f>
        <v>693043009.67065024</v>
      </c>
      <c r="D102" s="2">
        <f>D101*(1+Assumptions!D$22)</f>
        <v>474608156.15413576</v>
      </c>
      <c r="E102" s="2">
        <f>E101*(1+Assumptions!E$22)</f>
        <v>543061592.64172161</v>
      </c>
      <c r="F102" s="2">
        <f>F101*(1+Assumptions!F$22)</f>
        <v>995544</v>
      </c>
      <c r="G102" s="2">
        <f>G101*(1+Assumptions!G$22)</f>
        <v>1257096</v>
      </c>
      <c r="H102" s="2">
        <f>H101*(1+Assumptions!H$22)</f>
        <v>815745.41786585527</v>
      </c>
      <c r="I102" s="2">
        <f t="shared" si="5"/>
        <v>1713781143.8843732</v>
      </c>
      <c r="J102" s="15">
        <f>ROUND(J101+(C102*Assumptions!C$21),0)</f>
        <v>64927047</v>
      </c>
      <c r="K102" s="15">
        <f>ROUND(K101+(D102*Assumptions!D$21),0)</f>
        <v>45074983</v>
      </c>
      <c r="L102" s="15">
        <f>ROUND(L101+(E102*Assumptions!E$21),0)</f>
        <v>50901021</v>
      </c>
      <c r="M102" s="15">
        <f>ROUND(M101+(F102*Assumptions!F$21),0)</f>
        <v>912484</v>
      </c>
      <c r="N102" s="15">
        <f>ROUND(N101+(G102*Assumptions!G$21),0)</f>
        <v>1091847</v>
      </c>
      <c r="O102" s="15">
        <f>ROUND(O101+(H102*Assumptions!H$21),0)</f>
        <v>355176</v>
      </c>
      <c r="P102" s="15">
        <f t="shared" si="6"/>
        <v>163262558</v>
      </c>
      <c r="Q102">
        <f t="shared" si="7"/>
        <v>2117</v>
      </c>
    </row>
    <row r="103" spans="2:17">
      <c r="B103">
        <f t="shared" si="8"/>
        <v>2118</v>
      </c>
      <c r="C103" s="2">
        <f>C102*(1+Assumptions!C$22)</f>
        <v>727695160.15418279</v>
      </c>
      <c r="D103" s="2">
        <f>D102*(1+Assumptions!D$22)</f>
        <v>498338563.9618426</v>
      </c>
      <c r="E103" s="2">
        <f>E102*(1+Assumptions!E$22)</f>
        <v>570214672.27380776</v>
      </c>
      <c r="F103" s="2">
        <f>F102*(1+Assumptions!F$22)</f>
        <v>995544</v>
      </c>
      <c r="G103" s="2">
        <f>G102*(1+Assumptions!G$22)</f>
        <v>1257096</v>
      </c>
      <c r="H103" s="2">
        <f>H102*(1+Assumptions!H$22)</f>
        <v>823902.87204451382</v>
      </c>
      <c r="I103" s="2">
        <f t="shared" si="5"/>
        <v>1799324939.2618778</v>
      </c>
      <c r="J103" s="15">
        <f>ROUND(J102+(C103*Assumptions!C$21),0)</f>
        <v>68061397</v>
      </c>
      <c r="K103" s="15">
        <f>ROUND(K102+(D103*Assumptions!D$21),0)</f>
        <v>47221441</v>
      </c>
      <c r="L103" s="15">
        <f>ROUND(L102+(E103*Assumptions!E$21),0)</f>
        <v>53357066</v>
      </c>
      <c r="M103" s="15">
        <f>ROUND(M102+(F103*Assumptions!F$21),0)</f>
        <v>916772</v>
      </c>
      <c r="N103" s="15">
        <f>ROUND(N102+(G103*Assumptions!G$21),0)</f>
        <v>1097262</v>
      </c>
      <c r="O103" s="15">
        <f>ROUND(O102+(H103*Assumptions!H$21),0)</f>
        <v>358725</v>
      </c>
      <c r="P103" s="15">
        <f t="shared" si="6"/>
        <v>171012663</v>
      </c>
      <c r="Q103">
        <f t="shared" si="7"/>
        <v>2118</v>
      </c>
    </row>
    <row r="104" spans="2:17">
      <c r="B104">
        <f t="shared" si="8"/>
        <v>2119</v>
      </c>
      <c r="C104" s="2">
        <f>C103*(1+Assumptions!C$22)</f>
        <v>764079918.16189194</v>
      </c>
      <c r="D104" s="2">
        <f>D103*(1+Assumptions!D$22)</f>
        <v>523255492.15993476</v>
      </c>
      <c r="E104" s="2">
        <f>E103*(1+Assumptions!E$22)</f>
        <v>598725405.88749814</v>
      </c>
      <c r="F104" s="2">
        <f>F103*(1+Assumptions!F$22)</f>
        <v>995544</v>
      </c>
      <c r="G104" s="2">
        <f>G103*(1+Assumptions!G$22)</f>
        <v>1257096</v>
      </c>
      <c r="H104" s="2">
        <f>H103*(1+Assumptions!H$22)</f>
        <v>832141.90076495893</v>
      </c>
      <c r="I104" s="2">
        <f t="shared" si="5"/>
        <v>1889145598.1100898</v>
      </c>
      <c r="J104" s="15">
        <f>ROUND(J103+(C104*Assumptions!C$21),0)</f>
        <v>71352464</v>
      </c>
      <c r="K104" s="15">
        <f>ROUND(K103+(D104*Assumptions!D$21),0)</f>
        <v>49475222</v>
      </c>
      <c r="L104" s="15">
        <f>ROUND(L103+(E104*Assumptions!E$21),0)</f>
        <v>55935913</v>
      </c>
      <c r="M104" s="15">
        <f>ROUND(M103+(F104*Assumptions!F$21),0)</f>
        <v>921060</v>
      </c>
      <c r="N104" s="15">
        <f>ROUND(N103+(G104*Assumptions!G$21),0)</f>
        <v>1102677</v>
      </c>
      <c r="O104" s="15">
        <f>ROUND(O103+(H104*Assumptions!H$21),0)</f>
        <v>362309</v>
      </c>
      <c r="P104" s="15">
        <f t="shared" si="6"/>
        <v>179149645</v>
      </c>
      <c r="Q104">
        <f t="shared" si="7"/>
        <v>2119</v>
      </c>
    </row>
    <row r="105" spans="2:17">
      <c r="B105">
        <f t="shared" si="8"/>
        <v>2120</v>
      </c>
      <c r="C105" s="2">
        <f>C104*(1+Assumptions!C$22)</f>
        <v>802283914.06998658</v>
      </c>
      <c r="D105" s="2">
        <f>D104*(1+Assumptions!D$22)</f>
        <v>549418266.76793146</v>
      </c>
      <c r="E105" s="2">
        <f>E104*(1+Assumptions!E$22)</f>
        <v>628661676.18187308</v>
      </c>
      <c r="F105" s="2">
        <f>F104*(1+Assumptions!F$22)</f>
        <v>995544</v>
      </c>
      <c r="G105" s="2">
        <f>G104*(1+Assumptions!G$22)</f>
        <v>1257096</v>
      </c>
      <c r="H105" s="2">
        <f>H104*(1+Assumptions!H$22)</f>
        <v>840463.31977260858</v>
      </c>
      <c r="I105" s="2">
        <f t="shared" si="5"/>
        <v>1983456960.3395638</v>
      </c>
      <c r="J105" s="15">
        <f>ROUND(J104+(C105*Assumptions!C$21),0)</f>
        <v>74808084</v>
      </c>
      <c r="K105" s="15">
        <f>ROUND(K104+(D105*Assumptions!D$21),0)</f>
        <v>51841692</v>
      </c>
      <c r="L105" s="15">
        <f>ROUND(L104+(E105*Assumptions!E$21),0)</f>
        <v>58643703</v>
      </c>
      <c r="M105" s="15">
        <f>ROUND(M104+(F105*Assumptions!F$21),0)</f>
        <v>925348</v>
      </c>
      <c r="N105" s="15">
        <f>ROUND(N104+(G105*Assumptions!G$21),0)</f>
        <v>1108092</v>
      </c>
      <c r="O105" s="15">
        <f>ROUND(O104+(H105*Assumptions!H$21),0)</f>
        <v>365929</v>
      </c>
      <c r="P105" s="15">
        <f t="shared" si="6"/>
        <v>187692848</v>
      </c>
      <c r="Q105">
        <f t="shared" si="7"/>
        <v>2120</v>
      </c>
    </row>
    <row r="106" spans="2:17">
      <c r="B106">
        <f t="shared" si="8"/>
        <v>2121</v>
      </c>
      <c r="C106" s="2">
        <f>C105*(1+Assumptions!C$22)</f>
        <v>842398109.7734859</v>
      </c>
      <c r="D106" s="2">
        <f>D105*(1+Assumptions!D$22)</f>
        <v>576889180.10632801</v>
      </c>
      <c r="E106" s="2">
        <f>E105*(1+Assumptions!E$22)</f>
        <v>660094759.9909668</v>
      </c>
      <c r="F106" s="2">
        <f>F105*(1+Assumptions!F$22)</f>
        <v>995544</v>
      </c>
      <c r="G106" s="2">
        <f>G105*(1+Assumptions!G$22)</f>
        <v>1257096</v>
      </c>
      <c r="H106" s="2">
        <f>H105*(1+Assumptions!H$22)</f>
        <v>848867.95297033468</v>
      </c>
      <c r="I106" s="2">
        <f t="shared" si="5"/>
        <v>2082483557.823751</v>
      </c>
      <c r="J106" s="15">
        <f>ROUND(J105+(C106*Assumptions!C$21),0)</f>
        <v>78436485</v>
      </c>
      <c r="K106" s="15">
        <f>ROUND(K105+(D106*Assumptions!D$21),0)</f>
        <v>54326486</v>
      </c>
      <c r="L106" s="15">
        <f>ROUND(L105+(E106*Assumptions!E$21),0)</f>
        <v>61486882</v>
      </c>
      <c r="M106" s="15">
        <f>ROUND(M105+(F106*Assumptions!F$21),0)</f>
        <v>929636</v>
      </c>
      <c r="N106" s="15">
        <f>ROUND(N105+(G106*Assumptions!G$21),0)</f>
        <v>1113507</v>
      </c>
      <c r="O106" s="15">
        <f>ROUND(O105+(H106*Assumptions!H$21),0)</f>
        <v>369585</v>
      </c>
      <c r="P106" s="15">
        <f t="shared" si="6"/>
        <v>196662581</v>
      </c>
      <c r="Q106">
        <f t="shared" si="7"/>
        <v>2121</v>
      </c>
    </row>
    <row r="107" spans="2:17">
      <c r="B107">
        <f t="shared" si="8"/>
        <v>2122</v>
      </c>
      <c r="C107" s="2">
        <f>C106*(1+Assumptions!C$22)</f>
        <v>884518015.26216018</v>
      </c>
      <c r="D107" s="2">
        <f>D106*(1+Assumptions!D$22)</f>
        <v>605733639.11164439</v>
      </c>
      <c r="E107" s="2">
        <f>E106*(1+Assumptions!E$22)</f>
        <v>693099497.99051511</v>
      </c>
      <c r="F107" s="2">
        <f>F106*(1+Assumptions!F$22)</f>
        <v>995544</v>
      </c>
      <c r="G107" s="2">
        <f>G106*(1+Assumptions!G$22)</f>
        <v>1257096</v>
      </c>
      <c r="H107" s="2">
        <f>H106*(1+Assumptions!H$22)</f>
        <v>857356.63250003802</v>
      </c>
      <c r="I107" s="2">
        <f t="shared" si="5"/>
        <v>2186461148.99682</v>
      </c>
      <c r="J107" s="15">
        <f>ROUND(J106+(C107*Assumptions!C$21),0)</f>
        <v>82246307</v>
      </c>
      <c r="K107" s="15">
        <f>ROUND(K106+(D107*Assumptions!D$21),0)</f>
        <v>56935519</v>
      </c>
      <c r="L107" s="15">
        <f>ROUND(L106+(E107*Assumptions!E$21),0)</f>
        <v>64472220</v>
      </c>
      <c r="M107" s="15">
        <f>ROUND(M106+(F107*Assumptions!F$21),0)</f>
        <v>933924</v>
      </c>
      <c r="N107" s="15">
        <f>ROUND(N106+(G107*Assumptions!G$21),0)</f>
        <v>1118922</v>
      </c>
      <c r="O107" s="15">
        <f>ROUND(O106+(H107*Assumptions!H$21),0)</f>
        <v>373278</v>
      </c>
      <c r="P107" s="15">
        <f t="shared" si="6"/>
        <v>206080170</v>
      </c>
      <c r="Q107">
        <f t="shared" si="7"/>
        <v>2122</v>
      </c>
    </row>
    <row r="108" spans="2:17">
      <c r="B108">
        <f t="shared" si="8"/>
        <v>2123</v>
      </c>
      <c r="C108" s="2">
        <f>C107*(1+Assumptions!C$22)</f>
        <v>928743916.0252682</v>
      </c>
      <c r="D108" s="2">
        <f>D107*(1+Assumptions!D$22)</f>
        <v>636020321.06722665</v>
      </c>
      <c r="E108" s="2">
        <f>E107*(1+Assumptions!E$22)</f>
        <v>727754472.89004087</v>
      </c>
      <c r="F108" s="2">
        <f>F107*(1+Assumptions!F$22)</f>
        <v>995544</v>
      </c>
      <c r="G108" s="2">
        <f>G107*(1+Assumptions!G$22)</f>
        <v>1257096</v>
      </c>
      <c r="H108" s="2">
        <f>H107*(1+Assumptions!H$22)</f>
        <v>865930.19882503839</v>
      </c>
      <c r="I108" s="2">
        <f t="shared" si="5"/>
        <v>2295637280.1813607</v>
      </c>
      <c r="J108" s="15">
        <f>ROUND(J107+(C108*Assumptions!C$21),0)</f>
        <v>86246620</v>
      </c>
      <c r="K108" s="15">
        <f>ROUND(K107+(D108*Assumptions!D$21),0)</f>
        <v>59675004</v>
      </c>
      <c r="L108" s="15">
        <f>ROUND(L107+(E108*Assumptions!E$21),0)</f>
        <v>67606825</v>
      </c>
      <c r="M108" s="15">
        <f>ROUND(M107+(F108*Assumptions!F$21),0)</f>
        <v>938212</v>
      </c>
      <c r="N108" s="15">
        <f>ROUND(N107+(G108*Assumptions!G$21),0)</f>
        <v>1124337</v>
      </c>
      <c r="O108" s="15">
        <f>ROUND(O107+(H108*Assumptions!H$21),0)</f>
        <v>377008</v>
      </c>
      <c r="P108" s="15">
        <f t="shared" si="6"/>
        <v>215968006</v>
      </c>
      <c r="Q108">
        <f t="shared" si="7"/>
        <v>2123</v>
      </c>
    </row>
    <row r="109" spans="2:17">
      <c r="B109">
        <f t="shared" si="8"/>
        <v>2124</v>
      </c>
      <c r="C109" s="2">
        <f>C108*(1+Assumptions!C$22)</f>
        <v>975181111.82653165</v>
      </c>
      <c r="D109" s="2">
        <f>D108*(1+Assumptions!D$22)</f>
        <v>667821337.12058806</v>
      </c>
      <c r="E109" s="2">
        <f>E108*(1+Assumptions!E$22)</f>
        <v>764142196.53454292</v>
      </c>
      <c r="F109" s="2">
        <f>F108*(1+Assumptions!F$22)</f>
        <v>995544</v>
      </c>
      <c r="G109" s="2">
        <f>G108*(1+Assumptions!G$22)</f>
        <v>1257096</v>
      </c>
      <c r="H109" s="2">
        <f>H108*(1+Assumptions!H$22)</f>
        <v>874589.50081328873</v>
      </c>
      <c r="I109" s="2">
        <f t="shared" si="5"/>
        <v>2410271874.9824762</v>
      </c>
      <c r="J109" s="15">
        <f>ROUND(J108+(C109*Assumptions!C$21),0)</f>
        <v>90446948</v>
      </c>
      <c r="K109" s="15">
        <f>ROUND(K108+(D109*Assumptions!D$21),0)</f>
        <v>62551463</v>
      </c>
      <c r="L109" s="15">
        <f>ROUND(L108+(E109*Assumptions!E$21),0)</f>
        <v>70898160</v>
      </c>
      <c r="M109" s="15">
        <f>ROUND(M108+(F109*Assumptions!F$21),0)</f>
        <v>942500</v>
      </c>
      <c r="N109" s="15">
        <f>ROUND(N108+(G109*Assumptions!G$21),0)</f>
        <v>1129752</v>
      </c>
      <c r="O109" s="15">
        <f>ROUND(O108+(H109*Assumptions!H$21),0)</f>
        <v>380775</v>
      </c>
      <c r="P109" s="15">
        <f t="shared" si="6"/>
        <v>226349598</v>
      </c>
      <c r="Q109">
        <f t="shared" si="7"/>
        <v>2124</v>
      </c>
    </row>
    <row r="110" spans="2:17">
      <c r="B110">
        <f t="shared" si="8"/>
        <v>2125</v>
      </c>
      <c r="C110" s="2">
        <f>C109*(1+Assumptions!C$22)</f>
        <v>1023940167.4178582</v>
      </c>
      <c r="D110" s="2">
        <f>D109*(1+Assumptions!D$22)</f>
        <v>701212403.97661746</v>
      </c>
      <c r="E110" s="2">
        <f>E109*(1+Assumptions!E$22)</f>
        <v>802349306.36127007</v>
      </c>
      <c r="F110" s="2">
        <f>F109*(1+Assumptions!F$22)</f>
        <v>995544</v>
      </c>
      <c r="G110" s="2">
        <f>G109*(1+Assumptions!G$22)</f>
        <v>1257096</v>
      </c>
      <c r="H110" s="2">
        <f>H109*(1+Assumptions!H$22)</f>
        <v>883335.39582142164</v>
      </c>
      <c r="I110" s="2">
        <f t="shared" si="5"/>
        <v>2530637853.1515675</v>
      </c>
      <c r="J110" s="15">
        <f>ROUND(J109+(C110*Assumptions!C$21),0)</f>
        <v>94857293</v>
      </c>
      <c r="K110" s="15">
        <f>ROUND(K109+(D110*Assumptions!D$21),0)</f>
        <v>65571745</v>
      </c>
      <c r="L110" s="15">
        <f>ROUND(L109+(E110*Assumptions!E$21),0)</f>
        <v>74354062</v>
      </c>
      <c r="M110" s="15">
        <f>ROUND(M109+(F110*Assumptions!F$21),0)</f>
        <v>946788</v>
      </c>
      <c r="N110" s="15">
        <f>ROUND(N109+(G110*Assumptions!G$21),0)</f>
        <v>1135167</v>
      </c>
      <c r="O110" s="15">
        <f>ROUND(O109+(H110*Assumptions!H$21),0)</f>
        <v>384580</v>
      </c>
      <c r="P110" s="15">
        <f t="shared" si="6"/>
        <v>237249635</v>
      </c>
      <c r="Q110">
        <f t="shared" si="7"/>
        <v>2125</v>
      </c>
    </row>
    <row r="111" spans="2:17">
      <c r="B111">
        <f t="shared" si="8"/>
        <v>2126</v>
      </c>
      <c r="C111" s="2">
        <f>C110*(1+Assumptions!C$22)</f>
        <v>1075137175.7887511</v>
      </c>
      <c r="D111" s="2">
        <f>D110*(1+Assumptions!D$22)</f>
        <v>736273024.17544842</v>
      </c>
      <c r="E111" s="2">
        <f>E110*(1+Assumptions!E$22)</f>
        <v>842466771.67933357</v>
      </c>
      <c r="F111" s="2">
        <f>F110*(1+Assumptions!F$22)</f>
        <v>995544</v>
      </c>
      <c r="G111" s="2">
        <f>G110*(1+Assumptions!G$22)</f>
        <v>1257096</v>
      </c>
      <c r="H111" s="2">
        <f>H110*(1+Assumptions!H$22)</f>
        <v>892168.74977963581</v>
      </c>
      <c r="I111" s="2">
        <f t="shared" si="5"/>
        <v>2657021780.3933129</v>
      </c>
      <c r="J111" s="15">
        <f>ROUND(J110+(C111*Assumptions!C$21),0)</f>
        <v>99488155</v>
      </c>
      <c r="K111" s="15">
        <f>ROUND(K110+(D111*Assumptions!D$21),0)</f>
        <v>68743041</v>
      </c>
      <c r="L111" s="15">
        <f>ROUND(L110+(E111*Assumptions!E$21),0)</f>
        <v>77982759</v>
      </c>
      <c r="M111" s="15">
        <f>ROUND(M110+(F111*Assumptions!F$21),0)</f>
        <v>951076</v>
      </c>
      <c r="N111" s="15">
        <f>ROUND(N110+(G111*Assumptions!G$21),0)</f>
        <v>1140582</v>
      </c>
      <c r="O111" s="15">
        <f>ROUND(O110+(H111*Assumptions!H$21),0)</f>
        <v>388423</v>
      </c>
      <c r="P111" s="15">
        <f t="shared" si="6"/>
        <v>248694036</v>
      </c>
      <c r="Q111">
        <f t="shared" si="7"/>
        <v>2126</v>
      </c>
    </row>
    <row r="112" spans="2:17">
      <c r="B112">
        <f t="shared" si="8"/>
        <v>2127</v>
      </c>
      <c r="C112" s="2">
        <f>C111*(1+Assumptions!C$22)</f>
        <v>1128894034.5781887</v>
      </c>
      <c r="D112" s="2">
        <f>D111*(1+Assumptions!D$22)</f>
        <v>773086675.38422084</v>
      </c>
      <c r="E112" s="2">
        <f>E111*(1+Assumptions!E$22)</f>
        <v>884590110.2633003</v>
      </c>
      <c r="F112" s="2">
        <f>F111*(1+Assumptions!F$22)</f>
        <v>995544</v>
      </c>
      <c r="G112" s="2">
        <f>G111*(1+Assumptions!G$22)</f>
        <v>1257096</v>
      </c>
      <c r="H112" s="2">
        <f>H111*(1+Assumptions!H$22)</f>
        <v>901090.43727743218</v>
      </c>
      <c r="I112" s="2">
        <f t="shared" si="5"/>
        <v>2789724550.6629872</v>
      </c>
      <c r="J112" s="15">
        <f>ROUND(J111+(C112*Assumptions!C$21),0)</f>
        <v>104350560</v>
      </c>
      <c r="K112" s="15">
        <f>ROUND(K111+(D112*Assumptions!D$21),0)</f>
        <v>72072902</v>
      </c>
      <c r="L112" s="15">
        <f>ROUND(L111+(E112*Assumptions!E$21),0)</f>
        <v>81792891</v>
      </c>
      <c r="M112" s="15">
        <f>ROUND(M111+(F112*Assumptions!F$21),0)</f>
        <v>955364</v>
      </c>
      <c r="N112" s="15">
        <f>ROUND(N111+(G112*Assumptions!G$21),0)</f>
        <v>1145997</v>
      </c>
      <c r="O112" s="15">
        <f>ROUND(O111+(H112*Assumptions!H$21),0)</f>
        <v>392304</v>
      </c>
      <c r="P112" s="15">
        <f t="shared" si="6"/>
        <v>260710018</v>
      </c>
      <c r="Q112">
        <f t="shared" si="7"/>
        <v>2127</v>
      </c>
    </row>
    <row r="113" spans="2:17">
      <c r="B113">
        <f t="shared" si="8"/>
        <v>2128</v>
      </c>
      <c r="C113" s="2">
        <f>C112*(1+Assumptions!C$22)</f>
        <v>1185338736.3070982</v>
      </c>
      <c r="D113" s="2">
        <f>D112*(1+Assumptions!D$22)</f>
        <v>811741009.15343189</v>
      </c>
      <c r="E113" s="2">
        <f>E112*(1+Assumptions!E$22)</f>
        <v>928819615.7764653</v>
      </c>
      <c r="F113" s="2">
        <f>F112*(1+Assumptions!F$22)</f>
        <v>995544</v>
      </c>
      <c r="G113" s="2">
        <f>G112*(1+Assumptions!G$22)</f>
        <v>1257096</v>
      </c>
      <c r="H113" s="2">
        <f>H112*(1+Assumptions!H$22)</f>
        <v>910101.34165020648</v>
      </c>
      <c r="I113" s="2">
        <f t="shared" si="5"/>
        <v>2929062102.5786452</v>
      </c>
      <c r="J113" s="15">
        <f>ROUND(J112+(C113*Assumptions!C$21),0)</f>
        <v>109456085</v>
      </c>
      <c r="K113" s="15">
        <f>ROUND(K112+(D113*Assumptions!D$21),0)</f>
        <v>75569256</v>
      </c>
      <c r="L113" s="15">
        <f>ROUND(L112+(E113*Assumptions!E$21),0)</f>
        <v>85793530</v>
      </c>
      <c r="M113" s="15">
        <f>ROUND(M112+(F113*Assumptions!F$21),0)</f>
        <v>959652</v>
      </c>
      <c r="N113" s="15">
        <f>ROUND(N112+(G113*Assumptions!G$21),0)</f>
        <v>1151412</v>
      </c>
      <c r="O113" s="15">
        <f>ROUND(O112+(H113*Assumptions!H$21),0)</f>
        <v>396224</v>
      </c>
      <c r="P113" s="15">
        <f t="shared" si="6"/>
        <v>273326159</v>
      </c>
      <c r="Q113">
        <f t="shared" si="7"/>
        <v>2128</v>
      </c>
    </row>
    <row r="114" spans="2:17">
      <c r="B114">
        <f t="shared" si="8"/>
        <v>2129</v>
      </c>
      <c r="C114" s="2">
        <f>C113*(1+Assumptions!C$22)</f>
        <v>1244605673.1224532</v>
      </c>
      <c r="D114" s="2">
        <f>D113*(1+Assumptions!D$22)</f>
        <v>852328059.61110353</v>
      </c>
      <c r="E114" s="2">
        <f>E113*(1+Assumptions!E$22)</f>
        <v>975260596.56528854</v>
      </c>
      <c r="F114" s="2">
        <f>F113*(1+Assumptions!F$22)</f>
        <v>995544</v>
      </c>
      <c r="G114" s="2">
        <f>G113*(1+Assumptions!G$22)</f>
        <v>1257096</v>
      </c>
      <c r="H114" s="2">
        <f>H113*(1+Assumptions!H$22)</f>
        <v>919202.35506670852</v>
      </c>
      <c r="I114" s="2">
        <f t="shared" si="5"/>
        <v>3075366171.6539121</v>
      </c>
      <c r="J114" s="15">
        <f>ROUND(J113+(C114*Assumptions!C$21),0)</f>
        <v>114816887</v>
      </c>
      <c r="K114" s="15">
        <f>ROUND(K113+(D114*Assumptions!D$21),0)</f>
        <v>79240428</v>
      </c>
      <c r="L114" s="15">
        <f>ROUND(L113+(E114*Assumptions!E$21),0)</f>
        <v>89994201</v>
      </c>
      <c r="M114" s="15">
        <f>ROUND(M113+(F114*Assumptions!F$21),0)</f>
        <v>963940</v>
      </c>
      <c r="N114" s="15">
        <f>ROUND(N113+(G114*Assumptions!G$21),0)</f>
        <v>1156827</v>
      </c>
      <c r="O114" s="15">
        <f>ROUND(O113+(H114*Assumptions!H$21),0)</f>
        <v>400183</v>
      </c>
      <c r="P114" s="15">
        <f t="shared" si="6"/>
        <v>286572466</v>
      </c>
      <c r="Q114">
        <f t="shared" si="7"/>
        <v>2129</v>
      </c>
    </row>
    <row r="115" spans="2:17">
      <c r="B115">
        <f t="shared" si="8"/>
        <v>2130</v>
      </c>
      <c r="C115" s="2">
        <f>C114*(1+Assumptions!C$22)</f>
        <v>1306835956.7785759</v>
      </c>
      <c r="D115" s="2">
        <f>D114*(1+Assumptions!D$22)</f>
        <v>894944462.59165871</v>
      </c>
      <c r="E115" s="2">
        <f>E114*(1+Assumptions!E$22)</f>
        <v>1024023626.393553</v>
      </c>
      <c r="F115" s="2">
        <f>F114*(1+Assumptions!F$22)</f>
        <v>995544</v>
      </c>
      <c r="G115" s="2">
        <f>G114*(1+Assumptions!G$22)</f>
        <v>1257096</v>
      </c>
      <c r="H115" s="2">
        <f>H114*(1+Assumptions!H$22)</f>
        <v>928394.37861737562</v>
      </c>
      <c r="I115" s="2">
        <f t="shared" si="5"/>
        <v>3228985080.1424046</v>
      </c>
      <c r="J115" s="15">
        <f>ROUND(J114+(C115*Assumptions!C$21),0)</f>
        <v>120445729</v>
      </c>
      <c r="K115" s="15">
        <f>ROUND(K114+(D115*Assumptions!D$21),0)</f>
        <v>83095159</v>
      </c>
      <c r="L115" s="15">
        <f>ROUND(L114+(E115*Assumptions!E$21),0)</f>
        <v>94404905</v>
      </c>
      <c r="M115" s="15">
        <f>ROUND(M114+(F115*Assumptions!F$21),0)</f>
        <v>968228</v>
      </c>
      <c r="N115" s="15">
        <f>ROUND(N114+(G115*Assumptions!G$21),0)</f>
        <v>1162242</v>
      </c>
      <c r="O115" s="15">
        <f>ROUND(O114+(H115*Assumptions!H$21),0)</f>
        <v>404182</v>
      </c>
      <c r="P115" s="15">
        <f t="shared" si="6"/>
        <v>300480445</v>
      </c>
      <c r="Q115">
        <f t="shared" si="7"/>
        <v>2130</v>
      </c>
    </row>
  </sheetData>
  <mergeCells count="2">
    <mergeCell ref="C3:I3"/>
    <mergeCell ref="J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0ECC-BD04-43CC-A850-39661FA5E28F}">
  <dimension ref="B2:CB115"/>
  <sheetViews>
    <sheetView workbookViewId="0">
      <selection activeCell="C10" sqref="C10"/>
    </sheetView>
  </sheetViews>
  <sheetFormatPr defaultRowHeight="14.45"/>
  <cols>
    <col min="3" max="5" width="10.28515625" bestFit="1" customWidth="1"/>
    <col min="6" max="7" width="11.28515625" bestFit="1" customWidth="1"/>
    <col min="8" max="8" width="10.28515625" bestFit="1" customWidth="1"/>
    <col min="9" max="10" width="11.28515625" bestFit="1" customWidth="1"/>
    <col min="11" max="14" width="10.28515625" bestFit="1" customWidth="1"/>
    <col min="15" max="15" width="8.7109375" bestFit="1" customWidth="1"/>
    <col min="16" max="18" width="10.28515625" bestFit="1" customWidth="1"/>
    <col min="19" max="19" width="11.28515625" bestFit="1" customWidth="1"/>
    <col min="20" max="21" width="10.28515625" bestFit="1" customWidth="1"/>
    <col min="22" max="22" width="11.28515625" bestFit="1" customWidth="1"/>
    <col min="23" max="25" width="10.28515625" bestFit="1" customWidth="1"/>
    <col min="26" max="28" width="8.7109375" bestFit="1" customWidth="1"/>
    <col min="29" max="30" width="10.28515625" bestFit="1" customWidth="1"/>
    <col min="31" max="32" width="11.28515625" bestFit="1" customWidth="1"/>
    <col min="33" max="34" width="10.28515625" bestFit="1" customWidth="1"/>
    <col min="35" max="35" width="11.28515625" bestFit="1" customWidth="1"/>
    <col min="36" max="38" width="10.28515625" bestFit="1" customWidth="1"/>
    <col min="39" max="45" width="8.7109375" bestFit="1" customWidth="1"/>
    <col min="46" max="51" width="7.7109375" bestFit="1" customWidth="1"/>
    <col min="52" max="54" width="6.7109375" bestFit="1" customWidth="1"/>
    <col min="55" max="59" width="8.7109375" bestFit="1" customWidth="1"/>
    <col min="60" max="60" width="7.7109375" bestFit="1" customWidth="1"/>
    <col min="61" max="61" width="8.7109375" bestFit="1" customWidth="1"/>
    <col min="62" max="64" width="7.7109375" bestFit="1" customWidth="1"/>
    <col min="65" max="65" width="6.7109375" bestFit="1" customWidth="1"/>
    <col min="66" max="66" width="5.28515625" bestFit="1" customWidth="1"/>
    <col min="67" max="67" width="6.7109375" bestFit="1" customWidth="1"/>
    <col min="68" max="76" width="7.7109375" bestFit="1" customWidth="1"/>
    <col min="77" max="78" width="6.7109375" bestFit="1" customWidth="1"/>
    <col min="79" max="79" width="5" bestFit="1" customWidth="1"/>
    <col min="80" max="80" width="6.7109375" bestFit="1" customWidth="1"/>
  </cols>
  <sheetData>
    <row r="2" spans="2:80">
      <c r="C2" s="16">
        <f>1</f>
        <v>1</v>
      </c>
      <c r="D2" s="16">
        <f>C2</f>
        <v>1</v>
      </c>
      <c r="E2" s="16">
        <f t="shared" ref="E2:O2" si="0">D2</f>
        <v>1</v>
      </c>
      <c r="F2" s="16">
        <f t="shared" si="0"/>
        <v>1</v>
      </c>
      <c r="G2" s="16">
        <f t="shared" si="0"/>
        <v>1</v>
      </c>
      <c r="H2" s="16">
        <f t="shared" si="0"/>
        <v>1</v>
      </c>
      <c r="I2" s="16">
        <f t="shared" si="0"/>
        <v>1</v>
      </c>
      <c r="J2" s="16">
        <f t="shared" si="0"/>
        <v>1</v>
      </c>
      <c r="K2" s="16">
        <f t="shared" si="0"/>
        <v>1</v>
      </c>
      <c r="L2" s="16">
        <f t="shared" si="0"/>
        <v>1</v>
      </c>
      <c r="M2" s="16">
        <f t="shared" si="0"/>
        <v>1</v>
      </c>
      <c r="N2" s="16">
        <f t="shared" si="0"/>
        <v>1</v>
      </c>
      <c r="O2" s="16">
        <f t="shared" si="0"/>
        <v>1</v>
      </c>
      <c r="P2" s="16">
        <v>2</v>
      </c>
      <c r="Q2" s="16">
        <f>P2</f>
        <v>2</v>
      </c>
      <c r="R2" s="16">
        <f t="shared" ref="R2:AB2" si="1">Q2</f>
        <v>2</v>
      </c>
      <c r="S2" s="16">
        <f t="shared" si="1"/>
        <v>2</v>
      </c>
      <c r="T2" s="16">
        <f t="shared" si="1"/>
        <v>2</v>
      </c>
      <c r="U2" s="16">
        <f t="shared" si="1"/>
        <v>2</v>
      </c>
      <c r="V2" s="16">
        <f t="shared" si="1"/>
        <v>2</v>
      </c>
      <c r="W2" s="16">
        <f t="shared" si="1"/>
        <v>2</v>
      </c>
      <c r="X2" s="16">
        <f t="shared" si="1"/>
        <v>2</v>
      </c>
      <c r="Y2" s="16">
        <f t="shared" si="1"/>
        <v>2</v>
      </c>
      <c r="Z2" s="16">
        <f t="shared" si="1"/>
        <v>2</v>
      </c>
      <c r="AA2" s="16">
        <f t="shared" si="1"/>
        <v>2</v>
      </c>
      <c r="AB2" s="16">
        <f t="shared" si="1"/>
        <v>2</v>
      </c>
      <c r="AC2" s="16">
        <v>3</v>
      </c>
      <c r="AD2" s="16">
        <f>AC2</f>
        <v>3</v>
      </c>
      <c r="AE2" s="16">
        <f t="shared" ref="AE2:AO2" si="2">AD2</f>
        <v>3</v>
      </c>
      <c r="AF2" s="16">
        <f t="shared" si="2"/>
        <v>3</v>
      </c>
      <c r="AG2" s="16">
        <f t="shared" si="2"/>
        <v>3</v>
      </c>
      <c r="AH2" s="16">
        <f t="shared" si="2"/>
        <v>3</v>
      </c>
      <c r="AI2" s="16">
        <f t="shared" si="2"/>
        <v>3</v>
      </c>
      <c r="AJ2" s="16">
        <f t="shared" si="2"/>
        <v>3</v>
      </c>
      <c r="AK2" s="16">
        <f t="shared" si="2"/>
        <v>3</v>
      </c>
      <c r="AL2" s="16">
        <f t="shared" si="2"/>
        <v>3</v>
      </c>
      <c r="AM2" s="16">
        <f t="shared" si="2"/>
        <v>3</v>
      </c>
      <c r="AN2" s="16">
        <f t="shared" si="2"/>
        <v>3</v>
      </c>
      <c r="AO2" s="16">
        <f t="shared" si="2"/>
        <v>3</v>
      </c>
      <c r="AP2" s="16">
        <v>4</v>
      </c>
      <c r="AQ2" s="16">
        <f>AP2</f>
        <v>4</v>
      </c>
      <c r="AR2" s="16">
        <f t="shared" ref="AR2:BB2" si="3">AQ2</f>
        <v>4</v>
      </c>
      <c r="AS2" s="16">
        <f t="shared" si="3"/>
        <v>4</v>
      </c>
      <c r="AT2" s="16">
        <f t="shared" si="3"/>
        <v>4</v>
      </c>
      <c r="AU2" s="16">
        <f t="shared" si="3"/>
        <v>4</v>
      </c>
      <c r="AV2" s="16">
        <f t="shared" si="3"/>
        <v>4</v>
      </c>
      <c r="AW2" s="16">
        <f t="shared" si="3"/>
        <v>4</v>
      </c>
      <c r="AX2" s="16">
        <f t="shared" si="3"/>
        <v>4</v>
      </c>
      <c r="AY2" s="16">
        <f t="shared" si="3"/>
        <v>4</v>
      </c>
      <c r="AZ2" s="16">
        <f t="shared" si="3"/>
        <v>4</v>
      </c>
      <c r="BA2" s="16">
        <f t="shared" si="3"/>
        <v>4</v>
      </c>
      <c r="BB2" s="16">
        <f t="shared" si="3"/>
        <v>4</v>
      </c>
      <c r="BC2" s="16">
        <v>5</v>
      </c>
      <c r="BD2" s="16">
        <f>BC2</f>
        <v>5</v>
      </c>
      <c r="BE2" s="16">
        <f t="shared" ref="BE2:BO2" si="4">BD2</f>
        <v>5</v>
      </c>
      <c r="BF2" s="16">
        <f t="shared" si="4"/>
        <v>5</v>
      </c>
      <c r="BG2" s="16">
        <f t="shared" si="4"/>
        <v>5</v>
      </c>
      <c r="BH2" s="16">
        <f t="shared" si="4"/>
        <v>5</v>
      </c>
      <c r="BI2" s="16">
        <f t="shared" si="4"/>
        <v>5</v>
      </c>
      <c r="BJ2" s="16">
        <f t="shared" si="4"/>
        <v>5</v>
      </c>
      <c r="BK2" s="16">
        <f t="shared" si="4"/>
        <v>5</v>
      </c>
      <c r="BL2" s="16">
        <f t="shared" si="4"/>
        <v>5</v>
      </c>
      <c r="BM2" s="16">
        <f t="shared" si="4"/>
        <v>5</v>
      </c>
      <c r="BN2" s="16">
        <f t="shared" si="4"/>
        <v>5</v>
      </c>
      <c r="BO2" s="16">
        <f t="shared" si="4"/>
        <v>5</v>
      </c>
      <c r="BP2" s="16">
        <v>6</v>
      </c>
      <c r="BQ2" s="16">
        <f>BP2</f>
        <v>6</v>
      </c>
      <c r="BR2" s="16">
        <f t="shared" ref="BR2:CB2" si="5">BQ2</f>
        <v>6</v>
      </c>
      <c r="BS2" s="16">
        <f t="shared" si="5"/>
        <v>6</v>
      </c>
      <c r="BT2" s="16">
        <f t="shared" si="5"/>
        <v>6</v>
      </c>
      <c r="BU2" s="16">
        <f t="shared" si="5"/>
        <v>6</v>
      </c>
      <c r="BV2" s="16">
        <f t="shared" si="5"/>
        <v>6</v>
      </c>
      <c r="BW2" s="16">
        <f t="shared" si="5"/>
        <v>6</v>
      </c>
      <c r="BX2" s="16">
        <f t="shared" si="5"/>
        <v>6</v>
      </c>
      <c r="BY2" s="16">
        <f t="shared" si="5"/>
        <v>6</v>
      </c>
      <c r="BZ2" s="16">
        <f t="shared" si="5"/>
        <v>6</v>
      </c>
      <c r="CA2" s="16">
        <f t="shared" si="5"/>
        <v>6</v>
      </c>
      <c r="CB2" s="16">
        <f t="shared" si="5"/>
        <v>6</v>
      </c>
    </row>
    <row r="3" spans="2:80">
      <c r="C3" s="30" t="s">
        <v>0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 t="s">
        <v>1</v>
      </c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 t="s">
        <v>2</v>
      </c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 t="s">
        <v>3</v>
      </c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 t="s">
        <v>4</v>
      </c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 t="s">
        <v>5</v>
      </c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2:80">
      <c r="B4" t="s">
        <v>35</v>
      </c>
      <c r="C4" s="20">
        <v>50</v>
      </c>
      <c r="D4" s="20">
        <v>99</v>
      </c>
      <c r="E4" s="20">
        <f>D4+50</f>
        <v>149</v>
      </c>
      <c r="F4" s="20">
        <f>E4+50</f>
        <v>199</v>
      </c>
      <c r="G4" s="20">
        <f>F4+50</f>
        <v>249</v>
      </c>
      <c r="H4" s="20">
        <f>G4+50</f>
        <v>299</v>
      </c>
      <c r="I4" s="20">
        <v>399</v>
      </c>
      <c r="J4" s="20">
        <v>499</v>
      </c>
      <c r="K4" s="20">
        <v>749</v>
      </c>
      <c r="L4" s="20">
        <v>999</v>
      </c>
      <c r="M4" s="20">
        <v>1499</v>
      </c>
      <c r="N4" s="20">
        <v>1990</v>
      </c>
      <c r="O4" s="20">
        <v>2000</v>
      </c>
      <c r="P4" s="20">
        <v>50</v>
      </c>
      <c r="Q4" s="20">
        <v>99</v>
      </c>
      <c r="R4" s="20">
        <f>Q4+50</f>
        <v>149</v>
      </c>
      <c r="S4" s="20">
        <f>R4+50</f>
        <v>199</v>
      </c>
      <c r="T4" s="20">
        <f>S4+50</f>
        <v>249</v>
      </c>
      <c r="U4" s="20">
        <f>T4+50</f>
        <v>299</v>
      </c>
      <c r="V4" s="20">
        <v>399</v>
      </c>
      <c r="W4" s="20">
        <v>499</v>
      </c>
      <c r="X4" s="20">
        <v>749</v>
      </c>
      <c r="Y4" s="20">
        <v>999</v>
      </c>
      <c r="Z4" s="20">
        <v>1499</v>
      </c>
      <c r="AA4" s="20">
        <v>1990</v>
      </c>
      <c r="AB4" s="20">
        <v>2000</v>
      </c>
      <c r="AC4" s="20">
        <v>50</v>
      </c>
      <c r="AD4" s="20">
        <v>99</v>
      </c>
      <c r="AE4" s="20">
        <f>AD4+50</f>
        <v>149</v>
      </c>
      <c r="AF4" s="20">
        <f>AE4+50</f>
        <v>199</v>
      </c>
      <c r="AG4" s="20">
        <f>AF4+50</f>
        <v>249</v>
      </c>
      <c r="AH4" s="20">
        <f>AG4+50</f>
        <v>299</v>
      </c>
      <c r="AI4" s="20">
        <v>399</v>
      </c>
      <c r="AJ4" s="20">
        <v>499</v>
      </c>
      <c r="AK4" s="20">
        <v>749</v>
      </c>
      <c r="AL4" s="20">
        <v>999</v>
      </c>
      <c r="AM4" s="20">
        <v>1499</v>
      </c>
      <c r="AN4" s="20">
        <v>1990</v>
      </c>
      <c r="AO4" s="20">
        <v>2000</v>
      </c>
      <c r="AP4" s="20">
        <v>50</v>
      </c>
      <c r="AQ4" s="20">
        <v>99</v>
      </c>
      <c r="AR4" s="20">
        <f>AQ4+50</f>
        <v>149</v>
      </c>
      <c r="AS4" s="20">
        <f>AR4+50</f>
        <v>199</v>
      </c>
      <c r="AT4" s="20">
        <f>AS4+50</f>
        <v>249</v>
      </c>
      <c r="AU4" s="20">
        <f>AT4+50</f>
        <v>299</v>
      </c>
      <c r="AV4" s="20">
        <v>399</v>
      </c>
      <c r="AW4" s="20">
        <v>499</v>
      </c>
      <c r="AX4" s="20">
        <v>749</v>
      </c>
      <c r="AY4" s="20">
        <v>999</v>
      </c>
      <c r="AZ4" s="20">
        <v>1499</v>
      </c>
      <c r="BA4" s="20">
        <v>1990</v>
      </c>
      <c r="BB4" s="20">
        <v>2000</v>
      </c>
      <c r="BC4" s="20">
        <v>50</v>
      </c>
      <c r="BD4" s="20">
        <v>99</v>
      </c>
      <c r="BE4" s="20">
        <f>BD4+50</f>
        <v>149</v>
      </c>
      <c r="BF4" s="20">
        <f>BE4+50</f>
        <v>199</v>
      </c>
      <c r="BG4" s="20">
        <f>BF4+50</f>
        <v>249</v>
      </c>
      <c r="BH4" s="20">
        <f>BG4+50</f>
        <v>299</v>
      </c>
      <c r="BI4" s="20">
        <v>399</v>
      </c>
      <c r="BJ4" s="20">
        <v>499</v>
      </c>
      <c r="BK4" s="20">
        <v>749</v>
      </c>
      <c r="BL4" s="20">
        <v>999</v>
      </c>
      <c r="BM4" s="20">
        <v>1499</v>
      </c>
      <c r="BN4" s="20">
        <v>1990</v>
      </c>
      <c r="BO4" s="20">
        <v>2000</v>
      </c>
      <c r="BP4" s="20">
        <v>50</v>
      </c>
      <c r="BQ4" s="20">
        <v>99</v>
      </c>
      <c r="BR4" s="20">
        <f>BQ4+50</f>
        <v>149</v>
      </c>
      <c r="BS4" s="20">
        <f>BR4+50</f>
        <v>199</v>
      </c>
      <c r="BT4" s="20">
        <f>BS4+50</f>
        <v>249</v>
      </c>
      <c r="BU4" s="20">
        <f>BT4+50</f>
        <v>299</v>
      </c>
      <c r="BV4" s="20">
        <v>399</v>
      </c>
      <c r="BW4" s="20">
        <v>499</v>
      </c>
      <c r="BX4" s="20">
        <v>749</v>
      </c>
      <c r="BY4" s="20">
        <v>999</v>
      </c>
      <c r="BZ4" s="20">
        <v>1499</v>
      </c>
      <c r="CA4" s="20">
        <v>1990</v>
      </c>
      <c r="CB4" s="20">
        <v>2000</v>
      </c>
    </row>
    <row r="5" spans="2:80">
      <c r="B5" s="18">
        <f>2020</f>
        <v>2020</v>
      </c>
      <c r="C5" s="19">
        <f>ROUND(INDEX('Pop and Housing Units'!$B$2:$P$115,MATCH('Property Value Dist'!$B5,'Pop and Housing Units'!$B$2:$B$115,0),MATCH('Property Value Dist'!C$2,'Pop and Housing Units'!$B$2:$P$2,0))*INDEX(Assumptions!$A$1:$H$16,MATCH('Property Value Dist'!C$4,Assumptions!$A$1:$A$16,0),MATCH('Property Value Dist'!C$2,Assumptions!$A$1:$H$1,0)),0)</f>
        <v>120052</v>
      </c>
      <c r="D5" s="19">
        <f>ROUND(INDEX('Pop and Housing Units'!$B$2:$P$115,MATCH('Property Value Dist'!$B5,'Pop and Housing Units'!$B$2:$B$115,0),MATCH('Property Value Dist'!D$2,'Pop and Housing Units'!$B$2:$P$2,0))*INDEX(Assumptions!$A$1:$H$16,MATCH('Property Value Dist'!D$4,Assumptions!$A$1:$A$16,0),MATCH('Property Value Dist'!D$2,Assumptions!$A$1:$H$1,0)),0)</f>
        <v>128148</v>
      </c>
      <c r="E5" s="19">
        <f>ROUND(INDEX('Pop and Housing Units'!$B$2:$P$115,MATCH('Property Value Dist'!$B5,'Pop and Housing Units'!$B$2:$B$115,0),MATCH('Property Value Dist'!E$2,'Pop and Housing Units'!$B$2:$P$2,0))*INDEX(Assumptions!$A$1:$H$16,MATCH('Property Value Dist'!E$4,Assumptions!$A$1:$A$16,0),MATCH('Property Value Dist'!E$2,Assumptions!$A$1:$H$1,0)),0)</f>
        <v>194037</v>
      </c>
      <c r="F5" s="19">
        <f>ROUND(INDEX('Pop and Housing Units'!$B$2:$P$115,MATCH('Property Value Dist'!$B5,'Pop and Housing Units'!$B$2:$B$115,0),MATCH('Property Value Dist'!F$2,'Pop and Housing Units'!$B$2:$P$2,0))*INDEX(Assumptions!$A$1:$H$16,MATCH('Property Value Dist'!F$4,Assumptions!$A$1:$A$16,0),MATCH('Property Value Dist'!F$2,Assumptions!$A$1:$H$1,0)),0)</f>
        <v>447820</v>
      </c>
      <c r="G5" s="19">
        <f>ROUND(INDEX('Pop and Housing Units'!$B$2:$P$115,MATCH('Property Value Dist'!$B5,'Pop and Housing Units'!$B$2:$B$115,0),MATCH('Property Value Dist'!G$2,'Pop and Housing Units'!$B$2:$P$2,0))*INDEX(Assumptions!$A$1:$H$16,MATCH('Property Value Dist'!G$4,Assumptions!$A$1:$A$16,0),MATCH('Property Value Dist'!G$2,Assumptions!$A$1:$H$1,0)),0)</f>
        <v>300966</v>
      </c>
      <c r="H5" s="19">
        <f>ROUND(INDEX('Pop and Housing Units'!$B$2:$P$115,MATCH('Property Value Dist'!$B5,'Pop and Housing Units'!$B$2:$B$115,0),MATCH('Property Value Dist'!H$2,'Pop and Housing Units'!$B$2:$P$2,0))*INDEX(Assumptions!$A$1:$H$16,MATCH('Property Value Dist'!H$4,Assumptions!$A$1:$A$16,0),MATCH('Property Value Dist'!H$2,Assumptions!$A$1:$H$1,0)),0)</f>
        <v>228377</v>
      </c>
      <c r="I5" s="19">
        <f>ROUND(INDEX('Pop and Housing Units'!$B$2:$P$115,MATCH('Property Value Dist'!$B5,'Pop and Housing Units'!$B$2:$B$115,0),MATCH('Property Value Dist'!I$2,'Pop and Housing Units'!$B$2:$P$2,0))*INDEX(Assumptions!$A$1:$H$16,MATCH('Property Value Dist'!I$4,Assumptions!$A$1:$A$16,0),MATCH('Property Value Dist'!I$2,Assumptions!$A$1:$H$1,0)),0)</f>
        <v>639903</v>
      </c>
      <c r="J5" s="19">
        <f>ROUND(INDEX('Pop and Housing Units'!$B$2:$P$115,MATCH('Property Value Dist'!$B5,'Pop and Housing Units'!$B$2:$B$115,0),MATCH('Property Value Dist'!J$2,'Pop and Housing Units'!$B$2:$P$2,0))*INDEX(Assumptions!$A$1:$H$16,MATCH('Property Value Dist'!J$4,Assumptions!$A$1:$A$16,0),MATCH('Property Value Dist'!J$2,Assumptions!$A$1:$H$1,0)),0)</f>
        <v>321347</v>
      </c>
      <c r="K5" s="19">
        <f>ROUND(INDEX('Pop and Housing Units'!$B$2:$P$115,MATCH('Property Value Dist'!$B5,'Pop and Housing Units'!$B$2:$B$115,0),MATCH('Property Value Dist'!K$2,'Pop and Housing Units'!$B$2:$P$2,0))*INDEX(Assumptions!$A$1:$H$16,MATCH('Property Value Dist'!K$4,Assumptions!$A$1:$A$16,0),MATCH('Property Value Dist'!K$2,Assumptions!$A$1:$H$1,0)),0)</f>
        <v>147412</v>
      </c>
      <c r="L5" s="19">
        <f>ROUND(INDEX('Pop and Housing Units'!$B$2:$P$115,MATCH('Property Value Dist'!$B5,'Pop and Housing Units'!$B$2:$B$115,0),MATCH('Property Value Dist'!L$2,'Pop and Housing Units'!$B$2:$P$2,0))*INDEX(Assumptions!$A$1:$H$16,MATCH('Property Value Dist'!L$4,Assumptions!$A$1:$A$16,0),MATCH('Property Value Dist'!L$2,Assumptions!$A$1:$H$1,0)),0)</f>
        <v>159976</v>
      </c>
      <c r="M5" s="19">
        <f>ROUND(INDEX('Pop and Housing Units'!$B$2:$P$115,MATCH('Property Value Dist'!$B5,'Pop and Housing Units'!$B$2:$B$115,0),MATCH('Property Value Dist'!M$2,'Pop and Housing Units'!$B$2:$P$2,0))*INDEX(Assumptions!$A$1:$H$16,MATCH('Property Value Dist'!M$4,Assumptions!$A$1:$A$16,0),MATCH('Property Value Dist'!M$2,Assumptions!$A$1:$H$1,0)),0)</f>
        <v>55559</v>
      </c>
      <c r="N5" s="19">
        <f>ROUND(INDEX('Pop and Housing Units'!$B$2:$P$115,MATCH('Property Value Dist'!$B5,'Pop and Housing Units'!$B$2:$B$115,0),MATCH('Property Value Dist'!N$2,'Pop and Housing Units'!$B$2:$P$2,0))*INDEX(Assumptions!$A$1:$H$16,MATCH('Property Value Dist'!N$4,Assumptions!$A$1:$A$16,0),MATCH('Property Value Dist'!N$2,Assumptions!$A$1:$H$1,0)),0)</f>
        <v>31548</v>
      </c>
      <c r="O5" s="19">
        <f>ROUND(INDEX('Pop and Housing Units'!$B$2:$P$115,MATCH('Property Value Dist'!$B5,'Pop and Housing Units'!$B$2:$B$115,0),MATCH('Property Value Dist'!O$2,'Pop and Housing Units'!$B$2:$P$2,0))*INDEX(Assumptions!$A$1:$H$16,MATCH('Property Value Dist'!O$4,Assumptions!$A$1:$A$16,0),MATCH('Property Value Dist'!O$2,Assumptions!$A$1:$H$1,0)),0)</f>
        <v>16751</v>
      </c>
      <c r="P5" s="19">
        <f>ROUND(INDEX('Pop and Housing Units'!$B$2:$P$115,MATCH('Property Value Dist'!$B5,'Pop and Housing Units'!$B$2:$B$115,0),MATCH('Property Value Dist'!P$2,'Pop and Housing Units'!$B$2:$P$2,0))*INDEX(Assumptions!$A$1:$H$16,MATCH('Property Value Dist'!P$4,Assumptions!$A$1:$A$16,0),MATCH('Property Value Dist'!P$2,Assumptions!$A$1:$H$1,0)),0)</f>
        <v>159752</v>
      </c>
      <c r="Q5" s="19">
        <f>ROUND(INDEX('Pop and Housing Units'!$B$2:$P$115,MATCH('Property Value Dist'!$B5,'Pop and Housing Units'!$B$2:$B$115,0),MATCH('Property Value Dist'!Q$2,'Pop and Housing Units'!$B$2:$P$2,0))*INDEX(Assumptions!$A$1:$H$16,MATCH('Property Value Dist'!Q$4,Assumptions!$A$1:$A$16,0),MATCH('Property Value Dist'!Q$2,Assumptions!$A$1:$H$1,0)),0)</f>
        <v>135524</v>
      </c>
      <c r="R5" s="19">
        <f>ROUND(INDEX('Pop and Housing Units'!$B$2:$P$115,MATCH('Property Value Dist'!$B5,'Pop and Housing Units'!$B$2:$B$115,0),MATCH('Property Value Dist'!R$2,'Pop and Housing Units'!$B$2:$P$2,0))*INDEX(Assumptions!$A$1:$H$16,MATCH('Property Value Dist'!R$4,Assumptions!$A$1:$A$16,0),MATCH('Property Value Dist'!R$2,Assumptions!$A$1:$H$1,0)),0)</f>
        <v>174895</v>
      </c>
      <c r="S5" s="19">
        <f>ROUND(INDEX('Pop and Housing Units'!$B$2:$P$115,MATCH('Property Value Dist'!$B5,'Pop and Housing Units'!$B$2:$B$115,0),MATCH('Property Value Dist'!S$2,'Pop and Housing Units'!$B$2:$P$2,0))*INDEX(Assumptions!$A$1:$H$16,MATCH('Property Value Dist'!S$4,Assumptions!$A$1:$A$16,0),MATCH('Property Value Dist'!S$2,Assumptions!$A$1:$H$1,0)),0)</f>
        <v>386383</v>
      </c>
      <c r="T5" s="19">
        <f>ROUND(INDEX('Pop and Housing Units'!$B$2:$P$115,MATCH('Property Value Dist'!$B5,'Pop and Housing Units'!$B$2:$B$115,0),MATCH('Property Value Dist'!T$2,'Pop and Housing Units'!$B$2:$P$2,0))*INDEX(Assumptions!$A$1:$H$16,MATCH('Property Value Dist'!T$4,Assumptions!$A$1:$A$16,0),MATCH('Property Value Dist'!T$2,Assumptions!$A$1:$H$1,0)),0)</f>
        <v>282658</v>
      </c>
      <c r="U5" s="19">
        <f>ROUND(INDEX('Pop and Housing Units'!$B$2:$P$115,MATCH('Property Value Dist'!$B5,'Pop and Housing Units'!$B$2:$B$115,0),MATCH('Property Value Dist'!U$2,'Pop and Housing Units'!$B$2:$P$2,0))*INDEX(Assumptions!$A$1:$H$16,MATCH('Property Value Dist'!U$4,Assumptions!$A$1:$A$16,0),MATCH('Property Value Dist'!U$2,Assumptions!$A$1:$H$1,0)),0)</f>
        <v>238997</v>
      </c>
      <c r="V5" s="19">
        <f>ROUND(INDEX('Pop and Housing Units'!$B$2:$P$115,MATCH('Property Value Dist'!$B5,'Pop and Housing Units'!$B$2:$B$115,0),MATCH('Property Value Dist'!V$2,'Pop and Housing Units'!$B$2:$P$2,0))*INDEX(Assumptions!$A$1:$H$16,MATCH('Property Value Dist'!V$4,Assumptions!$A$1:$A$16,0),MATCH('Property Value Dist'!V$2,Assumptions!$A$1:$H$1,0)),0)</f>
        <v>616800</v>
      </c>
      <c r="W5" s="19">
        <f>ROUND(INDEX('Pop and Housing Units'!$B$2:$P$115,MATCH('Property Value Dist'!$B5,'Pop and Housing Units'!$B$2:$B$115,0),MATCH('Property Value Dist'!W$2,'Pop and Housing Units'!$B$2:$P$2,0))*INDEX(Assumptions!$A$1:$H$16,MATCH('Property Value Dist'!W$4,Assumptions!$A$1:$A$16,0),MATCH('Property Value Dist'!W$2,Assumptions!$A$1:$H$1,0)),0)</f>
        <v>284172</v>
      </c>
      <c r="X5" s="19">
        <f>ROUND(INDEX('Pop and Housing Units'!$B$2:$P$115,MATCH('Property Value Dist'!$B5,'Pop and Housing Units'!$B$2:$B$115,0),MATCH('Property Value Dist'!X$2,'Pop and Housing Units'!$B$2:$P$2,0))*INDEX(Assumptions!$A$1:$H$16,MATCH('Property Value Dist'!X$4,Assumptions!$A$1:$A$16,0),MATCH('Property Value Dist'!X$2,Assumptions!$A$1:$H$1,0)),0)</f>
        <v>122653</v>
      </c>
      <c r="Y5" s="19">
        <f>ROUND(INDEX('Pop and Housing Units'!$B$2:$P$115,MATCH('Property Value Dist'!$B5,'Pop and Housing Units'!$B$2:$B$115,0),MATCH('Property Value Dist'!Y$2,'Pop and Housing Units'!$B$2:$P$2,0))*INDEX(Assumptions!$A$1:$H$16,MATCH('Property Value Dist'!Y$4,Assumptions!$A$1:$A$16,0),MATCH('Property Value Dist'!Y$2,Assumptions!$A$1:$H$1,0)),0)</f>
        <v>78236</v>
      </c>
      <c r="Z5" s="19">
        <f>ROUND(INDEX('Pop and Housing Units'!$B$2:$P$115,MATCH('Property Value Dist'!$B5,'Pop and Housing Units'!$B$2:$B$115,0),MATCH('Property Value Dist'!Z$2,'Pop and Housing Units'!$B$2:$P$2,0))*INDEX(Assumptions!$A$1:$H$16,MATCH('Property Value Dist'!Z$4,Assumptions!$A$1:$A$16,0),MATCH('Property Value Dist'!Z$2,Assumptions!$A$1:$H$1,0)),0)</f>
        <v>20190</v>
      </c>
      <c r="AA5" s="19">
        <f>ROUND(INDEX('Pop and Housing Units'!$B$2:$P$115,MATCH('Property Value Dist'!$B5,'Pop and Housing Units'!$B$2:$B$115,0),MATCH('Property Value Dist'!AA$2,'Pop and Housing Units'!$B$2:$P$2,0))*INDEX(Assumptions!$A$1:$H$16,MATCH('Property Value Dist'!AA$4,Assumptions!$A$1:$A$16,0),MATCH('Property Value Dist'!AA$2,Assumptions!$A$1:$H$1,0)),0)</f>
        <v>14133</v>
      </c>
      <c r="AB5" s="19">
        <f>ROUND(INDEX('Pop and Housing Units'!$B$2:$P$115,MATCH('Property Value Dist'!$B5,'Pop and Housing Units'!$B$2:$B$115,0),MATCH('Property Value Dist'!AB$2,'Pop and Housing Units'!$B$2:$P$2,0))*INDEX(Assumptions!$A$1:$H$16,MATCH('Property Value Dist'!AB$4,Assumptions!$A$1:$A$16,0),MATCH('Property Value Dist'!AB$2,Assumptions!$A$1:$H$1,0)),0)</f>
        <v>9338</v>
      </c>
      <c r="AC5" s="19">
        <f>ROUND(INDEX('Pop and Housing Units'!$B$2:$P$115,MATCH('Property Value Dist'!$B5,'Pop and Housing Units'!$B$2:$B$115,0),MATCH('Property Value Dist'!AC$2,'Pop and Housing Units'!$B$2:$P$2,0))*INDEX(Assumptions!$A$1:$H$16,MATCH('Property Value Dist'!AC$4,Assumptions!$A$1:$A$16,0),MATCH('Property Value Dist'!AC$2,Assumptions!$A$1:$H$1,0)),0)</f>
        <v>78766</v>
      </c>
      <c r="AD5" s="19">
        <f>ROUND(INDEX('Pop and Housing Units'!$B$2:$P$115,MATCH('Property Value Dist'!$B5,'Pop and Housing Units'!$B$2:$B$115,0),MATCH('Property Value Dist'!AD$2,'Pop and Housing Units'!$B$2:$P$2,0))*INDEX(Assumptions!$A$1:$H$16,MATCH('Property Value Dist'!AD$4,Assumptions!$A$1:$A$16,0),MATCH('Property Value Dist'!AD$2,Assumptions!$A$1:$H$1,0)),0)</f>
        <v>137841</v>
      </c>
      <c r="AE5" s="19">
        <f>ROUND(INDEX('Pop and Housing Units'!$B$2:$P$115,MATCH('Property Value Dist'!$B5,'Pop and Housing Units'!$B$2:$B$115,0),MATCH('Property Value Dist'!AE$2,'Pop and Housing Units'!$B$2:$P$2,0))*INDEX(Assumptions!$A$1:$H$16,MATCH('Property Value Dist'!AE$4,Assumptions!$A$1:$A$16,0),MATCH('Property Value Dist'!AE$2,Assumptions!$A$1:$H$1,0)),0)</f>
        <v>248468</v>
      </c>
      <c r="AF5" s="19">
        <f>ROUND(INDEX('Pop and Housing Units'!$B$2:$P$115,MATCH('Property Value Dist'!$B5,'Pop and Housing Units'!$B$2:$B$115,0),MATCH('Property Value Dist'!AF$2,'Pop and Housing Units'!$B$2:$P$2,0))*INDEX(Assumptions!$A$1:$H$16,MATCH('Property Value Dist'!AF$4,Assumptions!$A$1:$A$16,0),MATCH('Property Value Dist'!AF$2,Assumptions!$A$1:$H$1,0)),0)</f>
        <v>478129</v>
      </c>
      <c r="AG5" s="19">
        <f>ROUND(INDEX('Pop and Housing Units'!$B$2:$P$115,MATCH('Property Value Dist'!$B5,'Pop and Housing Units'!$B$2:$B$115,0),MATCH('Property Value Dist'!AG$2,'Pop and Housing Units'!$B$2:$P$2,0))*INDEX(Assumptions!$A$1:$H$16,MATCH('Property Value Dist'!AG$4,Assumptions!$A$1:$A$16,0),MATCH('Property Value Dist'!AG$2,Assumptions!$A$1:$H$1,0)),0)</f>
        <v>232980</v>
      </c>
      <c r="AH5" s="19">
        <f>ROUND(INDEX('Pop and Housing Units'!$B$2:$P$115,MATCH('Property Value Dist'!$B5,'Pop and Housing Units'!$B$2:$B$115,0),MATCH('Property Value Dist'!AH$2,'Pop and Housing Units'!$B$2:$P$2,0))*INDEX(Assumptions!$A$1:$H$16,MATCH('Property Value Dist'!AH$4,Assumptions!$A$1:$A$16,0),MATCH('Property Value Dist'!AH$2,Assumptions!$A$1:$H$1,0)),0)</f>
        <v>168374</v>
      </c>
      <c r="AI5" s="19">
        <f>ROUND(INDEX('Pop and Housing Units'!$B$2:$P$115,MATCH('Property Value Dist'!$B5,'Pop and Housing Units'!$B$2:$B$115,0),MATCH('Property Value Dist'!AI$2,'Pop and Housing Units'!$B$2:$P$2,0))*INDEX(Assumptions!$A$1:$H$16,MATCH('Property Value Dist'!AI$4,Assumptions!$A$1:$A$16,0),MATCH('Property Value Dist'!AI$2,Assumptions!$A$1:$H$1,0)),0)</f>
        <v>419054</v>
      </c>
      <c r="AJ5" s="19">
        <f>ROUND(INDEX('Pop and Housing Units'!$B$2:$P$115,MATCH('Property Value Dist'!$B5,'Pop and Housing Units'!$B$2:$B$115,0),MATCH('Property Value Dist'!AJ$2,'Pop and Housing Units'!$B$2:$P$2,0))*INDEX(Assumptions!$A$1:$H$16,MATCH('Property Value Dist'!AJ$4,Assumptions!$A$1:$A$16,0),MATCH('Property Value Dist'!AJ$2,Assumptions!$A$1:$H$1,0)),0)</f>
        <v>223024</v>
      </c>
      <c r="AK5" s="19">
        <f>ROUND(INDEX('Pop and Housing Units'!$B$2:$P$115,MATCH('Property Value Dist'!$B5,'Pop and Housing Units'!$B$2:$B$115,0),MATCH('Property Value Dist'!AK$2,'Pop and Housing Units'!$B$2:$P$2,0))*INDEX(Assumptions!$A$1:$H$16,MATCH('Property Value Dist'!AK$4,Assumptions!$A$1:$A$16,0),MATCH('Property Value Dist'!AK$2,Assumptions!$A$1:$H$1,0)),0)</f>
        <v>96024</v>
      </c>
      <c r="AL5" s="19">
        <f>ROUND(INDEX('Pop and Housing Units'!$B$2:$P$115,MATCH('Property Value Dist'!$B5,'Pop and Housing Units'!$B$2:$B$115,0),MATCH('Property Value Dist'!AL$2,'Pop and Housing Units'!$B$2:$P$2,0))*INDEX(Assumptions!$A$1:$H$16,MATCH('Property Value Dist'!AL$4,Assumptions!$A$1:$A$16,0),MATCH('Property Value Dist'!AL$2,Assumptions!$A$1:$H$1,0)),0)</f>
        <v>94254</v>
      </c>
      <c r="AM5" s="19">
        <f>ROUND(INDEX('Pop and Housing Units'!$B$2:$P$115,MATCH('Property Value Dist'!$B5,'Pop and Housing Units'!$B$2:$B$115,0),MATCH('Property Value Dist'!AM$2,'Pop and Housing Units'!$B$2:$P$2,0))*INDEX(Assumptions!$A$1:$H$16,MATCH('Property Value Dist'!AM$4,Assumptions!$A$1:$A$16,0),MATCH('Property Value Dist'!AM$2,Assumptions!$A$1:$H$1,0)),0)</f>
        <v>19249</v>
      </c>
      <c r="AN5" s="19">
        <f>ROUND(INDEX('Pop and Housing Units'!$B$2:$P$115,MATCH('Property Value Dist'!$B5,'Pop and Housing Units'!$B$2:$B$115,0),MATCH('Property Value Dist'!AN$2,'Pop and Housing Units'!$B$2:$P$2,0))*INDEX(Assumptions!$A$1:$H$16,MATCH('Property Value Dist'!AN$4,Assumptions!$A$1:$A$16,0),MATCH('Property Value Dist'!AN$2,Assumptions!$A$1:$H$1,0)),0)</f>
        <v>7965</v>
      </c>
      <c r="AO5" s="19">
        <f>ROUND(INDEX('Pop and Housing Units'!$B$2:$P$115,MATCH('Property Value Dist'!$B5,'Pop and Housing Units'!$B$2:$B$115,0),MATCH('Property Value Dist'!AO$2,'Pop and Housing Units'!$B$2:$P$2,0))*INDEX(Assumptions!$A$1:$H$16,MATCH('Property Value Dist'!AO$4,Assumptions!$A$1:$A$16,0),MATCH('Property Value Dist'!AO$2,Assumptions!$A$1:$H$1,0)),0)</f>
        <v>8408</v>
      </c>
      <c r="AP5" s="19">
        <f>ROUND(INDEX('Pop and Housing Units'!$B$2:$P$115,MATCH('Property Value Dist'!$B5,'Pop and Housing Units'!$B$2:$B$115,0),MATCH('Property Value Dist'!AP$2,'Pop and Housing Units'!$B$2:$P$2,0))*INDEX(Assumptions!$A$1:$H$16,MATCH('Property Value Dist'!AP$4,Assumptions!$A$1:$A$16,0),MATCH('Property Value Dist'!AP$2,Assumptions!$A$1:$H$1,0)),0)</f>
        <v>93450</v>
      </c>
      <c r="AQ5" s="19">
        <f>ROUND(INDEX('Pop and Housing Units'!$B$2:$P$115,MATCH('Property Value Dist'!$B5,'Pop and Housing Units'!$B$2:$B$115,0),MATCH('Property Value Dist'!AQ$2,'Pop and Housing Units'!$B$2:$P$2,0))*INDEX(Assumptions!$A$1:$H$16,MATCH('Property Value Dist'!AQ$4,Assumptions!$A$1:$A$16,0),MATCH('Property Value Dist'!AQ$2,Assumptions!$A$1:$H$1,0)),0)</f>
        <v>93748</v>
      </c>
      <c r="AR5" s="19">
        <f>ROUND(INDEX('Pop and Housing Units'!$B$2:$P$115,MATCH('Property Value Dist'!$B5,'Pop and Housing Units'!$B$2:$B$115,0),MATCH('Property Value Dist'!AR$2,'Pop and Housing Units'!$B$2:$P$2,0))*INDEX(Assumptions!$A$1:$H$16,MATCH('Property Value Dist'!AR$4,Assumptions!$A$1:$A$16,0),MATCH('Property Value Dist'!AR$2,Assumptions!$A$1:$H$1,0)),0)</f>
        <v>78355</v>
      </c>
      <c r="AS5" s="19">
        <f>ROUND(INDEX('Pop and Housing Units'!$B$2:$P$115,MATCH('Property Value Dist'!$B5,'Pop and Housing Units'!$B$2:$B$115,0),MATCH('Property Value Dist'!AS$2,'Pop and Housing Units'!$B$2:$P$2,0))*INDEX(Assumptions!$A$1:$H$16,MATCH('Property Value Dist'!AS$4,Assumptions!$A$1:$A$16,0),MATCH('Property Value Dist'!AS$2,Assumptions!$A$1:$H$1,0)),0)</f>
        <v>85704</v>
      </c>
      <c r="AT5" s="19">
        <f>ROUND(INDEX('Pop and Housing Units'!$B$2:$P$115,MATCH('Property Value Dist'!$B5,'Pop and Housing Units'!$B$2:$B$115,0),MATCH('Property Value Dist'!AT$2,'Pop and Housing Units'!$B$2:$P$2,0))*INDEX(Assumptions!$A$1:$H$16,MATCH('Property Value Dist'!AT$4,Assumptions!$A$1:$A$16,0),MATCH('Property Value Dist'!AT$2,Assumptions!$A$1:$H$1,0)),0)</f>
        <v>43498</v>
      </c>
      <c r="AU5" s="19">
        <f>ROUND(INDEX('Pop and Housing Units'!$B$2:$P$115,MATCH('Property Value Dist'!$B5,'Pop and Housing Units'!$B$2:$B$115,0),MATCH('Property Value Dist'!AU$2,'Pop and Housing Units'!$B$2:$P$2,0))*INDEX(Assumptions!$A$1:$H$16,MATCH('Property Value Dist'!AU$4,Assumptions!$A$1:$A$16,0),MATCH('Property Value Dist'!AU$2,Assumptions!$A$1:$H$1,0)),0)</f>
        <v>16734</v>
      </c>
      <c r="AV5" s="19">
        <f>ROUND(INDEX('Pop and Housing Units'!$B$2:$P$115,MATCH('Property Value Dist'!$B5,'Pop and Housing Units'!$B$2:$B$115,0),MATCH('Property Value Dist'!AV$2,'Pop and Housing Units'!$B$2:$P$2,0))*INDEX(Assumptions!$A$1:$H$16,MATCH('Property Value Dist'!AV$4,Assumptions!$A$1:$A$16,0),MATCH('Property Value Dist'!AV$2,Assumptions!$A$1:$H$1,0)),0)</f>
        <v>50300</v>
      </c>
      <c r="AW5" s="19">
        <f>ROUND(INDEX('Pop and Housing Units'!$B$2:$P$115,MATCH('Property Value Dist'!$B5,'Pop and Housing Units'!$B$2:$B$115,0),MATCH('Property Value Dist'!AW$2,'Pop and Housing Units'!$B$2:$P$2,0))*INDEX(Assumptions!$A$1:$H$16,MATCH('Property Value Dist'!AW$4,Assumptions!$A$1:$A$16,0),MATCH('Property Value Dist'!AW$2,Assumptions!$A$1:$H$1,0)),0)</f>
        <v>14450</v>
      </c>
      <c r="AX5" s="19">
        <f>ROUND(INDEX('Pop and Housing Units'!$B$2:$P$115,MATCH('Property Value Dist'!$B5,'Pop and Housing Units'!$B$2:$B$115,0),MATCH('Property Value Dist'!AX$2,'Pop and Housing Units'!$B$2:$P$2,0))*INDEX(Assumptions!$A$1:$H$16,MATCH('Property Value Dist'!AX$4,Assumptions!$A$1:$A$16,0),MATCH('Property Value Dist'!AX$2,Assumptions!$A$1:$H$1,0)),0)</f>
        <v>9087</v>
      </c>
      <c r="AY5" s="19">
        <f>ROUND(INDEX('Pop and Housing Units'!$B$2:$P$115,MATCH('Property Value Dist'!$B5,'Pop and Housing Units'!$B$2:$B$115,0),MATCH('Property Value Dist'!AY$2,'Pop and Housing Units'!$B$2:$P$2,0))*INDEX(Assumptions!$A$1:$H$16,MATCH('Property Value Dist'!AY$4,Assumptions!$A$1:$A$16,0),MATCH('Property Value Dist'!AY$2,Assumptions!$A$1:$H$1,0)),0)</f>
        <v>5363</v>
      </c>
      <c r="AZ5" s="19">
        <f>ROUND(INDEX('Pop and Housing Units'!$B$2:$P$115,MATCH('Property Value Dist'!$B5,'Pop and Housing Units'!$B$2:$B$115,0),MATCH('Property Value Dist'!AZ$2,'Pop and Housing Units'!$B$2:$P$2,0))*INDEX(Assumptions!$A$1:$H$16,MATCH('Property Value Dist'!AZ$4,Assumptions!$A$1:$A$16,0),MATCH('Property Value Dist'!AZ$2,Assumptions!$A$1:$H$1,0)),0)</f>
        <v>1291</v>
      </c>
      <c r="BA5" s="19">
        <f>ROUND(INDEX('Pop and Housing Units'!$B$2:$P$115,MATCH('Property Value Dist'!$B5,'Pop and Housing Units'!$B$2:$B$115,0),MATCH('Property Value Dist'!BA$2,'Pop and Housing Units'!$B$2:$P$2,0))*INDEX(Assumptions!$A$1:$H$16,MATCH('Property Value Dist'!BA$4,Assumptions!$A$1:$A$16,0),MATCH('Property Value Dist'!BA$2,Assumptions!$A$1:$H$1,0)),0)</f>
        <v>2979</v>
      </c>
      <c r="BB5" s="19">
        <f>ROUND(INDEX('Pop and Housing Units'!$B$2:$P$115,MATCH('Property Value Dist'!$B5,'Pop and Housing Units'!$B$2:$B$115,0),MATCH('Property Value Dist'!BB$2,'Pop and Housing Units'!$B$2:$P$2,0))*INDEX(Assumptions!$A$1:$H$16,MATCH('Property Value Dist'!BB$4,Assumptions!$A$1:$A$16,0),MATCH('Property Value Dist'!BB$2,Assumptions!$A$1:$H$1,0)),0)</f>
        <v>1589</v>
      </c>
      <c r="BC5" s="19">
        <f>ROUND(INDEX('Pop and Housing Units'!$B$2:$P$115,MATCH('Property Value Dist'!$B5,'Pop and Housing Units'!$B$2:$B$115,0),MATCH('Property Value Dist'!BC$2,'Pop and Housing Units'!$B$2:$P$2,0))*INDEX(Assumptions!$A$1:$H$16,MATCH('Property Value Dist'!BC$4,Assumptions!$A$1:$A$16,0),MATCH('Property Value Dist'!BC$2,Assumptions!$A$1:$H$1,0)),0)</f>
        <v>56433</v>
      </c>
      <c r="BD5" s="19">
        <f>ROUND(INDEX('Pop and Housing Units'!$B$2:$P$115,MATCH('Property Value Dist'!$B5,'Pop and Housing Units'!$B$2:$B$115,0),MATCH('Property Value Dist'!BD$2,'Pop and Housing Units'!$B$2:$P$2,0))*INDEX(Assumptions!$A$1:$H$16,MATCH('Property Value Dist'!BD$4,Assumptions!$A$1:$A$16,0),MATCH('Property Value Dist'!BD$2,Assumptions!$A$1:$H$1,0)),0)</f>
        <v>79153</v>
      </c>
      <c r="BE5" s="19">
        <f>ROUND(INDEX('Pop and Housing Units'!$B$2:$P$115,MATCH('Property Value Dist'!$B5,'Pop and Housing Units'!$B$2:$B$115,0),MATCH('Property Value Dist'!BE$2,'Pop and Housing Units'!$B$2:$P$2,0))*INDEX(Assumptions!$A$1:$H$16,MATCH('Property Value Dist'!BE$4,Assumptions!$A$1:$A$16,0),MATCH('Property Value Dist'!BE$2,Assumptions!$A$1:$H$1,0)),0)</f>
        <v>107143</v>
      </c>
      <c r="BF5" s="19">
        <f>ROUND(INDEX('Pop and Housing Units'!$B$2:$P$115,MATCH('Property Value Dist'!$B5,'Pop and Housing Units'!$B$2:$B$115,0),MATCH('Property Value Dist'!BF$2,'Pop and Housing Units'!$B$2:$P$2,0))*INDEX(Assumptions!$A$1:$H$16,MATCH('Property Value Dist'!BF$4,Assumptions!$A$1:$A$16,0),MATCH('Property Value Dist'!BF$2,Assumptions!$A$1:$H$1,0)),0)</f>
        <v>105783</v>
      </c>
      <c r="BG5" s="19">
        <f>ROUND(INDEX('Pop and Housing Units'!$B$2:$P$115,MATCH('Property Value Dist'!$B5,'Pop and Housing Units'!$B$2:$B$115,0),MATCH('Property Value Dist'!BG$2,'Pop and Housing Units'!$B$2:$P$2,0))*INDEX(Assumptions!$A$1:$H$16,MATCH('Property Value Dist'!BG$4,Assumptions!$A$1:$A$16,0),MATCH('Property Value Dist'!BG$2,Assumptions!$A$1:$H$1,0)),0)</f>
        <v>67538</v>
      </c>
      <c r="BH5" s="19">
        <f>ROUND(INDEX('Pop and Housing Units'!$B$2:$P$115,MATCH('Property Value Dist'!$B5,'Pop and Housing Units'!$B$2:$B$115,0),MATCH('Property Value Dist'!BH$2,'Pop and Housing Units'!$B$2:$P$2,0))*INDEX(Assumptions!$A$1:$H$16,MATCH('Property Value Dist'!BH$4,Assumptions!$A$1:$A$16,0),MATCH('Property Value Dist'!BH$2,Assumptions!$A$1:$H$1,0)),0)</f>
        <v>38472</v>
      </c>
      <c r="BI5" s="19">
        <f>ROUND(INDEX('Pop and Housing Units'!$B$2:$P$115,MATCH('Property Value Dist'!$B5,'Pop and Housing Units'!$B$2:$B$115,0),MATCH('Property Value Dist'!BI$2,'Pop and Housing Units'!$B$2:$P$2,0))*INDEX(Assumptions!$A$1:$H$16,MATCH('Property Value Dist'!BI$4,Assumptions!$A$1:$A$16,0),MATCH('Property Value Dist'!BI$2,Assumptions!$A$1:$H$1,0)),0)</f>
        <v>71391</v>
      </c>
      <c r="BJ5" s="19">
        <f>ROUND(INDEX('Pop and Housing Units'!$B$2:$P$115,MATCH('Property Value Dist'!$B5,'Pop and Housing Units'!$B$2:$B$115,0),MATCH('Property Value Dist'!BJ$2,'Pop and Housing Units'!$B$2:$P$2,0))*INDEX(Assumptions!$A$1:$H$16,MATCH('Property Value Dist'!BJ$4,Assumptions!$A$1:$A$16,0),MATCH('Property Value Dist'!BJ$2,Assumptions!$A$1:$H$1,0)),0)</f>
        <v>23740</v>
      </c>
      <c r="BK5" s="19">
        <f>ROUND(INDEX('Pop and Housing Units'!$B$2:$P$115,MATCH('Property Value Dist'!$B5,'Pop and Housing Units'!$B$2:$B$115,0),MATCH('Property Value Dist'!BK$2,'Pop and Housing Units'!$B$2:$P$2,0))*INDEX(Assumptions!$A$1:$H$16,MATCH('Property Value Dist'!BK$4,Assumptions!$A$1:$A$16,0),MATCH('Property Value Dist'!BK$2,Assumptions!$A$1:$H$1,0)),0)</f>
        <v>7876</v>
      </c>
      <c r="BL5" s="19">
        <f>ROUND(INDEX('Pop and Housing Units'!$B$2:$P$115,MATCH('Property Value Dist'!$B5,'Pop and Housing Units'!$B$2:$B$115,0),MATCH('Property Value Dist'!BL$2,'Pop and Housing Units'!$B$2:$P$2,0))*INDEX(Assumptions!$A$1:$H$16,MATCH('Property Value Dist'!BL$4,Assumptions!$A$1:$A$16,0),MATCH('Property Value Dist'!BL$2,Assumptions!$A$1:$H$1,0)),0)</f>
        <v>5099</v>
      </c>
      <c r="BM5" s="19">
        <f>ROUND(INDEX('Pop and Housing Units'!$B$2:$P$115,MATCH('Property Value Dist'!$B5,'Pop and Housing Units'!$B$2:$B$115,0),MATCH('Property Value Dist'!BM$2,'Pop and Housing Units'!$B$2:$P$2,0))*INDEX(Assumptions!$A$1:$H$16,MATCH('Property Value Dist'!BM$4,Assumptions!$A$1:$A$16,0),MATCH('Property Value Dist'!BM$2,Assumptions!$A$1:$H$1,0)),0)</f>
        <v>1020</v>
      </c>
      <c r="BN5" s="19">
        <f>ROUND(INDEX('Pop and Housing Units'!$B$2:$P$115,MATCH('Property Value Dist'!$B5,'Pop and Housing Units'!$B$2:$B$115,0),MATCH('Property Value Dist'!BN$2,'Pop and Housing Units'!$B$2:$P$2,0))*INDEX(Assumptions!$A$1:$H$16,MATCH('Property Value Dist'!BN$4,Assumptions!$A$1:$A$16,0),MATCH('Property Value Dist'!BN$2,Assumptions!$A$1:$H$1,0)),0)</f>
        <v>170</v>
      </c>
      <c r="BO5" s="19">
        <f>ROUND(INDEX('Pop and Housing Units'!$B$2:$P$115,MATCH('Property Value Dist'!$B5,'Pop and Housing Units'!$B$2:$B$115,0),MATCH('Property Value Dist'!BO$2,'Pop and Housing Units'!$B$2:$P$2,0))*INDEX(Assumptions!$A$1:$H$16,MATCH('Property Value Dist'!BO$4,Assumptions!$A$1:$A$16,0),MATCH('Property Value Dist'!BO$2,Assumptions!$A$1:$H$1,0)),0)</f>
        <v>2776</v>
      </c>
      <c r="BP5" s="19">
        <f>ROUND(INDEX('Pop and Housing Units'!$B$2:$P$115,MATCH('Property Value Dist'!$B5,'Pop and Housing Units'!$B$2:$B$115,0),MATCH('Property Value Dist'!BP$2,'Pop and Housing Units'!$B$2:$P$2,0))*INDEX(Assumptions!$A$1:$H$16,MATCH('Property Value Dist'!BP$4,Assumptions!$A$1:$A$16,0),MATCH('Property Value Dist'!BP$2,Assumptions!$A$1:$H$1,0)),0)</f>
        <v>10283</v>
      </c>
      <c r="BQ5" s="19">
        <f>ROUND(INDEX('Pop and Housing Units'!$B$2:$P$115,MATCH('Property Value Dist'!$B5,'Pop and Housing Units'!$B$2:$B$115,0),MATCH('Property Value Dist'!BQ$2,'Pop and Housing Units'!$B$2:$P$2,0))*INDEX(Assumptions!$A$1:$H$16,MATCH('Property Value Dist'!BQ$4,Assumptions!$A$1:$A$16,0),MATCH('Property Value Dist'!BQ$2,Assumptions!$A$1:$H$1,0)),0)</f>
        <v>21392</v>
      </c>
      <c r="BR5" s="19">
        <f>ROUND(INDEX('Pop and Housing Units'!$B$2:$P$115,MATCH('Property Value Dist'!$B5,'Pop and Housing Units'!$B$2:$B$115,0),MATCH('Property Value Dist'!BR$2,'Pop and Housing Units'!$B$2:$P$2,0))*INDEX(Assumptions!$A$1:$H$16,MATCH('Property Value Dist'!BR$4,Assumptions!$A$1:$A$16,0),MATCH('Property Value Dist'!BR$2,Assumptions!$A$1:$H$1,0)),0)</f>
        <v>18100</v>
      </c>
      <c r="BS5" s="19">
        <f>ROUND(INDEX('Pop and Housing Units'!$B$2:$P$115,MATCH('Property Value Dist'!$B5,'Pop and Housing Units'!$B$2:$B$115,0),MATCH('Property Value Dist'!BS$2,'Pop and Housing Units'!$B$2:$P$2,0))*INDEX(Assumptions!$A$1:$H$16,MATCH('Property Value Dist'!BS$4,Assumptions!$A$1:$A$16,0),MATCH('Property Value Dist'!BS$2,Assumptions!$A$1:$H$1,0)),0)</f>
        <v>21745</v>
      </c>
      <c r="BT5" s="19">
        <f>ROUND(INDEX('Pop and Housing Units'!$B$2:$P$115,MATCH('Property Value Dist'!$B5,'Pop and Housing Units'!$B$2:$B$115,0),MATCH('Property Value Dist'!BT$2,'Pop and Housing Units'!$B$2:$P$2,0))*INDEX(Assumptions!$A$1:$H$16,MATCH('Property Value Dist'!BT$4,Assumptions!$A$1:$A$16,0),MATCH('Property Value Dist'!BT$2,Assumptions!$A$1:$H$1,0)),0)</f>
        <v>13887</v>
      </c>
      <c r="BU5" s="19">
        <f>ROUND(INDEX('Pop and Housing Units'!$B$2:$P$115,MATCH('Property Value Dist'!$B5,'Pop and Housing Units'!$B$2:$B$115,0),MATCH('Property Value Dist'!BU$2,'Pop and Housing Units'!$B$2:$P$2,0))*INDEX(Assumptions!$A$1:$H$16,MATCH('Property Value Dist'!BU$4,Assumptions!$A$1:$A$16,0),MATCH('Property Value Dist'!BU$2,Assumptions!$A$1:$H$1,0)),0)</f>
        <v>7885</v>
      </c>
      <c r="BV5" s="19">
        <f>ROUND(INDEX('Pop and Housing Units'!$B$2:$P$115,MATCH('Property Value Dist'!$B5,'Pop and Housing Units'!$B$2:$B$115,0),MATCH('Property Value Dist'!BV$2,'Pop and Housing Units'!$B$2:$P$2,0))*INDEX(Assumptions!$A$1:$H$16,MATCH('Property Value Dist'!BV$4,Assumptions!$A$1:$A$16,0),MATCH('Property Value Dist'!BV$2,Assumptions!$A$1:$H$1,0)),0)</f>
        <v>23059</v>
      </c>
      <c r="BW5" s="19">
        <f>ROUND(INDEX('Pop and Housing Units'!$B$2:$P$115,MATCH('Property Value Dist'!$B5,'Pop and Housing Units'!$B$2:$B$115,0),MATCH('Property Value Dist'!BW$2,'Pop and Housing Units'!$B$2:$P$2,0))*INDEX(Assumptions!$A$1:$H$16,MATCH('Property Value Dist'!BW$4,Assumptions!$A$1:$A$16,0),MATCH('Property Value Dist'!BW$2,Assumptions!$A$1:$H$1,0)),0)</f>
        <v>10852</v>
      </c>
      <c r="BX5" s="19">
        <f>ROUND(INDEX('Pop and Housing Units'!$B$2:$P$115,MATCH('Property Value Dist'!$B5,'Pop and Housing Units'!$B$2:$B$115,0),MATCH('Property Value Dist'!BX$2,'Pop and Housing Units'!$B$2:$P$2,0))*INDEX(Assumptions!$A$1:$H$16,MATCH('Property Value Dist'!BX$4,Assumptions!$A$1:$A$16,0),MATCH('Property Value Dist'!BX$2,Assumptions!$A$1:$H$1,0)),0)</f>
        <v>4132</v>
      </c>
      <c r="BY5" s="19">
        <f>ROUND(INDEX('Pop and Housing Units'!$B$2:$P$115,MATCH('Property Value Dist'!$B5,'Pop and Housing Units'!$B$2:$B$115,0),MATCH('Property Value Dist'!BY$2,'Pop and Housing Units'!$B$2:$P$2,0))*INDEX(Assumptions!$A$1:$H$16,MATCH('Property Value Dist'!BY$4,Assumptions!$A$1:$A$16,0),MATCH('Property Value Dist'!BY$2,Assumptions!$A$1:$H$1,0)),0)</f>
        <v>2141</v>
      </c>
      <c r="BZ5" s="19">
        <f>ROUND(INDEX('Pop and Housing Units'!$B$2:$P$115,MATCH('Property Value Dist'!$B5,'Pop and Housing Units'!$B$2:$B$115,0),MATCH('Property Value Dist'!BZ$2,'Pop and Housing Units'!$B$2:$P$2,0))*INDEX(Assumptions!$A$1:$H$16,MATCH('Property Value Dist'!BZ$4,Assumptions!$A$1:$A$16,0),MATCH('Property Value Dist'!BZ$2,Assumptions!$A$1:$H$1,0)),0)</f>
        <v>1463</v>
      </c>
      <c r="CA5" s="19">
        <f>ROUND(INDEX('Pop and Housing Units'!$B$2:$P$115,MATCH('Property Value Dist'!$B5,'Pop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5" s="19">
        <f>ROUND(INDEX('Pop and Housing Units'!$B$2:$P$115,MATCH('Property Value Dist'!$B5,'Pop and Housing Units'!$B$2:$B$115,0),MATCH('Property Value Dist'!CB$2,'Pop and Housing Units'!$B$2:$P$2,0))*INDEX(Assumptions!$A$1:$H$16,MATCH('Property Value Dist'!CB$4,Assumptions!$A$1:$A$16,0),MATCH('Property Value Dist'!CB$2,Assumptions!$A$1:$H$1,0)),0)</f>
        <v>542</v>
      </c>
    </row>
    <row r="6" spans="2:80">
      <c r="B6" s="18">
        <f>B5+1</f>
        <v>2021</v>
      </c>
      <c r="C6" s="17">
        <f>ROUND(INDEX('Pop and Housing Units'!$B$2:$P$115,MATCH('Property Value Dist'!$B6,'Pop and Housing Units'!$B$2:$B$115,0),MATCH('Property Value Dist'!C$2,'Pop and Housing Units'!$B$2:$P$2,0))*INDEX(Assumptions!$A$1:$H$16,MATCH('Property Value Dist'!C$4,Assumptions!$A$1:$A$16,0),MATCH('Property Value Dist'!C$2,Assumptions!$A$1:$H$1,0)),0)</f>
        <v>121238</v>
      </c>
      <c r="D6" s="17">
        <f>ROUND(INDEX('Pop and Housing Units'!$B$2:$P$115,MATCH('Property Value Dist'!$B6,'Pop and Housing Units'!$B$2:$B$115,0),MATCH('Property Value Dist'!D$2,'Pop and Housing Units'!$B$2:$P$2,0))*INDEX(Assumptions!$A$1:$H$16,MATCH('Property Value Dist'!D$4,Assumptions!$A$1:$A$16,0),MATCH('Property Value Dist'!D$2,Assumptions!$A$1:$H$1,0)),0)</f>
        <v>129414</v>
      </c>
      <c r="E6" s="17">
        <f>ROUND(INDEX('Pop and Housing Units'!$B$2:$P$115,MATCH('Property Value Dist'!$B6,'Pop and Housing Units'!$B$2:$B$115,0),MATCH('Property Value Dist'!E$2,'Pop and Housing Units'!$B$2:$P$2,0))*INDEX(Assumptions!$A$1:$H$16,MATCH('Property Value Dist'!E$4,Assumptions!$A$1:$A$16,0),MATCH('Property Value Dist'!E$2,Assumptions!$A$1:$H$1,0)),0)</f>
        <v>195954</v>
      </c>
      <c r="F6" s="17">
        <f>ROUND(INDEX('Pop and Housing Units'!$B$2:$P$115,MATCH('Property Value Dist'!$B6,'Pop and Housing Units'!$B$2:$B$115,0),MATCH('Property Value Dist'!F$2,'Pop and Housing Units'!$B$2:$P$2,0))*INDEX(Assumptions!$A$1:$H$16,MATCH('Property Value Dist'!F$4,Assumptions!$A$1:$A$16,0),MATCH('Property Value Dist'!F$2,Assumptions!$A$1:$H$1,0)),0)</f>
        <v>452246</v>
      </c>
      <c r="G6" s="17">
        <f>ROUND(INDEX('Pop and Housing Units'!$B$2:$P$115,MATCH('Property Value Dist'!$B6,'Pop and Housing Units'!$B$2:$B$115,0),MATCH('Property Value Dist'!G$2,'Pop and Housing Units'!$B$2:$P$2,0))*INDEX(Assumptions!$A$1:$H$16,MATCH('Property Value Dist'!G$4,Assumptions!$A$1:$A$16,0),MATCH('Property Value Dist'!G$2,Assumptions!$A$1:$H$1,0)),0)</f>
        <v>303941</v>
      </c>
      <c r="H6" s="17">
        <f>ROUND(INDEX('Pop and Housing Units'!$B$2:$P$115,MATCH('Property Value Dist'!$B6,'Pop and Housing Units'!$B$2:$B$115,0),MATCH('Property Value Dist'!H$2,'Pop and Housing Units'!$B$2:$P$2,0))*INDEX(Assumptions!$A$1:$H$16,MATCH('Property Value Dist'!H$4,Assumptions!$A$1:$A$16,0),MATCH('Property Value Dist'!H$2,Assumptions!$A$1:$H$1,0)),0)</f>
        <v>230634</v>
      </c>
      <c r="I6" s="17">
        <f>ROUND(INDEX('Pop and Housing Units'!$B$2:$P$115,MATCH('Property Value Dist'!$B6,'Pop and Housing Units'!$B$2:$B$115,0),MATCH('Property Value Dist'!I$2,'Pop and Housing Units'!$B$2:$P$2,0))*INDEX(Assumptions!$A$1:$H$16,MATCH('Property Value Dist'!I$4,Assumptions!$A$1:$A$16,0),MATCH('Property Value Dist'!I$2,Assumptions!$A$1:$H$1,0)),0)</f>
        <v>646227</v>
      </c>
      <c r="J6" s="17">
        <f>ROUND(INDEX('Pop and Housing Units'!$B$2:$P$115,MATCH('Property Value Dist'!$B6,'Pop and Housing Units'!$B$2:$B$115,0),MATCH('Property Value Dist'!J$2,'Pop and Housing Units'!$B$2:$P$2,0))*INDEX(Assumptions!$A$1:$H$16,MATCH('Property Value Dist'!J$4,Assumptions!$A$1:$A$16,0),MATCH('Property Value Dist'!J$2,Assumptions!$A$1:$H$1,0)),0)</f>
        <v>324523</v>
      </c>
      <c r="K6" s="17">
        <f>ROUND(INDEX('Pop and Housing Units'!$B$2:$P$115,MATCH('Property Value Dist'!$B6,'Pop and Housing Units'!$B$2:$B$115,0),MATCH('Property Value Dist'!K$2,'Pop and Housing Units'!$B$2:$P$2,0))*INDEX(Assumptions!$A$1:$H$16,MATCH('Property Value Dist'!K$4,Assumptions!$A$1:$A$16,0),MATCH('Property Value Dist'!K$2,Assumptions!$A$1:$H$1,0)),0)</f>
        <v>148869</v>
      </c>
      <c r="L6" s="17">
        <f>ROUND(INDEX('Pop and Housing Units'!$B$2:$P$115,MATCH('Property Value Dist'!$B6,'Pop and Housing Units'!$B$2:$B$115,0),MATCH('Property Value Dist'!L$2,'Pop and Housing Units'!$B$2:$P$2,0))*INDEX(Assumptions!$A$1:$H$16,MATCH('Property Value Dist'!L$4,Assumptions!$A$1:$A$16,0),MATCH('Property Value Dist'!L$2,Assumptions!$A$1:$H$1,0)),0)</f>
        <v>161557</v>
      </c>
      <c r="M6" s="17">
        <f>ROUND(INDEX('Pop and Housing Units'!$B$2:$P$115,MATCH('Property Value Dist'!$B6,'Pop and Housing Units'!$B$2:$B$115,0),MATCH('Property Value Dist'!M$2,'Pop and Housing Units'!$B$2:$P$2,0))*INDEX(Assumptions!$A$1:$H$16,MATCH('Property Value Dist'!M$4,Assumptions!$A$1:$A$16,0),MATCH('Property Value Dist'!M$2,Assumptions!$A$1:$H$1,0)),0)</f>
        <v>56108</v>
      </c>
      <c r="N6" s="17">
        <f>ROUND(INDEX('Pop and Housing Units'!$B$2:$P$115,MATCH('Property Value Dist'!$B6,'Pop and Housing Units'!$B$2:$B$115,0),MATCH('Property Value Dist'!N$2,'Pop and Housing Units'!$B$2:$P$2,0))*INDEX(Assumptions!$A$1:$H$16,MATCH('Property Value Dist'!N$4,Assumptions!$A$1:$A$16,0),MATCH('Property Value Dist'!N$2,Assumptions!$A$1:$H$1,0)),0)</f>
        <v>31860</v>
      </c>
      <c r="O6" s="17">
        <f>ROUND(INDEX('Pop and Housing Units'!$B$2:$P$115,MATCH('Property Value Dist'!$B6,'Pop and Housing Units'!$B$2:$B$115,0),MATCH('Property Value Dist'!O$2,'Pop and Housing Units'!$B$2:$P$2,0))*INDEX(Assumptions!$A$1:$H$16,MATCH('Property Value Dist'!O$4,Assumptions!$A$1:$A$16,0),MATCH('Property Value Dist'!O$2,Assumptions!$A$1:$H$1,0)),0)</f>
        <v>16917</v>
      </c>
      <c r="P6" s="17">
        <f>ROUND(INDEX('Pop and Housing Units'!$B$2:$P$115,MATCH('Property Value Dist'!$B6,'Pop and Housing Units'!$B$2:$B$115,0),MATCH('Property Value Dist'!P$2,'Pop and Housing Units'!$B$2:$P$2,0))*INDEX(Assumptions!$A$1:$H$16,MATCH('Property Value Dist'!P$4,Assumptions!$A$1:$A$16,0),MATCH('Property Value Dist'!P$2,Assumptions!$A$1:$H$1,0)),0)</f>
        <v>160948</v>
      </c>
      <c r="Q6" s="17">
        <f>ROUND(INDEX('Pop and Housing Units'!$B$2:$P$115,MATCH('Property Value Dist'!$B6,'Pop and Housing Units'!$B$2:$B$115,0),MATCH('Property Value Dist'!Q$2,'Pop and Housing Units'!$B$2:$P$2,0))*INDEX(Assumptions!$A$1:$H$16,MATCH('Property Value Dist'!Q$4,Assumptions!$A$1:$A$16,0),MATCH('Property Value Dist'!Q$2,Assumptions!$A$1:$H$1,0)),0)</f>
        <v>136539</v>
      </c>
      <c r="R6" s="17">
        <f>ROUND(INDEX('Pop and Housing Units'!$B$2:$P$115,MATCH('Property Value Dist'!$B6,'Pop and Housing Units'!$B$2:$B$115,0),MATCH('Property Value Dist'!R$2,'Pop and Housing Units'!$B$2:$P$2,0))*INDEX(Assumptions!$A$1:$H$16,MATCH('Property Value Dist'!R$4,Assumptions!$A$1:$A$16,0),MATCH('Property Value Dist'!R$2,Assumptions!$A$1:$H$1,0)),0)</f>
        <v>176204</v>
      </c>
      <c r="S6" s="17">
        <f>ROUND(INDEX('Pop and Housing Units'!$B$2:$P$115,MATCH('Property Value Dist'!$B6,'Pop and Housing Units'!$B$2:$B$115,0),MATCH('Property Value Dist'!S$2,'Pop and Housing Units'!$B$2:$P$2,0))*INDEX(Assumptions!$A$1:$H$16,MATCH('Property Value Dist'!S$4,Assumptions!$A$1:$A$16,0),MATCH('Property Value Dist'!S$2,Assumptions!$A$1:$H$1,0)),0)</f>
        <v>389276</v>
      </c>
      <c r="T6" s="17">
        <f>ROUND(INDEX('Pop and Housing Units'!$B$2:$P$115,MATCH('Property Value Dist'!$B6,'Pop and Housing Units'!$B$2:$B$115,0),MATCH('Property Value Dist'!T$2,'Pop and Housing Units'!$B$2:$P$2,0))*INDEX(Assumptions!$A$1:$H$16,MATCH('Property Value Dist'!T$4,Assumptions!$A$1:$A$16,0),MATCH('Property Value Dist'!T$2,Assumptions!$A$1:$H$1,0)),0)</f>
        <v>284774</v>
      </c>
      <c r="U6" s="17">
        <f>ROUND(INDEX('Pop and Housing Units'!$B$2:$P$115,MATCH('Property Value Dist'!$B6,'Pop and Housing Units'!$B$2:$B$115,0),MATCH('Property Value Dist'!U$2,'Pop and Housing Units'!$B$2:$P$2,0))*INDEX(Assumptions!$A$1:$H$16,MATCH('Property Value Dist'!U$4,Assumptions!$A$1:$A$16,0),MATCH('Property Value Dist'!U$2,Assumptions!$A$1:$H$1,0)),0)</f>
        <v>240787</v>
      </c>
      <c r="V6" s="17">
        <f>ROUND(INDEX('Pop and Housing Units'!$B$2:$P$115,MATCH('Property Value Dist'!$B6,'Pop and Housing Units'!$B$2:$B$115,0),MATCH('Property Value Dist'!V$2,'Pop and Housing Units'!$B$2:$P$2,0))*INDEX(Assumptions!$A$1:$H$16,MATCH('Property Value Dist'!V$4,Assumptions!$A$1:$A$16,0),MATCH('Property Value Dist'!V$2,Assumptions!$A$1:$H$1,0)),0)</f>
        <v>621418</v>
      </c>
      <c r="W6" s="17">
        <f>ROUND(INDEX('Pop and Housing Units'!$B$2:$P$115,MATCH('Property Value Dist'!$B6,'Pop and Housing Units'!$B$2:$B$115,0),MATCH('Property Value Dist'!W$2,'Pop and Housing Units'!$B$2:$P$2,0))*INDEX(Assumptions!$A$1:$H$16,MATCH('Property Value Dist'!W$4,Assumptions!$A$1:$A$16,0),MATCH('Property Value Dist'!W$2,Assumptions!$A$1:$H$1,0)),0)</f>
        <v>286300</v>
      </c>
      <c r="X6" s="17">
        <f>ROUND(INDEX('Pop and Housing Units'!$B$2:$P$115,MATCH('Property Value Dist'!$B6,'Pop and Housing Units'!$B$2:$B$115,0),MATCH('Property Value Dist'!X$2,'Pop and Housing Units'!$B$2:$P$2,0))*INDEX(Assumptions!$A$1:$H$16,MATCH('Property Value Dist'!X$4,Assumptions!$A$1:$A$16,0),MATCH('Property Value Dist'!X$2,Assumptions!$A$1:$H$1,0)),0)</f>
        <v>123572</v>
      </c>
      <c r="Y6" s="17">
        <f>ROUND(INDEX('Pop and Housing Units'!$B$2:$P$115,MATCH('Property Value Dist'!$B6,'Pop and Housing Units'!$B$2:$B$115,0),MATCH('Property Value Dist'!Y$2,'Pop and Housing Units'!$B$2:$P$2,0))*INDEX(Assumptions!$A$1:$H$16,MATCH('Property Value Dist'!Y$4,Assumptions!$A$1:$A$16,0),MATCH('Property Value Dist'!Y$2,Assumptions!$A$1:$H$1,0)),0)</f>
        <v>78821</v>
      </c>
      <c r="Z6" s="17">
        <f>ROUND(INDEX('Pop and Housing Units'!$B$2:$P$115,MATCH('Property Value Dist'!$B6,'Pop and Housing Units'!$B$2:$B$115,0),MATCH('Property Value Dist'!Z$2,'Pop and Housing Units'!$B$2:$P$2,0))*INDEX(Assumptions!$A$1:$H$16,MATCH('Property Value Dist'!Z$4,Assumptions!$A$1:$A$16,0),MATCH('Property Value Dist'!Z$2,Assumptions!$A$1:$H$1,0)),0)</f>
        <v>20341</v>
      </c>
      <c r="AA6" s="17">
        <f>ROUND(INDEX('Pop and Housing Units'!$B$2:$P$115,MATCH('Property Value Dist'!$B6,'Pop and Housing Units'!$B$2:$B$115,0),MATCH('Property Value Dist'!AA$2,'Pop and Housing Units'!$B$2:$P$2,0))*INDEX(Assumptions!$A$1:$H$16,MATCH('Property Value Dist'!AA$4,Assumptions!$A$1:$A$16,0),MATCH('Property Value Dist'!AA$2,Assumptions!$A$1:$H$1,0)),0)</f>
        <v>14239</v>
      </c>
      <c r="AB6" s="17">
        <f>ROUND(INDEX('Pop and Housing Units'!$B$2:$P$115,MATCH('Property Value Dist'!$B6,'Pop and Housing Units'!$B$2:$B$115,0),MATCH('Property Value Dist'!AB$2,'Pop and Housing Units'!$B$2:$P$2,0))*INDEX(Assumptions!$A$1:$H$16,MATCH('Property Value Dist'!AB$4,Assumptions!$A$1:$A$16,0),MATCH('Property Value Dist'!AB$2,Assumptions!$A$1:$H$1,0)),0)</f>
        <v>9408</v>
      </c>
      <c r="AC6" s="17">
        <f>ROUND(INDEX('Pop and Housing Units'!$B$2:$P$115,MATCH('Property Value Dist'!$B6,'Pop and Housing Units'!$B$2:$B$115,0),MATCH('Property Value Dist'!AC$2,'Pop and Housing Units'!$B$2:$P$2,0))*INDEX(Assumptions!$A$1:$H$16,MATCH('Property Value Dist'!AC$4,Assumptions!$A$1:$A$16,0),MATCH('Property Value Dist'!AC$2,Assumptions!$A$1:$H$1,0)),0)</f>
        <v>79536</v>
      </c>
      <c r="AD6" s="17">
        <f>ROUND(INDEX('Pop and Housing Units'!$B$2:$P$115,MATCH('Property Value Dist'!$B6,'Pop and Housing Units'!$B$2:$B$115,0),MATCH('Property Value Dist'!AD$2,'Pop and Housing Units'!$B$2:$P$2,0))*INDEX(Assumptions!$A$1:$H$16,MATCH('Property Value Dist'!AD$4,Assumptions!$A$1:$A$16,0),MATCH('Property Value Dist'!AD$2,Assumptions!$A$1:$H$1,0)),0)</f>
        <v>139188</v>
      </c>
      <c r="AE6" s="17">
        <f>ROUND(INDEX('Pop and Housing Units'!$B$2:$P$115,MATCH('Property Value Dist'!$B6,'Pop and Housing Units'!$B$2:$B$115,0),MATCH('Property Value Dist'!AE$2,'Pop and Housing Units'!$B$2:$P$2,0))*INDEX(Assumptions!$A$1:$H$16,MATCH('Property Value Dist'!AE$4,Assumptions!$A$1:$A$16,0),MATCH('Property Value Dist'!AE$2,Assumptions!$A$1:$H$1,0)),0)</f>
        <v>250896</v>
      </c>
      <c r="AF6" s="17">
        <f>ROUND(INDEX('Pop and Housing Units'!$B$2:$P$115,MATCH('Property Value Dist'!$B6,'Pop and Housing Units'!$B$2:$B$115,0),MATCH('Property Value Dist'!AF$2,'Pop and Housing Units'!$B$2:$P$2,0))*INDEX(Assumptions!$A$1:$H$16,MATCH('Property Value Dist'!AF$4,Assumptions!$A$1:$A$16,0),MATCH('Property Value Dist'!AF$2,Assumptions!$A$1:$H$1,0)),0)</f>
        <v>482801</v>
      </c>
      <c r="AG6" s="17">
        <f>ROUND(INDEX('Pop and Housing Units'!$B$2:$P$115,MATCH('Property Value Dist'!$B6,'Pop and Housing Units'!$B$2:$B$115,0),MATCH('Property Value Dist'!AG$2,'Pop and Housing Units'!$B$2:$P$2,0))*INDEX(Assumptions!$A$1:$H$16,MATCH('Property Value Dist'!AG$4,Assumptions!$A$1:$A$16,0),MATCH('Property Value Dist'!AG$2,Assumptions!$A$1:$H$1,0)),0)</f>
        <v>235257</v>
      </c>
      <c r="AH6" s="17">
        <f>ROUND(INDEX('Pop and Housing Units'!$B$2:$P$115,MATCH('Property Value Dist'!$B6,'Pop and Housing Units'!$B$2:$B$115,0),MATCH('Property Value Dist'!AH$2,'Pop and Housing Units'!$B$2:$P$2,0))*INDEX(Assumptions!$A$1:$H$16,MATCH('Property Value Dist'!AH$4,Assumptions!$A$1:$A$16,0),MATCH('Property Value Dist'!AH$2,Assumptions!$A$1:$H$1,0)),0)</f>
        <v>170019</v>
      </c>
      <c r="AI6" s="17">
        <f>ROUND(INDEX('Pop and Housing Units'!$B$2:$P$115,MATCH('Property Value Dist'!$B6,'Pop and Housing Units'!$B$2:$B$115,0),MATCH('Property Value Dist'!AI$2,'Pop and Housing Units'!$B$2:$P$2,0))*INDEX(Assumptions!$A$1:$H$16,MATCH('Property Value Dist'!AI$4,Assumptions!$A$1:$A$16,0),MATCH('Property Value Dist'!AI$2,Assumptions!$A$1:$H$1,0)),0)</f>
        <v>423149</v>
      </c>
      <c r="AJ6" s="17">
        <f>ROUND(INDEX('Pop and Housing Units'!$B$2:$P$115,MATCH('Property Value Dist'!$B6,'Pop and Housing Units'!$B$2:$B$115,0),MATCH('Property Value Dist'!AJ$2,'Pop and Housing Units'!$B$2:$P$2,0))*INDEX(Assumptions!$A$1:$H$16,MATCH('Property Value Dist'!AJ$4,Assumptions!$A$1:$A$16,0),MATCH('Property Value Dist'!AJ$2,Assumptions!$A$1:$H$1,0)),0)</f>
        <v>225203</v>
      </c>
      <c r="AK6" s="17">
        <f>ROUND(INDEX('Pop and Housing Units'!$B$2:$P$115,MATCH('Property Value Dist'!$B6,'Pop and Housing Units'!$B$2:$B$115,0),MATCH('Property Value Dist'!AK$2,'Pop and Housing Units'!$B$2:$P$2,0))*INDEX(Assumptions!$A$1:$H$16,MATCH('Property Value Dist'!AK$4,Assumptions!$A$1:$A$16,0),MATCH('Property Value Dist'!AK$2,Assumptions!$A$1:$H$1,0)),0)</f>
        <v>96962</v>
      </c>
      <c r="AL6" s="17">
        <f>ROUND(INDEX('Pop and Housing Units'!$B$2:$P$115,MATCH('Property Value Dist'!$B6,'Pop and Housing Units'!$B$2:$B$115,0),MATCH('Property Value Dist'!AL$2,'Pop and Housing Units'!$B$2:$P$2,0))*INDEX(Assumptions!$A$1:$H$16,MATCH('Property Value Dist'!AL$4,Assumptions!$A$1:$A$16,0),MATCH('Property Value Dist'!AL$2,Assumptions!$A$1:$H$1,0)),0)</f>
        <v>95175</v>
      </c>
      <c r="AM6" s="17">
        <f>ROUND(INDEX('Pop and Housing Units'!$B$2:$P$115,MATCH('Property Value Dist'!$B6,'Pop and Housing Units'!$B$2:$B$115,0),MATCH('Property Value Dist'!AM$2,'Pop and Housing Units'!$B$2:$P$2,0))*INDEX(Assumptions!$A$1:$H$16,MATCH('Property Value Dist'!AM$4,Assumptions!$A$1:$A$16,0),MATCH('Property Value Dist'!AM$2,Assumptions!$A$1:$H$1,0)),0)</f>
        <v>19437</v>
      </c>
      <c r="AN6" s="17">
        <f>ROUND(INDEX('Pop and Housing Units'!$B$2:$P$115,MATCH('Property Value Dist'!$B6,'Pop and Housing Units'!$B$2:$B$115,0),MATCH('Property Value Dist'!AN$2,'Pop and Housing Units'!$B$2:$P$2,0))*INDEX(Assumptions!$A$1:$H$16,MATCH('Property Value Dist'!AN$4,Assumptions!$A$1:$A$16,0),MATCH('Property Value Dist'!AN$2,Assumptions!$A$1:$H$1,0)),0)</f>
        <v>8043</v>
      </c>
      <c r="AO6" s="17">
        <f>ROUND(INDEX('Pop and Housing Units'!$B$2:$P$115,MATCH('Property Value Dist'!$B6,'Pop and Housing Units'!$B$2:$B$115,0),MATCH('Property Value Dist'!AO$2,'Pop and Housing Units'!$B$2:$P$2,0))*INDEX(Assumptions!$A$1:$H$16,MATCH('Property Value Dist'!AO$4,Assumptions!$A$1:$A$16,0),MATCH('Property Value Dist'!AO$2,Assumptions!$A$1:$H$1,0)),0)</f>
        <v>8490</v>
      </c>
      <c r="AP6" s="17">
        <f>ROUND(INDEX('Pop and Housing Units'!$B$2:$P$115,MATCH('Property Value Dist'!$B6,'Pop and Housing Units'!$B$2:$B$115,0),MATCH('Property Value Dist'!AP$2,'Pop and Housing Units'!$B$2:$P$2,0))*INDEX(Assumptions!$A$1:$H$16,MATCH('Property Value Dist'!AP$4,Assumptions!$A$1:$A$16,0),MATCH('Property Value Dist'!AP$2,Assumptions!$A$1:$H$1,0)),0)</f>
        <v>94257</v>
      </c>
      <c r="AQ6" s="17">
        <f>ROUND(INDEX('Pop and Housing Units'!$B$2:$P$115,MATCH('Property Value Dist'!$B6,'Pop and Housing Units'!$B$2:$B$115,0),MATCH('Property Value Dist'!AQ$2,'Pop and Housing Units'!$B$2:$P$2,0))*INDEX(Assumptions!$A$1:$H$16,MATCH('Property Value Dist'!AQ$4,Assumptions!$A$1:$A$16,0),MATCH('Property Value Dist'!AQ$2,Assumptions!$A$1:$H$1,0)),0)</f>
        <v>94558</v>
      </c>
      <c r="AR6" s="17">
        <f>ROUND(INDEX('Pop and Housing Units'!$B$2:$P$115,MATCH('Property Value Dist'!$B6,'Pop and Housing Units'!$B$2:$B$115,0),MATCH('Property Value Dist'!AR$2,'Pop and Housing Units'!$B$2:$P$2,0))*INDEX(Assumptions!$A$1:$H$16,MATCH('Property Value Dist'!AR$4,Assumptions!$A$1:$A$16,0),MATCH('Property Value Dist'!AR$2,Assumptions!$A$1:$H$1,0)),0)</f>
        <v>79032</v>
      </c>
      <c r="AS6" s="17">
        <f>ROUND(INDEX('Pop and Housing Units'!$B$2:$P$115,MATCH('Property Value Dist'!$B6,'Pop and Housing Units'!$B$2:$B$115,0),MATCH('Property Value Dist'!AS$2,'Pop and Housing Units'!$B$2:$P$2,0))*INDEX(Assumptions!$A$1:$H$16,MATCH('Property Value Dist'!AS$4,Assumptions!$A$1:$A$16,0),MATCH('Property Value Dist'!AS$2,Assumptions!$A$1:$H$1,0)),0)</f>
        <v>86444</v>
      </c>
      <c r="AT6" s="17">
        <f>ROUND(INDEX('Pop and Housing Units'!$B$2:$P$115,MATCH('Property Value Dist'!$B6,'Pop and Housing Units'!$B$2:$B$115,0),MATCH('Property Value Dist'!AT$2,'Pop and Housing Units'!$B$2:$P$2,0))*INDEX(Assumptions!$A$1:$H$16,MATCH('Property Value Dist'!AT$4,Assumptions!$A$1:$A$16,0),MATCH('Property Value Dist'!AT$2,Assumptions!$A$1:$H$1,0)),0)</f>
        <v>43873</v>
      </c>
      <c r="AU6" s="17">
        <f>ROUND(INDEX('Pop and Housing Units'!$B$2:$P$115,MATCH('Property Value Dist'!$B6,'Pop and Housing Units'!$B$2:$B$115,0),MATCH('Property Value Dist'!AU$2,'Pop and Housing Units'!$B$2:$P$2,0))*INDEX(Assumptions!$A$1:$H$16,MATCH('Property Value Dist'!AU$4,Assumptions!$A$1:$A$16,0),MATCH('Property Value Dist'!AU$2,Assumptions!$A$1:$H$1,0)),0)</f>
        <v>16878</v>
      </c>
      <c r="AV6" s="17">
        <f>ROUND(INDEX('Pop and Housing Units'!$B$2:$P$115,MATCH('Property Value Dist'!$B6,'Pop and Housing Units'!$B$2:$B$115,0),MATCH('Property Value Dist'!AV$2,'Pop and Housing Units'!$B$2:$P$2,0))*INDEX(Assumptions!$A$1:$H$16,MATCH('Property Value Dist'!AV$4,Assumptions!$A$1:$A$16,0),MATCH('Property Value Dist'!AV$2,Assumptions!$A$1:$H$1,0)),0)</f>
        <v>50735</v>
      </c>
      <c r="AW6" s="17">
        <f>ROUND(INDEX('Pop and Housing Units'!$B$2:$P$115,MATCH('Property Value Dist'!$B6,'Pop and Housing Units'!$B$2:$B$115,0),MATCH('Property Value Dist'!AW$2,'Pop and Housing Units'!$B$2:$P$2,0))*INDEX(Assumptions!$A$1:$H$16,MATCH('Property Value Dist'!AW$4,Assumptions!$A$1:$A$16,0),MATCH('Property Value Dist'!AW$2,Assumptions!$A$1:$H$1,0)),0)</f>
        <v>14574</v>
      </c>
      <c r="AX6" s="17">
        <f>ROUND(INDEX('Pop and Housing Units'!$B$2:$P$115,MATCH('Property Value Dist'!$B6,'Pop and Housing Units'!$B$2:$B$115,0),MATCH('Property Value Dist'!AX$2,'Pop and Housing Units'!$B$2:$P$2,0))*INDEX(Assumptions!$A$1:$H$16,MATCH('Property Value Dist'!AX$4,Assumptions!$A$1:$A$16,0),MATCH('Property Value Dist'!AX$2,Assumptions!$A$1:$H$1,0)),0)</f>
        <v>9165</v>
      </c>
      <c r="AY6" s="17">
        <f>ROUND(INDEX('Pop and Housing Units'!$B$2:$P$115,MATCH('Property Value Dist'!$B6,'Pop and Housing Units'!$B$2:$B$115,0),MATCH('Property Value Dist'!AY$2,'Pop and Housing Units'!$B$2:$P$2,0))*INDEX(Assumptions!$A$1:$H$16,MATCH('Property Value Dist'!AY$4,Assumptions!$A$1:$A$16,0),MATCH('Property Value Dist'!AY$2,Assumptions!$A$1:$H$1,0)),0)</f>
        <v>5409</v>
      </c>
      <c r="AZ6" s="17">
        <f>ROUND(INDEX('Pop and Housing Units'!$B$2:$P$115,MATCH('Property Value Dist'!$B6,'Pop and Housing Units'!$B$2:$B$115,0),MATCH('Property Value Dist'!AZ$2,'Pop and Housing Units'!$B$2:$P$2,0))*INDEX(Assumptions!$A$1:$H$16,MATCH('Property Value Dist'!AZ$4,Assumptions!$A$1:$A$16,0),MATCH('Property Value Dist'!AZ$2,Assumptions!$A$1:$H$1,0)),0)</f>
        <v>1302</v>
      </c>
      <c r="BA6" s="17">
        <f>ROUND(INDEX('Pop and Housing Units'!$B$2:$P$115,MATCH('Property Value Dist'!$B6,'Pop and Housing Units'!$B$2:$B$115,0),MATCH('Property Value Dist'!BA$2,'Pop and Housing Units'!$B$2:$P$2,0))*INDEX(Assumptions!$A$1:$H$16,MATCH('Property Value Dist'!BA$4,Assumptions!$A$1:$A$16,0),MATCH('Property Value Dist'!BA$2,Assumptions!$A$1:$H$1,0)),0)</f>
        <v>3005</v>
      </c>
      <c r="BB6" s="17">
        <f>ROUND(INDEX('Pop and Housing Units'!$B$2:$P$115,MATCH('Property Value Dist'!$B6,'Pop and Housing Units'!$B$2:$B$115,0),MATCH('Property Value Dist'!BB$2,'Pop and Housing Units'!$B$2:$P$2,0))*INDEX(Assumptions!$A$1:$H$16,MATCH('Property Value Dist'!BB$4,Assumptions!$A$1:$A$16,0),MATCH('Property Value Dist'!BB$2,Assumptions!$A$1:$H$1,0)),0)</f>
        <v>1603</v>
      </c>
      <c r="BC6" s="17">
        <f>ROUND(INDEX('Pop and Housing Units'!$B$2:$P$115,MATCH('Property Value Dist'!$B6,'Pop and Housing Units'!$B$2:$B$115,0),MATCH('Property Value Dist'!BC$2,'Pop and Housing Units'!$B$2:$P$2,0))*INDEX(Assumptions!$A$1:$H$16,MATCH('Property Value Dist'!BC$4,Assumptions!$A$1:$A$16,0),MATCH('Property Value Dist'!BC$2,Assumptions!$A$1:$H$1,0)),0)</f>
        <v>56972</v>
      </c>
      <c r="BD6" s="17">
        <f>ROUND(INDEX('Pop and Housing Units'!$B$2:$P$115,MATCH('Property Value Dist'!$B6,'Pop and Housing Units'!$B$2:$B$115,0),MATCH('Property Value Dist'!BD$2,'Pop and Housing Units'!$B$2:$P$2,0))*INDEX(Assumptions!$A$1:$H$16,MATCH('Property Value Dist'!BD$4,Assumptions!$A$1:$A$16,0),MATCH('Property Value Dist'!BD$2,Assumptions!$A$1:$H$1,0)),0)</f>
        <v>79909</v>
      </c>
      <c r="BE6" s="17">
        <f>ROUND(INDEX('Pop and Housing Units'!$B$2:$P$115,MATCH('Property Value Dist'!$B6,'Pop and Housing Units'!$B$2:$B$115,0),MATCH('Property Value Dist'!BE$2,'Pop and Housing Units'!$B$2:$P$2,0))*INDEX(Assumptions!$A$1:$H$16,MATCH('Property Value Dist'!BE$4,Assumptions!$A$1:$A$16,0),MATCH('Property Value Dist'!BE$2,Assumptions!$A$1:$H$1,0)),0)</f>
        <v>108167</v>
      </c>
      <c r="BF6" s="17">
        <f>ROUND(INDEX('Pop and Housing Units'!$B$2:$P$115,MATCH('Property Value Dist'!$B6,'Pop and Housing Units'!$B$2:$B$115,0),MATCH('Property Value Dist'!BF$2,'Pop and Housing Units'!$B$2:$P$2,0))*INDEX(Assumptions!$A$1:$H$16,MATCH('Property Value Dist'!BF$4,Assumptions!$A$1:$A$16,0),MATCH('Property Value Dist'!BF$2,Assumptions!$A$1:$H$1,0)),0)</f>
        <v>106794</v>
      </c>
      <c r="BG6" s="17">
        <f>ROUND(INDEX('Pop and Housing Units'!$B$2:$P$115,MATCH('Property Value Dist'!$B6,'Pop and Housing Units'!$B$2:$B$115,0),MATCH('Property Value Dist'!BG$2,'Pop and Housing Units'!$B$2:$P$2,0))*INDEX(Assumptions!$A$1:$H$16,MATCH('Property Value Dist'!BG$4,Assumptions!$A$1:$A$16,0),MATCH('Property Value Dist'!BG$2,Assumptions!$A$1:$H$1,0)),0)</f>
        <v>68183</v>
      </c>
      <c r="BH6" s="17">
        <f>ROUND(INDEX('Pop and Housing Units'!$B$2:$P$115,MATCH('Property Value Dist'!$B6,'Pop and Housing Units'!$B$2:$B$115,0),MATCH('Property Value Dist'!BH$2,'Pop and Housing Units'!$B$2:$P$2,0))*INDEX(Assumptions!$A$1:$H$16,MATCH('Property Value Dist'!BH$4,Assumptions!$A$1:$A$16,0),MATCH('Property Value Dist'!BH$2,Assumptions!$A$1:$H$1,0)),0)</f>
        <v>38839</v>
      </c>
      <c r="BI6" s="17">
        <f>ROUND(INDEX('Pop and Housing Units'!$B$2:$P$115,MATCH('Property Value Dist'!$B6,'Pop and Housing Units'!$B$2:$B$115,0),MATCH('Property Value Dist'!BI$2,'Pop and Housing Units'!$B$2:$P$2,0))*INDEX(Assumptions!$A$1:$H$16,MATCH('Property Value Dist'!BI$4,Assumptions!$A$1:$A$16,0),MATCH('Property Value Dist'!BI$2,Assumptions!$A$1:$H$1,0)),0)</f>
        <v>72073</v>
      </c>
      <c r="BJ6" s="17">
        <f>ROUND(INDEX('Pop and Housing Units'!$B$2:$P$115,MATCH('Property Value Dist'!$B6,'Pop and Housing Units'!$B$2:$B$115,0),MATCH('Property Value Dist'!BJ$2,'Pop and Housing Units'!$B$2:$P$2,0))*INDEX(Assumptions!$A$1:$H$16,MATCH('Property Value Dist'!BJ$4,Assumptions!$A$1:$A$16,0),MATCH('Property Value Dist'!BJ$2,Assumptions!$A$1:$H$1,0)),0)</f>
        <v>23967</v>
      </c>
      <c r="BK6" s="17">
        <f>ROUND(INDEX('Pop and Housing Units'!$B$2:$P$115,MATCH('Property Value Dist'!$B6,'Pop and Housing Units'!$B$2:$B$115,0),MATCH('Property Value Dist'!BK$2,'Pop and Housing Units'!$B$2:$P$2,0))*INDEX(Assumptions!$A$1:$H$16,MATCH('Property Value Dist'!BK$4,Assumptions!$A$1:$A$16,0),MATCH('Property Value Dist'!BK$2,Assumptions!$A$1:$H$1,0)),0)</f>
        <v>7951</v>
      </c>
      <c r="BL6" s="17">
        <f>ROUND(INDEX('Pop and Housing Units'!$B$2:$P$115,MATCH('Property Value Dist'!$B6,'Pop and Housing Units'!$B$2:$B$115,0),MATCH('Property Value Dist'!BL$2,'Pop and Housing Units'!$B$2:$P$2,0))*INDEX(Assumptions!$A$1:$H$16,MATCH('Property Value Dist'!BL$4,Assumptions!$A$1:$A$16,0),MATCH('Property Value Dist'!BL$2,Assumptions!$A$1:$H$1,0)),0)</f>
        <v>5148</v>
      </c>
      <c r="BM6" s="17">
        <f>ROUND(INDEX('Pop and Housing Units'!$B$2:$P$115,MATCH('Property Value Dist'!$B6,'Pop and Housing Units'!$B$2:$B$115,0),MATCH('Property Value Dist'!BM$2,'Pop and Housing Units'!$B$2:$P$2,0))*INDEX(Assumptions!$A$1:$H$16,MATCH('Property Value Dist'!BM$4,Assumptions!$A$1:$A$16,0),MATCH('Property Value Dist'!BM$2,Assumptions!$A$1:$H$1,0)),0)</f>
        <v>1030</v>
      </c>
      <c r="BN6" s="17">
        <f>ROUND(INDEX('Pop and Housing Units'!$B$2:$P$115,MATCH('Property Value Dist'!$B6,'Pop and Housing Units'!$B$2:$B$115,0),MATCH('Property Value Dist'!BN$2,'Pop and Housing Units'!$B$2:$P$2,0))*INDEX(Assumptions!$A$1:$H$16,MATCH('Property Value Dist'!BN$4,Assumptions!$A$1:$A$16,0),MATCH('Property Value Dist'!BN$2,Assumptions!$A$1:$H$1,0)),0)</f>
        <v>172</v>
      </c>
      <c r="BO6" s="17">
        <f>ROUND(INDEX('Pop and Housing Units'!$B$2:$P$115,MATCH('Property Value Dist'!$B6,'Pop and Housing Units'!$B$2:$B$115,0),MATCH('Property Value Dist'!BO$2,'Pop and Housing Units'!$B$2:$P$2,0))*INDEX(Assumptions!$A$1:$H$16,MATCH('Property Value Dist'!BO$4,Assumptions!$A$1:$A$16,0),MATCH('Property Value Dist'!BO$2,Assumptions!$A$1:$H$1,0)),0)</f>
        <v>2803</v>
      </c>
      <c r="BP6" s="17">
        <f>ROUND(INDEX('Pop and Housing Units'!$B$2:$P$115,MATCH('Property Value Dist'!$B6,'Pop and Housing Units'!$B$2:$B$115,0),MATCH('Property Value Dist'!BP$2,'Pop and Housing Units'!$B$2:$P$2,0))*INDEX(Assumptions!$A$1:$H$16,MATCH('Property Value Dist'!BP$4,Assumptions!$A$1:$A$16,0),MATCH('Property Value Dist'!BP$2,Assumptions!$A$1:$H$1,0)),0)</f>
        <v>10386</v>
      </c>
      <c r="BQ6" s="17">
        <f>ROUND(INDEX('Pop and Housing Units'!$B$2:$P$115,MATCH('Property Value Dist'!$B6,'Pop and Housing Units'!$B$2:$B$115,0),MATCH('Property Value Dist'!BQ$2,'Pop and Housing Units'!$B$2:$P$2,0))*INDEX(Assumptions!$A$1:$H$16,MATCH('Property Value Dist'!BQ$4,Assumptions!$A$1:$A$16,0),MATCH('Property Value Dist'!BQ$2,Assumptions!$A$1:$H$1,0)),0)</f>
        <v>21606</v>
      </c>
      <c r="BR6" s="17">
        <f>ROUND(INDEX('Pop and Housing Units'!$B$2:$P$115,MATCH('Property Value Dist'!$B6,'Pop and Housing Units'!$B$2:$B$115,0),MATCH('Property Value Dist'!BR$2,'Pop and Housing Units'!$B$2:$P$2,0))*INDEX(Assumptions!$A$1:$H$16,MATCH('Property Value Dist'!BR$4,Assumptions!$A$1:$A$16,0),MATCH('Property Value Dist'!BR$2,Assumptions!$A$1:$H$1,0)),0)</f>
        <v>18281</v>
      </c>
      <c r="BS6" s="17">
        <f>ROUND(INDEX('Pop and Housing Units'!$B$2:$P$115,MATCH('Property Value Dist'!$B6,'Pop and Housing Units'!$B$2:$B$115,0),MATCH('Property Value Dist'!BS$2,'Pop and Housing Units'!$B$2:$P$2,0))*INDEX(Assumptions!$A$1:$H$16,MATCH('Property Value Dist'!BS$4,Assumptions!$A$1:$A$16,0),MATCH('Property Value Dist'!BS$2,Assumptions!$A$1:$H$1,0)),0)</f>
        <v>21962</v>
      </c>
      <c r="BT6" s="17">
        <f>ROUND(INDEX('Pop and Housing Units'!$B$2:$P$115,MATCH('Property Value Dist'!$B6,'Pop and Housing Units'!$B$2:$B$115,0),MATCH('Property Value Dist'!BT$2,'Pop and Housing Units'!$B$2:$P$2,0))*INDEX(Assumptions!$A$1:$H$16,MATCH('Property Value Dist'!BT$4,Assumptions!$A$1:$A$16,0),MATCH('Property Value Dist'!BT$2,Assumptions!$A$1:$H$1,0)),0)</f>
        <v>14025</v>
      </c>
      <c r="BU6" s="17">
        <f>ROUND(INDEX('Pop and Housing Units'!$B$2:$P$115,MATCH('Property Value Dist'!$B6,'Pop and Housing Units'!$B$2:$B$115,0),MATCH('Property Value Dist'!BU$2,'Pop and Housing Units'!$B$2:$P$2,0))*INDEX(Assumptions!$A$1:$H$16,MATCH('Property Value Dist'!BU$4,Assumptions!$A$1:$A$16,0),MATCH('Property Value Dist'!BU$2,Assumptions!$A$1:$H$1,0)),0)</f>
        <v>7964</v>
      </c>
      <c r="BV6" s="17">
        <f>ROUND(INDEX('Pop and Housing Units'!$B$2:$P$115,MATCH('Property Value Dist'!$B6,'Pop and Housing Units'!$B$2:$B$115,0),MATCH('Property Value Dist'!BV$2,'Pop and Housing Units'!$B$2:$P$2,0))*INDEX(Assumptions!$A$1:$H$16,MATCH('Property Value Dist'!BV$4,Assumptions!$A$1:$A$16,0),MATCH('Property Value Dist'!BV$2,Assumptions!$A$1:$H$1,0)),0)</f>
        <v>23289</v>
      </c>
      <c r="BW6" s="17">
        <f>ROUND(INDEX('Pop and Housing Units'!$B$2:$P$115,MATCH('Property Value Dist'!$B6,'Pop and Housing Units'!$B$2:$B$115,0),MATCH('Property Value Dist'!BW$2,'Pop and Housing Units'!$B$2:$P$2,0))*INDEX(Assumptions!$A$1:$H$16,MATCH('Property Value Dist'!BW$4,Assumptions!$A$1:$A$16,0),MATCH('Property Value Dist'!BW$2,Assumptions!$A$1:$H$1,0)),0)</f>
        <v>10960</v>
      </c>
      <c r="BX6" s="17">
        <f>ROUND(INDEX('Pop and Housing Units'!$B$2:$P$115,MATCH('Property Value Dist'!$B6,'Pop and Housing Units'!$B$2:$B$115,0),MATCH('Property Value Dist'!BX$2,'Pop and Housing Units'!$B$2:$P$2,0))*INDEX(Assumptions!$A$1:$H$16,MATCH('Property Value Dist'!BX$4,Assumptions!$A$1:$A$16,0),MATCH('Property Value Dist'!BX$2,Assumptions!$A$1:$H$1,0)),0)</f>
        <v>4173</v>
      </c>
      <c r="BY6" s="17">
        <f>ROUND(INDEX('Pop and Housing Units'!$B$2:$P$115,MATCH('Property Value Dist'!$B6,'Pop and Housing Units'!$B$2:$B$115,0),MATCH('Property Value Dist'!BY$2,'Pop and Housing Units'!$B$2:$P$2,0))*INDEX(Assumptions!$A$1:$H$16,MATCH('Property Value Dist'!BY$4,Assumptions!$A$1:$A$16,0),MATCH('Property Value Dist'!BY$2,Assumptions!$A$1:$H$1,0)),0)</f>
        <v>2162</v>
      </c>
      <c r="BZ6" s="17">
        <f>ROUND(INDEX('Pop and Housing Units'!$B$2:$P$115,MATCH('Property Value Dist'!$B6,'Pop and Housing Units'!$B$2:$B$115,0),MATCH('Property Value Dist'!BZ$2,'Pop and Housing Units'!$B$2:$P$2,0))*INDEX(Assumptions!$A$1:$H$16,MATCH('Property Value Dist'!BZ$4,Assumptions!$A$1:$A$16,0),MATCH('Property Value Dist'!BZ$2,Assumptions!$A$1:$H$1,0)),0)</f>
        <v>1478</v>
      </c>
      <c r="CA6" s="17">
        <f>ROUND(INDEX('Pop and Housing Units'!$B$2:$P$115,MATCH('Property Value Dist'!$B6,'Pop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6" s="17">
        <f>ROUND(INDEX('Pop and Housing Units'!$B$2:$P$115,MATCH('Property Value Dist'!$B6,'Pop and Housing Units'!$B$2:$B$115,0),MATCH('Property Value Dist'!CB$2,'Pop and Housing Units'!$B$2:$P$2,0))*INDEX(Assumptions!$A$1:$H$16,MATCH('Property Value Dist'!CB$4,Assumptions!$A$1:$A$16,0),MATCH('Property Value Dist'!CB$2,Assumptions!$A$1:$H$1,0)),0)</f>
        <v>547</v>
      </c>
    </row>
    <row r="7" spans="2:80">
      <c r="B7" s="18">
        <f t="shared" ref="B7:B70" si="6">B6+1</f>
        <v>2022</v>
      </c>
      <c r="C7" s="19">
        <f>ROUND(INDEX('Pop and Housing Units'!$B$2:$P$115,MATCH('Property Value Dist'!$B7,'Pop and Housing Units'!$B$2:$B$115,0),MATCH('Property Value Dist'!C$2,'Pop and Housing Units'!$B$2:$P$2,0))*INDEX(Assumptions!$A$1:$H$16,MATCH('Property Value Dist'!C$4,Assumptions!$A$1:$A$16,0),MATCH('Property Value Dist'!C$2,Assumptions!$A$1:$H$1,0)),0)</f>
        <v>122484</v>
      </c>
      <c r="D7" s="19">
        <f>ROUND(INDEX('Pop and Housing Units'!$B$2:$P$115,MATCH('Property Value Dist'!$B7,'Pop and Housing Units'!$B$2:$B$115,0),MATCH('Property Value Dist'!D$2,'Pop and Housing Units'!$B$2:$P$2,0))*INDEX(Assumptions!$A$1:$H$16,MATCH('Property Value Dist'!D$4,Assumptions!$A$1:$A$16,0),MATCH('Property Value Dist'!D$2,Assumptions!$A$1:$H$1,0)),0)</f>
        <v>130744</v>
      </c>
      <c r="E7" s="19">
        <f>ROUND(INDEX('Pop and Housing Units'!$B$2:$P$115,MATCH('Property Value Dist'!$B7,'Pop and Housing Units'!$B$2:$B$115,0),MATCH('Property Value Dist'!E$2,'Pop and Housing Units'!$B$2:$P$2,0))*INDEX(Assumptions!$A$1:$H$16,MATCH('Property Value Dist'!E$4,Assumptions!$A$1:$A$16,0),MATCH('Property Value Dist'!E$2,Assumptions!$A$1:$H$1,0)),0)</f>
        <v>197968</v>
      </c>
      <c r="F7" s="19">
        <f>ROUND(INDEX('Pop and Housing Units'!$B$2:$P$115,MATCH('Property Value Dist'!$B7,'Pop and Housing Units'!$B$2:$B$115,0),MATCH('Property Value Dist'!F$2,'Pop and Housing Units'!$B$2:$P$2,0))*INDEX(Assumptions!$A$1:$H$16,MATCH('Property Value Dist'!F$4,Assumptions!$A$1:$A$16,0),MATCH('Property Value Dist'!F$2,Assumptions!$A$1:$H$1,0)),0)</f>
        <v>456893</v>
      </c>
      <c r="G7" s="19">
        <f>ROUND(INDEX('Pop and Housing Units'!$B$2:$P$115,MATCH('Property Value Dist'!$B7,'Pop and Housing Units'!$B$2:$B$115,0),MATCH('Property Value Dist'!G$2,'Pop and Housing Units'!$B$2:$P$2,0))*INDEX(Assumptions!$A$1:$H$16,MATCH('Property Value Dist'!G$4,Assumptions!$A$1:$A$16,0),MATCH('Property Value Dist'!G$2,Assumptions!$A$1:$H$1,0)),0)</f>
        <v>307064</v>
      </c>
      <c r="H7" s="19">
        <f>ROUND(INDEX('Pop and Housing Units'!$B$2:$P$115,MATCH('Property Value Dist'!$B7,'Pop and Housing Units'!$B$2:$B$115,0),MATCH('Property Value Dist'!H$2,'Pop and Housing Units'!$B$2:$P$2,0))*INDEX(Assumptions!$A$1:$H$16,MATCH('Property Value Dist'!H$4,Assumptions!$A$1:$A$16,0),MATCH('Property Value Dist'!H$2,Assumptions!$A$1:$H$1,0)),0)</f>
        <v>233004</v>
      </c>
      <c r="I7" s="19">
        <f>ROUND(INDEX('Pop and Housing Units'!$B$2:$P$115,MATCH('Property Value Dist'!$B7,'Pop and Housing Units'!$B$2:$B$115,0),MATCH('Property Value Dist'!I$2,'Pop and Housing Units'!$B$2:$P$2,0))*INDEX(Assumptions!$A$1:$H$16,MATCH('Property Value Dist'!I$4,Assumptions!$A$1:$A$16,0),MATCH('Property Value Dist'!I$2,Assumptions!$A$1:$H$1,0)),0)</f>
        <v>652867</v>
      </c>
      <c r="J7" s="19">
        <f>ROUND(INDEX('Pop and Housing Units'!$B$2:$P$115,MATCH('Property Value Dist'!$B7,'Pop and Housing Units'!$B$2:$B$115,0),MATCH('Property Value Dist'!J$2,'Pop and Housing Units'!$B$2:$P$2,0))*INDEX(Assumptions!$A$1:$H$16,MATCH('Property Value Dist'!J$4,Assumptions!$A$1:$A$16,0),MATCH('Property Value Dist'!J$2,Assumptions!$A$1:$H$1,0)),0)</f>
        <v>327858</v>
      </c>
      <c r="K7" s="19">
        <f>ROUND(INDEX('Pop and Housing Units'!$B$2:$P$115,MATCH('Property Value Dist'!$B7,'Pop and Housing Units'!$B$2:$B$115,0),MATCH('Property Value Dist'!K$2,'Pop and Housing Units'!$B$2:$P$2,0))*INDEX(Assumptions!$A$1:$H$16,MATCH('Property Value Dist'!K$4,Assumptions!$A$1:$A$16,0),MATCH('Property Value Dist'!K$2,Assumptions!$A$1:$H$1,0)),0)</f>
        <v>150399</v>
      </c>
      <c r="L7" s="19">
        <f>ROUND(INDEX('Pop and Housing Units'!$B$2:$P$115,MATCH('Property Value Dist'!$B7,'Pop and Housing Units'!$B$2:$B$115,0),MATCH('Property Value Dist'!L$2,'Pop and Housing Units'!$B$2:$P$2,0))*INDEX(Assumptions!$A$1:$H$16,MATCH('Property Value Dist'!L$4,Assumptions!$A$1:$A$16,0),MATCH('Property Value Dist'!L$2,Assumptions!$A$1:$H$1,0)),0)</f>
        <v>163217</v>
      </c>
      <c r="M7" s="19">
        <f>ROUND(INDEX('Pop and Housing Units'!$B$2:$P$115,MATCH('Property Value Dist'!$B7,'Pop and Housing Units'!$B$2:$B$115,0),MATCH('Property Value Dist'!M$2,'Pop and Housing Units'!$B$2:$P$2,0))*INDEX(Assumptions!$A$1:$H$16,MATCH('Property Value Dist'!M$4,Assumptions!$A$1:$A$16,0),MATCH('Property Value Dist'!M$2,Assumptions!$A$1:$H$1,0)),0)</f>
        <v>56684</v>
      </c>
      <c r="N7" s="19">
        <f>ROUND(INDEX('Pop and Housing Units'!$B$2:$P$115,MATCH('Property Value Dist'!$B7,'Pop and Housing Units'!$B$2:$B$115,0),MATCH('Property Value Dist'!N$2,'Pop and Housing Units'!$B$2:$P$2,0))*INDEX(Assumptions!$A$1:$H$16,MATCH('Property Value Dist'!N$4,Assumptions!$A$1:$A$16,0),MATCH('Property Value Dist'!N$2,Assumptions!$A$1:$H$1,0)),0)</f>
        <v>32188</v>
      </c>
      <c r="O7" s="19">
        <f>ROUND(INDEX('Pop and Housing Units'!$B$2:$P$115,MATCH('Property Value Dist'!$B7,'Pop and Housing Units'!$B$2:$B$115,0),MATCH('Property Value Dist'!O$2,'Pop and Housing Units'!$B$2:$P$2,0))*INDEX(Assumptions!$A$1:$H$16,MATCH('Property Value Dist'!O$4,Assumptions!$A$1:$A$16,0),MATCH('Property Value Dist'!O$2,Assumptions!$A$1:$H$1,0)),0)</f>
        <v>17091</v>
      </c>
      <c r="P7" s="19">
        <f>ROUND(INDEX('Pop and Housing Units'!$B$2:$P$115,MATCH('Property Value Dist'!$B7,'Pop and Housing Units'!$B$2:$B$115,0),MATCH('Property Value Dist'!P$2,'Pop and Housing Units'!$B$2:$P$2,0))*INDEX(Assumptions!$A$1:$H$16,MATCH('Property Value Dist'!P$4,Assumptions!$A$1:$A$16,0),MATCH('Property Value Dist'!P$2,Assumptions!$A$1:$H$1,0)),0)</f>
        <v>162204</v>
      </c>
      <c r="Q7" s="19">
        <f>ROUND(INDEX('Pop and Housing Units'!$B$2:$P$115,MATCH('Property Value Dist'!$B7,'Pop and Housing Units'!$B$2:$B$115,0),MATCH('Property Value Dist'!Q$2,'Pop and Housing Units'!$B$2:$P$2,0))*INDEX(Assumptions!$A$1:$H$16,MATCH('Property Value Dist'!Q$4,Assumptions!$A$1:$A$16,0),MATCH('Property Value Dist'!Q$2,Assumptions!$A$1:$H$1,0)),0)</f>
        <v>137605</v>
      </c>
      <c r="R7" s="19">
        <f>ROUND(INDEX('Pop and Housing Units'!$B$2:$P$115,MATCH('Property Value Dist'!$B7,'Pop and Housing Units'!$B$2:$B$115,0),MATCH('Property Value Dist'!R$2,'Pop and Housing Units'!$B$2:$P$2,0))*INDEX(Assumptions!$A$1:$H$16,MATCH('Property Value Dist'!R$4,Assumptions!$A$1:$A$16,0),MATCH('Property Value Dist'!R$2,Assumptions!$A$1:$H$1,0)),0)</f>
        <v>177579</v>
      </c>
      <c r="S7" s="19">
        <f>ROUND(INDEX('Pop and Housing Units'!$B$2:$P$115,MATCH('Property Value Dist'!$B7,'Pop and Housing Units'!$B$2:$B$115,0),MATCH('Property Value Dist'!S$2,'Pop and Housing Units'!$B$2:$P$2,0))*INDEX(Assumptions!$A$1:$H$16,MATCH('Property Value Dist'!S$4,Assumptions!$A$1:$A$16,0),MATCH('Property Value Dist'!S$2,Assumptions!$A$1:$H$1,0)),0)</f>
        <v>392314</v>
      </c>
      <c r="T7" s="19">
        <f>ROUND(INDEX('Pop and Housing Units'!$B$2:$P$115,MATCH('Property Value Dist'!$B7,'Pop and Housing Units'!$B$2:$B$115,0),MATCH('Property Value Dist'!T$2,'Pop and Housing Units'!$B$2:$P$2,0))*INDEX(Assumptions!$A$1:$H$16,MATCH('Property Value Dist'!T$4,Assumptions!$A$1:$A$16,0),MATCH('Property Value Dist'!T$2,Assumptions!$A$1:$H$1,0)),0)</f>
        <v>286996</v>
      </c>
      <c r="U7" s="19">
        <f>ROUND(INDEX('Pop and Housing Units'!$B$2:$P$115,MATCH('Property Value Dist'!$B7,'Pop and Housing Units'!$B$2:$B$115,0),MATCH('Property Value Dist'!U$2,'Pop and Housing Units'!$B$2:$P$2,0))*INDEX(Assumptions!$A$1:$H$16,MATCH('Property Value Dist'!U$4,Assumptions!$A$1:$A$16,0),MATCH('Property Value Dist'!U$2,Assumptions!$A$1:$H$1,0)),0)</f>
        <v>242666</v>
      </c>
      <c r="V7" s="19">
        <f>ROUND(INDEX('Pop and Housing Units'!$B$2:$P$115,MATCH('Property Value Dist'!$B7,'Pop and Housing Units'!$B$2:$B$115,0),MATCH('Property Value Dist'!V$2,'Pop and Housing Units'!$B$2:$P$2,0))*INDEX(Assumptions!$A$1:$H$16,MATCH('Property Value Dist'!V$4,Assumptions!$A$1:$A$16,0),MATCH('Property Value Dist'!V$2,Assumptions!$A$1:$H$1,0)),0)</f>
        <v>626267</v>
      </c>
      <c r="W7" s="19">
        <f>ROUND(INDEX('Pop and Housing Units'!$B$2:$P$115,MATCH('Property Value Dist'!$B7,'Pop and Housing Units'!$B$2:$B$115,0),MATCH('Property Value Dist'!W$2,'Pop and Housing Units'!$B$2:$P$2,0))*INDEX(Assumptions!$A$1:$H$16,MATCH('Property Value Dist'!W$4,Assumptions!$A$1:$A$16,0),MATCH('Property Value Dist'!W$2,Assumptions!$A$1:$H$1,0)),0)</f>
        <v>288534</v>
      </c>
      <c r="X7" s="19">
        <f>ROUND(INDEX('Pop and Housing Units'!$B$2:$P$115,MATCH('Property Value Dist'!$B7,'Pop and Housing Units'!$B$2:$B$115,0),MATCH('Property Value Dist'!X$2,'Pop and Housing Units'!$B$2:$P$2,0))*INDEX(Assumptions!$A$1:$H$16,MATCH('Property Value Dist'!X$4,Assumptions!$A$1:$A$16,0),MATCH('Property Value Dist'!X$2,Assumptions!$A$1:$H$1,0)),0)</f>
        <v>124536</v>
      </c>
      <c r="Y7" s="19">
        <f>ROUND(INDEX('Pop and Housing Units'!$B$2:$P$115,MATCH('Property Value Dist'!$B7,'Pop and Housing Units'!$B$2:$B$115,0),MATCH('Property Value Dist'!Y$2,'Pop and Housing Units'!$B$2:$P$2,0))*INDEX(Assumptions!$A$1:$H$16,MATCH('Property Value Dist'!Y$4,Assumptions!$A$1:$A$16,0),MATCH('Property Value Dist'!Y$2,Assumptions!$A$1:$H$1,0)),0)</f>
        <v>79437</v>
      </c>
      <c r="Z7" s="19">
        <f>ROUND(INDEX('Pop and Housing Units'!$B$2:$P$115,MATCH('Property Value Dist'!$B7,'Pop and Housing Units'!$B$2:$B$115,0),MATCH('Property Value Dist'!Z$2,'Pop and Housing Units'!$B$2:$P$2,0))*INDEX(Assumptions!$A$1:$H$16,MATCH('Property Value Dist'!Z$4,Assumptions!$A$1:$A$16,0),MATCH('Property Value Dist'!Z$2,Assumptions!$A$1:$H$1,0)),0)</f>
        <v>20500</v>
      </c>
      <c r="AA7" s="19">
        <f>ROUND(INDEX('Pop and Housing Units'!$B$2:$P$115,MATCH('Property Value Dist'!$B7,'Pop and Housing Units'!$B$2:$B$115,0),MATCH('Property Value Dist'!AA$2,'Pop and Housing Units'!$B$2:$P$2,0))*INDEX(Assumptions!$A$1:$H$16,MATCH('Property Value Dist'!AA$4,Assumptions!$A$1:$A$16,0),MATCH('Property Value Dist'!AA$2,Assumptions!$A$1:$H$1,0)),0)</f>
        <v>14350</v>
      </c>
      <c r="AB7" s="19">
        <f>ROUND(INDEX('Pop and Housing Units'!$B$2:$P$115,MATCH('Property Value Dist'!$B7,'Pop and Housing Units'!$B$2:$B$115,0),MATCH('Property Value Dist'!AB$2,'Pop and Housing Units'!$B$2:$P$2,0))*INDEX(Assumptions!$A$1:$H$16,MATCH('Property Value Dist'!AB$4,Assumptions!$A$1:$A$16,0),MATCH('Property Value Dist'!AB$2,Assumptions!$A$1:$H$1,0)),0)</f>
        <v>9481</v>
      </c>
      <c r="AC7" s="19">
        <f>ROUND(INDEX('Pop and Housing Units'!$B$2:$P$115,MATCH('Property Value Dist'!$B7,'Pop and Housing Units'!$B$2:$B$115,0),MATCH('Property Value Dist'!AC$2,'Pop and Housing Units'!$B$2:$P$2,0))*INDEX(Assumptions!$A$1:$H$16,MATCH('Property Value Dist'!AC$4,Assumptions!$A$1:$A$16,0),MATCH('Property Value Dist'!AC$2,Assumptions!$A$1:$H$1,0)),0)</f>
        <v>80344</v>
      </c>
      <c r="AD7" s="19">
        <f>ROUND(INDEX('Pop and Housing Units'!$B$2:$P$115,MATCH('Property Value Dist'!$B7,'Pop and Housing Units'!$B$2:$B$115,0),MATCH('Property Value Dist'!AD$2,'Pop and Housing Units'!$B$2:$P$2,0))*INDEX(Assumptions!$A$1:$H$16,MATCH('Property Value Dist'!AD$4,Assumptions!$A$1:$A$16,0),MATCH('Property Value Dist'!AD$2,Assumptions!$A$1:$H$1,0)),0)</f>
        <v>140602</v>
      </c>
      <c r="AE7" s="19">
        <f>ROUND(INDEX('Pop and Housing Units'!$B$2:$P$115,MATCH('Property Value Dist'!$B7,'Pop and Housing Units'!$B$2:$B$115,0),MATCH('Property Value Dist'!AE$2,'Pop and Housing Units'!$B$2:$P$2,0))*INDEX(Assumptions!$A$1:$H$16,MATCH('Property Value Dist'!AE$4,Assumptions!$A$1:$A$16,0),MATCH('Property Value Dist'!AE$2,Assumptions!$A$1:$H$1,0)),0)</f>
        <v>253445</v>
      </c>
      <c r="AF7" s="19">
        <f>ROUND(INDEX('Pop and Housing Units'!$B$2:$P$115,MATCH('Property Value Dist'!$B7,'Pop and Housing Units'!$B$2:$B$115,0),MATCH('Property Value Dist'!AF$2,'Pop and Housing Units'!$B$2:$P$2,0))*INDEX(Assumptions!$A$1:$H$16,MATCH('Property Value Dist'!AF$4,Assumptions!$A$1:$A$16,0),MATCH('Property Value Dist'!AF$2,Assumptions!$A$1:$H$1,0)),0)</f>
        <v>487707</v>
      </c>
      <c r="AG7" s="19">
        <f>ROUND(INDEX('Pop and Housing Units'!$B$2:$P$115,MATCH('Property Value Dist'!$B7,'Pop and Housing Units'!$B$2:$B$115,0),MATCH('Property Value Dist'!AG$2,'Pop and Housing Units'!$B$2:$P$2,0))*INDEX(Assumptions!$A$1:$H$16,MATCH('Property Value Dist'!AG$4,Assumptions!$A$1:$A$16,0),MATCH('Property Value Dist'!AG$2,Assumptions!$A$1:$H$1,0)),0)</f>
        <v>237647</v>
      </c>
      <c r="AH7" s="19">
        <f>ROUND(INDEX('Pop and Housing Units'!$B$2:$P$115,MATCH('Property Value Dist'!$B7,'Pop and Housing Units'!$B$2:$B$115,0),MATCH('Property Value Dist'!AH$2,'Pop and Housing Units'!$B$2:$P$2,0))*INDEX(Assumptions!$A$1:$H$16,MATCH('Property Value Dist'!AH$4,Assumptions!$A$1:$A$16,0),MATCH('Property Value Dist'!AH$2,Assumptions!$A$1:$H$1,0)),0)</f>
        <v>171747</v>
      </c>
      <c r="AI7" s="19">
        <f>ROUND(INDEX('Pop and Housing Units'!$B$2:$P$115,MATCH('Property Value Dist'!$B7,'Pop and Housing Units'!$B$2:$B$115,0),MATCH('Property Value Dist'!AI$2,'Pop and Housing Units'!$B$2:$P$2,0))*INDEX(Assumptions!$A$1:$H$16,MATCH('Property Value Dist'!AI$4,Assumptions!$A$1:$A$16,0),MATCH('Property Value Dist'!AI$2,Assumptions!$A$1:$H$1,0)),0)</f>
        <v>427449</v>
      </c>
      <c r="AJ7" s="19">
        <f>ROUND(INDEX('Pop and Housing Units'!$B$2:$P$115,MATCH('Property Value Dist'!$B7,'Pop and Housing Units'!$B$2:$B$115,0),MATCH('Property Value Dist'!AJ$2,'Pop and Housing Units'!$B$2:$P$2,0))*INDEX(Assumptions!$A$1:$H$16,MATCH('Property Value Dist'!AJ$4,Assumptions!$A$1:$A$16,0),MATCH('Property Value Dist'!AJ$2,Assumptions!$A$1:$H$1,0)),0)</f>
        <v>227491</v>
      </c>
      <c r="AK7" s="19">
        <f>ROUND(INDEX('Pop and Housing Units'!$B$2:$P$115,MATCH('Property Value Dist'!$B7,'Pop and Housing Units'!$B$2:$B$115,0),MATCH('Property Value Dist'!AK$2,'Pop and Housing Units'!$B$2:$P$2,0))*INDEX(Assumptions!$A$1:$H$16,MATCH('Property Value Dist'!AK$4,Assumptions!$A$1:$A$16,0),MATCH('Property Value Dist'!AK$2,Assumptions!$A$1:$H$1,0)),0)</f>
        <v>97948</v>
      </c>
      <c r="AL7" s="19">
        <f>ROUND(INDEX('Pop and Housing Units'!$B$2:$P$115,MATCH('Property Value Dist'!$B7,'Pop and Housing Units'!$B$2:$B$115,0),MATCH('Property Value Dist'!AL$2,'Pop and Housing Units'!$B$2:$P$2,0))*INDEX(Assumptions!$A$1:$H$16,MATCH('Property Value Dist'!AL$4,Assumptions!$A$1:$A$16,0),MATCH('Property Value Dist'!AL$2,Assumptions!$A$1:$H$1,0)),0)</f>
        <v>96142</v>
      </c>
      <c r="AM7" s="19">
        <f>ROUND(INDEX('Pop and Housing Units'!$B$2:$P$115,MATCH('Property Value Dist'!$B7,'Pop and Housing Units'!$B$2:$B$115,0),MATCH('Property Value Dist'!AM$2,'Pop and Housing Units'!$B$2:$P$2,0))*INDEX(Assumptions!$A$1:$H$16,MATCH('Property Value Dist'!AM$4,Assumptions!$A$1:$A$16,0),MATCH('Property Value Dist'!AM$2,Assumptions!$A$1:$H$1,0)),0)</f>
        <v>19635</v>
      </c>
      <c r="AN7" s="19">
        <f>ROUND(INDEX('Pop and Housing Units'!$B$2:$P$115,MATCH('Property Value Dist'!$B7,'Pop and Housing Units'!$B$2:$B$115,0),MATCH('Property Value Dist'!AN$2,'Pop and Housing Units'!$B$2:$P$2,0))*INDEX(Assumptions!$A$1:$H$16,MATCH('Property Value Dist'!AN$4,Assumptions!$A$1:$A$16,0),MATCH('Property Value Dist'!AN$2,Assumptions!$A$1:$H$1,0)),0)</f>
        <v>8125</v>
      </c>
      <c r="AO7" s="19">
        <f>ROUND(INDEX('Pop and Housing Units'!$B$2:$P$115,MATCH('Property Value Dist'!$B7,'Pop and Housing Units'!$B$2:$B$115,0),MATCH('Property Value Dist'!AO$2,'Pop and Housing Units'!$B$2:$P$2,0))*INDEX(Assumptions!$A$1:$H$16,MATCH('Property Value Dist'!AO$4,Assumptions!$A$1:$A$16,0),MATCH('Property Value Dist'!AO$2,Assumptions!$A$1:$H$1,0)),0)</f>
        <v>8576</v>
      </c>
      <c r="AP7" s="19">
        <f>ROUND(INDEX('Pop and Housing Units'!$B$2:$P$115,MATCH('Property Value Dist'!$B7,'Pop and Housing Units'!$B$2:$B$115,0),MATCH('Property Value Dist'!AP$2,'Pop and Housing Units'!$B$2:$P$2,0))*INDEX(Assumptions!$A$1:$H$16,MATCH('Property Value Dist'!AP$4,Assumptions!$A$1:$A$16,0),MATCH('Property Value Dist'!AP$2,Assumptions!$A$1:$H$1,0)),0)</f>
        <v>95064</v>
      </c>
      <c r="AQ7" s="19">
        <f>ROUND(INDEX('Pop and Housing Units'!$B$2:$P$115,MATCH('Property Value Dist'!$B7,'Pop and Housing Units'!$B$2:$B$115,0),MATCH('Property Value Dist'!AQ$2,'Pop and Housing Units'!$B$2:$P$2,0))*INDEX(Assumptions!$A$1:$H$16,MATCH('Property Value Dist'!AQ$4,Assumptions!$A$1:$A$16,0),MATCH('Property Value Dist'!AQ$2,Assumptions!$A$1:$H$1,0)),0)</f>
        <v>95367</v>
      </c>
      <c r="AR7" s="19">
        <f>ROUND(INDEX('Pop and Housing Units'!$B$2:$P$115,MATCH('Property Value Dist'!$B7,'Pop and Housing Units'!$B$2:$B$115,0),MATCH('Property Value Dist'!AR$2,'Pop and Housing Units'!$B$2:$P$2,0))*INDEX(Assumptions!$A$1:$H$16,MATCH('Property Value Dist'!AR$4,Assumptions!$A$1:$A$16,0),MATCH('Property Value Dist'!AR$2,Assumptions!$A$1:$H$1,0)),0)</f>
        <v>79709</v>
      </c>
      <c r="AS7" s="19">
        <f>ROUND(INDEX('Pop and Housing Units'!$B$2:$P$115,MATCH('Property Value Dist'!$B7,'Pop and Housing Units'!$B$2:$B$115,0),MATCH('Property Value Dist'!AS$2,'Pop and Housing Units'!$B$2:$P$2,0))*INDEX(Assumptions!$A$1:$H$16,MATCH('Property Value Dist'!AS$4,Assumptions!$A$1:$A$16,0),MATCH('Property Value Dist'!AS$2,Assumptions!$A$1:$H$1,0)),0)</f>
        <v>87184</v>
      </c>
      <c r="AT7" s="19">
        <f>ROUND(INDEX('Pop and Housing Units'!$B$2:$P$115,MATCH('Property Value Dist'!$B7,'Pop and Housing Units'!$B$2:$B$115,0),MATCH('Property Value Dist'!AT$2,'Pop and Housing Units'!$B$2:$P$2,0))*INDEX(Assumptions!$A$1:$H$16,MATCH('Property Value Dist'!AT$4,Assumptions!$A$1:$A$16,0),MATCH('Property Value Dist'!AT$2,Assumptions!$A$1:$H$1,0)),0)</f>
        <v>44249</v>
      </c>
      <c r="AU7" s="19">
        <f>ROUND(INDEX('Pop and Housing Units'!$B$2:$P$115,MATCH('Property Value Dist'!$B7,'Pop and Housing Units'!$B$2:$B$115,0),MATCH('Property Value Dist'!AU$2,'Pop and Housing Units'!$B$2:$P$2,0))*INDEX(Assumptions!$A$1:$H$16,MATCH('Property Value Dist'!AU$4,Assumptions!$A$1:$A$16,0),MATCH('Property Value Dist'!AU$2,Assumptions!$A$1:$H$1,0)),0)</f>
        <v>17023</v>
      </c>
      <c r="AV7" s="19">
        <f>ROUND(INDEX('Pop and Housing Units'!$B$2:$P$115,MATCH('Property Value Dist'!$B7,'Pop and Housing Units'!$B$2:$B$115,0),MATCH('Property Value Dist'!AV$2,'Pop and Housing Units'!$B$2:$P$2,0))*INDEX(Assumptions!$A$1:$H$16,MATCH('Property Value Dist'!AV$4,Assumptions!$A$1:$A$16,0),MATCH('Property Value Dist'!AV$2,Assumptions!$A$1:$H$1,0)),0)</f>
        <v>51169</v>
      </c>
      <c r="AW7" s="19">
        <f>ROUND(INDEX('Pop and Housing Units'!$B$2:$P$115,MATCH('Property Value Dist'!$B7,'Pop and Housing Units'!$B$2:$B$115,0),MATCH('Property Value Dist'!AW$2,'Pop and Housing Units'!$B$2:$P$2,0))*INDEX(Assumptions!$A$1:$H$16,MATCH('Property Value Dist'!AW$4,Assumptions!$A$1:$A$16,0),MATCH('Property Value Dist'!AW$2,Assumptions!$A$1:$H$1,0)),0)</f>
        <v>14699</v>
      </c>
      <c r="AX7" s="19">
        <f>ROUND(INDEX('Pop and Housing Units'!$B$2:$P$115,MATCH('Property Value Dist'!$B7,'Pop and Housing Units'!$B$2:$B$115,0),MATCH('Property Value Dist'!AX$2,'Pop and Housing Units'!$B$2:$P$2,0))*INDEX(Assumptions!$A$1:$H$16,MATCH('Property Value Dist'!AX$4,Assumptions!$A$1:$A$16,0),MATCH('Property Value Dist'!AX$2,Assumptions!$A$1:$H$1,0)),0)</f>
        <v>9244</v>
      </c>
      <c r="AY7" s="19">
        <f>ROUND(INDEX('Pop and Housing Units'!$B$2:$P$115,MATCH('Property Value Dist'!$B7,'Pop and Housing Units'!$B$2:$B$115,0),MATCH('Property Value Dist'!AY$2,'Pop and Housing Units'!$B$2:$P$2,0))*INDEX(Assumptions!$A$1:$H$16,MATCH('Property Value Dist'!AY$4,Assumptions!$A$1:$A$16,0),MATCH('Property Value Dist'!AY$2,Assumptions!$A$1:$H$1,0)),0)</f>
        <v>5455</v>
      </c>
      <c r="AZ7" s="19">
        <f>ROUND(INDEX('Pop and Housing Units'!$B$2:$P$115,MATCH('Property Value Dist'!$B7,'Pop and Housing Units'!$B$2:$B$115,0),MATCH('Property Value Dist'!AZ$2,'Pop and Housing Units'!$B$2:$P$2,0))*INDEX(Assumptions!$A$1:$H$16,MATCH('Property Value Dist'!AZ$4,Assumptions!$A$1:$A$16,0),MATCH('Property Value Dist'!AZ$2,Assumptions!$A$1:$H$1,0)),0)</f>
        <v>1313</v>
      </c>
      <c r="BA7" s="19">
        <f>ROUND(INDEX('Pop and Housing Units'!$B$2:$P$115,MATCH('Property Value Dist'!$B7,'Pop and Housing Units'!$B$2:$B$115,0),MATCH('Property Value Dist'!BA$2,'Pop and Housing Units'!$B$2:$P$2,0))*INDEX(Assumptions!$A$1:$H$16,MATCH('Property Value Dist'!BA$4,Assumptions!$A$1:$A$16,0),MATCH('Property Value Dist'!BA$2,Assumptions!$A$1:$H$1,0)),0)</f>
        <v>3031</v>
      </c>
      <c r="BB7" s="19">
        <f>ROUND(INDEX('Pop and Housing Units'!$B$2:$P$115,MATCH('Property Value Dist'!$B7,'Pop and Housing Units'!$B$2:$B$115,0),MATCH('Property Value Dist'!BB$2,'Pop and Housing Units'!$B$2:$P$2,0))*INDEX(Assumptions!$A$1:$H$16,MATCH('Property Value Dist'!BB$4,Assumptions!$A$1:$A$16,0),MATCH('Property Value Dist'!BB$2,Assumptions!$A$1:$H$1,0)),0)</f>
        <v>1616</v>
      </c>
      <c r="BC7" s="19">
        <f>ROUND(INDEX('Pop and Housing Units'!$B$2:$P$115,MATCH('Property Value Dist'!$B7,'Pop and Housing Units'!$B$2:$B$115,0),MATCH('Property Value Dist'!BC$2,'Pop and Housing Units'!$B$2:$P$2,0))*INDEX(Assumptions!$A$1:$H$16,MATCH('Property Value Dist'!BC$4,Assumptions!$A$1:$A$16,0),MATCH('Property Value Dist'!BC$2,Assumptions!$A$1:$H$1,0)),0)</f>
        <v>57511</v>
      </c>
      <c r="BD7" s="19">
        <f>ROUND(INDEX('Pop and Housing Units'!$B$2:$P$115,MATCH('Property Value Dist'!$B7,'Pop and Housing Units'!$B$2:$B$115,0),MATCH('Property Value Dist'!BD$2,'Pop and Housing Units'!$B$2:$P$2,0))*INDEX(Assumptions!$A$1:$H$16,MATCH('Property Value Dist'!BD$4,Assumptions!$A$1:$A$16,0),MATCH('Property Value Dist'!BD$2,Assumptions!$A$1:$H$1,0)),0)</f>
        <v>80666</v>
      </c>
      <c r="BE7" s="19">
        <f>ROUND(INDEX('Pop and Housing Units'!$B$2:$P$115,MATCH('Property Value Dist'!$B7,'Pop and Housing Units'!$B$2:$B$115,0),MATCH('Property Value Dist'!BE$2,'Pop and Housing Units'!$B$2:$P$2,0))*INDEX(Assumptions!$A$1:$H$16,MATCH('Property Value Dist'!BE$4,Assumptions!$A$1:$A$16,0),MATCH('Property Value Dist'!BE$2,Assumptions!$A$1:$H$1,0)),0)</f>
        <v>109191</v>
      </c>
      <c r="BF7" s="19">
        <f>ROUND(INDEX('Pop and Housing Units'!$B$2:$P$115,MATCH('Property Value Dist'!$B7,'Pop and Housing Units'!$B$2:$B$115,0),MATCH('Property Value Dist'!BF$2,'Pop and Housing Units'!$B$2:$P$2,0))*INDEX(Assumptions!$A$1:$H$16,MATCH('Property Value Dist'!BF$4,Assumptions!$A$1:$A$16,0),MATCH('Property Value Dist'!BF$2,Assumptions!$A$1:$H$1,0)),0)</f>
        <v>107805</v>
      </c>
      <c r="BG7" s="19">
        <f>ROUND(INDEX('Pop and Housing Units'!$B$2:$P$115,MATCH('Property Value Dist'!$B7,'Pop and Housing Units'!$B$2:$B$115,0),MATCH('Property Value Dist'!BG$2,'Pop and Housing Units'!$B$2:$P$2,0))*INDEX(Assumptions!$A$1:$H$16,MATCH('Property Value Dist'!BG$4,Assumptions!$A$1:$A$16,0),MATCH('Property Value Dist'!BG$2,Assumptions!$A$1:$H$1,0)),0)</f>
        <v>68829</v>
      </c>
      <c r="BH7" s="19">
        <f>ROUND(INDEX('Pop and Housing Units'!$B$2:$P$115,MATCH('Property Value Dist'!$B7,'Pop and Housing Units'!$B$2:$B$115,0),MATCH('Property Value Dist'!BH$2,'Pop and Housing Units'!$B$2:$P$2,0))*INDEX(Assumptions!$A$1:$H$16,MATCH('Property Value Dist'!BH$4,Assumptions!$A$1:$A$16,0),MATCH('Property Value Dist'!BH$2,Assumptions!$A$1:$H$1,0)),0)</f>
        <v>39207</v>
      </c>
      <c r="BI7" s="19">
        <f>ROUND(INDEX('Pop and Housing Units'!$B$2:$P$115,MATCH('Property Value Dist'!$B7,'Pop and Housing Units'!$B$2:$B$115,0),MATCH('Property Value Dist'!BI$2,'Pop and Housing Units'!$B$2:$P$2,0))*INDEX(Assumptions!$A$1:$H$16,MATCH('Property Value Dist'!BI$4,Assumptions!$A$1:$A$16,0),MATCH('Property Value Dist'!BI$2,Assumptions!$A$1:$H$1,0)),0)</f>
        <v>72755</v>
      </c>
      <c r="BJ7" s="19">
        <f>ROUND(INDEX('Pop and Housing Units'!$B$2:$P$115,MATCH('Property Value Dist'!$B7,'Pop and Housing Units'!$B$2:$B$115,0),MATCH('Property Value Dist'!BJ$2,'Pop and Housing Units'!$B$2:$P$2,0))*INDEX(Assumptions!$A$1:$H$16,MATCH('Property Value Dist'!BJ$4,Assumptions!$A$1:$A$16,0),MATCH('Property Value Dist'!BJ$2,Assumptions!$A$1:$H$1,0)),0)</f>
        <v>24194</v>
      </c>
      <c r="BK7" s="19">
        <f>ROUND(INDEX('Pop and Housing Units'!$B$2:$P$115,MATCH('Property Value Dist'!$B7,'Pop and Housing Units'!$B$2:$B$115,0),MATCH('Property Value Dist'!BK$2,'Pop and Housing Units'!$B$2:$P$2,0))*INDEX(Assumptions!$A$1:$H$16,MATCH('Property Value Dist'!BK$4,Assumptions!$A$1:$A$16,0),MATCH('Property Value Dist'!BK$2,Assumptions!$A$1:$H$1,0)),0)</f>
        <v>8026</v>
      </c>
      <c r="BL7" s="19">
        <f>ROUND(INDEX('Pop and Housing Units'!$B$2:$P$115,MATCH('Property Value Dist'!$B7,'Pop and Housing Units'!$B$2:$B$115,0),MATCH('Property Value Dist'!BL$2,'Pop and Housing Units'!$B$2:$P$2,0))*INDEX(Assumptions!$A$1:$H$16,MATCH('Property Value Dist'!BL$4,Assumptions!$A$1:$A$16,0),MATCH('Property Value Dist'!BL$2,Assumptions!$A$1:$H$1,0)),0)</f>
        <v>5197</v>
      </c>
      <c r="BM7" s="19">
        <f>ROUND(INDEX('Pop and Housing Units'!$B$2:$P$115,MATCH('Property Value Dist'!$B7,'Pop and Housing Units'!$B$2:$B$115,0),MATCH('Property Value Dist'!BM$2,'Pop and Housing Units'!$B$2:$P$2,0))*INDEX(Assumptions!$A$1:$H$16,MATCH('Property Value Dist'!BM$4,Assumptions!$A$1:$A$16,0),MATCH('Property Value Dist'!BM$2,Assumptions!$A$1:$H$1,0)),0)</f>
        <v>1039</v>
      </c>
      <c r="BN7" s="19">
        <f>ROUND(INDEX('Pop and Housing Units'!$B$2:$P$115,MATCH('Property Value Dist'!$B7,'Pop and Housing Units'!$B$2:$B$115,0),MATCH('Property Value Dist'!BN$2,'Pop and Housing Units'!$B$2:$P$2,0))*INDEX(Assumptions!$A$1:$H$16,MATCH('Property Value Dist'!BN$4,Assumptions!$A$1:$A$16,0),MATCH('Property Value Dist'!BN$2,Assumptions!$A$1:$H$1,0)),0)</f>
        <v>173</v>
      </c>
      <c r="BO7" s="19">
        <f>ROUND(INDEX('Pop and Housing Units'!$B$2:$P$115,MATCH('Property Value Dist'!$B7,'Pop and Housing Units'!$B$2:$B$115,0),MATCH('Property Value Dist'!BO$2,'Pop and Housing Units'!$B$2:$P$2,0))*INDEX(Assumptions!$A$1:$H$16,MATCH('Property Value Dist'!BO$4,Assumptions!$A$1:$A$16,0),MATCH('Property Value Dist'!BO$2,Assumptions!$A$1:$H$1,0)),0)</f>
        <v>2829</v>
      </c>
      <c r="BP7" s="19">
        <f>ROUND(INDEX('Pop and Housing Units'!$B$2:$P$115,MATCH('Property Value Dist'!$B7,'Pop and Housing Units'!$B$2:$B$115,0),MATCH('Property Value Dist'!BP$2,'Pop and Housing Units'!$B$2:$P$2,0))*INDEX(Assumptions!$A$1:$H$16,MATCH('Property Value Dist'!BP$4,Assumptions!$A$1:$A$16,0),MATCH('Property Value Dist'!BP$2,Assumptions!$A$1:$H$1,0)),0)</f>
        <v>10489</v>
      </c>
      <c r="BQ7" s="19">
        <f>ROUND(INDEX('Pop and Housing Units'!$B$2:$P$115,MATCH('Property Value Dist'!$B7,'Pop and Housing Units'!$B$2:$B$115,0),MATCH('Property Value Dist'!BQ$2,'Pop and Housing Units'!$B$2:$P$2,0))*INDEX(Assumptions!$A$1:$H$16,MATCH('Property Value Dist'!BQ$4,Assumptions!$A$1:$A$16,0),MATCH('Property Value Dist'!BQ$2,Assumptions!$A$1:$H$1,0)),0)</f>
        <v>21821</v>
      </c>
      <c r="BR7" s="19">
        <f>ROUND(INDEX('Pop and Housing Units'!$B$2:$P$115,MATCH('Property Value Dist'!$B7,'Pop and Housing Units'!$B$2:$B$115,0),MATCH('Property Value Dist'!BR$2,'Pop and Housing Units'!$B$2:$P$2,0))*INDEX(Assumptions!$A$1:$H$16,MATCH('Property Value Dist'!BR$4,Assumptions!$A$1:$A$16,0),MATCH('Property Value Dist'!BR$2,Assumptions!$A$1:$H$1,0)),0)</f>
        <v>18463</v>
      </c>
      <c r="BS7" s="19">
        <f>ROUND(INDEX('Pop and Housing Units'!$B$2:$P$115,MATCH('Property Value Dist'!$B7,'Pop and Housing Units'!$B$2:$B$115,0),MATCH('Property Value Dist'!BS$2,'Pop and Housing Units'!$B$2:$P$2,0))*INDEX(Assumptions!$A$1:$H$16,MATCH('Property Value Dist'!BS$4,Assumptions!$A$1:$A$16,0),MATCH('Property Value Dist'!BS$2,Assumptions!$A$1:$H$1,0)),0)</f>
        <v>22181</v>
      </c>
      <c r="BT7" s="19">
        <f>ROUND(INDEX('Pop and Housing Units'!$B$2:$P$115,MATCH('Property Value Dist'!$B7,'Pop and Housing Units'!$B$2:$B$115,0),MATCH('Property Value Dist'!BT$2,'Pop and Housing Units'!$B$2:$P$2,0))*INDEX(Assumptions!$A$1:$H$16,MATCH('Property Value Dist'!BT$4,Assumptions!$A$1:$A$16,0),MATCH('Property Value Dist'!BT$2,Assumptions!$A$1:$H$1,0)),0)</f>
        <v>14165</v>
      </c>
      <c r="BU7" s="19">
        <f>ROUND(INDEX('Pop and Housing Units'!$B$2:$P$115,MATCH('Property Value Dist'!$B7,'Pop and Housing Units'!$B$2:$B$115,0),MATCH('Property Value Dist'!BU$2,'Pop and Housing Units'!$B$2:$P$2,0))*INDEX(Assumptions!$A$1:$H$16,MATCH('Property Value Dist'!BU$4,Assumptions!$A$1:$A$16,0),MATCH('Property Value Dist'!BU$2,Assumptions!$A$1:$H$1,0)),0)</f>
        <v>8043</v>
      </c>
      <c r="BV7" s="19">
        <f>ROUND(INDEX('Pop and Housing Units'!$B$2:$P$115,MATCH('Property Value Dist'!$B7,'Pop and Housing Units'!$B$2:$B$115,0),MATCH('Property Value Dist'!BV$2,'Pop and Housing Units'!$B$2:$P$2,0))*INDEX(Assumptions!$A$1:$H$16,MATCH('Property Value Dist'!BV$4,Assumptions!$A$1:$A$16,0),MATCH('Property Value Dist'!BV$2,Assumptions!$A$1:$H$1,0)),0)</f>
        <v>23521</v>
      </c>
      <c r="BW7" s="19">
        <f>ROUND(INDEX('Pop and Housing Units'!$B$2:$P$115,MATCH('Property Value Dist'!$B7,'Pop and Housing Units'!$B$2:$B$115,0),MATCH('Property Value Dist'!BW$2,'Pop and Housing Units'!$B$2:$P$2,0))*INDEX(Assumptions!$A$1:$H$16,MATCH('Property Value Dist'!BW$4,Assumptions!$A$1:$A$16,0),MATCH('Property Value Dist'!BW$2,Assumptions!$A$1:$H$1,0)),0)</f>
        <v>11070</v>
      </c>
      <c r="BX7" s="19">
        <f>ROUND(INDEX('Pop and Housing Units'!$B$2:$P$115,MATCH('Property Value Dist'!$B7,'Pop and Housing Units'!$B$2:$B$115,0),MATCH('Property Value Dist'!BX$2,'Pop and Housing Units'!$B$2:$P$2,0))*INDEX(Assumptions!$A$1:$H$16,MATCH('Property Value Dist'!BX$4,Assumptions!$A$1:$A$16,0),MATCH('Property Value Dist'!BX$2,Assumptions!$A$1:$H$1,0)),0)</f>
        <v>4215</v>
      </c>
      <c r="BY7" s="19">
        <f>ROUND(INDEX('Pop and Housing Units'!$B$2:$P$115,MATCH('Property Value Dist'!$B7,'Pop and Housing Units'!$B$2:$B$115,0),MATCH('Property Value Dist'!BY$2,'Pop and Housing Units'!$B$2:$P$2,0))*INDEX(Assumptions!$A$1:$H$16,MATCH('Property Value Dist'!BY$4,Assumptions!$A$1:$A$16,0),MATCH('Property Value Dist'!BY$2,Assumptions!$A$1:$H$1,0)),0)</f>
        <v>2184</v>
      </c>
      <c r="BZ7" s="19">
        <f>ROUND(INDEX('Pop and Housing Units'!$B$2:$P$115,MATCH('Property Value Dist'!$B7,'Pop and Housing Units'!$B$2:$B$115,0),MATCH('Property Value Dist'!BZ$2,'Pop and Housing Units'!$B$2:$P$2,0))*INDEX(Assumptions!$A$1:$H$16,MATCH('Property Value Dist'!BZ$4,Assumptions!$A$1:$A$16,0),MATCH('Property Value Dist'!BZ$2,Assumptions!$A$1:$H$1,0)),0)</f>
        <v>1493</v>
      </c>
      <c r="CA7" s="19">
        <f>ROUND(INDEX('Pop and Housing Units'!$B$2:$P$115,MATCH('Property Value Dist'!$B7,'Pop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7" s="19">
        <f>ROUND(INDEX('Pop and Housing Units'!$B$2:$P$115,MATCH('Property Value Dist'!$B7,'Pop and Housing Units'!$B$2:$B$115,0),MATCH('Property Value Dist'!CB$2,'Pop and Housing Units'!$B$2:$P$2,0))*INDEX(Assumptions!$A$1:$H$16,MATCH('Property Value Dist'!CB$4,Assumptions!$A$1:$A$16,0),MATCH('Property Value Dist'!CB$2,Assumptions!$A$1:$H$1,0)),0)</f>
        <v>553</v>
      </c>
    </row>
    <row r="8" spans="2:80">
      <c r="B8" s="18">
        <f t="shared" si="6"/>
        <v>2023</v>
      </c>
      <c r="C8" s="17">
        <f>ROUND(INDEX('Pop and Housing Units'!$B$2:$P$115,MATCH('Property Value Dist'!$B8,'Pop and Housing Units'!$B$2:$B$115,0),MATCH('Property Value Dist'!C$2,'Pop and Housing Units'!$B$2:$P$2,0))*INDEX(Assumptions!$A$1:$H$16,MATCH('Property Value Dist'!C$4,Assumptions!$A$1:$A$16,0),MATCH('Property Value Dist'!C$2,Assumptions!$A$1:$H$1,0)),0)</f>
        <v>123792</v>
      </c>
      <c r="D8" s="17">
        <f>ROUND(INDEX('Pop and Housing Units'!$B$2:$P$115,MATCH('Property Value Dist'!$B8,'Pop and Housing Units'!$B$2:$B$115,0),MATCH('Property Value Dist'!D$2,'Pop and Housing Units'!$B$2:$P$2,0))*INDEX(Assumptions!$A$1:$H$16,MATCH('Property Value Dist'!D$4,Assumptions!$A$1:$A$16,0),MATCH('Property Value Dist'!D$2,Assumptions!$A$1:$H$1,0)),0)</f>
        <v>132141</v>
      </c>
      <c r="E8" s="17">
        <f>ROUND(INDEX('Pop and Housing Units'!$B$2:$P$115,MATCH('Property Value Dist'!$B8,'Pop and Housing Units'!$B$2:$B$115,0),MATCH('Property Value Dist'!E$2,'Pop and Housing Units'!$B$2:$P$2,0))*INDEX(Assumptions!$A$1:$H$16,MATCH('Property Value Dist'!E$4,Assumptions!$A$1:$A$16,0),MATCH('Property Value Dist'!E$2,Assumptions!$A$1:$H$1,0)),0)</f>
        <v>200082</v>
      </c>
      <c r="F8" s="17">
        <f>ROUND(INDEX('Pop and Housing Units'!$B$2:$P$115,MATCH('Property Value Dist'!$B8,'Pop and Housing Units'!$B$2:$B$115,0),MATCH('Property Value Dist'!F$2,'Pop and Housing Units'!$B$2:$P$2,0))*INDEX(Assumptions!$A$1:$H$16,MATCH('Property Value Dist'!F$4,Assumptions!$A$1:$A$16,0),MATCH('Property Value Dist'!F$2,Assumptions!$A$1:$H$1,0)),0)</f>
        <v>461772</v>
      </c>
      <c r="G8" s="17">
        <f>ROUND(INDEX('Pop and Housing Units'!$B$2:$P$115,MATCH('Property Value Dist'!$B8,'Pop and Housing Units'!$B$2:$B$115,0),MATCH('Property Value Dist'!G$2,'Pop and Housing Units'!$B$2:$P$2,0))*INDEX(Assumptions!$A$1:$H$16,MATCH('Property Value Dist'!G$4,Assumptions!$A$1:$A$16,0),MATCH('Property Value Dist'!G$2,Assumptions!$A$1:$H$1,0)),0)</f>
        <v>310343</v>
      </c>
      <c r="H8" s="17">
        <f>ROUND(INDEX('Pop and Housing Units'!$B$2:$P$115,MATCH('Property Value Dist'!$B8,'Pop and Housing Units'!$B$2:$B$115,0),MATCH('Property Value Dist'!H$2,'Pop and Housing Units'!$B$2:$P$2,0))*INDEX(Assumptions!$A$1:$H$16,MATCH('Property Value Dist'!H$4,Assumptions!$A$1:$A$16,0),MATCH('Property Value Dist'!H$2,Assumptions!$A$1:$H$1,0)),0)</f>
        <v>235492</v>
      </c>
      <c r="I8" s="17">
        <f>ROUND(INDEX('Pop and Housing Units'!$B$2:$P$115,MATCH('Property Value Dist'!$B8,'Pop and Housing Units'!$B$2:$B$115,0),MATCH('Property Value Dist'!I$2,'Pop and Housing Units'!$B$2:$P$2,0))*INDEX(Assumptions!$A$1:$H$16,MATCH('Property Value Dist'!I$4,Assumptions!$A$1:$A$16,0),MATCH('Property Value Dist'!I$2,Assumptions!$A$1:$H$1,0)),0)</f>
        <v>659839</v>
      </c>
      <c r="J8" s="17">
        <f>ROUND(INDEX('Pop and Housing Units'!$B$2:$P$115,MATCH('Property Value Dist'!$B8,'Pop and Housing Units'!$B$2:$B$115,0),MATCH('Property Value Dist'!J$2,'Pop and Housing Units'!$B$2:$P$2,0))*INDEX(Assumptions!$A$1:$H$16,MATCH('Property Value Dist'!J$4,Assumptions!$A$1:$A$16,0),MATCH('Property Value Dist'!J$2,Assumptions!$A$1:$H$1,0)),0)</f>
        <v>331359</v>
      </c>
      <c r="K8" s="17">
        <f>ROUND(INDEX('Pop and Housing Units'!$B$2:$P$115,MATCH('Property Value Dist'!$B8,'Pop and Housing Units'!$B$2:$B$115,0),MATCH('Property Value Dist'!K$2,'Pop and Housing Units'!$B$2:$P$2,0))*INDEX(Assumptions!$A$1:$H$16,MATCH('Property Value Dist'!K$4,Assumptions!$A$1:$A$16,0),MATCH('Property Value Dist'!K$2,Assumptions!$A$1:$H$1,0)),0)</f>
        <v>152005</v>
      </c>
      <c r="L8" s="17">
        <f>ROUND(INDEX('Pop and Housing Units'!$B$2:$P$115,MATCH('Property Value Dist'!$B8,'Pop and Housing Units'!$B$2:$B$115,0),MATCH('Property Value Dist'!L$2,'Pop and Housing Units'!$B$2:$P$2,0))*INDEX(Assumptions!$A$1:$H$16,MATCH('Property Value Dist'!L$4,Assumptions!$A$1:$A$16,0),MATCH('Property Value Dist'!L$2,Assumptions!$A$1:$H$1,0)),0)</f>
        <v>164960</v>
      </c>
      <c r="M8" s="17">
        <f>ROUND(INDEX('Pop and Housing Units'!$B$2:$P$115,MATCH('Property Value Dist'!$B8,'Pop and Housing Units'!$B$2:$B$115,0),MATCH('Property Value Dist'!M$2,'Pop and Housing Units'!$B$2:$P$2,0))*INDEX(Assumptions!$A$1:$H$16,MATCH('Property Value Dist'!M$4,Assumptions!$A$1:$A$16,0),MATCH('Property Value Dist'!M$2,Assumptions!$A$1:$H$1,0)),0)</f>
        <v>57290</v>
      </c>
      <c r="N8" s="17">
        <f>ROUND(INDEX('Pop and Housing Units'!$B$2:$P$115,MATCH('Property Value Dist'!$B8,'Pop and Housing Units'!$B$2:$B$115,0),MATCH('Property Value Dist'!N$2,'Pop and Housing Units'!$B$2:$P$2,0))*INDEX(Assumptions!$A$1:$H$16,MATCH('Property Value Dist'!N$4,Assumptions!$A$1:$A$16,0),MATCH('Property Value Dist'!N$2,Assumptions!$A$1:$H$1,0)),0)</f>
        <v>32531</v>
      </c>
      <c r="O8" s="17">
        <f>ROUND(INDEX('Pop and Housing Units'!$B$2:$P$115,MATCH('Property Value Dist'!$B8,'Pop and Housing Units'!$B$2:$B$115,0),MATCH('Property Value Dist'!O$2,'Pop and Housing Units'!$B$2:$P$2,0))*INDEX(Assumptions!$A$1:$H$16,MATCH('Property Value Dist'!O$4,Assumptions!$A$1:$A$16,0),MATCH('Property Value Dist'!O$2,Assumptions!$A$1:$H$1,0)),0)</f>
        <v>17273</v>
      </c>
      <c r="P8" s="17">
        <f>ROUND(INDEX('Pop and Housing Units'!$B$2:$P$115,MATCH('Property Value Dist'!$B8,'Pop and Housing Units'!$B$2:$B$115,0),MATCH('Property Value Dist'!P$2,'Pop and Housing Units'!$B$2:$P$2,0))*INDEX(Assumptions!$A$1:$H$16,MATCH('Property Value Dist'!P$4,Assumptions!$A$1:$A$16,0),MATCH('Property Value Dist'!P$2,Assumptions!$A$1:$H$1,0)),0)</f>
        <v>163523</v>
      </c>
      <c r="Q8" s="17">
        <f>ROUND(INDEX('Pop and Housing Units'!$B$2:$P$115,MATCH('Property Value Dist'!$B8,'Pop and Housing Units'!$B$2:$B$115,0),MATCH('Property Value Dist'!Q$2,'Pop and Housing Units'!$B$2:$P$2,0))*INDEX(Assumptions!$A$1:$H$16,MATCH('Property Value Dist'!Q$4,Assumptions!$A$1:$A$16,0),MATCH('Property Value Dist'!Q$2,Assumptions!$A$1:$H$1,0)),0)</f>
        <v>138723</v>
      </c>
      <c r="R8" s="17">
        <f>ROUND(INDEX('Pop and Housing Units'!$B$2:$P$115,MATCH('Property Value Dist'!$B8,'Pop and Housing Units'!$B$2:$B$115,0),MATCH('Property Value Dist'!R$2,'Pop and Housing Units'!$B$2:$P$2,0))*INDEX(Assumptions!$A$1:$H$16,MATCH('Property Value Dist'!R$4,Assumptions!$A$1:$A$16,0),MATCH('Property Value Dist'!R$2,Assumptions!$A$1:$H$1,0)),0)</f>
        <v>179023</v>
      </c>
      <c r="S8" s="17">
        <f>ROUND(INDEX('Pop and Housing Units'!$B$2:$P$115,MATCH('Property Value Dist'!$B8,'Pop and Housing Units'!$B$2:$B$115,0),MATCH('Property Value Dist'!S$2,'Pop and Housing Units'!$B$2:$P$2,0))*INDEX(Assumptions!$A$1:$H$16,MATCH('Property Value Dist'!S$4,Assumptions!$A$1:$A$16,0),MATCH('Property Value Dist'!S$2,Assumptions!$A$1:$H$1,0)),0)</f>
        <v>395503</v>
      </c>
      <c r="T8" s="17">
        <f>ROUND(INDEX('Pop and Housing Units'!$B$2:$P$115,MATCH('Property Value Dist'!$B8,'Pop and Housing Units'!$B$2:$B$115,0),MATCH('Property Value Dist'!T$2,'Pop and Housing Units'!$B$2:$P$2,0))*INDEX(Assumptions!$A$1:$H$16,MATCH('Property Value Dist'!T$4,Assumptions!$A$1:$A$16,0),MATCH('Property Value Dist'!T$2,Assumptions!$A$1:$H$1,0)),0)</f>
        <v>289330</v>
      </c>
      <c r="U8" s="17">
        <f>ROUND(INDEX('Pop and Housing Units'!$B$2:$P$115,MATCH('Property Value Dist'!$B8,'Pop and Housing Units'!$B$2:$B$115,0),MATCH('Property Value Dist'!U$2,'Pop and Housing Units'!$B$2:$P$2,0))*INDEX(Assumptions!$A$1:$H$16,MATCH('Property Value Dist'!U$4,Assumptions!$A$1:$A$16,0),MATCH('Property Value Dist'!U$2,Assumptions!$A$1:$H$1,0)),0)</f>
        <v>244639</v>
      </c>
      <c r="V8" s="17">
        <f>ROUND(INDEX('Pop and Housing Units'!$B$2:$P$115,MATCH('Property Value Dist'!$B8,'Pop and Housing Units'!$B$2:$B$115,0),MATCH('Property Value Dist'!V$2,'Pop and Housing Units'!$B$2:$P$2,0))*INDEX(Assumptions!$A$1:$H$16,MATCH('Property Value Dist'!V$4,Assumptions!$A$1:$A$16,0),MATCH('Property Value Dist'!V$2,Assumptions!$A$1:$H$1,0)),0)</f>
        <v>631359</v>
      </c>
      <c r="W8" s="17">
        <f>ROUND(INDEX('Pop and Housing Units'!$B$2:$P$115,MATCH('Property Value Dist'!$B8,'Pop and Housing Units'!$B$2:$B$115,0),MATCH('Property Value Dist'!W$2,'Pop and Housing Units'!$B$2:$P$2,0))*INDEX(Assumptions!$A$1:$H$16,MATCH('Property Value Dist'!W$4,Assumptions!$A$1:$A$16,0),MATCH('Property Value Dist'!W$2,Assumptions!$A$1:$H$1,0)),0)</f>
        <v>290880</v>
      </c>
      <c r="X8" s="17">
        <f>ROUND(INDEX('Pop and Housing Units'!$B$2:$P$115,MATCH('Property Value Dist'!$B8,'Pop and Housing Units'!$B$2:$B$115,0),MATCH('Property Value Dist'!X$2,'Pop and Housing Units'!$B$2:$P$2,0))*INDEX(Assumptions!$A$1:$H$16,MATCH('Property Value Dist'!X$4,Assumptions!$A$1:$A$16,0),MATCH('Property Value Dist'!X$2,Assumptions!$A$1:$H$1,0)),0)</f>
        <v>125548</v>
      </c>
      <c r="Y8" s="17">
        <f>ROUND(INDEX('Pop and Housing Units'!$B$2:$P$115,MATCH('Property Value Dist'!$B8,'Pop and Housing Units'!$B$2:$B$115,0),MATCH('Property Value Dist'!Y$2,'Pop and Housing Units'!$B$2:$P$2,0))*INDEX(Assumptions!$A$1:$H$16,MATCH('Property Value Dist'!Y$4,Assumptions!$A$1:$A$16,0),MATCH('Property Value Dist'!Y$2,Assumptions!$A$1:$H$1,0)),0)</f>
        <v>80082</v>
      </c>
      <c r="Z8" s="17">
        <f>ROUND(INDEX('Pop and Housing Units'!$B$2:$P$115,MATCH('Property Value Dist'!$B8,'Pop and Housing Units'!$B$2:$B$115,0),MATCH('Property Value Dist'!Z$2,'Pop and Housing Units'!$B$2:$P$2,0))*INDEX(Assumptions!$A$1:$H$16,MATCH('Property Value Dist'!Z$4,Assumptions!$A$1:$A$16,0),MATCH('Property Value Dist'!Z$2,Assumptions!$A$1:$H$1,0)),0)</f>
        <v>20666</v>
      </c>
      <c r="AA8" s="17">
        <f>ROUND(INDEX('Pop and Housing Units'!$B$2:$P$115,MATCH('Property Value Dist'!$B8,'Pop and Housing Units'!$B$2:$B$115,0),MATCH('Property Value Dist'!AA$2,'Pop and Housing Units'!$B$2:$P$2,0))*INDEX(Assumptions!$A$1:$H$16,MATCH('Property Value Dist'!AA$4,Assumptions!$A$1:$A$16,0),MATCH('Property Value Dist'!AA$2,Assumptions!$A$1:$H$1,0)),0)</f>
        <v>14466</v>
      </c>
      <c r="AB8" s="17">
        <f>ROUND(INDEX('Pop and Housing Units'!$B$2:$P$115,MATCH('Property Value Dist'!$B8,'Pop and Housing Units'!$B$2:$B$115,0),MATCH('Property Value Dist'!AB$2,'Pop and Housing Units'!$B$2:$P$2,0))*INDEX(Assumptions!$A$1:$H$16,MATCH('Property Value Dist'!AB$4,Assumptions!$A$1:$A$16,0),MATCH('Property Value Dist'!AB$2,Assumptions!$A$1:$H$1,0)),0)</f>
        <v>9558</v>
      </c>
      <c r="AC8" s="17">
        <f>ROUND(INDEX('Pop and Housing Units'!$B$2:$P$115,MATCH('Property Value Dist'!$B8,'Pop and Housing Units'!$B$2:$B$115,0),MATCH('Property Value Dist'!AC$2,'Pop and Housing Units'!$B$2:$P$2,0))*INDEX(Assumptions!$A$1:$H$16,MATCH('Property Value Dist'!AC$4,Assumptions!$A$1:$A$16,0),MATCH('Property Value Dist'!AC$2,Assumptions!$A$1:$H$1,0)),0)</f>
        <v>81193</v>
      </c>
      <c r="AD8" s="17">
        <f>ROUND(INDEX('Pop and Housing Units'!$B$2:$P$115,MATCH('Property Value Dist'!$B8,'Pop and Housing Units'!$B$2:$B$115,0),MATCH('Property Value Dist'!AD$2,'Pop and Housing Units'!$B$2:$P$2,0))*INDEX(Assumptions!$A$1:$H$16,MATCH('Property Value Dist'!AD$4,Assumptions!$A$1:$A$16,0),MATCH('Property Value Dist'!AD$2,Assumptions!$A$1:$H$1,0)),0)</f>
        <v>142087</v>
      </c>
      <c r="AE8" s="17">
        <f>ROUND(INDEX('Pop and Housing Units'!$B$2:$P$115,MATCH('Property Value Dist'!$B8,'Pop and Housing Units'!$B$2:$B$115,0),MATCH('Property Value Dist'!AE$2,'Pop and Housing Units'!$B$2:$P$2,0))*INDEX(Assumptions!$A$1:$H$16,MATCH('Property Value Dist'!AE$4,Assumptions!$A$1:$A$16,0),MATCH('Property Value Dist'!AE$2,Assumptions!$A$1:$H$1,0)),0)</f>
        <v>256122</v>
      </c>
      <c r="AF8" s="17">
        <f>ROUND(INDEX('Pop and Housing Units'!$B$2:$P$115,MATCH('Property Value Dist'!$B8,'Pop and Housing Units'!$B$2:$B$115,0),MATCH('Property Value Dist'!AF$2,'Pop and Housing Units'!$B$2:$P$2,0))*INDEX(Assumptions!$A$1:$H$16,MATCH('Property Value Dist'!AF$4,Assumptions!$A$1:$A$16,0),MATCH('Property Value Dist'!AF$2,Assumptions!$A$1:$H$1,0)),0)</f>
        <v>492858</v>
      </c>
      <c r="AG8" s="17">
        <f>ROUND(INDEX('Pop and Housing Units'!$B$2:$P$115,MATCH('Property Value Dist'!$B8,'Pop and Housing Units'!$B$2:$B$115,0),MATCH('Property Value Dist'!AG$2,'Pop and Housing Units'!$B$2:$P$2,0))*INDEX(Assumptions!$A$1:$H$16,MATCH('Property Value Dist'!AG$4,Assumptions!$A$1:$A$16,0),MATCH('Property Value Dist'!AG$2,Assumptions!$A$1:$H$1,0)),0)</f>
        <v>240157</v>
      </c>
      <c r="AH8" s="17">
        <f>ROUND(INDEX('Pop and Housing Units'!$B$2:$P$115,MATCH('Property Value Dist'!$B8,'Pop and Housing Units'!$B$2:$B$115,0),MATCH('Property Value Dist'!AH$2,'Pop and Housing Units'!$B$2:$P$2,0))*INDEX(Assumptions!$A$1:$H$16,MATCH('Property Value Dist'!AH$4,Assumptions!$A$1:$A$16,0),MATCH('Property Value Dist'!AH$2,Assumptions!$A$1:$H$1,0)),0)</f>
        <v>173561</v>
      </c>
      <c r="AI8" s="17">
        <f>ROUND(INDEX('Pop and Housing Units'!$B$2:$P$115,MATCH('Property Value Dist'!$B8,'Pop and Housing Units'!$B$2:$B$115,0),MATCH('Property Value Dist'!AI$2,'Pop and Housing Units'!$B$2:$P$2,0))*INDEX(Assumptions!$A$1:$H$16,MATCH('Property Value Dist'!AI$4,Assumptions!$A$1:$A$16,0),MATCH('Property Value Dist'!AI$2,Assumptions!$A$1:$H$1,0)),0)</f>
        <v>431964</v>
      </c>
      <c r="AJ8" s="17">
        <f>ROUND(INDEX('Pop and Housing Units'!$B$2:$P$115,MATCH('Property Value Dist'!$B8,'Pop and Housing Units'!$B$2:$B$115,0),MATCH('Property Value Dist'!AJ$2,'Pop and Housing Units'!$B$2:$P$2,0))*INDEX(Assumptions!$A$1:$H$16,MATCH('Property Value Dist'!AJ$4,Assumptions!$A$1:$A$16,0),MATCH('Property Value Dist'!AJ$2,Assumptions!$A$1:$H$1,0)),0)</f>
        <v>229894</v>
      </c>
      <c r="AK8" s="17">
        <f>ROUND(INDEX('Pop and Housing Units'!$B$2:$P$115,MATCH('Property Value Dist'!$B8,'Pop and Housing Units'!$B$2:$B$115,0),MATCH('Property Value Dist'!AK$2,'Pop and Housing Units'!$B$2:$P$2,0))*INDEX(Assumptions!$A$1:$H$16,MATCH('Property Value Dist'!AK$4,Assumptions!$A$1:$A$16,0),MATCH('Property Value Dist'!AK$2,Assumptions!$A$1:$H$1,0)),0)</f>
        <v>98982</v>
      </c>
      <c r="AL8" s="17">
        <f>ROUND(INDEX('Pop and Housing Units'!$B$2:$P$115,MATCH('Property Value Dist'!$B8,'Pop and Housing Units'!$B$2:$B$115,0),MATCH('Property Value Dist'!AL$2,'Pop and Housing Units'!$B$2:$P$2,0))*INDEX(Assumptions!$A$1:$H$16,MATCH('Property Value Dist'!AL$4,Assumptions!$A$1:$A$16,0),MATCH('Property Value Dist'!AL$2,Assumptions!$A$1:$H$1,0)),0)</f>
        <v>97158</v>
      </c>
      <c r="AM8" s="17">
        <f>ROUND(INDEX('Pop and Housing Units'!$B$2:$P$115,MATCH('Property Value Dist'!$B8,'Pop and Housing Units'!$B$2:$B$115,0),MATCH('Property Value Dist'!AM$2,'Pop and Housing Units'!$B$2:$P$2,0))*INDEX(Assumptions!$A$1:$H$16,MATCH('Property Value Dist'!AM$4,Assumptions!$A$1:$A$16,0),MATCH('Property Value Dist'!AM$2,Assumptions!$A$1:$H$1,0)),0)</f>
        <v>19842</v>
      </c>
      <c r="AN8" s="17">
        <f>ROUND(INDEX('Pop and Housing Units'!$B$2:$P$115,MATCH('Property Value Dist'!$B8,'Pop and Housing Units'!$B$2:$B$115,0),MATCH('Property Value Dist'!AN$2,'Pop and Housing Units'!$B$2:$P$2,0))*INDEX(Assumptions!$A$1:$H$16,MATCH('Property Value Dist'!AN$4,Assumptions!$A$1:$A$16,0),MATCH('Property Value Dist'!AN$2,Assumptions!$A$1:$H$1,0)),0)</f>
        <v>8211</v>
      </c>
      <c r="AO8" s="17">
        <f>ROUND(INDEX('Pop and Housing Units'!$B$2:$P$115,MATCH('Property Value Dist'!$B8,'Pop and Housing Units'!$B$2:$B$115,0),MATCH('Property Value Dist'!AO$2,'Pop and Housing Units'!$B$2:$P$2,0))*INDEX(Assumptions!$A$1:$H$16,MATCH('Property Value Dist'!AO$4,Assumptions!$A$1:$A$16,0),MATCH('Property Value Dist'!AO$2,Assumptions!$A$1:$H$1,0)),0)</f>
        <v>8667</v>
      </c>
      <c r="AP8" s="17">
        <f>ROUND(INDEX('Pop and Housing Units'!$B$2:$P$115,MATCH('Property Value Dist'!$B8,'Pop and Housing Units'!$B$2:$B$115,0),MATCH('Property Value Dist'!AP$2,'Pop and Housing Units'!$B$2:$P$2,0))*INDEX(Assumptions!$A$1:$H$16,MATCH('Property Value Dist'!AP$4,Assumptions!$A$1:$A$16,0),MATCH('Property Value Dist'!AP$2,Assumptions!$A$1:$H$1,0)),0)</f>
        <v>95871</v>
      </c>
      <c r="AQ8" s="17">
        <f>ROUND(INDEX('Pop and Housing Units'!$B$2:$P$115,MATCH('Property Value Dist'!$B8,'Pop and Housing Units'!$B$2:$B$115,0),MATCH('Property Value Dist'!AQ$2,'Pop and Housing Units'!$B$2:$P$2,0))*INDEX(Assumptions!$A$1:$H$16,MATCH('Property Value Dist'!AQ$4,Assumptions!$A$1:$A$16,0),MATCH('Property Value Dist'!AQ$2,Assumptions!$A$1:$H$1,0)),0)</f>
        <v>96177</v>
      </c>
      <c r="AR8" s="17">
        <f>ROUND(INDEX('Pop and Housing Units'!$B$2:$P$115,MATCH('Property Value Dist'!$B8,'Pop and Housing Units'!$B$2:$B$115,0),MATCH('Property Value Dist'!AR$2,'Pop and Housing Units'!$B$2:$P$2,0))*INDEX(Assumptions!$A$1:$H$16,MATCH('Property Value Dist'!AR$4,Assumptions!$A$1:$A$16,0),MATCH('Property Value Dist'!AR$2,Assumptions!$A$1:$H$1,0)),0)</f>
        <v>80385</v>
      </c>
      <c r="AS8" s="17">
        <f>ROUND(INDEX('Pop and Housing Units'!$B$2:$P$115,MATCH('Property Value Dist'!$B8,'Pop and Housing Units'!$B$2:$B$115,0),MATCH('Property Value Dist'!AS$2,'Pop and Housing Units'!$B$2:$P$2,0))*INDEX(Assumptions!$A$1:$H$16,MATCH('Property Value Dist'!AS$4,Assumptions!$A$1:$A$16,0),MATCH('Property Value Dist'!AS$2,Assumptions!$A$1:$H$1,0)),0)</f>
        <v>87925</v>
      </c>
      <c r="AT8" s="17">
        <f>ROUND(INDEX('Pop and Housing Units'!$B$2:$P$115,MATCH('Property Value Dist'!$B8,'Pop and Housing Units'!$B$2:$B$115,0),MATCH('Property Value Dist'!AT$2,'Pop and Housing Units'!$B$2:$P$2,0))*INDEX(Assumptions!$A$1:$H$16,MATCH('Property Value Dist'!AT$4,Assumptions!$A$1:$A$16,0),MATCH('Property Value Dist'!AT$2,Assumptions!$A$1:$H$1,0)),0)</f>
        <v>44624</v>
      </c>
      <c r="AU8" s="17">
        <f>ROUND(INDEX('Pop and Housing Units'!$B$2:$P$115,MATCH('Property Value Dist'!$B8,'Pop and Housing Units'!$B$2:$B$115,0),MATCH('Property Value Dist'!AU$2,'Pop and Housing Units'!$B$2:$P$2,0))*INDEX(Assumptions!$A$1:$H$16,MATCH('Property Value Dist'!AU$4,Assumptions!$A$1:$A$16,0),MATCH('Property Value Dist'!AU$2,Assumptions!$A$1:$H$1,0)),0)</f>
        <v>17167</v>
      </c>
      <c r="AV8" s="17">
        <f>ROUND(INDEX('Pop and Housing Units'!$B$2:$P$115,MATCH('Property Value Dist'!$B8,'Pop and Housing Units'!$B$2:$B$115,0),MATCH('Property Value Dist'!AV$2,'Pop and Housing Units'!$B$2:$P$2,0))*INDEX(Assumptions!$A$1:$H$16,MATCH('Property Value Dist'!AV$4,Assumptions!$A$1:$A$16,0),MATCH('Property Value Dist'!AV$2,Assumptions!$A$1:$H$1,0)),0)</f>
        <v>51603</v>
      </c>
      <c r="AW8" s="17">
        <f>ROUND(INDEX('Pop and Housing Units'!$B$2:$P$115,MATCH('Property Value Dist'!$B8,'Pop and Housing Units'!$B$2:$B$115,0),MATCH('Property Value Dist'!AW$2,'Pop and Housing Units'!$B$2:$P$2,0))*INDEX(Assumptions!$A$1:$H$16,MATCH('Property Value Dist'!AW$4,Assumptions!$A$1:$A$16,0),MATCH('Property Value Dist'!AW$2,Assumptions!$A$1:$H$1,0)),0)</f>
        <v>14824</v>
      </c>
      <c r="AX8" s="17">
        <f>ROUND(INDEX('Pop and Housing Units'!$B$2:$P$115,MATCH('Property Value Dist'!$B8,'Pop and Housing Units'!$B$2:$B$115,0),MATCH('Property Value Dist'!AX$2,'Pop and Housing Units'!$B$2:$P$2,0))*INDEX(Assumptions!$A$1:$H$16,MATCH('Property Value Dist'!AX$4,Assumptions!$A$1:$A$16,0),MATCH('Property Value Dist'!AX$2,Assumptions!$A$1:$H$1,0)),0)</f>
        <v>9322</v>
      </c>
      <c r="AY8" s="17">
        <f>ROUND(INDEX('Pop and Housing Units'!$B$2:$P$115,MATCH('Property Value Dist'!$B8,'Pop and Housing Units'!$B$2:$B$115,0),MATCH('Property Value Dist'!AY$2,'Pop and Housing Units'!$B$2:$P$2,0))*INDEX(Assumptions!$A$1:$H$16,MATCH('Property Value Dist'!AY$4,Assumptions!$A$1:$A$16,0),MATCH('Property Value Dist'!AY$2,Assumptions!$A$1:$H$1,0)),0)</f>
        <v>5502</v>
      </c>
      <c r="AZ8" s="17">
        <f>ROUND(INDEX('Pop and Housing Units'!$B$2:$P$115,MATCH('Property Value Dist'!$B8,'Pop and Housing Units'!$B$2:$B$115,0),MATCH('Property Value Dist'!AZ$2,'Pop and Housing Units'!$B$2:$P$2,0))*INDEX(Assumptions!$A$1:$H$16,MATCH('Property Value Dist'!AZ$4,Assumptions!$A$1:$A$16,0),MATCH('Property Value Dist'!AZ$2,Assumptions!$A$1:$H$1,0)),0)</f>
        <v>1324</v>
      </c>
      <c r="BA8" s="17">
        <f>ROUND(INDEX('Pop and Housing Units'!$B$2:$P$115,MATCH('Property Value Dist'!$B8,'Pop and Housing Units'!$B$2:$B$115,0),MATCH('Property Value Dist'!BA$2,'Pop and Housing Units'!$B$2:$P$2,0))*INDEX(Assumptions!$A$1:$H$16,MATCH('Property Value Dist'!BA$4,Assumptions!$A$1:$A$16,0),MATCH('Property Value Dist'!BA$2,Assumptions!$A$1:$H$1,0)),0)</f>
        <v>3056</v>
      </c>
      <c r="BB8" s="17">
        <f>ROUND(INDEX('Pop and Housing Units'!$B$2:$P$115,MATCH('Property Value Dist'!$B8,'Pop and Housing Units'!$B$2:$B$115,0),MATCH('Property Value Dist'!BB$2,'Pop and Housing Units'!$B$2:$P$2,0))*INDEX(Assumptions!$A$1:$H$16,MATCH('Property Value Dist'!BB$4,Assumptions!$A$1:$A$16,0),MATCH('Property Value Dist'!BB$2,Assumptions!$A$1:$H$1,0)),0)</f>
        <v>1630</v>
      </c>
      <c r="BC8" s="17">
        <f>ROUND(INDEX('Pop and Housing Units'!$B$2:$P$115,MATCH('Property Value Dist'!$B8,'Pop and Housing Units'!$B$2:$B$115,0),MATCH('Property Value Dist'!BC$2,'Pop and Housing Units'!$B$2:$P$2,0))*INDEX(Assumptions!$A$1:$H$16,MATCH('Property Value Dist'!BC$4,Assumptions!$A$1:$A$16,0),MATCH('Property Value Dist'!BC$2,Assumptions!$A$1:$H$1,0)),0)</f>
        <v>58051</v>
      </c>
      <c r="BD8" s="17">
        <f>ROUND(INDEX('Pop and Housing Units'!$B$2:$P$115,MATCH('Property Value Dist'!$B8,'Pop and Housing Units'!$B$2:$B$115,0),MATCH('Property Value Dist'!BD$2,'Pop and Housing Units'!$B$2:$P$2,0))*INDEX(Assumptions!$A$1:$H$16,MATCH('Property Value Dist'!BD$4,Assumptions!$A$1:$A$16,0),MATCH('Property Value Dist'!BD$2,Assumptions!$A$1:$H$1,0)),0)</f>
        <v>81422</v>
      </c>
      <c r="BE8" s="17">
        <f>ROUND(INDEX('Pop and Housing Units'!$B$2:$P$115,MATCH('Property Value Dist'!$B8,'Pop and Housing Units'!$B$2:$B$115,0),MATCH('Property Value Dist'!BE$2,'Pop and Housing Units'!$B$2:$P$2,0))*INDEX(Assumptions!$A$1:$H$16,MATCH('Property Value Dist'!BE$4,Assumptions!$A$1:$A$16,0),MATCH('Property Value Dist'!BE$2,Assumptions!$A$1:$H$1,0)),0)</f>
        <v>110214</v>
      </c>
      <c r="BF8" s="17">
        <f>ROUND(INDEX('Pop and Housing Units'!$B$2:$P$115,MATCH('Property Value Dist'!$B8,'Pop and Housing Units'!$B$2:$B$115,0),MATCH('Property Value Dist'!BF$2,'Pop and Housing Units'!$B$2:$P$2,0))*INDEX(Assumptions!$A$1:$H$16,MATCH('Property Value Dist'!BF$4,Assumptions!$A$1:$A$16,0),MATCH('Property Value Dist'!BF$2,Assumptions!$A$1:$H$1,0)),0)</f>
        <v>108816</v>
      </c>
      <c r="BG8" s="17">
        <f>ROUND(INDEX('Pop and Housing Units'!$B$2:$P$115,MATCH('Property Value Dist'!$B8,'Pop and Housing Units'!$B$2:$B$115,0),MATCH('Property Value Dist'!BG$2,'Pop and Housing Units'!$B$2:$P$2,0))*INDEX(Assumptions!$A$1:$H$16,MATCH('Property Value Dist'!BG$4,Assumptions!$A$1:$A$16,0),MATCH('Property Value Dist'!BG$2,Assumptions!$A$1:$H$1,0)),0)</f>
        <v>69474</v>
      </c>
      <c r="BH8" s="17">
        <f>ROUND(INDEX('Pop and Housing Units'!$B$2:$P$115,MATCH('Property Value Dist'!$B8,'Pop and Housing Units'!$B$2:$B$115,0),MATCH('Property Value Dist'!BH$2,'Pop and Housing Units'!$B$2:$P$2,0))*INDEX(Assumptions!$A$1:$H$16,MATCH('Property Value Dist'!BH$4,Assumptions!$A$1:$A$16,0),MATCH('Property Value Dist'!BH$2,Assumptions!$A$1:$H$1,0)),0)</f>
        <v>39575</v>
      </c>
      <c r="BI8" s="17">
        <f>ROUND(INDEX('Pop and Housing Units'!$B$2:$P$115,MATCH('Property Value Dist'!$B8,'Pop and Housing Units'!$B$2:$B$115,0),MATCH('Property Value Dist'!BI$2,'Pop and Housing Units'!$B$2:$P$2,0))*INDEX(Assumptions!$A$1:$H$16,MATCH('Property Value Dist'!BI$4,Assumptions!$A$1:$A$16,0),MATCH('Property Value Dist'!BI$2,Assumptions!$A$1:$H$1,0)),0)</f>
        <v>73437</v>
      </c>
      <c r="BJ8" s="17">
        <f>ROUND(INDEX('Pop and Housing Units'!$B$2:$P$115,MATCH('Property Value Dist'!$B8,'Pop and Housing Units'!$B$2:$B$115,0),MATCH('Property Value Dist'!BJ$2,'Pop and Housing Units'!$B$2:$P$2,0))*INDEX(Assumptions!$A$1:$H$16,MATCH('Property Value Dist'!BJ$4,Assumptions!$A$1:$A$16,0),MATCH('Property Value Dist'!BJ$2,Assumptions!$A$1:$H$1,0)),0)</f>
        <v>24421</v>
      </c>
      <c r="BK8" s="17">
        <f>ROUND(INDEX('Pop and Housing Units'!$B$2:$P$115,MATCH('Property Value Dist'!$B8,'Pop and Housing Units'!$B$2:$B$115,0),MATCH('Property Value Dist'!BK$2,'Pop and Housing Units'!$B$2:$P$2,0))*INDEX(Assumptions!$A$1:$H$16,MATCH('Property Value Dist'!BK$4,Assumptions!$A$1:$A$16,0),MATCH('Property Value Dist'!BK$2,Assumptions!$A$1:$H$1,0)),0)</f>
        <v>8101</v>
      </c>
      <c r="BL8" s="17">
        <f>ROUND(INDEX('Pop and Housing Units'!$B$2:$P$115,MATCH('Property Value Dist'!$B8,'Pop and Housing Units'!$B$2:$B$115,0),MATCH('Property Value Dist'!BL$2,'Pop and Housing Units'!$B$2:$P$2,0))*INDEX(Assumptions!$A$1:$H$16,MATCH('Property Value Dist'!BL$4,Assumptions!$A$1:$A$16,0),MATCH('Property Value Dist'!BL$2,Assumptions!$A$1:$H$1,0)),0)</f>
        <v>5246</v>
      </c>
      <c r="BM8" s="17">
        <f>ROUND(INDEX('Pop and Housing Units'!$B$2:$P$115,MATCH('Property Value Dist'!$B8,'Pop and Housing Units'!$B$2:$B$115,0),MATCH('Property Value Dist'!BM$2,'Pop and Housing Units'!$B$2:$P$2,0))*INDEX(Assumptions!$A$1:$H$16,MATCH('Property Value Dist'!BM$4,Assumptions!$A$1:$A$16,0),MATCH('Property Value Dist'!BM$2,Assumptions!$A$1:$H$1,0)),0)</f>
        <v>1049</v>
      </c>
      <c r="BN8" s="17">
        <f>ROUND(INDEX('Pop and Housing Units'!$B$2:$P$115,MATCH('Property Value Dist'!$B8,'Pop and Housing Units'!$B$2:$B$115,0),MATCH('Property Value Dist'!BN$2,'Pop and Housing Units'!$B$2:$P$2,0))*INDEX(Assumptions!$A$1:$H$16,MATCH('Property Value Dist'!BN$4,Assumptions!$A$1:$A$16,0),MATCH('Property Value Dist'!BN$2,Assumptions!$A$1:$H$1,0)),0)</f>
        <v>175</v>
      </c>
      <c r="BO8" s="17">
        <f>ROUND(INDEX('Pop and Housing Units'!$B$2:$P$115,MATCH('Property Value Dist'!$B8,'Pop and Housing Units'!$B$2:$B$115,0),MATCH('Property Value Dist'!BO$2,'Pop and Housing Units'!$B$2:$P$2,0))*INDEX(Assumptions!$A$1:$H$16,MATCH('Property Value Dist'!BO$4,Assumptions!$A$1:$A$16,0),MATCH('Property Value Dist'!BO$2,Assumptions!$A$1:$H$1,0)),0)</f>
        <v>2856</v>
      </c>
      <c r="BP8" s="17">
        <f>ROUND(INDEX('Pop and Housing Units'!$B$2:$P$115,MATCH('Property Value Dist'!$B8,'Pop and Housing Units'!$B$2:$B$115,0),MATCH('Property Value Dist'!BP$2,'Pop and Housing Units'!$B$2:$P$2,0))*INDEX(Assumptions!$A$1:$H$16,MATCH('Property Value Dist'!BP$4,Assumptions!$A$1:$A$16,0),MATCH('Property Value Dist'!BP$2,Assumptions!$A$1:$H$1,0)),0)</f>
        <v>10594</v>
      </c>
      <c r="BQ8" s="17">
        <f>ROUND(INDEX('Pop and Housing Units'!$B$2:$P$115,MATCH('Property Value Dist'!$B8,'Pop and Housing Units'!$B$2:$B$115,0),MATCH('Property Value Dist'!BQ$2,'Pop and Housing Units'!$B$2:$P$2,0))*INDEX(Assumptions!$A$1:$H$16,MATCH('Property Value Dist'!BQ$4,Assumptions!$A$1:$A$16,0),MATCH('Property Value Dist'!BQ$2,Assumptions!$A$1:$H$1,0)),0)</f>
        <v>22039</v>
      </c>
      <c r="BR8" s="17">
        <f>ROUND(INDEX('Pop and Housing Units'!$B$2:$P$115,MATCH('Property Value Dist'!$B8,'Pop and Housing Units'!$B$2:$B$115,0),MATCH('Property Value Dist'!BR$2,'Pop and Housing Units'!$B$2:$P$2,0))*INDEX(Assumptions!$A$1:$H$16,MATCH('Property Value Dist'!BR$4,Assumptions!$A$1:$A$16,0),MATCH('Property Value Dist'!BR$2,Assumptions!$A$1:$H$1,0)),0)</f>
        <v>18647</v>
      </c>
      <c r="BS8" s="17">
        <f>ROUND(INDEX('Pop and Housing Units'!$B$2:$P$115,MATCH('Property Value Dist'!$B8,'Pop and Housing Units'!$B$2:$B$115,0),MATCH('Property Value Dist'!BS$2,'Pop and Housing Units'!$B$2:$P$2,0))*INDEX(Assumptions!$A$1:$H$16,MATCH('Property Value Dist'!BS$4,Assumptions!$A$1:$A$16,0),MATCH('Property Value Dist'!BS$2,Assumptions!$A$1:$H$1,0)),0)</f>
        <v>22402</v>
      </c>
      <c r="BT8" s="17">
        <f>ROUND(INDEX('Pop and Housing Units'!$B$2:$P$115,MATCH('Property Value Dist'!$B8,'Pop and Housing Units'!$B$2:$B$115,0),MATCH('Property Value Dist'!BT$2,'Pop and Housing Units'!$B$2:$P$2,0))*INDEX(Assumptions!$A$1:$H$16,MATCH('Property Value Dist'!BT$4,Assumptions!$A$1:$A$16,0),MATCH('Property Value Dist'!BT$2,Assumptions!$A$1:$H$1,0)),0)</f>
        <v>14307</v>
      </c>
      <c r="BU8" s="17">
        <f>ROUND(INDEX('Pop and Housing Units'!$B$2:$P$115,MATCH('Property Value Dist'!$B8,'Pop and Housing Units'!$B$2:$B$115,0),MATCH('Property Value Dist'!BU$2,'Pop and Housing Units'!$B$2:$P$2,0))*INDEX(Assumptions!$A$1:$H$16,MATCH('Property Value Dist'!BU$4,Assumptions!$A$1:$A$16,0),MATCH('Property Value Dist'!BU$2,Assumptions!$A$1:$H$1,0)),0)</f>
        <v>8123</v>
      </c>
      <c r="BV8" s="17">
        <f>ROUND(INDEX('Pop and Housing Units'!$B$2:$P$115,MATCH('Property Value Dist'!$B8,'Pop and Housing Units'!$B$2:$B$115,0),MATCH('Property Value Dist'!BV$2,'Pop and Housing Units'!$B$2:$P$2,0))*INDEX(Assumptions!$A$1:$H$16,MATCH('Property Value Dist'!BV$4,Assumptions!$A$1:$A$16,0),MATCH('Property Value Dist'!BV$2,Assumptions!$A$1:$H$1,0)),0)</f>
        <v>23756</v>
      </c>
      <c r="BW8" s="17">
        <f>ROUND(INDEX('Pop and Housing Units'!$B$2:$P$115,MATCH('Property Value Dist'!$B8,'Pop and Housing Units'!$B$2:$B$115,0),MATCH('Property Value Dist'!BW$2,'Pop and Housing Units'!$B$2:$P$2,0))*INDEX(Assumptions!$A$1:$H$16,MATCH('Property Value Dist'!BW$4,Assumptions!$A$1:$A$16,0),MATCH('Property Value Dist'!BW$2,Assumptions!$A$1:$H$1,0)),0)</f>
        <v>11180</v>
      </c>
      <c r="BX8" s="17">
        <f>ROUND(INDEX('Pop and Housing Units'!$B$2:$P$115,MATCH('Property Value Dist'!$B8,'Pop and Housing Units'!$B$2:$B$115,0),MATCH('Property Value Dist'!BX$2,'Pop and Housing Units'!$B$2:$P$2,0))*INDEX(Assumptions!$A$1:$H$16,MATCH('Property Value Dist'!BX$4,Assumptions!$A$1:$A$16,0),MATCH('Property Value Dist'!BX$2,Assumptions!$A$1:$H$1,0)),0)</f>
        <v>4257</v>
      </c>
      <c r="BY8" s="17">
        <f>ROUND(INDEX('Pop and Housing Units'!$B$2:$P$115,MATCH('Property Value Dist'!$B8,'Pop and Housing Units'!$B$2:$B$115,0),MATCH('Property Value Dist'!BY$2,'Pop and Housing Units'!$B$2:$P$2,0))*INDEX(Assumptions!$A$1:$H$16,MATCH('Property Value Dist'!BY$4,Assumptions!$A$1:$A$16,0),MATCH('Property Value Dist'!BY$2,Assumptions!$A$1:$H$1,0)),0)</f>
        <v>2205</v>
      </c>
      <c r="BZ8" s="17">
        <f>ROUND(INDEX('Pop and Housing Units'!$B$2:$P$115,MATCH('Property Value Dist'!$B8,'Pop and Housing Units'!$B$2:$B$115,0),MATCH('Property Value Dist'!BZ$2,'Pop and Housing Units'!$B$2:$P$2,0))*INDEX(Assumptions!$A$1:$H$16,MATCH('Property Value Dist'!BZ$4,Assumptions!$A$1:$A$16,0),MATCH('Property Value Dist'!BZ$2,Assumptions!$A$1:$H$1,0)),0)</f>
        <v>1507</v>
      </c>
      <c r="CA8" s="17">
        <f>ROUND(INDEX('Pop and Housing Units'!$B$2:$P$115,MATCH('Property Value Dist'!$B8,'Pop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8" s="17">
        <f>ROUND(INDEX('Pop and Housing Units'!$B$2:$P$115,MATCH('Property Value Dist'!$B8,'Pop and Housing Units'!$B$2:$B$115,0),MATCH('Property Value Dist'!CB$2,'Pop and Housing Units'!$B$2:$P$2,0))*INDEX(Assumptions!$A$1:$H$16,MATCH('Property Value Dist'!CB$4,Assumptions!$A$1:$A$16,0),MATCH('Property Value Dist'!CB$2,Assumptions!$A$1:$H$1,0)),0)</f>
        <v>558</v>
      </c>
    </row>
    <row r="9" spans="2:80">
      <c r="B9" s="18">
        <f t="shared" si="6"/>
        <v>2024</v>
      </c>
      <c r="C9" s="19">
        <f>ROUND(INDEX('Pop and Housing Units'!$B$2:$P$115,MATCH('Property Value Dist'!$B9,'Pop and Housing Units'!$B$2:$B$115,0),MATCH('Property Value Dist'!C$2,'Pop and Housing Units'!$B$2:$P$2,0))*INDEX(Assumptions!$A$1:$H$16,MATCH('Property Value Dist'!C$4,Assumptions!$A$1:$A$16,0),MATCH('Property Value Dist'!C$2,Assumptions!$A$1:$H$1,0)),0)</f>
        <v>125165</v>
      </c>
      <c r="D9" s="19">
        <f>ROUND(INDEX('Pop and Housing Units'!$B$2:$P$115,MATCH('Property Value Dist'!$B9,'Pop and Housing Units'!$B$2:$B$115,0),MATCH('Property Value Dist'!D$2,'Pop and Housing Units'!$B$2:$P$2,0))*INDEX(Assumptions!$A$1:$H$16,MATCH('Property Value Dist'!D$4,Assumptions!$A$1:$A$16,0),MATCH('Property Value Dist'!D$2,Assumptions!$A$1:$H$1,0)),0)</f>
        <v>133607</v>
      </c>
      <c r="E9" s="19">
        <f>ROUND(INDEX('Pop and Housing Units'!$B$2:$P$115,MATCH('Property Value Dist'!$B9,'Pop and Housing Units'!$B$2:$B$115,0),MATCH('Property Value Dist'!E$2,'Pop and Housing Units'!$B$2:$P$2,0))*INDEX(Assumptions!$A$1:$H$16,MATCH('Property Value Dist'!E$4,Assumptions!$A$1:$A$16,0),MATCH('Property Value Dist'!E$2,Assumptions!$A$1:$H$1,0)),0)</f>
        <v>202302</v>
      </c>
      <c r="F9" s="19">
        <f>ROUND(INDEX('Pop and Housing Units'!$B$2:$P$115,MATCH('Property Value Dist'!$B9,'Pop and Housing Units'!$B$2:$B$115,0),MATCH('Property Value Dist'!F$2,'Pop and Housing Units'!$B$2:$P$2,0))*INDEX(Assumptions!$A$1:$H$16,MATCH('Property Value Dist'!F$4,Assumptions!$A$1:$A$16,0),MATCH('Property Value Dist'!F$2,Assumptions!$A$1:$H$1,0)),0)</f>
        <v>466896</v>
      </c>
      <c r="G9" s="19">
        <f>ROUND(INDEX('Pop and Housing Units'!$B$2:$P$115,MATCH('Property Value Dist'!$B9,'Pop and Housing Units'!$B$2:$B$115,0),MATCH('Property Value Dist'!G$2,'Pop and Housing Units'!$B$2:$P$2,0))*INDEX(Assumptions!$A$1:$H$16,MATCH('Property Value Dist'!G$4,Assumptions!$A$1:$A$16,0),MATCH('Property Value Dist'!G$2,Assumptions!$A$1:$H$1,0)),0)</f>
        <v>313787</v>
      </c>
      <c r="H9" s="19">
        <f>ROUND(INDEX('Pop and Housing Units'!$B$2:$P$115,MATCH('Property Value Dist'!$B9,'Pop and Housing Units'!$B$2:$B$115,0),MATCH('Property Value Dist'!H$2,'Pop and Housing Units'!$B$2:$P$2,0))*INDEX(Assumptions!$A$1:$H$16,MATCH('Property Value Dist'!H$4,Assumptions!$A$1:$A$16,0),MATCH('Property Value Dist'!H$2,Assumptions!$A$1:$H$1,0)),0)</f>
        <v>238105</v>
      </c>
      <c r="I9" s="19">
        <f>ROUND(INDEX('Pop and Housing Units'!$B$2:$P$115,MATCH('Property Value Dist'!$B9,'Pop and Housing Units'!$B$2:$B$115,0),MATCH('Property Value Dist'!I$2,'Pop and Housing Units'!$B$2:$P$2,0))*INDEX(Assumptions!$A$1:$H$16,MATCH('Property Value Dist'!I$4,Assumptions!$A$1:$A$16,0),MATCH('Property Value Dist'!I$2,Assumptions!$A$1:$H$1,0)),0)</f>
        <v>667160</v>
      </c>
      <c r="J9" s="19">
        <f>ROUND(INDEX('Pop and Housing Units'!$B$2:$P$115,MATCH('Property Value Dist'!$B9,'Pop and Housing Units'!$B$2:$B$115,0),MATCH('Property Value Dist'!J$2,'Pop and Housing Units'!$B$2:$P$2,0))*INDEX(Assumptions!$A$1:$H$16,MATCH('Property Value Dist'!J$4,Assumptions!$A$1:$A$16,0),MATCH('Property Value Dist'!J$2,Assumptions!$A$1:$H$1,0)),0)</f>
        <v>335035</v>
      </c>
      <c r="K9" s="19">
        <f>ROUND(INDEX('Pop and Housing Units'!$B$2:$P$115,MATCH('Property Value Dist'!$B9,'Pop and Housing Units'!$B$2:$B$115,0),MATCH('Property Value Dist'!K$2,'Pop and Housing Units'!$B$2:$P$2,0))*INDEX(Assumptions!$A$1:$H$16,MATCH('Property Value Dist'!K$4,Assumptions!$A$1:$A$16,0),MATCH('Property Value Dist'!K$2,Assumptions!$A$1:$H$1,0)),0)</f>
        <v>153691</v>
      </c>
      <c r="L9" s="19">
        <f>ROUND(INDEX('Pop and Housing Units'!$B$2:$P$115,MATCH('Property Value Dist'!$B9,'Pop and Housing Units'!$B$2:$B$115,0),MATCH('Property Value Dist'!L$2,'Pop and Housing Units'!$B$2:$P$2,0))*INDEX(Assumptions!$A$1:$H$16,MATCH('Property Value Dist'!L$4,Assumptions!$A$1:$A$16,0),MATCH('Property Value Dist'!L$2,Assumptions!$A$1:$H$1,0)),0)</f>
        <v>166790</v>
      </c>
      <c r="M9" s="19">
        <f>ROUND(INDEX('Pop and Housing Units'!$B$2:$P$115,MATCH('Property Value Dist'!$B9,'Pop and Housing Units'!$B$2:$B$115,0),MATCH('Property Value Dist'!M$2,'Pop and Housing Units'!$B$2:$P$2,0))*INDEX(Assumptions!$A$1:$H$16,MATCH('Property Value Dist'!M$4,Assumptions!$A$1:$A$16,0),MATCH('Property Value Dist'!M$2,Assumptions!$A$1:$H$1,0)),0)</f>
        <v>57925</v>
      </c>
      <c r="N9" s="19">
        <f>ROUND(INDEX('Pop and Housing Units'!$B$2:$P$115,MATCH('Property Value Dist'!$B9,'Pop and Housing Units'!$B$2:$B$115,0),MATCH('Property Value Dist'!N$2,'Pop and Housing Units'!$B$2:$P$2,0))*INDEX(Assumptions!$A$1:$H$16,MATCH('Property Value Dist'!N$4,Assumptions!$A$1:$A$16,0),MATCH('Property Value Dist'!N$2,Assumptions!$A$1:$H$1,0)),0)</f>
        <v>32892</v>
      </c>
      <c r="O9" s="19">
        <f>ROUND(INDEX('Pop and Housing Units'!$B$2:$P$115,MATCH('Property Value Dist'!$B9,'Pop and Housing Units'!$B$2:$B$115,0),MATCH('Property Value Dist'!O$2,'Pop and Housing Units'!$B$2:$P$2,0))*INDEX(Assumptions!$A$1:$H$16,MATCH('Property Value Dist'!O$4,Assumptions!$A$1:$A$16,0),MATCH('Property Value Dist'!O$2,Assumptions!$A$1:$H$1,0)),0)</f>
        <v>17465</v>
      </c>
      <c r="P9" s="19">
        <f>ROUND(INDEX('Pop and Housing Units'!$B$2:$P$115,MATCH('Property Value Dist'!$B9,'Pop and Housing Units'!$B$2:$B$115,0),MATCH('Property Value Dist'!P$2,'Pop and Housing Units'!$B$2:$P$2,0))*INDEX(Assumptions!$A$1:$H$16,MATCH('Property Value Dist'!P$4,Assumptions!$A$1:$A$16,0),MATCH('Property Value Dist'!P$2,Assumptions!$A$1:$H$1,0)),0)</f>
        <v>164908</v>
      </c>
      <c r="Q9" s="19">
        <f>ROUND(INDEX('Pop and Housing Units'!$B$2:$P$115,MATCH('Property Value Dist'!$B9,'Pop and Housing Units'!$B$2:$B$115,0),MATCH('Property Value Dist'!Q$2,'Pop and Housing Units'!$B$2:$P$2,0))*INDEX(Assumptions!$A$1:$H$16,MATCH('Property Value Dist'!Q$4,Assumptions!$A$1:$A$16,0),MATCH('Property Value Dist'!Q$2,Assumptions!$A$1:$H$1,0)),0)</f>
        <v>139898</v>
      </c>
      <c r="R9" s="19">
        <f>ROUND(INDEX('Pop and Housing Units'!$B$2:$P$115,MATCH('Property Value Dist'!$B9,'Pop and Housing Units'!$B$2:$B$115,0),MATCH('Property Value Dist'!R$2,'Pop and Housing Units'!$B$2:$P$2,0))*INDEX(Assumptions!$A$1:$H$16,MATCH('Property Value Dist'!R$4,Assumptions!$A$1:$A$16,0),MATCH('Property Value Dist'!R$2,Assumptions!$A$1:$H$1,0)),0)</f>
        <v>180539</v>
      </c>
      <c r="S9" s="19">
        <f>ROUND(INDEX('Pop and Housing Units'!$B$2:$P$115,MATCH('Property Value Dist'!$B9,'Pop and Housing Units'!$B$2:$B$115,0),MATCH('Property Value Dist'!S$2,'Pop and Housing Units'!$B$2:$P$2,0))*INDEX(Assumptions!$A$1:$H$16,MATCH('Property Value Dist'!S$4,Assumptions!$A$1:$A$16,0),MATCH('Property Value Dist'!S$2,Assumptions!$A$1:$H$1,0)),0)</f>
        <v>398852</v>
      </c>
      <c r="T9" s="19">
        <f>ROUND(INDEX('Pop and Housing Units'!$B$2:$P$115,MATCH('Property Value Dist'!$B9,'Pop and Housing Units'!$B$2:$B$115,0),MATCH('Property Value Dist'!T$2,'Pop and Housing Units'!$B$2:$P$2,0))*INDEX(Assumptions!$A$1:$H$16,MATCH('Property Value Dist'!T$4,Assumptions!$A$1:$A$16,0),MATCH('Property Value Dist'!T$2,Assumptions!$A$1:$H$1,0)),0)</f>
        <v>291779</v>
      </c>
      <c r="U9" s="19">
        <f>ROUND(INDEX('Pop and Housing Units'!$B$2:$P$115,MATCH('Property Value Dist'!$B9,'Pop and Housing Units'!$B$2:$B$115,0),MATCH('Property Value Dist'!U$2,'Pop and Housing Units'!$B$2:$P$2,0))*INDEX(Assumptions!$A$1:$H$16,MATCH('Property Value Dist'!U$4,Assumptions!$A$1:$A$16,0),MATCH('Property Value Dist'!U$2,Assumptions!$A$1:$H$1,0)),0)</f>
        <v>246710</v>
      </c>
      <c r="V9" s="19">
        <f>ROUND(INDEX('Pop and Housing Units'!$B$2:$P$115,MATCH('Property Value Dist'!$B9,'Pop and Housing Units'!$B$2:$B$115,0),MATCH('Property Value Dist'!V$2,'Pop and Housing Units'!$B$2:$P$2,0))*INDEX(Assumptions!$A$1:$H$16,MATCH('Property Value Dist'!V$4,Assumptions!$A$1:$A$16,0),MATCH('Property Value Dist'!V$2,Assumptions!$A$1:$H$1,0)),0)</f>
        <v>636705</v>
      </c>
      <c r="W9" s="19">
        <f>ROUND(INDEX('Pop and Housing Units'!$B$2:$P$115,MATCH('Property Value Dist'!$B9,'Pop and Housing Units'!$B$2:$B$115,0),MATCH('Property Value Dist'!W$2,'Pop and Housing Units'!$B$2:$P$2,0))*INDEX(Assumptions!$A$1:$H$16,MATCH('Property Value Dist'!W$4,Assumptions!$A$1:$A$16,0),MATCH('Property Value Dist'!W$2,Assumptions!$A$1:$H$1,0)),0)</f>
        <v>293343</v>
      </c>
      <c r="X9" s="19">
        <f>ROUND(INDEX('Pop and Housing Units'!$B$2:$P$115,MATCH('Property Value Dist'!$B9,'Pop and Housing Units'!$B$2:$B$115,0),MATCH('Property Value Dist'!X$2,'Pop and Housing Units'!$B$2:$P$2,0))*INDEX(Assumptions!$A$1:$H$16,MATCH('Property Value Dist'!X$4,Assumptions!$A$1:$A$16,0),MATCH('Property Value Dist'!X$2,Assumptions!$A$1:$H$1,0)),0)</f>
        <v>126611</v>
      </c>
      <c r="Y9" s="19">
        <f>ROUND(INDEX('Pop and Housing Units'!$B$2:$P$115,MATCH('Property Value Dist'!$B9,'Pop and Housing Units'!$B$2:$B$115,0),MATCH('Property Value Dist'!Y$2,'Pop and Housing Units'!$B$2:$P$2,0))*INDEX(Assumptions!$A$1:$H$16,MATCH('Property Value Dist'!Y$4,Assumptions!$A$1:$A$16,0),MATCH('Property Value Dist'!Y$2,Assumptions!$A$1:$H$1,0)),0)</f>
        <v>80760</v>
      </c>
      <c r="Z9" s="19">
        <f>ROUND(INDEX('Pop and Housing Units'!$B$2:$P$115,MATCH('Property Value Dist'!$B9,'Pop and Housing Units'!$B$2:$B$115,0),MATCH('Property Value Dist'!Z$2,'Pop and Housing Units'!$B$2:$P$2,0))*INDEX(Assumptions!$A$1:$H$16,MATCH('Property Value Dist'!Z$4,Assumptions!$A$1:$A$16,0),MATCH('Property Value Dist'!Z$2,Assumptions!$A$1:$H$1,0)),0)</f>
        <v>20841</v>
      </c>
      <c r="AA9" s="19">
        <f>ROUND(INDEX('Pop and Housing Units'!$B$2:$P$115,MATCH('Property Value Dist'!$B9,'Pop and Housing Units'!$B$2:$B$115,0),MATCH('Property Value Dist'!AA$2,'Pop and Housing Units'!$B$2:$P$2,0))*INDEX(Assumptions!$A$1:$H$16,MATCH('Property Value Dist'!AA$4,Assumptions!$A$1:$A$16,0),MATCH('Property Value Dist'!AA$2,Assumptions!$A$1:$H$1,0)),0)</f>
        <v>14589</v>
      </c>
      <c r="AB9" s="19">
        <f>ROUND(INDEX('Pop and Housing Units'!$B$2:$P$115,MATCH('Property Value Dist'!$B9,'Pop and Housing Units'!$B$2:$B$115,0),MATCH('Property Value Dist'!AB$2,'Pop and Housing Units'!$B$2:$P$2,0))*INDEX(Assumptions!$A$1:$H$16,MATCH('Property Value Dist'!AB$4,Assumptions!$A$1:$A$16,0),MATCH('Property Value Dist'!AB$2,Assumptions!$A$1:$H$1,0)),0)</f>
        <v>9639</v>
      </c>
      <c r="AC9" s="19">
        <f>ROUND(INDEX('Pop and Housing Units'!$B$2:$P$115,MATCH('Property Value Dist'!$B9,'Pop and Housing Units'!$B$2:$B$115,0),MATCH('Property Value Dist'!AC$2,'Pop and Housing Units'!$B$2:$P$2,0))*INDEX(Assumptions!$A$1:$H$16,MATCH('Property Value Dist'!AC$4,Assumptions!$A$1:$A$16,0),MATCH('Property Value Dist'!AC$2,Assumptions!$A$1:$H$1,0)),0)</f>
        <v>82084</v>
      </c>
      <c r="AD9" s="19">
        <f>ROUND(INDEX('Pop and Housing Units'!$B$2:$P$115,MATCH('Property Value Dist'!$B9,'Pop and Housing Units'!$B$2:$B$115,0),MATCH('Property Value Dist'!AD$2,'Pop and Housing Units'!$B$2:$P$2,0))*INDEX(Assumptions!$A$1:$H$16,MATCH('Property Value Dist'!AD$4,Assumptions!$A$1:$A$16,0),MATCH('Property Value Dist'!AD$2,Assumptions!$A$1:$H$1,0)),0)</f>
        <v>143647</v>
      </c>
      <c r="AE9" s="19">
        <f>ROUND(INDEX('Pop and Housing Units'!$B$2:$P$115,MATCH('Property Value Dist'!$B9,'Pop and Housing Units'!$B$2:$B$115,0),MATCH('Property Value Dist'!AE$2,'Pop and Housing Units'!$B$2:$P$2,0))*INDEX(Assumptions!$A$1:$H$16,MATCH('Property Value Dist'!AE$4,Assumptions!$A$1:$A$16,0),MATCH('Property Value Dist'!AE$2,Assumptions!$A$1:$H$1,0)),0)</f>
        <v>258933</v>
      </c>
      <c r="AF9" s="19">
        <f>ROUND(INDEX('Pop and Housing Units'!$B$2:$P$115,MATCH('Property Value Dist'!$B9,'Pop and Housing Units'!$B$2:$B$115,0),MATCH('Property Value Dist'!AF$2,'Pop and Housing Units'!$B$2:$P$2,0))*INDEX(Assumptions!$A$1:$H$16,MATCH('Property Value Dist'!AF$4,Assumptions!$A$1:$A$16,0),MATCH('Property Value Dist'!AF$2,Assumptions!$A$1:$H$1,0)),0)</f>
        <v>498267</v>
      </c>
      <c r="AG9" s="19">
        <f>ROUND(INDEX('Pop and Housing Units'!$B$2:$P$115,MATCH('Property Value Dist'!$B9,'Pop and Housing Units'!$B$2:$B$115,0),MATCH('Property Value Dist'!AG$2,'Pop and Housing Units'!$B$2:$P$2,0))*INDEX(Assumptions!$A$1:$H$16,MATCH('Property Value Dist'!AG$4,Assumptions!$A$1:$A$16,0),MATCH('Property Value Dist'!AG$2,Assumptions!$A$1:$H$1,0)),0)</f>
        <v>242793</v>
      </c>
      <c r="AH9" s="19">
        <f>ROUND(INDEX('Pop and Housing Units'!$B$2:$P$115,MATCH('Property Value Dist'!$B9,'Pop and Housing Units'!$B$2:$B$115,0),MATCH('Property Value Dist'!AH$2,'Pop and Housing Units'!$B$2:$P$2,0))*INDEX(Assumptions!$A$1:$H$16,MATCH('Property Value Dist'!AH$4,Assumptions!$A$1:$A$16,0),MATCH('Property Value Dist'!AH$2,Assumptions!$A$1:$H$1,0)),0)</f>
        <v>175466</v>
      </c>
      <c r="AI9" s="19">
        <f>ROUND(INDEX('Pop and Housing Units'!$B$2:$P$115,MATCH('Property Value Dist'!$B9,'Pop and Housing Units'!$B$2:$B$115,0),MATCH('Property Value Dist'!AI$2,'Pop and Housing Units'!$B$2:$P$2,0))*INDEX(Assumptions!$A$1:$H$16,MATCH('Property Value Dist'!AI$4,Assumptions!$A$1:$A$16,0),MATCH('Property Value Dist'!AI$2,Assumptions!$A$1:$H$1,0)),0)</f>
        <v>436704</v>
      </c>
      <c r="AJ9" s="19">
        <f>ROUND(INDEX('Pop and Housing Units'!$B$2:$P$115,MATCH('Property Value Dist'!$B9,'Pop and Housing Units'!$B$2:$B$115,0),MATCH('Property Value Dist'!AJ$2,'Pop and Housing Units'!$B$2:$P$2,0))*INDEX(Assumptions!$A$1:$H$16,MATCH('Property Value Dist'!AJ$4,Assumptions!$A$1:$A$16,0),MATCH('Property Value Dist'!AJ$2,Assumptions!$A$1:$H$1,0)),0)</f>
        <v>232417</v>
      </c>
      <c r="AK9" s="19">
        <f>ROUND(INDEX('Pop and Housing Units'!$B$2:$P$115,MATCH('Property Value Dist'!$B9,'Pop and Housing Units'!$B$2:$B$115,0),MATCH('Property Value Dist'!AK$2,'Pop and Housing Units'!$B$2:$P$2,0))*INDEX(Assumptions!$A$1:$H$16,MATCH('Property Value Dist'!AK$4,Assumptions!$A$1:$A$16,0),MATCH('Property Value Dist'!AK$2,Assumptions!$A$1:$H$1,0)),0)</f>
        <v>100068</v>
      </c>
      <c r="AL9" s="19">
        <f>ROUND(INDEX('Pop and Housing Units'!$B$2:$P$115,MATCH('Property Value Dist'!$B9,'Pop and Housing Units'!$B$2:$B$115,0),MATCH('Property Value Dist'!AL$2,'Pop and Housing Units'!$B$2:$P$2,0))*INDEX(Assumptions!$A$1:$H$16,MATCH('Property Value Dist'!AL$4,Assumptions!$A$1:$A$16,0),MATCH('Property Value Dist'!AL$2,Assumptions!$A$1:$H$1,0)),0)</f>
        <v>98224</v>
      </c>
      <c r="AM9" s="19">
        <f>ROUND(INDEX('Pop and Housing Units'!$B$2:$P$115,MATCH('Property Value Dist'!$B9,'Pop and Housing Units'!$B$2:$B$115,0),MATCH('Property Value Dist'!AM$2,'Pop and Housing Units'!$B$2:$P$2,0))*INDEX(Assumptions!$A$1:$H$16,MATCH('Property Value Dist'!AM$4,Assumptions!$A$1:$A$16,0),MATCH('Property Value Dist'!AM$2,Assumptions!$A$1:$H$1,0)),0)</f>
        <v>20060</v>
      </c>
      <c r="AN9" s="19">
        <f>ROUND(INDEX('Pop and Housing Units'!$B$2:$P$115,MATCH('Property Value Dist'!$B9,'Pop and Housing Units'!$B$2:$B$115,0),MATCH('Property Value Dist'!AN$2,'Pop and Housing Units'!$B$2:$P$2,0))*INDEX(Assumptions!$A$1:$H$16,MATCH('Property Value Dist'!AN$4,Assumptions!$A$1:$A$16,0),MATCH('Property Value Dist'!AN$2,Assumptions!$A$1:$H$1,0)),0)</f>
        <v>8301</v>
      </c>
      <c r="AO9" s="19">
        <f>ROUND(INDEX('Pop and Housing Units'!$B$2:$P$115,MATCH('Property Value Dist'!$B9,'Pop and Housing Units'!$B$2:$B$115,0),MATCH('Property Value Dist'!AO$2,'Pop and Housing Units'!$B$2:$P$2,0))*INDEX(Assumptions!$A$1:$H$16,MATCH('Property Value Dist'!AO$4,Assumptions!$A$1:$A$16,0),MATCH('Property Value Dist'!AO$2,Assumptions!$A$1:$H$1,0)),0)</f>
        <v>8762</v>
      </c>
      <c r="AP9" s="19">
        <f>ROUND(INDEX('Pop and Housing Units'!$B$2:$P$115,MATCH('Property Value Dist'!$B9,'Pop and Housing Units'!$B$2:$B$115,0),MATCH('Property Value Dist'!AP$2,'Pop and Housing Units'!$B$2:$P$2,0))*INDEX(Assumptions!$A$1:$H$16,MATCH('Property Value Dist'!AP$4,Assumptions!$A$1:$A$16,0),MATCH('Property Value Dist'!AP$2,Assumptions!$A$1:$H$1,0)),0)</f>
        <v>96678</v>
      </c>
      <c r="AQ9" s="19">
        <f>ROUND(INDEX('Pop and Housing Units'!$B$2:$P$115,MATCH('Property Value Dist'!$B9,'Pop and Housing Units'!$B$2:$B$115,0),MATCH('Property Value Dist'!AQ$2,'Pop and Housing Units'!$B$2:$P$2,0))*INDEX(Assumptions!$A$1:$H$16,MATCH('Property Value Dist'!AQ$4,Assumptions!$A$1:$A$16,0),MATCH('Property Value Dist'!AQ$2,Assumptions!$A$1:$H$1,0)),0)</f>
        <v>96987</v>
      </c>
      <c r="AR9" s="19">
        <f>ROUND(INDEX('Pop and Housing Units'!$B$2:$P$115,MATCH('Property Value Dist'!$B9,'Pop and Housing Units'!$B$2:$B$115,0),MATCH('Property Value Dist'!AR$2,'Pop and Housing Units'!$B$2:$P$2,0))*INDEX(Assumptions!$A$1:$H$16,MATCH('Property Value Dist'!AR$4,Assumptions!$A$1:$A$16,0),MATCH('Property Value Dist'!AR$2,Assumptions!$A$1:$H$1,0)),0)</f>
        <v>81062</v>
      </c>
      <c r="AS9" s="19">
        <f>ROUND(INDEX('Pop and Housing Units'!$B$2:$P$115,MATCH('Property Value Dist'!$B9,'Pop and Housing Units'!$B$2:$B$115,0),MATCH('Property Value Dist'!AS$2,'Pop and Housing Units'!$B$2:$P$2,0))*INDEX(Assumptions!$A$1:$H$16,MATCH('Property Value Dist'!AS$4,Assumptions!$A$1:$A$16,0),MATCH('Property Value Dist'!AS$2,Assumptions!$A$1:$H$1,0)),0)</f>
        <v>88665</v>
      </c>
      <c r="AT9" s="19">
        <f>ROUND(INDEX('Pop and Housing Units'!$B$2:$P$115,MATCH('Property Value Dist'!$B9,'Pop and Housing Units'!$B$2:$B$115,0),MATCH('Property Value Dist'!AT$2,'Pop and Housing Units'!$B$2:$P$2,0))*INDEX(Assumptions!$A$1:$H$16,MATCH('Property Value Dist'!AT$4,Assumptions!$A$1:$A$16,0),MATCH('Property Value Dist'!AT$2,Assumptions!$A$1:$H$1,0)),0)</f>
        <v>45000</v>
      </c>
      <c r="AU9" s="19">
        <f>ROUND(INDEX('Pop and Housing Units'!$B$2:$P$115,MATCH('Property Value Dist'!$B9,'Pop and Housing Units'!$B$2:$B$115,0),MATCH('Property Value Dist'!AU$2,'Pop and Housing Units'!$B$2:$P$2,0))*INDEX(Assumptions!$A$1:$H$16,MATCH('Property Value Dist'!AU$4,Assumptions!$A$1:$A$16,0),MATCH('Property Value Dist'!AU$2,Assumptions!$A$1:$H$1,0)),0)</f>
        <v>17312</v>
      </c>
      <c r="AV9" s="19">
        <f>ROUND(INDEX('Pop and Housing Units'!$B$2:$P$115,MATCH('Property Value Dist'!$B9,'Pop and Housing Units'!$B$2:$B$115,0),MATCH('Property Value Dist'!AV$2,'Pop and Housing Units'!$B$2:$P$2,0))*INDEX(Assumptions!$A$1:$H$16,MATCH('Property Value Dist'!AV$4,Assumptions!$A$1:$A$16,0),MATCH('Property Value Dist'!AV$2,Assumptions!$A$1:$H$1,0)),0)</f>
        <v>52038</v>
      </c>
      <c r="AW9" s="19">
        <f>ROUND(INDEX('Pop and Housing Units'!$B$2:$P$115,MATCH('Property Value Dist'!$B9,'Pop and Housing Units'!$B$2:$B$115,0),MATCH('Property Value Dist'!AW$2,'Pop and Housing Units'!$B$2:$P$2,0))*INDEX(Assumptions!$A$1:$H$16,MATCH('Property Value Dist'!AW$4,Assumptions!$A$1:$A$16,0),MATCH('Property Value Dist'!AW$2,Assumptions!$A$1:$H$1,0)),0)</f>
        <v>14949</v>
      </c>
      <c r="AX9" s="19">
        <f>ROUND(INDEX('Pop and Housing Units'!$B$2:$P$115,MATCH('Property Value Dist'!$B9,'Pop and Housing Units'!$B$2:$B$115,0),MATCH('Property Value Dist'!AX$2,'Pop and Housing Units'!$B$2:$P$2,0))*INDEX(Assumptions!$A$1:$H$16,MATCH('Property Value Dist'!AX$4,Assumptions!$A$1:$A$16,0),MATCH('Property Value Dist'!AX$2,Assumptions!$A$1:$H$1,0)),0)</f>
        <v>9401</v>
      </c>
      <c r="AY9" s="19">
        <f>ROUND(INDEX('Pop and Housing Units'!$B$2:$P$115,MATCH('Property Value Dist'!$B9,'Pop and Housing Units'!$B$2:$B$115,0),MATCH('Property Value Dist'!AY$2,'Pop and Housing Units'!$B$2:$P$2,0))*INDEX(Assumptions!$A$1:$H$16,MATCH('Property Value Dist'!AY$4,Assumptions!$A$1:$A$16,0),MATCH('Property Value Dist'!AY$2,Assumptions!$A$1:$H$1,0)),0)</f>
        <v>5548</v>
      </c>
      <c r="AZ9" s="19">
        <f>ROUND(INDEX('Pop and Housing Units'!$B$2:$P$115,MATCH('Property Value Dist'!$B9,'Pop and Housing Units'!$B$2:$B$115,0),MATCH('Property Value Dist'!AZ$2,'Pop and Housing Units'!$B$2:$P$2,0))*INDEX(Assumptions!$A$1:$H$16,MATCH('Property Value Dist'!AZ$4,Assumptions!$A$1:$A$16,0),MATCH('Property Value Dist'!AZ$2,Assumptions!$A$1:$H$1,0)),0)</f>
        <v>1336</v>
      </c>
      <c r="BA9" s="19">
        <f>ROUND(INDEX('Pop and Housing Units'!$B$2:$P$115,MATCH('Property Value Dist'!$B9,'Pop and Housing Units'!$B$2:$B$115,0),MATCH('Property Value Dist'!BA$2,'Pop and Housing Units'!$B$2:$P$2,0))*INDEX(Assumptions!$A$1:$H$16,MATCH('Property Value Dist'!BA$4,Assumptions!$A$1:$A$16,0),MATCH('Property Value Dist'!BA$2,Assumptions!$A$1:$H$1,0)),0)</f>
        <v>3082</v>
      </c>
      <c r="BB9" s="19">
        <f>ROUND(INDEX('Pop and Housing Units'!$B$2:$P$115,MATCH('Property Value Dist'!$B9,'Pop and Housing Units'!$B$2:$B$115,0),MATCH('Property Value Dist'!BB$2,'Pop and Housing Units'!$B$2:$P$2,0))*INDEX(Assumptions!$A$1:$H$16,MATCH('Property Value Dist'!BB$4,Assumptions!$A$1:$A$16,0),MATCH('Property Value Dist'!BB$2,Assumptions!$A$1:$H$1,0)),0)</f>
        <v>1644</v>
      </c>
      <c r="BC9" s="19">
        <f>ROUND(INDEX('Pop and Housing Units'!$B$2:$P$115,MATCH('Property Value Dist'!$B9,'Pop and Housing Units'!$B$2:$B$115,0),MATCH('Property Value Dist'!BC$2,'Pop and Housing Units'!$B$2:$P$2,0))*INDEX(Assumptions!$A$1:$H$16,MATCH('Property Value Dist'!BC$4,Assumptions!$A$1:$A$16,0),MATCH('Property Value Dist'!BC$2,Assumptions!$A$1:$H$1,0)),0)</f>
        <v>58590</v>
      </c>
      <c r="BD9" s="19">
        <f>ROUND(INDEX('Pop and Housing Units'!$B$2:$P$115,MATCH('Property Value Dist'!$B9,'Pop and Housing Units'!$B$2:$B$115,0),MATCH('Property Value Dist'!BD$2,'Pop and Housing Units'!$B$2:$P$2,0))*INDEX(Assumptions!$A$1:$H$16,MATCH('Property Value Dist'!BD$4,Assumptions!$A$1:$A$16,0),MATCH('Property Value Dist'!BD$2,Assumptions!$A$1:$H$1,0)),0)</f>
        <v>82179</v>
      </c>
      <c r="BE9" s="19">
        <f>ROUND(INDEX('Pop and Housing Units'!$B$2:$P$115,MATCH('Property Value Dist'!$B9,'Pop and Housing Units'!$B$2:$B$115,0),MATCH('Property Value Dist'!BE$2,'Pop and Housing Units'!$B$2:$P$2,0))*INDEX(Assumptions!$A$1:$H$16,MATCH('Property Value Dist'!BE$4,Assumptions!$A$1:$A$16,0),MATCH('Property Value Dist'!BE$2,Assumptions!$A$1:$H$1,0)),0)</f>
        <v>111238</v>
      </c>
      <c r="BF9" s="19">
        <f>ROUND(INDEX('Pop and Housing Units'!$B$2:$P$115,MATCH('Property Value Dist'!$B9,'Pop and Housing Units'!$B$2:$B$115,0),MATCH('Property Value Dist'!BF$2,'Pop and Housing Units'!$B$2:$P$2,0))*INDEX(Assumptions!$A$1:$H$16,MATCH('Property Value Dist'!BF$4,Assumptions!$A$1:$A$16,0),MATCH('Property Value Dist'!BF$2,Assumptions!$A$1:$H$1,0)),0)</f>
        <v>109827</v>
      </c>
      <c r="BG9" s="19">
        <f>ROUND(INDEX('Pop and Housing Units'!$B$2:$P$115,MATCH('Property Value Dist'!$B9,'Pop and Housing Units'!$B$2:$B$115,0),MATCH('Property Value Dist'!BG$2,'Pop and Housing Units'!$B$2:$P$2,0))*INDEX(Assumptions!$A$1:$H$16,MATCH('Property Value Dist'!BG$4,Assumptions!$A$1:$A$16,0),MATCH('Property Value Dist'!BG$2,Assumptions!$A$1:$H$1,0)),0)</f>
        <v>70120</v>
      </c>
      <c r="BH9" s="19">
        <f>ROUND(INDEX('Pop and Housing Units'!$B$2:$P$115,MATCH('Property Value Dist'!$B9,'Pop and Housing Units'!$B$2:$B$115,0),MATCH('Property Value Dist'!BH$2,'Pop and Housing Units'!$B$2:$P$2,0))*INDEX(Assumptions!$A$1:$H$16,MATCH('Property Value Dist'!BH$4,Assumptions!$A$1:$A$16,0),MATCH('Property Value Dist'!BH$2,Assumptions!$A$1:$H$1,0)),0)</f>
        <v>39942</v>
      </c>
      <c r="BI9" s="19">
        <f>ROUND(INDEX('Pop and Housing Units'!$B$2:$P$115,MATCH('Property Value Dist'!$B9,'Pop and Housing Units'!$B$2:$B$115,0),MATCH('Property Value Dist'!BI$2,'Pop and Housing Units'!$B$2:$P$2,0))*INDEX(Assumptions!$A$1:$H$16,MATCH('Property Value Dist'!BI$4,Assumptions!$A$1:$A$16,0),MATCH('Property Value Dist'!BI$2,Assumptions!$A$1:$H$1,0)),0)</f>
        <v>74120</v>
      </c>
      <c r="BJ9" s="19">
        <f>ROUND(INDEX('Pop and Housing Units'!$B$2:$P$115,MATCH('Property Value Dist'!$B9,'Pop and Housing Units'!$B$2:$B$115,0),MATCH('Property Value Dist'!BJ$2,'Pop and Housing Units'!$B$2:$P$2,0))*INDEX(Assumptions!$A$1:$H$16,MATCH('Property Value Dist'!BJ$4,Assumptions!$A$1:$A$16,0),MATCH('Property Value Dist'!BJ$2,Assumptions!$A$1:$H$1,0)),0)</f>
        <v>24648</v>
      </c>
      <c r="BK9" s="19">
        <f>ROUND(INDEX('Pop and Housing Units'!$B$2:$P$115,MATCH('Property Value Dist'!$B9,'Pop and Housing Units'!$B$2:$B$115,0),MATCH('Property Value Dist'!BK$2,'Pop and Housing Units'!$B$2:$P$2,0))*INDEX(Assumptions!$A$1:$H$16,MATCH('Property Value Dist'!BK$4,Assumptions!$A$1:$A$16,0),MATCH('Property Value Dist'!BK$2,Assumptions!$A$1:$H$1,0)),0)</f>
        <v>8177</v>
      </c>
      <c r="BL9" s="19">
        <f>ROUND(INDEX('Pop and Housing Units'!$B$2:$P$115,MATCH('Property Value Dist'!$B9,'Pop and Housing Units'!$B$2:$B$115,0),MATCH('Property Value Dist'!BL$2,'Pop and Housing Units'!$B$2:$P$2,0))*INDEX(Assumptions!$A$1:$H$16,MATCH('Property Value Dist'!BL$4,Assumptions!$A$1:$A$16,0),MATCH('Property Value Dist'!BL$2,Assumptions!$A$1:$H$1,0)),0)</f>
        <v>5294</v>
      </c>
      <c r="BM9" s="19">
        <f>ROUND(INDEX('Pop and Housing Units'!$B$2:$P$115,MATCH('Property Value Dist'!$B9,'Pop and Housing Units'!$B$2:$B$115,0),MATCH('Property Value Dist'!BM$2,'Pop and Housing Units'!$B$2:$P$2,0))*INDEX(Assumptions!$A$1:$H$16,MATCH('Property Value Dist'!BM$4,Assumptions!$A$1:$A$16,0),MATCH('Property Value Dist'!BM$2,Assumptions!$A$1:$H$1,0)),0)</f>
        <v>1059</v>
      </c>
      <c r="BN9" s="19">
        <f>ROUND(INDEX('Pop and Housing Units'!$B$2:$P$115,MATCH('Property Value Dist'!$B9,'Pop and Housing Units'!$B$2:$B$115,0),MATCH('Property Value Dist'!BN$2,'Pop and Housing Units'!$B$2:$P$2,0))*INDEX(Assumptions!$A$1:$H$16,MATCH('Property Value Dist'!BN$4,Assumptions!$A$1:$A$16,0),MATCH('Property Value Dist'!BN$2,Assumptions!$A$1:$H$1,0)),0)</f>
        <v>176</v>
      </c>
      <c r="BO9" s="19">
        <f>ROUND(INDEX('Pop and Housing Units'!$B$2:$P$115,MATCH('Property Value Dist'!$B9,'Pop and Housing Units'!$B$2:$B$115,0),MATCH('Property Value Dist'!BO$2,'Pop and Housing Units'!$B$2:$P$2,0))*INDEX(Assumptions!$A$1:$H$16,MATCH('Property Value Dist'!BO$4,Assumptions!$A$1:$A$16,0),MATCH('Property Value Dist'!BO$2,Assumptions!$A$1:$H$1,0)),0)</f>
        <v>2882</v>
      </c>
      <c r="BP9" s="19">
        <f>ROUND(INDEX('Pop and Housing Units'!$B$2:$P$115,MATCH('Property Value Dist'!$B9,'Pop and Housing Units'!$B$2:$B$115,0),MATCH('Property Value Dist'!BP$2,'Pop and Housing Units'!$B$2:$P$2,0))*INDEX(Assumptions!$A$1:$H$16,MATCH('Property Value Dist'!BP$4,Assumptions!$A$1:$A$16,0),MATCH('Property Value Dist'!BP$2,Assumptions!$A$1:$H$1,0)),0)</f>
        <v>10700</v>
      </c>
      <c r="BQ9" s="19">
        <f>ROUND(INDEX('Pop and Housing Units'!$B$2:$P$115,MATCH('Property Value Dist'!$B9,'Pop and Housing Units'!$B$2:$B$115,0),MATCH('Property Value Dist'!BQ$2,'Pop and Housing Units'!$B$2:$P$2,0))*INDEX(Assumptions!$A$1:$H$16,MATCH('Property Value Dist'!BQ$4,Assumptions!$A$1:$A$16,0),MATCH('Property Value Dist'!BQ$2,Assumptions!$A$1:$H$1,0)),0)</f>
        <v>22259</v>
      </c>
      <c r="BR9" s="19">
        <f>ROUND(INDEX('Pop and Housing Units'!$B$2:$P$115,MATCH('Property Value Dist'!$B9,'Pop and Housing Units'!$B$2:$B$115,0),MATCH('Property Value Dist'!BR$2,'Pop and Housing Units'!$B$2:$P$2,0))*INDEX(Assumptions!$A$1:$H$16,MATCH('Property Value Dist'!BR$4,Assumptions!$A$1:$A$16,0),MATCH('Property Value Dist'!BR$2,Assumptions!$A$1:$H$1,0)),0)</f>
        <v>18833</v>
      </c>
      <c r="BS9" s="19">
        <f>ROUND(INDEX('Pop and Housing Units'!$B$2:$P$115,MATCH('Property Value Dist'!$B9,'Pop and Housing Units'!$B$2:$B$115,0),MATCH('Property Value Dist'!BS$2,'Pop and Housing Units'!$B$2:$P$2,0))*INDEX(Assumptions!$A$1:$H$16,MATCH('Property Value Dist'!BS$4,Assumptions!$A$1:$A$16,0),MATCH('Property Value Dist'!BS$2,Assumptions!$A$1:$H$1,0)),0)</f>
        <v>22626</v>
      </c>
      <c r="BT9" s="19">
        <f>ROUND(INDEX('Pop and Housing Units'!$B$2:$P$115,MATCH('Property Value Dist'!$B9,'Pop and Housing Units'!$B$2:$B$115,0),MATCH('Property Value Dist'!BT$2,'Pop and Housing Units'!$B$2:$P$2,0))*INDEX(Assumptions!$A$1:$H$16,MATCH('Property Value Dist'!BT$4,Assumptions!$A$1:$A$16,0),MATCH('Property Value Dist'!BT$2,Assumptions!$A$1:$H$1,0)),0)</f>
        <v>14449</v>
      </c>
      <c r="BU9" s="19">
        <f>ROUND(INDEX('Pop and Housing Units'!$B$2:$P$115,MATCH('Property Value Dist'!$B9,'Pop and Housing Units'!$B$2:$B$115,0),MATCH('Property Value Dist'!BU$2,'Pop and Housing Units'!$B$2:$P$2,0))*INDEX(Assumptions!$A$1:$H$16,MATCH('Property Value Dist'!BU$4,Assumptions!$A$1:$A$16,0),MATCH('Property Value Dist'!BU$2,Assumptions!$A$1:$H$1,0)),0)</f>
        <v>8204</v>
      </c>
      <c r="BV9" s="19">
        <f>ROUND(INDEX('Pop and Housing Units'!$B$2:$P$115,MATCH('Property Value Dist'!$B9,'Pop and Housing Units'!$B$2:$B$115,0),MATCH('Property Value Dist'!BV$2,'Pop and Housing Units'!$B$2:$P$2,0))*INDEX(Assumptions!$A$1:$H$16,MATCH('Property Value Dist'!BV$4,Assumptions!$A$1:$A$16,0),MATCH('Property Value Dist'!BV$2,Assumptions!$A$1:$H$1,0)),0)</f>
        <v>23993</v>
      </c>
      <c r="BW9" s="19">
        <f>ROUND(INDEX('Pop and Housing Units'!$B$2:$P$115,MATCH('Property Value Dist'!$B9,'Pop and Housing Units'!$B$2:$B$115,0),MATCH('Property Value Dist'!BW$2,'Pop and Housing Units'!$B$2:$P$2,0))*INDEX(Assumptions!$A$1:$H$16,MATCH('Property Value Dist'!BW$4,Assumptions!$A$1:$A$16,0),MATCH('Property Value Dist'!BW$2,Assumptions!$A$1:$H$1,0)),0)</f>
        <v>11292</v>
      </c>
      <c r="BX9" s="19">
        <f>ROUND(INDEX('Pop and Housing Units'!$B$2:$P$115,MATCH('Property Value Dist'!$B9,'Pop and Housing Units'!$B$2:$B$115,0),MATCH('Property Value Dist'!BX$2,'Pop and Housing Units'!$B$2:$P$2,0))*INDEX(Assumptions!$A$1:$H$16,MATCH('Property Value Dist'!BX$4,Assumptions!$A$1:$A$16,0),MATCH('Property Value Dist'!BX$2,Assumptions!$A$1:$H$1,0)),0)</f>
        <v>4300</v>
      </c>
      <c r="BY9" s="19">
        <f>ROUND(INDEX('Pop and Housing Units'!$B$2:$P$115,MATCH('Property Value Dist'!$B9,'Pop and Housing Units'!$B$2:$B$115,0),MATCH('Property Value Dist'!BY$2,'Pop and Housing Units'!$B$2:$P$2,0))*INDEX(Assumptions!$A$1:$H$16,MATCH('Property Value Dist'!BY$4,Assumptions!$A$1:$A$16,0),MATCH('Property Value Dist'!BY$2,Assumptions!$A$1:$H$1,0)),0)</f>
        <v>2227</v>
      </c>
      <c r="BZ9" s="19">
        <f>ROUND(INDEX('Pop and Housing Units'!$B$2:$P$115,MATCH('Property Value Dist'!$B9,'Pop and Housing Units'!$B$2:$B$115,0),MATCH('Property Value Dist'!BZ$2,'Pop and Housing Units'!$B$2:$P$2,0))*INDEX(Assumptions!$A$1:$H$16,MATCH('Property Value Dist'!BZ$4,Assumptions!$A$1:$A$16,0),MATCH('Property Value Dist'!BZ$2,Assumptions!$A$1:$H$1,0)),0)</f>
        <v>1522</v>
      </c>
      <c r="CA9" s="19">
        <f>ROUND(INDEX('Pop and Housing Units'!$B$2:$P$115,MATCH('Property Value Dist'!$B9,'Pop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9" s="19">
        <f>ROUND(INDEX('Pop and Housing Units'!$B$2:$P$115,MATCH('Property Value Dist'!$B9,'Pop and Housing Units'!$B$2:$B$115,0),MATCH('Property Value Dist'!CB$2,'Pop and Housing Units'!$B$2:$P$2,0))*INDEX(Assumptions!$A$1:$H$16,MATCH('Property Value Dist'!CB$4,Assumptions!$A$1:$A$16,0),MATCH('Property Value Dist'!CB$2,Assumptions!$A$1:$H$1,0)),0)</f>
        <v>564</v>
      </c>
    </row>
    <row r="10" spans="2:80">
      <c r="B10" s="18">
        <f t="shared" si="6"/>
        <v>2025</v>
      </c>
      <c r="C10" s="17">
        <f>ROUND(INDEX('Pop and Housing Units'!$B$2:$P$115,MATCH('Property Value Dist'!$B10,'Pop and Housing Units'!$B$2:$B$115,0),MATCH('Property Value Dist'!C$2,'Pop and Housing Units'!$B$2:$P$2,0))*INDEX(Assumptions!$A$1:$H$16,MATCH('Property Value Dist'!C$4,Assumptions!$A$1:$A$16,0),MATCH('Property Value Dist'!C$2,Assumptions!$A$1:$H$1,0)),0)</f>
        <v>126607</v>
      </c>
      <c r="D10" s="17">
        <f>ROUND(INDEX('Pop and Housing Units'!$B$2:$P$115,MATCH('Property Value Dist'!$B10,'Pop and Housing Units'!$B$2:$B$115,0),MATCH('Property Value Dist'!D$2,'Pop and Housing Units'!$B$2:$P$2,0))*INDEX(Assumptions!$A$1:$H$16,MATCH('Property Value Dist'!D$4,Assumptions!$A$1:$A$16,0),MATCH('Property Value Dist'!D$2,Assumptions!$A$1:$H$1,0)),0)</f>
        <v>135146</v>
      </c>
      <c r="E10" s="17">
        <f>ROUND(INDEX('Pop and Housing Units'!$B$2:$P$115,MATCH('Property Value Dist'!$B10,'Pop and Housing Units'!$B$2:$B$115,0),MATCH('Property Value Dist'!E$2,'Pop and Housing Units'!$B$2:$P$2,0))*INDEX(Assumptions!$A$1:$H$16,MATCH('Property Value Dist'!E$4,Assumptions!$A$1:$A$16,0),MATCH('Property Value Dist'!E$2,Assumptions!$A$1:$H$1,0)),0)</f>
        <v>204633</v>
      </c>
      <c r="F10" s="17">
        <f>ROUND(INDEX('Pop and Housing Units'!$B$2:$P$115,MATCH('Property Value Dist'!$B10,'Pop and Housing Units'!$B$2:$B$115,0),MATCH('Property Value Dist'!F$2,'Pop and Housing Units'!$B$2:$P$2,0))*INDEX(Assumptions!$A$1:$H$16,MATCH('Property Value Dist'!F$4,Assumptions!$A$1:$A$16,0),MATCH('Property Value Dist'!F$2,Assumptions!$A$1:$H$1,0)),0)</f>
        <v>472275</v>
      </c>
      <c r="G10" s="17">
        <f>ROUND(INDEX('Pop and Housing Units'!$B$2:$P$115,MATCH('Property Value Dist'!$B10,'Pop and Housing Units'!$B$2:$B$115,0),MATCH('Property Value Dist'!G$2,'Pop and Housing Units'!$B$2:$P$2,0))*INDEX(Assumptions!$A$1:$H$16,MATCH('Property Value Dist'!G$4,Assumptions!$A$1:$A$16,0),MATCH('Property Value Dist'!G$2,Assumptions!$A$1:$H$1,0)),0)</f>
        <v>317402</v>
      </c>
      <c r="H10" s="17">
        <f>ROUND(INDEX('Pop and Housing Units'!$B$2:$P$115,MATCH('Property Value Dist'!$B10,'Pop and Housing Units'!$B$2:$B$115,0),MATCH('Property Value Dist'!H$2,'Pop and Housing Units'!$B$2:$P$2,0))*INDEX(Assumptions!$A$1:$H$16,MATCH('Property Value Dist'!H$4,Assumptions!$A$1:$A$16,0),MATCH('Property Value Dist'!H$2,Assumptions!$A$1:$H$1,0)),0)</f>
        <v>240849</v>
      </c>
      <c r="I10" s="17">
        <f>ROUND(INDEX('Pop and Housing Units'!$B$2:$P$115,MATCH('Property Value Dist'!$B10,'Pop and Housing Units'!$B$2:$B$115,0),MATCH('Property Value Dist'!I$2,'Pop and Housing Units'!$B$2:$P$2,0))*INDEX(Assumptions!$A$1:$H$16,MATCH('Property Value Dist'!I$4,Assumptions!$A$1:$A$16,0),MATCH('Property Value Dist'!I$2,Assumptions!$A$1:$H$1,0)),0)</f>
        <v>674847</v>
      </c>
      <c r="J10" s="17">
        <f>ROUND(INDEX('Pop and Housing Units'!$B$2:$P$115,MATCH('Property Value Dist'!$B10,'Pop and Housing Units'!$B$2:$B$115,0),MATCH('Property Value Dist'!J$2,'Pop and Housing Units'!$B$2:$P$2,0))*INDEX(Assumptions!$A$1:$H$16,MATCH('Property Value Dist'!J$4,Assumptions!$A$1:$A$16,0),MATCH('Property Value Dist'!J$2,Assumptions!$A$1:$H$1,0)),0)</f>
        <v>338896</v>
      </c>
      <c r="K10" s="17">
        <f>ROUND(INDEX('Pop and Housing Units'!$B$2:$P$115,MATCH('Property Value Dist'!$B10,'Pop and Housing Units'!$B$2:$B$115,0),MATCH('Property Value Dist'!K$2,'Pop and Housing Units'!$B$2:$P$2,0))*INDEX(Assumptions!$A$1:$H$16,MATCH('Property Value Dist'!K$4,Assumptions!$A$1:$A$16,0),MATCH('Property Value Dist'!K$2,Assumptions!$A$1:$H$1,0)),0)</f>
        <v>155462</v>
      </c>
      <c r="L10" s="17">
        <f>ROUND(INDEX('Pop and Housing Units'!$B$2:$P$115,MATCH('Property Value Dist'!$B10,'Pop and Housing Units'!$B$2:$B$115,0),MATCH('Property Value Dist'!L$2,'Pop and Housing Units'!$B$2:$P$2,0))*INDEX(Assumptions!$A$1:$H$16,MATCH('Property Value Dist'!L$4,Assumptions!$A$1:$A$16,0),MATCH('Property Value Dist'!L$2,Assumptions!$A$1:$H$1,0)),0)</f>
        <v>168712</v>
      </c>
      <c r="M10" s="17">
        <f>ROUND(INDEX('Pop and Housing Units'!$B$2:$P$115,MATCH('Property Value Dist'!$B10,'Pop and Housing Units'!$B$2:$B$115,0),MATCH('Property Value Dist'!M$2,'Pop and Housing Units'!$B$2:$P$2,0))*INDEX(Assumptions!$A$1:$H$16,MATCH('Property Value Dist'!M$4,Assumptions!$A$1:$A$16,0),MATCH('Property Value Dist'!M$2,Assumptions!$A$1:$H$1,0)),0)</f>
        <v>58593</v>
      </c>
      <c r="N10" s="17">
        <f>ROUND(INDEX('Pop and Housing Units'!$B$2:$P$115,MATCH('Property Value Dist'!$B10,'Pop and Housing Units'!$B$2:$B$115,0),MATCH('Property Value Dist'!N$2,'Pop and Housing Units'!$B$2:$P$2,0))*INDEX(Assumptions!$A$1:$H$16,MATCH('Property Value Dist'!N$4,Assumptions!$A$1:$A$16,0),MATCH('Property Value Dist'!N$2,Assumptions!$A$1:$H$1,0)),0)</f>
        <v>33271</v>
      </c>
      <c r="O10" s="17">
        <f>ROUND(INDEX('Pop and Housing Units'!$B$2:$P$115,MATCH('Property Value Dist'!$B10,'Pop and Housing Units'!$B$2:$B$115,0),MATCH('Property Value Dist'!O$2,'Pop and Housing Units'!$B$2:$P$2,0))*INDEX(Assumptions!$A$1:$H$16,MATCH('Property Value Dist'!O$4,Assumptions!$A$1:$A$16,0),MATCH('Property Value Dist'!O$2,Assumptions!$A$1:$H$1,0)),0)</f>
        <v>17666</v>
      </c>
      <c r="P10" s="17">
        <f>ROUND(INDEX('Pop and Housing Units'!$B$2:$P$115,MATCH('Property Value Dist'!$B10,'Pop and Housing Units'!$B$2:$B$115,0),MATCH('Property Value Dist'!P$2,'Pop and Housing Units'!$B$2:$P$2,0))*INDEX(Assumptions!$A$1:$H$16,MATCH('Property Value Dist'!P$4,Assumptions!$A$1:$A$16,0),MATCH('Property Value Dist'!P$2,Assumptions!$A$1:$H$1,0)),0)</f>
        <v>166361</v>
      </c>
      <c r="Q10" s="17">
        <f>ROUND(INDEX('Pop and Housing Units'!$B$2:$P$115,MATCH('Property Value Dist'!$B10,'Pop and Housing Units'!$B$2:$B$115,0),MATCH('Property Value Dist'!Q$2,'Pop and Housing Units'!$B$2:$P$2,0))*INDEX(Assumptions!$A$1:$H$16,MATCH('Property Value Dist'!Q$4,Assumptions!$A$1:$A$16,0),MATCH('Property Value Dist'!Q$2,Assumptions!$A$1:$H$1,0)),0)</f>
        <v>141131</v>
      </c>
      <c r="R10" s="17">
        <f>ROUND(INDEX('Pop and Housing Units'!$B$2:$P$115,MATCH('Property Value Dist'!$B10,'Pop and Housing Units'!$B$2:$B$115,0),MATCH('Property Value Dist'!R$2,'Pop and Housing Units'!$B$2:$P$2,0))*INDEX(Assumptions!$A$1:$H$16,MATCH('Property Value Dist'!R$4,Assumptions!$A$1:$A$16,0),MATCH('Property Value Dist'!R$2,Assumptions!$A$1:$H$1,0)),0)</f>
        <v>182130</v>
      </c>
      <c r="S10" s="17">
        <f>ROUND(INDEX('Pop and Housing Units'!$B$2:$P$115,MATCH('Property Value Dist'!$B10,'Pop and Housing Units'!$B$2:$B$115,0),MATCH('Property Value Dist'!S$2,'Pop and Housing Units'!$B$2:$P$2,0))*INDEX(Assumptions!$A$1:$H$16,MATCH('Property Value Dist'!S$4,Assumptions!$A$1:$A$16,0),MATCH('Property Value Dist'!S$2,Assumptions!$A$1:$H$1,0)),0)</f>
        <v>402369</v>
      </c>
      <c r="T10" s="17">
        <f>ROUND(INDEX('Pop and Housing Units'!$B$2:$P$115,MATCH('Property Value Dist'!$B10,'Pop and Housing Units'!$B$2:$B$115,0),MATCH('Property Value Dist'!T$2,'Pop and Housing Units'!$B$2:$P$2,0))*INDEX(Assumptions!$A$1:$H$16,MATCH('Property Value Dist'!T$4,Assumptions!$A$1:$A$16,0),MATCH('Property Value Dist'!T$2,Assumptions!$A$1:$H$1,0)),0)</f>
        <v>294352</v>
      </c>
      <c r="U10" s="17">
        <f>ROUND(INDEX('Pop and Housing Units'!$B$2:$P$115,MATCH('Property Value Dist'!$B10,'Pop and Housing Units'!$B$2:$B$115,0),MATCH('Property Value Dist'!U$2,'Pop and Housing Units'!$B$2:$P$2,0))*INDEX(Assumptions!$A$1:$H$16,MATCH('Property Value Dist'!U$4,Assumptions!$A$1:$A$16,0),MATCH('Property Value Dist'!U$2,Assumptions!$A$1:$H$1,0)),0)</f>
        <v>248885</v>
      </c>
      <c r="V10" s="17">
        <f>ROUND(INDEX('Pop and Housing Units'!$B$2:$P$115,MATCH('Property Value Dist'!$B10,'Pop and Housing Units'!$B$2:$B$115,0),MATCH('Property Value Dist'!V$2,'Pop and Housing Units'!$B$2:$P$2,0))*INDEX(Assumptions!$A$1:$H$16,MATCH('Property Value Dist'!V$4,Assumptions!$A$1:$A$16,0),MATCH('Property Value Dist'!V$2,Assumptions!$A$1:$H$1,0)),0)</f>
        <v>642318</v>
      </c>
      <c r="W10" s="17">
        <f>ROUND(INDEX('Pop and Housing Units'!$B$2:$P$115,MATCH('Property Value Dist'!$B10,'Pop and Housing Units'!$B$2:$B$115,0),MATCH('Property Value Dist'!W$2,'Pop and Housing Units'!$B$2:$P$2,0))*INDEX(Assumptions!$A$1:$H$16,MATCH('Property Value Dist'!W$4,Assumptions!$A$1:$A$16,0),MATCH('Property Value Dist'!W$2,Assumptions!$A$1:$H$1,0)),0)</f>
        <v>295929</v>
      </c>
      <c r="X10" s="17">
        <f>ROUND(INDEX('Pop and Housing Units'!$B$2:$P$115,MATCH('Property Value Dist'!$B10,'Pop and Housing Units'!$B$2:$B$115,0),MATCH('Property Value Dist'!X$2,'Pop and Housing Units'!$B$2:$P$2,0))*INDEX(Assumptions!$A$1:$H$16,MATCH('Property Value Dist'!X$4,Assumptions!$A$1:$A$16,0),MATCH('Property Value Dist'!X$2,Assumptions!$A$1:$H$1,0)),0)</f>
        <v>127728</v>
      </c>
      <c r="Y10" s="17">
        <f>ROUND(INDEX('Pop and Housing Units'!$B$2:$P$115,MATCH('Property Value Dist'!$B10,'Pop and Housing Units'!$B$2:$B$115,0),MATCH('Property Value Dist'!Y$2,'Pop and Housing Units'!$B$2:$P$2,0))*INDEX(Assumptions!$A$1:$H$16,MATCH('Property Value Dist'!Y$4,Assumptions!$A$1:$A$16,0),MATCH('Property Value Dist'!Y$2,Assumptions!$A$1:$H$1,0)),0)</f>
        <v>81472</v>
      </c>
      <c r="Z10" s="17">
        <f>ROUND(INDEX('Pop and Housing Units'!$B$2:$P$115,MATCH('Property Value Dist'!$B10,'Pop and Housing Units'!$B$2:$B$115,0),MATCH('Property Value Dist'!Z$2,'Pop and Housing Units'!$B$2:$P$2,0))*INDEX(Assumptions!$A$1:$H$16,MATCH('Property Value Dist'!Z$4,Assumptions!$A$1:$A$16,0),MATCH('Property Value Dist'!Z$2,Assumptions!$A$1:$H$1,0)),0)</f>
        <v>21025</v>
      </c>
      <c r="AA10" s="17">
        <f>ROUND(INDEX('Pop and Housing Units'!$B$2:$P$115,MATCH('Property Value Dist'!$B10,'Pop and Housing Units'!$B$2:$B$115,0),MATCH('Property Value Dist'!AA$2,'Pop and Housing Units'!$B$2:$P$2,0))*INDEX(Assumptions!$A$1:$H$16,MATCH('Property Value Dist'!AA$4,Assumptions!$A$1:$A$16,0),MATCH('Property Value Dist'!AA$2,Assumptions!$A$1:$H$1,0)),0)</f>
        <v>14718</v>
      </c>
      <c r="AB10" s="17">
        <f>ROUND(INDEX('Pop and Housing Units'!$B$2:$P$115,MATCH('Property Value Dist'!$B10,'Pop and Housing Units'!$B$2:$B$115,0),MATCH('Property Value Dist'!AB$2,'Pop and Housing Units'!$B$2:$P$2,0))*INDEX(Assumptions!$A$1:$H$16,MATCH('Property Value Dist'!AB$4,Assumptions!$A$1:$A$16,0),MATCH('Property Value Dist'!AB$2,Assumptions!$A$1:$H$1,0)),0)</f>
        <v>9724</v>
      </c>
      <c r="AC10" s="17">
        <f>ROUND(INDEX('Pop and Housing Units'!$B$2:$P$115,MATCH('Property Value Dist'!$B10,'Pop and Housing Units'!$B$2:$B$115,0),MATCH('Property Value Dist'!AC$2,'Pop and Housing Units'!$B$2:$P$2,0))*INDEX(Assumptions!$A$1:$H$16,MATCH('Property Value Dist'!AC$4,Assumptions!$A$1:$A$16,0),MATCH('Property Value Dist'!AC$2,Assumptions!$A$1:$H$1,0)),0)</f>
        <v>83019</v>
      </c>
      <c r="AD10" s="17">
        <f>ROUND(INDEX('Pop and Housing Units'!$B$2:$P$115,MATCH('Property Value Dist'!$B10,'Pop and Housing Units'!$B$2:$B$115,0),MATCH('Property Value Dist'!AD$2,'Pop and Housing Units'!$B$2:$P$2,0))*INDEX(Assumptions!$A$1:$H$16,MATCH('Property Value Dist'!AD$4,Assumptions!$A$1:$A$16,0),MATCH('Property Value Dist'!AD$2,Assumptions!$A$1:$H$1,0)),0)</f>
        <v>145284</v>
      </c>
      <c r="AE10" s="17">
        <f>ROUND(INDEX('Pop and Housing Units'!$B$2:$P$115,MATCH('Property Value Dist'!$B10,'Pop and Housing Units'!$B$2:$B$115,0),MATCH('Property Value Dist'!AE$2,'Pop and Housing Units'!$B$2:$P$2,0))*INDEX(Assumptions!$A$1:$H$16,MATCH('Property Value Dist'!AE$4,Assumptions!$A$1:$A$16,0),MATCH('Property Value Dist'!AE$2,Assumptions!$A$1:$H$1,0)),0)</f>
        <v>261884</v>
      </c>
      <c r="AF10" s="17">
        <f>ROUND(INDEX('Pop and Housing Units'!$B$2:$P$115,MATCH('Property Value Dist'!$B10,'Pop and Housing Units'!$B$2:$B$115,0),MATCH('Property Value Dist'!AF$2,'Pop and Housing Units'!$B$2:$P$2,0))*INDEX(Assumptions!$A$1:$H$16,MATCH('Property Value Dist'!AF$4,Assumptions!$A$1:$A$16,0),MATCH('Property Value Dist'!AF$2,Assumptions!$A$1:$H$1,0)),0)</f>
        <v>503946</v>
      </c>
      <c r="AG10" s="17">
        <f>ROUND(INDEX('Pop and Housing Units'!$B$2:$P$115,MATCH('Property Value Dist'!$B10,'Pop and Housing Units'!$B$2:$B$115,0),MATCH('Property Value Dist'!AG$2,'Pop and Housing Units'!$B$2:$P$2,0))*INDEX(Assumptions!$A$1:$H$16,MATCH('Property Value Dist'!AG$4,Assumptions!$A$1:$A$16,0),MATCH('Property Value Dist'!AG$2,Assumptions!$A$1:$H$1,0)),0)</f>
        <v>245560</v>
      </c>
      <c r="AH10" s="17">
        <f>ROUND(INDEX('Pop and Housing Units'!$B$2:$P$115,MATCH('Property Value Dist'!$B10,'Pop and Housing Units'!$B$2:$B$115,0),MATCH('Property Value Dist'!AH$2,'Pop and Housing Units'!$B$2:$P$2,0))*INDEX(Assumptions!$A$1:$H$16,MATCH('Property Value Dist'!AH$4,Assumptions!$A$1:$A$16,0),MATCH('Property Value Dist'!AH$2,Assumptions!$A$1:$H$1,0)),0)</f>
        <v>177466</v>
      </c>
      <c r="AI10" s="17">
        <f>ROUND(INDEX('Pop and Housing Units'!$B$2:$P$115,MATCH('Property Value Dist'!$B10,'Pop and Housing Units'!$B$2:$B$115,0),MATCH('Property Value Dist'!AI$2,'Pop and Housing Units'!$B$2:$P$2,0))*INDEX(Assumptions!$A$1:$H$16,MATCH('Property Value Dist'!AI$4,Assumptions!$A$1:$A$16,0),MATCH('Property Value Dist'!AI$2,Assumptions!$A$1:$H$1,0)),0)</f>
        <v>441682</v>
      </c>
      <c r="AJ10" s="17">
        <f>ROUND(INDEX('Pop and Housing Units'!$B$2:$P$115,MATCH('Property Value Dist'!$B10,'Pop and Housing Units'!$B$2:$B$115,0),MATCH('Property Value Dist'!AJ$2,'Pop and Housing Units'!$B$2:$P$2,0))*INDEX(Assumptions!$A$1:$H$16,MATCH('Property Value Dist'!AJ$4,Assumptions!$A$1:$A$16,0),MATCH('Property Value Dist'!AJ$2,Assumptions!$A$1:$H$1,0)),0)</f>
        <v>235066</v>
      </c>
      <c r="AK10" s="17">
        <f>ROUND(INDEX('Pop and Housing Units'!$B$2:$P$115,MATCH('Property Value Dist'!$B10,'Pop and Housing Units'!$B$2:$B$115,0),MATCH('Property Value Dist'!AK$2,'Pop and Housing Units'!$B$2:$P$2,0))*INDEX(Assumptions!$A$1:$H$16,MATCH('Property Value Dist'!AK$4,Assumptions!$A$1:$A$16,0),MATCH('Property Value Dist'!AK$2,Assumptions!$A$1:$H$1,0)),0)</f>
        <v>101209</v>
      </c>
      <c r="AL10" s="17">
        <f>ROUND(INDEX('Pop and Housing Units'!$B$2:$P$115,MATCH('Property Value Dist'!$B10,'Pop and Housing Units'!$B$2:$B$115,0),MATCH('Property Value Dist'!AL$2,'Pop and Housing Units'!$B$2:$P$2,0))*INDEX(Assumptions!$A$1:$H$16,MATCH('Property Value Dist'!AL$4,Assumptions!$A$1:$A$16,0),MATCH('Property Value Dist'!AL$2,Assumptions!$A$1:$H$1,0)),0)</f>
        <v>99343</v>
      </c>
      <c r="AM10" s="17">
        <f>ROUND(INDEX('Pop and Housing Units'!$B$2:$P$115,MATCH('Property Value Dist'!$B10,'Pop and Housing Units'!$B$2:$B$115,0),MATCH('Property Value Dist'!AM$2,'Pop and Housing Units'!$B$2:$P$2,0))*INDEX(Assumptions!$A$1:$H$16,MATCH('Property Value Dist'!AM$4,Assumptions!$A$1:$A$16,0),MATCH('Property Value Dist'!AM$2,Assumptions!$A$1:$H$1,0)),0)</f>
        <v>20288</v>
      </c>
      <c r="AN10" s="17">
        <f>ROUND(INDEX('Pop and Housing Units'!$B$2:$P$115,MATCH('Property Value Dist'!$B10,'Pop and Housing Units'!$B$2:$B$115,0),MATCH('Property Value Dist'!AN$2,'Pop and Housing Units'!$B$2:$P$2,0))*INDEX(Assumptions!$A$1:$H$16,MATCH('Property Value Dist'!AN$4,Assumptions!$A$1:$A$16,0),MATCH('Property Value Dist'!AN$2,Assumptions!$A$1:$H$1,0)),0)</f>
        <v>8395</v>
      </c>
      <c r="AO10" s="17">
        <f>ROUND(INDEX('Pop and Housing Units'!$B$2:$P$115,MATCH('Property Value Dist'!$B10,'Pop and Housing Units'!$B$2:$B$115,0),MATCH('Property Value Dist'!AO$2,'Pop and Housing Units'!$B$2:$P$2,0))*INDEX(Assumptions!$A$1:$H$16,MATCH('Property Value Dist'!AO$4,Assumptions!$A$1:$A$16,0),MATCH('Property Value Dist'!AO$2,Assumptions!$A$1:$H$1,0)),0)</f>
        <v>8862</v>
      </c>
      <c r="AP10" s="17">
        <f>ROUND(INDEX('Pop and Housing Units'!$B$2:$P$115,MATCH('Property Value Dist'!$B10,'Pop and Housing Units'!$B$2:$B$115,0),MATCH('Property Value Dist'!AP$2,'Pop and Housing Units'!$B$2:$P$2,0))*INDEX(Assumptions!$A$1:$H$16,MATCH('Property Value Dist'!AP$4,Assumptions!$A$1:$A$16,0),MATCH('Property Value Dist'!AP$2,Assumptions!$A$1:$H$1,0)),0)</f>
        <v>97485</v>
      </c>
      <c r="AQ10" s="17">
        <f>ROUND(INDEX('Pop and Housing Units'!$B$2:$P$115,MATCH('Property Value Dist'!$B10,'Pop and Housing Units'!$B$2:$B$115,0),MATCH('Property Value Dist'!AQ$2,'Pop and Housing Units'!$B$2:$P$2,0))*INDEX(Assumptions!$A$1:$H$16,MATCH('Property Value Dist'!AQ$4,Assumptions!$A$1:$A$16,0),MATCH('Property Value Dist'!AQ$2,Assumptions!$A$1:$H$1,0)),0)</f>
        <v>97796</v>
      </c>
      <c r="AR10" s="17">
        <f>ROUND(INDEX('Pop and Housing Units'!$B$2:$P$115,MATCH('Property Value Dist'!$B10,'Pop and Housing Units'!$B$2:$B$115,0),MATCH('Property Value Dist'!AR$2,'Pop and Housing Units'!$B$2:$P$2,0))*INDEX(Assumptions!$A$1:$H$16,MATCH('Property Value Dist'!AR$4,Assumptions!$A$1:$A$16,0),MATCH('Property Value Dist'!AR$2,Assumptions!$A$1:$H$1,0)),0)</f>
        <v>81739</v>
      </c>
      <c r="AS10" s="17">
        <f>ROUND(INDEX('Pop and Housing Units'!$B$2:$P$115,MATCH('Property Value Dist'!$B10,'Pop and Housing Units'!$B$2:$B$115,0),MATCH('Property Value Dist'!AS$2,'Pop and Housing Units'!$B$2:$P$2,0))*INDEX(Assumptions!$A$1:$H$16,MATCH('Property Value Dist'!AS$4,Assumptions!$A$1:$A$16,0),MATCH('Property Value Dist'!AS$2,Assumptions!$A$1:$H$1,0)),0)</f>
        <v>89405</v>
      </c>
      <c r="AT10" s="17">
        <f>ROUND(INDEX('Pop and Housing Units'!$B$2:$P$115,MATCH('Property Value Dist'!$B10,'Pop and Housing Units'!$B$2:$B$115,0),MATCH('Property Value Dist'!AT$2,'Pop and Housing Units'!$B$2:$P$2,0))*INDEX(Assumptions!$A$1:$H$16,MATCH('Property Value Dist'!AT$4,Assumptions!$A$1:$A$16,0),MATCH('Property Value Dist'!AT$2,Assumptions!$A$1:$H$1,0)),0)</f>
        <v>45376</v>
      </c>
      <c r="AU10" s="17">
        <f>ROUND(INDEX('Pop and Housing Units'!$B$2:$P$115,MATCH('Property Value Dist'!$B10,'Pop and Housing Units'!$B$2:$B$115,0),MATCH('Property Value Dist'!AU$2,'Pop and Housing Units'!$B$2:$P$2,0))*INDEX(Assumptions!$A$1:$H$16,MATCH('Property Value Dist'!AU$4,Assumptions!$A$1:$A$16,0),MATCH('Property Value Dist'!AU$2,Assumptions!$A$1:$H$1,0)),0)</f>
        <v>17456</v>
      </c>
      <c r="AV10" s="17">
        <f>ROUND(INDEX('Pop and Housing Units'!$B$2:$P$115,MATCH('Property Value Dist'!$B10,'Pop and Housing Units'!$B$2:$B$115,0),MATCH('Property Value Dist'!AV$2,'Pop and Housing Units'!$B$2:$P$2,0))*INDEX(Assumptions!$A$1:$H$16,MATCH('Property Value Dist'!AV$4,Assumptions!$A$1:$A$16,0),MATCH('Property Value Dist'!AV$2,Assumptions!$A$1:$H$1,0)),0)</f>
        <v>52472</v>
      </c>
      <c r="AW10" s="17">
        <f>ROUND(INDEX('Pop and Housing Units'!$B$2:$P$115,MATCH('Property Value Dist'!$B10,'Pop and Housing Units'!$B$2:$B$115,0),MATCH('Property Value Dist'!AW$2,'Pop and Housing Units'!$B$2:$P$2,0))*INDEX(Assumptions!$A$1:$H$16,MATCH('Property Value Dist'!AW$4,Assumptions!$A$1:$A$16,0),MATCH('Property Value Dist'!AW$2,Assumptions!$A$1:$H$1,0)),0)</f>
        <v>15073</v>
      </c>
      <c r="AX10" s="17">
        <f>ROUND(INDEX('Pop and Housing Units'!$B$2:$P$115,MATCH('Property Value Dist'!$B10,'Pop and Housing Units'!$B$2:$B$115,0),MATCH('Property Value Dist'!AX$2,'Pop and Housing Units'!$B$2:$P$2,0))*INDEX(Assumptions!$A$1:$H$16,MATCH('Property Value Dist'!AX$4,Assumptions!$A$1:$A$16,0),MATCH('Property Value Dist'!AX$2,Assumptions!$A$1:$H$1,0)),0)</f>
        <v>9479</v>
      </c>
      <c r="AY10" s="17">
        <f>ROUND(INDEX('Pop and Housing Units'!$B$2:$P$115,MATCH('Property Value Dist'!$B10,'Pop and Housing Units'!$B$2:$B$115,0),MATCH('Property Value Dist'!AY$2,'Pop and Housing Units'!$B$2:$P$2,0))*INDEX(Assumptions!$A$1:$H$16,MATCH('Property Value Dist'!AY$4,Assumptions!$A$1:$A$16,0),MATCH('Property Value Dist'!AY$2,Assumptions!$A$1:$H$1,0)),0)</f>
        <v>5594</v>
      </c>
      <c r="AZ10" s="17">
        <f>ROUND(INDEX('Pop and Housing Units'!$B$2:$P$115,MATCH('Property Value Dist'!$B10,'Pop and Housing Units'!$B$2:$B$115,0),MATCH('Property Value Dist'!AZ$2,'Pop and Housing Units'!$B$2:$P$2,0))*INDEX(Assumptions!$A$1:$H$16,MATCH('Property Value Dist'!AZ$4,Assumptions!$A$1:$A$16,0),MATCH('Property Value Dist'!AZ$2,Assumptions!$A$1:$H$1,0)),0)</f>
        <v>1347</v>
      </c>
      <c r="BA10" s="17">
        <f>ROUND(INDEX('Pop and Housing Units'!$B$2:$P$115,MATCH('Property Value Dist'!$B10,'Pop and Housing Units'!$B$2:$B$115,0),MATCH('Property Value Dist'!BA$2,'Pop and Housing Units'!$B$2:$P$2,0))*INDEX(Assumptions!$A$1:$H$16,MATCH('Property Value Dist'!BA$4,Assumptions!$A$1:$A$16,0),MATCH('Property Value Dist'!BA$2,Assumptions!$A$1:$H$1,0)),0)</f>
        <v>3108</v>
      </c>
      <c r="BB10" s="17">
        <f>ROUND(INDEX('Pop and Housing Units'!$B$2:$P$115,MATCH('Property Value Dist'!$B10,'Pop and Housing Units'!$B$2:$B$115,0),MATCH('Property Value Dist'!BB$2,'Pop and Housing Units'!$B$2:$P$2,0))*INDEX(Assumptions!$A$1:$H$16,MATCH('Property Value Dist'!BB$4,Assumptions!$A$1:$A$16,0),MATCH('Property Value Dist'!BB$2,Assumptions!$A$1:$H$1,0)),0)</f>
        <v>1658</v>
      </c>
      <c r="BC10" s="17">
        <f>ROUND(INDEX('Pop and Housing Units'!$B$2:$P$115,MATCH('Property Value Dist'!$B10,'Pop and Housing Units'!$B$2:$B$115,0),MATCH('Property Value Dist'!BC$2,'Pop and Housing Units'!$B$2:$P$2,0))*INDEX(Assumptions!$A$1:$H$16,MATCH('Property Value Dist'!BC$4,Assumptions!$A$1:$A$16,0),MATCH('Property Value Dist'!BC$2,Assumptions!$A$1:$H$1,0)),0)</f>
        <v>59129</v>
      </c>
      <c r="BD10" s="17">
        <f>ROUND(INDEX('Pop and Housing Units'!$B$2:$P$115,MATCH('Property Value Dist'!$B10,'Pop and Housing Units'!$B$2:$B$115,0),MATCH('Property Value Dist'!BD$2,'Pop and Housing Units'!$B$2:$P$2,0))*INDEX(Assumptions!$A$1:$H$16,MATCH('Property Value Dist'!BD$4,Assumptions!$A$1:$A$16,0),MATCH('Property Value Dist'!BD$2,Assumptions!$A$1:$H$1,0)),0)</f>
        <v>82935</v>
      </c>
      <c r="BE10" s="17">
        <f>ROUND(INDEX('Pop and Housing Units'!$B$2:$P$115,MATCH('Property Value Dist'!$B10,'Pop and Housing Units'!$B$2:$B$115,0),MATCH('Property Value Dist'!BE$2,'Pop and Housing Units'!$B$2:$P$2,0))*INDEX(Assumptions!$A$1:$H$16,MATCH('Property Value Dist'!BE$4,Assumptions!$A$1:$A$16,0),MATCH('Property Value Dist'!BE$2,Assumptions!$A$1:$H$1,0)),0)</f>
        <v>112262</v>
      </c>
      <c r="BF10" s="17">
        <f>ROUND(INDEX('Pop and Housing Units'!$B$2:$P$115,MATCH('Property Value Dist'!$B10,'Pop and Housing Units'!$B$2:$B$115,0),MATCH('Property Value Dist'!BF$2,'Pop and Housing Units'!$B$2:$P$2,0))*INDEX(Assumptions!$A$1:$H$16,MATCH('Property Value Dist'!BF$4,Assumptions!$A$1:$A$16,0),MATCH('Property Value Dist'!BF$2,Assumptions!$A$1:$H$1,0)),0)</f>
        <v>110838</v>
      </c>
      <c r="BG10" s="17">
        <f>ROUND(INDEX('Pop and Housing Units'!$B$2:$P$115,MATCH('Property Value Dist'!$B10,'Pop and Housing Units'!$B$2:$B$115,0),MATCH('Property Value Dist'!BG$2,'Pop and Housing Units'!$B$2:$P$2,0))*INDEX(Assumptions!$A$1:$H$16,MATCH('Property Value Dist'!BG$4,Assumptions!$A$1:$A$16,0),MATCH('Property Value Dist'!BG$2,Assumptions!$A$1:$H$1,0)),0)</f>
        <v>70765</v>
      </c>
      <c r="BH10" s="17">
        <f>ROUND(INDEX('Pop and Housing Units'!$B$2:$P$115,MATCH('Property Value Dist'!$B10,'Pop and Housing Units'!$B$2:$B$115,0),MATCH('Property Value Dist'!BH$2,'Pop and Housing Units'!$B$2:$P$2,0))*INDEX(Assumptions!$A$1:$H$16,MATCH('Property Value Dist'!BH$4,Assumptions!$A$1:$A$16,0),MATCH('Property Value Dist'!BH$2,Assumptions!$A$1:$H$1,0)),0)</f>
        <v>40310</v>
      </c>
      <c r="BI10" s="17">
        <f>ROUND(INDEX('Pop and Housing Units'!$B$2:$P$115,MATCH('Property Value Dist'!$B10,'Pop and Housing Units'!$B$2:$B$115,0),MATCH('Property Value Dist'!BI$2,'Pop and Housing Units'!$B$2:$P$2,0))*INDEX(Assumptions!$A$1:$H$16,MATCH('Property Value Dist'!BI$4,Assumptions!$A$1:$A$16,0),MATCH('Property Value Dist'!BI$2,Assumptions!$A$1:$H$1,0)),0)</f>
        <v>74802</v>
      </c>
      <c r="BJ10" s="17">
        <f>ROUND(INDEX('Pop and Housing Units'!$B$2:$P$115,MATCH('Property Value Dist'!$B10,'Pop and Housing Units'!$B$2:$B$115,0),MATCH('Property Value Dist'!BJ$2,'Pop and Housing Units'!$B$2:$P$2,0))*INDEX(Assumptions!$A$1:$H$16,MATCH('Property Value Dist'!BJ$4,Assumptions!$A$1:$A$16,0),MATCH('Property Value Dist'!BJ$2,Assumptions!$A$1:$H$1,0)),0)</f>
        <v>24875</v>
      </c>
      <c r="BK10" s="17">
        <f>ROUND(INDEX('Pop and Housing Units'!$B$2:$P$115,MATCH('Property Value Dist'!$B10,'Pop and Housing Units'!$B$2:$B$115,0),MATCH('Property Value Dist'!BK$2,'Pop and Housing Units'!$B$2:$P$2,0))*INDEX(Assumptions!$A$1:$H$16,MATCH('Property Value Dist'!BK$4,Assumptions!$A$1:$A$16,0),MATCH('Property Value Dist'!BK$2,Assumptions!$A$1:$H$1,0)),0)</f>
        <v>8252</v>
      </c>
      <c r="BL10" s="17">
        <f>ROUND(INDEX('Pop and Housing Units'!$B$2:$P$115,MATCH('Property Value Dist'!$B10,'Pop and Housing Units'!$B$2:$B$115,0),MATCH('Property Value Dist'!BL$2,'Pop and Housing Units'!$B$2:$P$2,0))*INDEX(Assumptions!$A$1:$H$16,MATCH('Property Value Dist'!BL$4,Assumptions!$A$1:$A$16,0),MATCH('Property Value Dist'!BL$2,Assumptions!$A$1:$H$1,0)),0)</f>
        <v>5343</v>
      </c>
      <c r="BM10" s="17">
        <f>ROUND(INDEX('Pop and Housing Units'!$B$2:$P$115,MATCH('Property Value Dist'!$B10,'Pop and Housing Units'!$B$2:$B$115,0),MATCH('Property Value Dist'!BM$2,'Pop and Housing Units'!$B$2:$P$2,0))*INDEX(Assumptions!$A$1:$H$16,MATCH('Property Value Dist'!BM$4,Assumptions!$A$1:$A$16,0),MATCH('Property Value Dist'!BM$2,Assumptions!$A$1:$H$1,0)),0)</f>
        <v>1069</v>
      </c>
      <c r="BN10" s="17">
        <f>ROUND(INDEX('Pop and Housing Units'!$B$2:$P$115,MATCH('Property Value Dist'!$B10,'Pop and Housing Units'!$B$2:$B$115,0),MATCH('Property Value Dist'!BN$2,'Pop and Housing Units'!$B$2:$P$2,0))*INDEX(Assumptions!$A$1:$H$16,MATCH('Property Value Dist'!BN$4,Assumptions!$A$1:$A$16,0),MATCH('Property Value Dist'!BN$2,Assumptions!$A$1:$H$1,0)),0)</f>
        <v>178</v>
      </c>
      <c r="BO10" s="17">
        <f>ROUND(INDEX('Pop and Housing Units'!$B$2:$P$115,MATCH('Property Value Dist'!$B10,'Pop and Housing Units'!$B$2:$B$115,0),MATCH('Property Value Dist'!BO$2,'Pop and Housing Units'!$B$2:$P$2,0))*INDEX(Assumptions!$A$1:$H$16,MATCH('Property Value Dist'!BO$4,Assumptions!$A$1:$A$16,0),MATCH('Property Value Dist'!BO$2,Assumptions!$A$1:$H$1,0)),0)</f>
        <v>2909</v>
      </c>
      <c r="BP10" s="17">
        <f>ROUND(INDEX('Pop and Housing Units'!$B$2:$P$115,MATCH('Property Value Dist'!$B10,'Pop and Housing Units'!$B$2:$B$115,0),MATCH('Property Value Dist'!BP$2,'Pop and Housing Units'!$B$2:$P$2,0))*INDEX(Assumptions!$A$1:$H$16,MATCH('Property Value Dist'!BP$4,Assumptions!$A$1:$A$16,0),MATCH('Property Value Dist'!BP$2,Assumptions!$A$1:$H$1,0)),0)</f>
        <v>10806</v>
      </c>
      <c r="BQ10" s="17">
        <f>ROUND(INDEX('Pop and Housing Units'!$B$2:$P$115,MATCH('Property Value Dist'!$B10,'Pop and Housing Units'!$B$2:$B$115,0),MATCH('Property Value Dist'!BQ$2,'Pop and Housing Units'!$B$2:$P$2,0))*INDEX(Assumptions!$A$1:$H$16,MATCH('Property Value Dist'!BQ$4,Assumptions!$A$1:$A$16,0),MATCH('Property Value Dist'!BQ$2,Assumptions!$A$1:$H$1,0)),0)</f>
        <v>22481</v>
      </c>
      <c r="BR10" s="17">
        <f>ROUND(INDEX('Pop and Housing Units'!$B$2:$P$115,MATCH('Property Value Dist'!$B10,'Pop and Housing Units'!$B$2:$B$115,0),MATCH('Property Value Dist'!BR$2,'Pop and Housing Units'!$B$2:$P$2,0))*INDEX(Assumptions!$A$1:$H$16,MATCH('Property Value Dist'!BR$4,Assumptions!$A$1:$A$16,0),MATCH('Property Value Dist'!BR$2,Assumptions!$A$1:$H$1,0)),0)</f>
        <v>19021</v>
      </c>
      <c r="BS10" s="17">
        <f>ROUND(INDEX('Pop and Housing Units'!$B$2:$P$115,MATCH('Property Value Dist'!$B10,'Pop and Housing Units'!$B$2:$B$115,0),MATCH('Property Value Dist'!BS$2,'Pop and Housing Units'!$B$2:$P$2,0))*INDEX(Assumptions!$A$1:$H$16,MATCH('Property Value Dist'!BS$4,Assumptions!$A$1:$A$16,0),MATCH('Property Value Dist'!BS$2,Assumptions!$A$1:$H$1,0)),0)</f>
        <v>22851</v>
      </c>
      <c r="BT10" s="17">
        <f>ROUND(INDEX('Pop and Housing Units'!$B$2:$P$115,MATCH('Property Value Dist'!$B10,'Pop and Housing Units'!$B$2:$B$115,0),MATCH('Property Value Dist'!BT$2,'Pop and Housing Units'!$B$2:$P$2,0))*INDEX(Assumptions!$A$1:$H$16,MATCH('Property Value Dist'!BT$4,Assumptions!$A$1:$A$16,0),MATCH('Property Value Dist'!BT$2,Assumptions!$A$1:$H$1,0)),0)</f>
        <v>14594</v>
      </c>
      <c r="BU10" s="17">
        <f>ROUND(INDEX('Pop and Housing Units'!$B$2:$P$115,MATCH('Property Value Dist'!$B10,'Pop and Housing Units'!$B$2:$B$115,0),MATCH('Property Value Dist'!BU$2,'Pop and Housing Units'!$B$2:$P$2,0))*INDEX(Assumptions!$A$1:$H$16,MATCH('Property Value Dist'!BU$4,Assumptions!$A$1:$A$16,0),MATCH('Property Value Dist'!BU$2,Assumptions!$A$1:$H$1,0)),0)</f>
        <v>8286</v>
      </c>
      <c r="BV10" s="17">
        <f>ROUND(INDEX('Pop and Housing Units'!$B$2:$P$115,MATCH('Property Value Dist'!$B10,'Pop and Housing Units'!$B$2:$B$115,0),MATCH('Property Value Dist'!BV$2,'Pop and Housing Units'!$B$2:$P$2,0))*INDEX(Assumptions!$A$1:$H$16,MATCH('Property Value Dist'!BV$4,Assumptions!$A$1:$A$16,0),MATCH('Property Value Dist'!BV$2,Assumptions!$A$1:$H$1,0)),0)</f>
        <v>24232</v>
      </c>
      <c r="BW10" s="17">
        <f>ROUND(INDEX('Pop and Housing Units'!$B$2:$P$115,MATCH('Property Value Dist'!$B10,'Pop and Housing Units'!$B$2:$B$115,0),MATCH('Property Value Dist'!BW$2,'Pop and Housing Units'!$B$2:$P$2,0))*INDEX(Assumptions!$A$1:$H$16,MATCH('Property Value Dist'!BW$4,Assumptions!$A$1:$A$16,0),MATCH('Property Value Dist'!BW$2,Assumptions!$A$1:$H$1,0)),0)</f>
        <v>11404</v>
      </c>
      <c r="BX10" s="17">
        <f>ROUND(INDEX('Pop and Housing Units'!$B$2:$P$115,MATCH('Property Value Dist'!$B10,'Pop and Housing Units'!$B$2:$B$115,0),MATCH('Property Value Dist'!BX$2,'Pop and Housing Units'!$B$2:$P$2,0))*INDEX(Assumptions!$A$1:$H$16,MATCH('Property Value Dist'!BX$4,Assumptions!$A$1:$A$16,0),MATCH('Property Value Dist'!BX$2,Assumptions!$A$1:$H$1,0)),0)</f>
        <v>4342</v>
      </c>
      <c r="BY10" s="17">
        <f>ROUND(INDEX('Pop and Housing Units'!$B$2:$P$115,MATCH('Property Value Dist'!$B10,'Pop and Housing Units'!$B$2:$B$115,0),MATCH('Property Value Dist'!BY$2,'Pop and Housing Units'!$B$2:$P$2,0))*INDEX(Assumptions!$A$1:$H$16,MATCH('Property Value Dist'!BY$4,Assumptions!$A$1:$A$16,0),MATCH('Property Value Dist'!BY$2,Assumptions!$A$1:$H$1,0)),0)</f>
        <v>2250</v>
      </c>
      <c r="BZ10" s="17">
        <f>ROUND(INDEX('Pop and Housing Units'!$B$2:$P$115,MATCH('Property Value Dist'!$B10,'Pop and Housing Units'!$B$2:$B$115,0),MATCH('Property Value Dist'!BZ$2,'Pop and Housing Units'!$B$2:$P$2,0))*INDEX(Assumptions!$A$1:$H$16,MATCH('Property Value Dist'!BZ$4,Assumptions!$A$1:$A$16,0),MATCH('Property Value Dist'!BZ$2,Assumptions!$A$1:$H$1,0)),0)</f>
        <v>1538</v>
      </c>
      <c r="CA10" s="17">
        <f>ROUND(INDEX('Pop and Housing Units'!$B$2:$P$115,MATCH('Property Value Dist'!$B10,'Pop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10" s="17">
        <f>ROUND(INDEX('Pop and Housing Units'!$B$2:$P$115,MATCH('Property Value Dist'!$B10,'Pop and Housing Units'!$B$2:$B$115,0),MATCH('Property Value Dist'!CB$2,'Pop and Housing Units'!$B$2:$P$2,0))*INDEX(Assumptions!$A$1:$H$16,MATCH('Property Value Dist'!CB$4,Assumptions!$A$1:$A$16,0),MATCH('Property Value Dist'!CB$2,Assumptions!$A$1:$H$1,0)),0)</f>
        <v>570</v>
      </c>
    </row>
    <row r="11" spans="2:80">
      <c r="B11" s="18">
        <f>B10+1</f>
        <v>2026</v>
      </c>
      <c r="C11" s="19">
        <f>ROUND(INDEX('Pop and Housing Units'!$B$2:$P$115,MATCH('Property Value Dist'!$B11,'Pop and Housing Units'!$B$2:$B$115,0),MATCH('Property Value Dist'!C$2,'Pop and Housing Units'!$B$2:$P$2,0))*INDEX(Assumptions!$A$1:$H$16,MATCH('Property Value Dist'!C$4,Assumptions!$A$1:$A$16,0),MATCH('Property Value Dist'!C$2,Assumptions!$A$1:$H$1,0)),0)</f>
        <v>128122</v>
      </c>
      <c r="D11" s="19">
        <f>ROUND(INDEX('Pop and Housing Units'!$B$2:$P$115,MATCH('Property Value Dist'!$B11,'Pop and Housing Units'!$B$2:$B$115,0),MATCH('Property Value Dist'!D$2,'Pop and Housing Units'!$B$2:$P$2,0))*INDEX(Assumptions!$A$1:$H$16,MATCH('Property Value Dist'!D$4,Assumptions!$A$1:$A$16,0),MATCH('Property Value Dist'!D$2,Assumptions!$A$1:$H$1,0)),0)</f>
        <v>136762</v>
      </c>
      <c r="E11" s="19">
        <f>ROUND(INDEX('Pop and Housing Units'!$B$2:$P$115,MATCH('Property Value Dist'!$B11,'Pop and Housing Units'!$B$2:$B$115,0),MATCH('Property Value Dist'!E$2,'Pop and Housing Units'!$B$2:$P$2,0))*INDEX(Assumptions!$A$1:$H$16,MATCH('Property Value Dist'!E$4,Assumptions!$A$1:$A$16,0),MATCH('Property Value Dist'!E$2,Assumptions!$A$1:$H$1,0)),0)</f>
        <v>207080</v>
      </c>
      <c r="F11" s="19">
        <f>ROUND(INDEX('Pop and Housing Units'!$B$2:$P$115,MATCH('Property Value Dist'!$B11,'Pop and Housing Units'!$B$2:$B$115,0),MATCH('Property Value Dist'!F$2,'Pop and Housing Units'!$B$2:$P$2,0))*INDEX(Assumptions!$A$1:$H$16,MATCH('Property Value Dist'!F$4,Assumptions!$A$1:$A$16,0),MATCH('Property Value Dist'!F$2,Assumptions!$A$1:$H$1,0)),0)</f>
        <v>477924</v>
      </c>
      <c r="G11" s="19">
        <f>ROUND(INDEX('Pop and Housing Units'!$B$2:$P$115,MATCH('Property Value Dist'!$B11,'Pop and Housing Units'!$B$2:$B$115,0),MATCH('Property Value Dist'!G$2,'Pop and Housing Units'!$B$2:$P$2,0))*INDEX(Assumptions!$A$1:$H$16,MATCH('Property Value Dist'!G$4,Assumptions!$A$1:$A$16,0),MATCH('Property Value Dist'!G$2,Assumptions!$A$1:$H$1,0)),0)</f>
        <v>321198</v>
      </c>
      <c r="H11" s="19">
        <f>ROUND(INDEX('Pop and Housing Units'!$B$2:$P$115,MATCH('Property Value Dist'!$B11,'Pop and Housing Units'!$B$2:$B$115,0),MATCH('Property Value Dist'!H$2,'Pop and Housing Units'!$B$2:$P$2,0))*INDEX(Assumptions!$A$1:$H$16,MATCH('Property Value Dist'!H$4,Assumptions!$A$1:$A$16,0),MATCH('Property Value Dist'!H$2,Assumptions!$A$1:$H$1,0)),0)</f>
        <v>243729</v>
      </c>
      <c r="I11" s="19">
        <f>ROUND(INDEX('Pop and Housing Units'!$B$2:$P$115,MATCH('Property Value Dist'!$B11,'Pop and Housing Units'!$B$2:$B$115,0),MATCH('Property Value Dist'!I$2,'Pop and Housing Units'!$B$2:$P$2,0))*INDEX(Assumptions!$A$1:$H$16,MATCH('Property Value Dist'!I$4,Assumptions!$A$1:$A$16,0),MATCH('Property Value Dist'!I$2,Assumptions!$A$1:$H$1,0)),0)</f>
        <v>682918</v>
      </c>
      <c r="J11" s="19">
        <f>ROUND(INDEX('Pop and Housing Units'!$B$2:$P$115,MATCH('Property Value Dist'!$B11,'Pop and Housing Units'!$B$2:$B$115,0),MATCH('Property Value Dist'!J$2,'Pop and Housing Units'!$B$2:$P$2,0))*INDEX(Assumptions!$A$1:$H$16,MATCH('Property Value Dist'!J$4,Assumptions!$A$1:$A$16,0),MATCH('Property Value Dist'!J$2,Assumptions!$A$1:$H$1,0)),0)</f>
        <v>342949</v>
      </c>
      <c r="K11" s="19">
        <f>ROUND(INDEX('Pop and Housing Units'!$B$2:$P$115,MATCH('Property Value Dist'!$B11,'Pop and Housing Units'!$B$2:$B$115,0),MATCH('Property Value Dist'!K$2,'Pop and Housing Units'!$B$2:$P$2,0))*INDEX(Assumptions!$A$1:$H$16,MATCH('Property Value Dist'!K$4,Assumptions!$A$1:$A$16,0),MATCH('Property Value Dist'!K$2,Assumptions!$A$1:$H$1,0)),0)</f>
        <v>157322</v>
      </c>
      <c r="L11" s="19">
        <f>ROUND(INDEX('Pop and Housing Units'!$B$2:$P$115,MATCH('Property Value Dist'!$B11,'Pop and Housing Units'!$B$2:$B$115,0),MATCH('Property Value Dist'!L$2,'Pop and Housing Units'!$B$2:$P$2,0))*INDEX(Assumptions!$A$1:$H$16,MATCH('Property Value Dist'!L$4,Assumptions!$A$1:$A$16,0),MATCH('Property Value Dist'!L$2,Assumptions!$A$1:$H$1,0)),0)</f>
        <v>170730</v>
      </c>
      <c r="M11" s="19">
        <f>ROUND(INDEX('Pop and Housing Units'!$B$2:$P$115,MATCH('Property Value Dist'!$B11,'Pop and Housing Units'!$B$2:$B$115,0),MATCH('Property Value Dist'!M$2,'Pop and Housing Units'!$B$2:$P$2,0))*INDEX(Assumptions!$A$1:$H$16,MATCH('Property Value Dist'!M$4,Assumptions!$A$1:$A$16,0),MATCH('Property Value Dist'!M$2,Assumptions!$A$1:$H$1,0)),0)</f>
        <v>59294</v>
      </c>
      <c r="N11" s="19">
        <f>ROUND(INDEX('Pop and Housing Units'!$B$2:$P$115,MATCH('Property Value Dist'!$B11,'Pop and Housing Units'!$B$2:$B$115,0),MATCH('Property Value Dist'!N$2,'Pop and Housing Units'!$B$2:$P$2,0))*INDEX(Assumptions!$A$1:$H$16,MATCH('Property Value Dist'!N$4,Assumptions!$A$1:$A$16,0),MATCH('Property Value Dist'!N$2,Assumptions!$A$1:$H$1,0)),0)</f>
        <v>33669</v>
      </c>
      <c r="O11" s="19">
        <f>ROUND(INDEX('Pop and Housing Units'!$B$2:$P$115,MATCH('Property Value Dist'!$B11,'Pop and Housing Units'!$B$2:$B$115,0),MATCH('Property Value Dist'!O$2,'Pop and Housing Units'!$B$2:$P$2,0))*INDEX(Assumptions!$A$1:$H$16,MATCH('Property Value Dist'!O$4,Assumptions!$A$1:$A$16,0),MATCH('Property Value Dist'!O$2,Assumptions!$A$1:$H$1,0)),0)</f>
        <v>17877</v>
      </c>
      <c r="P11" s="19">
        <f>ROUND(INDEX('Pop and Housing Units'!$B$2:$P$115,MATCH('Property Value Dist'!$B11,'Pop and Housing Units'!$B$2:$B$115,0),MATCH('Property Value Dist'!P$2,'Pop and Housing Units'!$B$2:$P$2,0))*INDEX(Assumptions!$A$1:$H$16,MATCH('Property Value Dist'!P$4,Assumptions!$A$1:$A$16,0),MATCH('Property Value Dist'!P$2,Assumptions!$A$1:$H$1,0)),0)</f>
        <v>167888</v>
      </c>
      <c r="Q11" s="19">
        <f>ROUND(INDEX('Pop and Housing Units'!$B$2:$P$115,MATCH('Property Value Dist'!$B11,'Pop and Housing Units'!$B$2:$B$115,0),MATCH('Property Value Dist'!Q$2,'Pop and Housing Units'!$B$2:$P$2,0))*INDEX(Assumptions!$A$1:$H$16,MATCH('Property Value Dist'!Q$4,Assumptions!$A$1:$A$16,0),MATCH('Property Value Dist'!Q$2,Assumptions!$A$1:$H$1,0)),0)</f>
        <v>142426</v>
      </c>
      <c r="R11" s="19">
        <f>ROUND(INDEX('Pop and Housing Units'!$B$2:$P$115,MATCH('Property Value Dist'!$B11,'Pop and Housing Units'!$B$2:$B$115,0),MATCH('Property Value Dist'!R$2,'Pop and Housing Units'!$B$2:$P$2,0))*INDEX(Assumptions!$A$1:$H$16,MATCH('Property Value Dist'!R$4,Assumptions!$A$1:$A$16,0),MATCH('Property Value Dist'!R$2,Assumptions!$A$1:$H$1,0)),0)</f>
        <v>183801</v>
      </c>
      <c r="S11" s="19">
        <f>ROUND(INDEX('Pop and Housing Units'!$B$2:$P$115,MATCH('Property Value Dist'!$B11,'Pop and Housing Units'!$B$2:$B$115,0),MATCH('Property Value Dist'!S$2,'Pop and Housing Units'!$B$2:$P$2,0))*INDEX(Assumptions!$A$1:$H$16,MATCH('Property Value Dist'!S$4,Assumptions!$A$1:$A$16,0),MATCH('Property Value Dist'!S$2,Assumptions!$A$1:$H$1,0)),0)</f>
        <v>406061</v>
      </c>
      <c r="T11" s="19">
        <f>ROUND(INDEX('Pop and Housing Units'!$B$2:$P$115,MATCH('Property Value Dist'!$B11,'Pop and Housing Units'!$B$2:$B$115,0),MATCH('Property Value Dist'!T$2,'Pop and Housing Units'!$B$2:$P$2,0))*INDEX(Assumptions!$A$1:$H$16,MATCH('Property Value Dist'!T$4,Assumptions!$A$1:$A$16,0),MATCH('Property Value Dist'!T$2,Assumptions!$A$1:$H$1,0)),0)</f>
        <v>297053</v>
      </c>
      <c r="U11" s="19">
        <f>ROUND(INDEX('Pop and Housing Units'!$B$2:$P$115,MATCH('Property Value Dist'!$B11,'Pop and Housing Units'!$B$2:$B$115,0),MATCH('Property Value Dist'!U$2,'Pop and Housing Units'!$B$2:$P$2,0))*INDEX(Assumptions!$A$1:$H$16,MATCH('Property Value Dist'!U$4,Assumptions!$A$1:$A$16,0),MATCH('Property Value Dist'!U$2,Assumptions!$A$1:$H$1,0)),0)</f>
        <v>251169</v>
      </c>
      <c r="V11" s="19">
        <f>ROUND(INDEX('Pop and Housing Units'!$B$2:$P$115,MATCH('Property Value Dist'!$B11,'Pop and Housing Units'!$B$2:$B$115,0),MATCH('Property Value Dist'!V$2,'Pop and Housing Units'!$B$2:$P$2,0))*INDEX(Assumptions!$A$1:$H$16,MATCH('Property Value Dist'!V$4,Assumptions!$A$1:$A$16,0),MATCH('Property Value Dist'!V$2,Assumptions!$A$1:$H$1,0)),0)</f>
        <v>648212</v>
      </c>
      <c r="W11" s="19">
        <f>ROUND(INDEX('Pop and Housing Units'!$B$2:$P$115,MATCH('Property Value Dist'!$B11,'Pop and Housing Units'!$B$2:$B$115,0),MATCH('Property Value Dist'!W$2,'Pop and Housing Units'!$B$2:$P$2,0))*INDEX(Assumptions!$A$1:$H$16,MATCH('Property Value Dist'!W$4,Assumptions!$A$1:$A$16,0),MATCH('Property Value Dist'!W$2,Assumptions!$A$1:$H$1,0)),0)</f>
        <v>298644</v>
      </c>
      <c r="X11" s="19">
        <f>ROUND(INDEX('Pop and Housing Units'!$B$2:$P$115,MATCH('Property Value Dist'!$B11,'Pop and Housing Units'!$B$2:$B$115,0),MATCH('Property Value Dist'!X$2,'Pop and Housing Units'!$B$2:$P$2,0))*INDEX(Assumptions!$A$1:$H$16,MATCH('Property Value Dist'!X$4,Assumptions!$A$1:$A$16,0),MATCH('Property Value Dist'!X$2,Assumptions!$A$1:$H$1,0)),0)</f>
        <v>128900</v>
      </c>
      <c r="Y11" s="19">
        <f>ROUND(INDEX('Pop and Housing Units'!$B$2:$P$115,MATCH('Property Value Dist'!$B11,'Pop and Housing Units'!$B$2:$B$115,0),MATCH('Property Value Dist'!Y$2,'Pop and Housing Units'!$B$2:$P$2,0))*INDEX(Assumptions!$A$1:$H$16,MATCH('Property Value Dist'!Y$4,Assumptions!$A$1:$A$16,0),MATCH('Property Value Dist'!Y$2,Assumptions!$A$1:$H$1,0)),0)</f>
        <v>82220</v>
      </c>
      <c r="Z11" s="19">
        <f>ROUND(INDEX('Pop and Housing Units'!$B$2:$P$115,MATCH('Property Value Dist'!$B11,'Pop and Housing Units'!$B$2:$B$115,0),MATCH('Property Value Dist'!Z$2,'Pop and Housing Units'!$B$2:$P$2,0))*INDEX(Assumptions!$A$1:$H$16,MATCH('Property Value Dist'!Z$4,Assumptions!$A$1:$A$16,0),MATCH('Property Value Dist'!Z$2,Assumptions!$A$1:$H$1,0)),0)</f>
        <v>21218</v>
      </c>
      <c r="AA11" s="19">
        <f>ROUND(INDEX('Pop and Housing Units'!$B$2:$P$115,MATCH('Property Value Dist'!$B11,'Pop and Housing Units'!$B$2:$B$115,0),MATCH('Property Value Dist'!AA$2,'Pop and Housing Units'!$B$2:$P$2,0))*INDEX(Assumptions!$A$1:$H$16,MATCH('Property Value Dist'!AA$4,Assumptions!$A$1:$A$16,0),MATCH('Property Value Dist'!AA$2,Assumptions!$A$1:$H$1,0)),0)</f>
        <v>14853</v>
      </c>
      <c r="AB11" s="19">
        <f>ROUND(INDEX('Pop and Housing Units'!$B$2:$P$115,MATCH('Property Value Dist'!$B11,'Pop and Housing Units'!$B$2:$B$115,0),MATCH('Property Value Dist'!AB$2,'Pop and Housing Units'!$B$2:$P$2,0))*INDEX(Assumptions!$A$1:$H$16,MATCH('Property Value Dist'!AB$4,Assumptions!$A$1:$A$16,0),MATCH('Property Value Dist'!AB$2,Assumptions!$A$1:$H$1,0)),0)</f>
        <v>9813</v>
      </c>
      <c r="AC11" s="19">
        <f>ROUND(INDEX('Pop and Housing Units'!$B$2:$P$115,MATCH('Property Value Dist'!$B11,'Pop and Housing Units'!$B$2:$B$115,0),MATCH('Property Value Dist'!AC$2,'Pop and Housing Units'!$B$2:$P$2,0))*INDEX(Assumptions!$A$1:$H$16,MATCH('Property Value Dist'!AC$4,Assumptions!$A$1:$A$16,0),MATCH('Property Value Dist'!AC$2,Assumptions!$A$1:$H$1,0)),0)</f>
        <v>84002</v>
      </c>
      <c r="AD11" s="19">
        <f>ROUND(INDEX('Pop and Housing Units'!$B$2:$P$115,MATCH('Property Value Dist'!$B11,'Pop and Housing Units'!$B$2:$B$115,0),MATCH('Property Value Dist'!AD$2,'Pop and Housing Units'!$B$2:$P$2,0))*INDEX(Assumptions!$A$1:$H$16,MATCH('Property Value Dist'!AD$4,Assumptions!$A$1:$A$16,0),MATCH('Property Value Dist'!AD$2,Assumptions!$A$1:$H$1,0)),0)</f>
        <v>147003</v>
      </c>
      <c r="AE11" s="19">
        <f>ROUND(INDEX('Pop and Housing Units'!$B$2:$P$115,MATCH('Property Value Dist'!$B11,'Pop and Housing Units'!$B$2:$B$115,0),MATCH('Property Value Dist'!AE$2,'Pop and Housing Units'!$B$2:$P$2,0))*INDEX(Assumptions!$A$1:$H$16,MATCH('Property Value Dist'!AE$4,Assumptions!$A$1:$A$16,0),MATCH('Property Value Dist'!AE$2,Assumptions!$A$1:$H$1,0)),0)</f>
        <v>264983</v>
      </c>
      <c r="AF11" s="19">
        <f>ROUND(INDEX('Pop and Housing Units'!$B$2:$P$115,MATCH('Property Value Dist'!$B11,'Pop and Housing Units'!$B$2:$B$115,0),MATCH('Property Value Dist'!AF$2,'Pop and Housing Units'!$B$2:$P$2,0))*INDEX(Assumptions!$A$1:$H$16,MATCH('Property Value Dist'!AF$4,Assumptions!$A$1:$A$16,0),MATCH('Property Value Dist'!AF$2,Assumptions!$A$1:$H$1,0)),0)</f>
        <v>509909</v>
      </c>
      <c r="AG11" s="19">
        <f>ROUND(INDEX('Pop and Housing Units'!$B$2:$P$115,MATCH('Property Value Dist'!$B11,'Pop and Housing Units'!$B$2:$B$115,0),MATCH('Property Value Dist'!AG$2,'Pop and Housing Units'!$B$2:$P$2,0))*INDEX(Assumptions!$A$1:$H$16,MATCH('Property Value Dist'!AG$4,Assumptions!$A$1:$A$16,0),MATCH('Property Value Dist'!AG$2,Assumptions!$A$1:$H$1,0)),0)</f>
        <v>248466</v>
      </c>
      <c r="AH11" s="19">
        <f>ROUND(INDEX('Pop and Housing Units'!$B$2:$P$115,MATCH('Property Value Dist'!$B11,'Pop and Housing Units'!$B$2:$B$115,0),MATCH('Property Value Dist'!AH$2,'Pop and Housing Units'!$B$2:$P$2,0))*INDEX(Assumptions!$A$1:$H$16,MATCH('Property Value Dist'!AH$4,Assumptions!$A$1:$A$16,0),MATCH('Property Value Dist'!AH$2,Assumptions!$A$1:$H$1,0)),0)</f>
        <v>179565</v>
      </c>
      <c r="AI11" s="19">
        <f>ROUND(INDEX('Pop and Housing Units'!$B$2:$P$115,MATCH('Property Value Dist'!$B11,'Pop and Housing Units'!$B$2:$B$115,0),MATCH('Property Value Dist'!AI$2,'Pop and Housing Units'!$B$2:$P$2,0))*INDEX(Assumptions!$A$1:$H$16,MATCH('Property Value Dist'!AI$4,Assumptions!$A$1:$A$16,0),MATCH('Property Value Dist'!AI$2,Assumptions!$A$1:$H$1,0)),0)</f>
        <v>446908</v>
      </c>
      <c r="AJ11" s="19">
        <f>ROUND(INDEX('Pop and Housing Units'!$B$2:$P$115,MATCH('Property Value Dist'!$B11,'Pop and Housing Units'!$B$2:$B$115,0),MATCH('Property Value Dist'!AJ$2,'Pop and Housing Units'!$B$2:$P$2,0))*INDEX(Assumptions!$A$1:$H$16,MATCH('Property Value Dist'!AJ$4,Assumptions!$A$1:$A$16,0),MATCH('Property Value Dist'!AJ$2,Assumptions!$A$1:$H$1,0)),0)</f>
        <v>237848</v>
      </c>
      <c r="AK11" s="19">
        <f>ROUND(INDEX('Pop and Housing Units'!$B$2:$P$115,MATCH('Property Value Dist'!$B11,'Pop and Housing Units'!$B$2:$B$115,0),MATCH('Property Value Dist'!AK$2,'Pop and Housing Units'!$B$2:$P$2,0))*INDEX(Assumptions!$A$1:$H$16,MATCH('Property Value Dist'!AK$4,Assumptions!$A$1:$A$16,0),MATCH('Property Value Dist'!AK$2,Assumptions!$A$1:$H$1,0)),0)</f>
        <v>102407</v>
      </c>
      <c r="AL11" s="19">
        <f>ROUND(INDEX('Pop and Housing Units'!$B$2:$P$115,MATCH('Property Value Dist'!$B11,'Pop and Housing Units'!$B$2:$B$115,0),MATCH('Property Value Dist'!AL$2,'Pop and Housing Units'!$B$2:$P$2,0))*INDEX(Assumptions!$A$1:$H$16,MATCH('Property Value Dist'!AL$4,Assumptions!$A$1:$A$16,0),MATCH('Property Value Dist'!AL$2,Assumptions!$A$1:$H$1,0)),0)</f>
        <v>100519</v>
      </c>
      <c r="AM11" s="19">
        <f>ROUND(INDEX('Pop and Housing Units'!$B$2:$P$115,MATCH('Property Value Dist'!$B11,'Pop and Housing Units'!$B$2:$B$115,0),MATCH('Property Value Dist'!AM$2,'Pop and Housing Units'!$B$2:$P$2,0))*INDEX(Assumptions!$A$1:$H$16,MATCH('Property Value Dist'!AM$4,Assumptions!$A$1:$A$16,0),MATCH('Property Value Dist'!AM$2,Assumptions!$A$1:$H$1,0)),0)</f>
        <v>20529</v>
      </c>
      <c r="AN11" s="19">
        <f>ROUND(INDEX('Pop and Housing Units'!$B$2:$P$115,MATCH('Property Value Dist'!$B11,'Pop and Housing Units'!$B$2:$B$115,0),MATCH('Property Value Dist'!AN$2,'Pop and Housing Units'!$B$2:$P$2,0))*INDEX(Assumptions!$A$1:$H$16,MATCH('Property Value Dist'!AN$4,Assumptions!$A$1:$A$16,0),MATCH('Property Value Dist'!AN$2,Assumptions!$A$1:$H$1,0)),0)</f>
        <v>8495</v>
      </c>
      <c r="AO11" s="19">
        <f>ROUND(INDEX('Pop and Housing Units'!$B$2:$P$115,MATCH('Property Value Dist'!$B11,'Pop and Housing Units'!$B$2:$B$115,0),MATCH('Property Value Dist'!AO$2,'Pop and Housing Units'!$B$2:$P$2,0))*INDEX(Assumptions!$A$1:$H$16,MATCH('Property Value Dist'!AO$4,Assumptions!$A$1:$A$16,0),MATCH('Property Value Dist'!AO$2,Assumptions!$A$1:$H$1,0)),0)</f>
        <v>8966</v>
      </c>
      <c r="AP11" s="19">
        <f>ROUND(INDEX('Pop and Housing Units'!$B$2:$P$115,MATCH('Property Value Dist'!$B11,'Pop and Housing Units'!$B$2:$B$115,0),MATCH('Property Value Dist'!AP$2,'Pop and Housing Units'!$B$2:$P$2,0))*INDEX(Assumptions!$A$1:$H$16,MATCH('Property Value Dist'!AP$4,Assumptions!$A$1:$A$16,0),MATCH('Property Value Dist'!AP$2,Assumptions!$A$1:$H$1,0)),0)</f>
        <v>98292</v>
      </c>
      <c r="AQ11" s="19">
        <f>ROUND(INDEX('Pop and Housing Units'!$B$2:$P$115,MATCH('Property Value Dist'!$B11,'Pop and Housing Units'!$B$2:$B$115,0),MATCH('Property Value Dist'!AQ$2,'Pop and Housing Units'!$B$2:$P$2,0))*INDEX(Assumptions!$A$1:$H$16,MATCH('Property Value Dist'!AQ$4,Assumptions!$A$1:$A$16,0),MATCH('Property Value Dist'!AQ$2,Assumptions!$A$1:$H$1,0)),0)</f>
        <v>98606</v>
      </c>
      <c r="AR11" s="19">
        <f>ROUND(INDEX('Pop and Housing Units'!$B$2:$P$115,MATCH('Property Value Dist'!$B11,'Pop and Housing Units'!$B$2:$B$115,0),MATCH('Property Value Dist'!AR$2,'Pop and Housing Units'!$B$2:$P$2,0))*INDEX(Assumptions!$A$1:$H$16,MATCH('Property Value Dist'!AR$4,Assumptions!$A$1:$A$16,0),MATCH('Property Value Dist'!AR$2,Assumptions!$A$1:$H$1,0)),0)</f>
        <v>82415</v>
      </c>
      <c r="AS11" s="19">
        <f>ROUND(INDEX('Pop and Housing Units'!$B$2:$P$115,MATCH('Property Value Dist'!$B11,'Pop and Housing Units'!$B$2:$B$115,0),MATCH('Property Value Dist'!AS$2,'Pop and Housing Units'!$B$2:$P$2,0))*INDEX(Assumptions!$A$1:$H$16,MATCH('Property Value Dist'!AS$4,Assumptions!$A$1:$A$16,0),MATCH('Property Value Dist'!AS$2,Assumptions!$A$1:$H$1,0)),0)</f>
        <v>90145</v>
      </c>
      <c r="AT11" s="19">
        <f>ROUND(INDEX('Pop and Housing Units'!$B$2:$P$115,MATCH('Property Value Dist'!$B11,'Pop and Housing Units'!$B$2:$B$115,0),MATCH('Property Value Dist'!AT$2,'Pop and Housing Units'!$B$2:$P$2,0))*INDEX(Assumptions!$A$1:$H$16,MATCH('Property Value Dist'!AT$4,Assumptions!$A$1:$A$16,0),MATCH('Property Value Dist'!AT$2,Assumptions!$A$1:$H$1,0)),0)</f>
        <v>45751</v>
      </c>
      <c r="AU11" s="19">
        <f>ROUND(INDEX('Pop and Housing Units'!$B$2:$P$115,MATCH('Property Value Dist'!$B11,'Pop and Housing Units'!$B$2:$B$115,0),MATCH('Property Value Dist'!AU$2,'Pop and Housing Units'!$B$2:$P$2,0))*INDEX(Assumptions!$A$1:$H$16,MATCH('Property Value Dist'!AU$4,Assumptions!$A$1:$A$16,0),MATCH('Property Value Dist'!AU$2,Assumptions!$A$1:$H$1,0)),0)</f>
        <v>17601</v>
      </c>
      <c r="AV11" s="19">
        <f>ROUND(INDEX('Pop and Housing Units'!$B$2:$P$115,MATCH('Property Value Dist'!$B11,'Pop and Housing Units'!$B$2:$B$115,0),MATCH('Property Value Dist'!AV$2,'Pop and Housing Units'!$B$2:$P$2,0))*INDEX(Assumptions!$A$1:$H$16,MATCH('Property Value Dist'!AV$4,Assumptions!$A$1:$A$16,0),MATCH('Property Value Dist'!AV$2,Assumptions!$A$1:$H$1,0)),0)</f>
        <v>52907</v>
      </c>
      <c r="AW11" s="19">
        <f>ROUND(INDEX('Pop and Housing Units'!$B$2:$P$115,MATCH('Property Value Dist'!$B11,'Pop and Housing Units'!$B$2:$B$115,0),MATCH('Property Value Dist'!AW$2,'Pop and Housing Units'!$B$2:$P$2,0))*INDEX(Assumptions!$A$1:$H$16,MATCH('Property Value Dist'!AW$4,Assumptions!$A$1:$A$16,0),MATCH('Property Value Dist'!AW$2,Assumptions!$A$1:$H$1,0)),0)</f>
        <v>15198</v>
      </c>
      <c r="AX11" s="19">
        <f>ROUND(INDEX('Pop and Housing Units'!$B$2:$P$115,MATCH('Property Value Dist'!$B11,'Pop and Housing Units'!$B$2:$B$115,0),MATCH('Property Value Dist'!AX$2,'Pop and Housing Units'!$B$2:$P$2,0))*INDEX(Assumptions!$A$1:$H$16,MATCH('Property Value Dist'!AX$4,Assumptions!$A$1:$A$16,0),MATCH('Property Value Dist'!AX$2,Assumptions!$A$1:$H$1,0)),0)</f>
        <v>9558</v>
      </c>
      <c r="AY11" s="19">
        <f>ROUND(INDEX('Pop and Housing Units'!$B$2:$P$115,MATCH('Property Value Dist'!$B11,'Pop and Housing Units'!$B$2:$B$115,0),MATCH('Property Value Dist'!AY$2,'Pop and Housing Units'!$B$2:$P$2,0))*INDEX(Assumptions!$A$1:$H$16,MATCH('Property Value Dist'!AY$4,Assumptions!$A$1:$A$16,0),MATCH('Property Value Dist'!AY$2,Assumptions!$A$1:$H$1,0)),0)</f>
        <v>5641</v>
      </c>
      <c r="AZ11" s="19">
        <f>ROUND(INDEX('Pop and Housing Units'!$B$2:$P$115,MATCH('Property Value Dist'!$B11,'Pop and Housing Units'!$B$2:$B$115,0),MATCH('Property Value Dist'!AZ$2,'Pop and Housing Units'!$B$2:$P$2,0))*INDEX(Assumptions!$A$1:$H$16,MATCH('Property Value Dist'!AZ$4,Assumptions!$A$1:$A$16,0),MATCH('Property Value Dist'!AZ$2,Assumptions!$A$1:$H$1,0)),0)</f>
        <v>1358</v>
      </c>
      <c r="BA11" s="19">
        <f>ROUND(INDEX('Pop and Housing Units'!$B$2:$P$115,MATCH('Property Value Dist'!$B11,'Pop and Housing Units'!$B$2:$B$115,0),MATCH('Property Value Dist'!BA$2,'Pop and Housing Units'!$B$2:$P$2,0))*INDEX(Assumptions!$A$1:$H$16,MATCH('Property Value Dist'!BA$4,Assumptions!$A$1:$A$16,0),MATCH('Property Value Dist'!BA$2,Assumptions!$A$1:$H$1,0)),0)</f>
        <v>3134</v>
      </c>
      <c r="BB11" s="19">
        <f>ROUND(INDEX('Pop and Housing Units'!$B$2:$P$115,MATCH('Property Value Dist'!$B11,'Pop and Housing Units'!$B$2:$B$115,0),MATCH('Property Value Dist'!BB$2,'Pop and Housing Units'!$B$2:$P$2,0))*INDEX(Assumptions!$A$1:$H$16,MATCH('Property Value Dist'!BB$4,Assumptions!$A$1:$A$16,0),MATCH('Property Value Dist'!BB$2,Assumptions!$A$1:$H$1,0)),0)</f>
        <v>1671</v>
      </c>
      <c r="BC11" s="19">
        <f>ROUND(INDEX('Pop and Housing Units'!$B$2:$P$115,MATCH('Property Value Dist'!$B11,'Pop and Housing Units'!$B$2:$B$115,0),MATCH('Property Value Dist'!BC$2,'Pop and Housing Units'!$B$2:$P$2,0))*INDEX(Assumptions!$A$1:$H$16,MATCH('Property Value Dist'!BC$4,Assumptions!$A$1:$A$16,0),MATCH('Property Value Dist'!BC$2,Assumptions!$A$1:$H$1,0)),0)</f>
        <v>59669</v>
      </c>
      <c r="BD11" s="19">
        <f>ROUND(INDEX('Pop and Housing Units'!$B$2:$P$115,MATCH('Property Value Dist'!$B11,'Pop and Housing Units'!$B$2:$B$115,0),MATCH('Property Value Dist'!BD$2,'Pop and Housing Units'!$B$2:$P$2,0))*INDEX(Assumptions!$A$1:$H$16,MATCH('Property Value Dist'!BD$4,Assumptions!$A$1:$A$16,0),MATCH('Property Value Dist'!BD$2,Assumptions!$A$1:$H$1,0)),0)</f>
        <v>83692</v>
      </c>
      <c r="BE11" s="19">
        <f>ROUND(INDEX('Pop and Housing Units'!$B$2:$P$115,MATCH('Property Value Dist'!$B11,'Pop and Housing Units'!$B$2:$B$115,0),MATCH('Property Value Dist'!BE$2,'Pop and Housing Units'!$B$2:$P$2,0))*INDEX(Assumptions!$A$1:$H$16,MATCH('Property Value Dist'!BE$4,Assumptions!$A$1:$A$16,0),MATCH('Property Value Dist'!BE$2,Assumptions!$A$1:$H$1,0)),0)</f>
        <v>113286</v>
      </c>
      <c r="BF11" s="19">
        <f>ROUND(INDEX('Pop and Housing Units'!$B$2:$P$115,MATCH('Property Value Dist'!$B11,'Pop and Housing Units'!$B$2:$B$115,0),MATCH('Property Value Dist'!BF$2,'Pop and Housing Units'!$B$2:$P$2,0))*INDEX(Assumptions!$A$1:$H$16,MATCH('Property Value Dist'!BF$4,Assumptions!$A$1:$A$16,0),MATCH('Property Value Dist'!BF$2,Assumptions!$A$1:$H$1,0)),0)</f>
        <v>111849</v>
      </c>
      <c r="BG11" s="19">
        <f>ROUND(INDEX('Pop and Housing Units'!$B$2:$P$115,MATCH('Property Value Dist'!$B11,'Pop and Housing Units'!$B$2:$B$115,0),MATCH('Property Value Dist'!BG$2,'Pop and Housing Units'!$B$2:$P$2,0))*INDEX(Assumptions!$A$1:$H$16,MATCH('Property Value Dist'!BG$4,Assumptions!$A$1:$A$16,0),MATCH('Property Value Dist'!BG$2,Assumptions!$A$1:$H$1,0)),0)</f>
        <v>71411</v>
      </c>
      <c r="BH11" s="19">
        <f>ROUND(INDEX('Pop and Housing Units'!$B$2:$P$115,MATCH('Property Value Dist'!$B11,'Pop and Housing Units'!$B$2:$B$115,0),MATCH('Property Value Dist'!BH$2,'Pop and Housing Units'!$B$2:$P$2,0))*INDEX(Assumptions!$A$1:$H$16,MATCH('Property Value Dist'!BH$4,Assumptions!$A$1:$A$16,0),MATCH('Property Value Dist'!BH$2,Assumptions!$A$1:$H$1,0)),0)</f>
        <v>40678</v>
      </c>
      <c r="BI11" s="19">
        <f>ROUND(INDEX('Pop and Housing Units'!$B$2:$P$115,MATCH('Property Value Dist'!$B11,'Pop and Housing Units'!$B$2:$B$115,0),MATCH('Property Value Dist'!BI$2,'Pop and Housing Units'!$B$2:$P$2,0))*INDEX(Assumptions!$A$1:$H$16,MATCH('Property Value Dist'!BI$4,Assumptions!$A$1:$A$16,0),MATCH('Property Value Dist'!BI$2,Assumptions!$A$1:$H$1,0)),0)</f>
        <v>75484</v>
      </c>
      <c r="BJ11" s="19">
        <f>ROUND(INDEX('Pop and Housing Units'!$B$2:$P$115,MATCH('Property Value Dist'!$B11,'Pop and Housing Units'!$B$2:$B$115,0),MATCH('Property Value Dist'!BJ$2,'Pop and Housing Units'!$B$2:$P$2,0))*INDEX(Assumptions!$A$1:$H$16,MATCH('Property Value Dist'!BJ$4,Assumptions!$A$1:$A$16,0),MATCH('Property Value Dist'!BJ$2,Assumptions!$A$1:$H$1,0)),0)</f>
        <v>25102</v>
      </c>
      <c r="BK11" s="19">
        <f>ROUND(INDEX('Pop and Housing Units'!$B$2:$P$115,MATCH('Property Value Dist'!$B11,'Pop and Housing Units'!$B$2:$B$115,0),MATCH('Property Value Dist'!BK$2,'Pop and Housing Units'!$B$2:$P$2,0))*INDEX(Assumptions!$A$1:$H$16,MATCH('Property Value Dist'!BK$4,Assumptions!$A$1:$A$16,0),MATCH('Property Value Dist'!BK$2,Assumptions!$A$1:$H$1,0)),0)</f>
        <v>8327</v>
      </c>
      <c r="BL11" s="19">
        <f>ROUND(INDEX('Pop and Housing Units'!$B$2:$P$115,MATCH('Property Value Dist'!$B11,'Pop and Housing Units'!$B$2:$B$115,0),MATCH('Property Value Dist'!BL$2,'Pop and Housing Units'!$B$2:$P$2,0))*INDEX(Assumptions!$A$1:$H$16,MATCH('Property Value Dist'!BL$4,Assumptions!$A$1:$A$16,0),MATCH('Property Value Dist'!BL$2,Assumptions!$A$1:$H$1,0)),0)</f>
        <v>5392</v>
      </c>
      <c r="BM11" s="19">
        <f>ROUND(INDEX('Pop and Housing Units'!$B$2:$P$115,MATCH('Property Value Dist'!$B11,'Pop and Housing Units'!$B$2:$B$115,0),MATCH('Property Value Dist'!BM$2,'Pop and Housing Units'!$B$2:$P$2,0))*INDEX(Assumptions!$A$1:$H$16,MATCH('Property Value Dist'!BM$4,Assumptions!$A$1:$A$16,0),MATCH('Property Value Dist'!BM$2,Assumptions!$A$1:$H$1,0)),0)</f>
        <v>1078</v>
      </c>
      <c r="BN11" s="19">
        <f>ROUND(INDEX('Pop and Housing Units'!$B$2:$P$115,MATCH('Property Value Dist'!$B11,'Pop and Housing Units'!$B$2:$B$115,0),MATCH('Property Value Dist'!BN$2,'Pop and Housing Units'!$B$2:$P$2,0))*INDEX(Assumptions!$A$1:$H$16,MATCH('Property Value Dist'!BN$4,Assumptions!$A$1:$A$16,0),MATCH('Property Value Dist'!BN$2,Assumptions!$A$1:$H$1,0)),0)</f>
        <v>180</v>
      </c>
      <c r="BO11" s="19">
        <f>ROUND(INDEX('Pop and Housing Units'!$B$2:$P$115,MATCH('Property Value Dist'!$B11,'Pop and Housing Units'!$B$2:$B$115,0),MATCH('Property Value Dist'!BO$2,'Pop and Housing Units'!$B$2:$P$2,0))*INDEX(Assumptions!$A$1:$H$16,MATCH('Property Value Dist'!BO$4,Assumptions!$A$1:$A$16,0),MATCH('Property Value Dist'!BO$2,Assumptions!$A$1:$H$1,0)),0)</f>
        <v>2936</v>
      </c>
      <c r="BP11" s="19">
        <f>ROUND(INDEX('Pop and Housing Units'!$B$2:$P$115,MATCH('Property Value Dist'!$B11,'Pop and Housing Units'!$B$2:$B$115,0),MATCH('Property Value Dist'!BP$2,'Pop and Housing Units'!$B$2:$P$2,0))*INDEX(Assumptions!$A$1:$H$16,MATCH('Property Value Dist'!BP$4,Assumptions!$A$1:$A$16,0),MATCH('Property Value Dist'!BP$2,Assumptions!$A$1:$H$1,0)),0)</f>
        <v>10914</v>
      </c>
      <c r="BQ11" s="19">
        <f>ROUND(INDEX('Pop and Housing Units'!$B$2:$P$115,MATCH('Property Value Dist'!$B11,'Pop and Housing Units'!$B$2:$B$115,0),MATCH('Property Value Dist'!BQ$2,'Pop and Housing Units'!$B$2:$P$2,0))*INDEX(Assumptions!$A$1:$H$16,MATCH('Property Value Dist'!BQ$4,Assumptions!$A$1:$A$16,0),MATCH('Property Value Dist'!BQ$2,Assumptions!$A$1:$H$1,0)),0)</f>
        <v>22706</v>
      </c>
      <c r="BR11" s="19">
        <f>ROUND(INDEX('Pop and Housing Units'!$B$2:$P$115,MATCH('Property Value Dist'!$B11,'Pop and Housing Units'!$B$2:$B$115,0),MATCH('Property Value Dist'!BR$2,'Pop and Housing Units'!$B$2:$P$2,0))*INDEX(Assumptions!$A$1:$H$16,MATCH('Property Value Dist'!BR$4,Assumptions!$A$1:$A$16,0),MATCH('Property Value Dist'!BR$2,Assumptions!$A$1:$H$1,0)),0)</f>
        <v>19211</v>
      </c>
      <c r="BS11" s="19">
        <f>ROUND(INDEX('Pop and Housing Units'!$B$2:$P$115,MATCH('Property Value Dist'!$B11,'Pop and Housing Units'!$B$2:$B$115,0),MATCH('Property Value Dist'!BS$2,'Pop and Housing Units'!$B$2:$P$2,0))*INDEX(Assumptions!$A$1:$H$16,MATCH('Property Value Dist'!BS$4,Assumptions!$A$1:$A$16,0),MATCH('Property Value Dist'!BS$2,Assumptions!$A$1:$H$1,0)),0)</f>
        <v>23079</v>
      </c>
      <c r="BT11" s="19">
        <f>ROUND(INDEX('Pop and Housing Units'!$B$2:$P$115,MATCH('Property Value Dist'!$B11,'Pop and Housing Units'!$B$2:$B$115,0),MATCH('Property Value Dist'!BT$2,'Pop and Housing Units'!$B$2:$P$2,0))*INDEX(Assumptions!$A$1:$H$16,MATCH('Property Value Dist'!BT$4,Assumptions!$A$1:$A$16,0),MATCH('Property Value Dist'!BT$2,Assumptions!$A$1:$H$1,0)),0)</f>
        <v>14739</v>
      </c>
      <c r="BU11" s="19">
        <f>ROUND(INDEX('Pop and Housing Units'!$B$2:$P$115,MATCH('Property Value Dist'!$B11,'Pop and Housing Units'!$B$2:$B$115,0),MATCH('Property Value Dist'!BU$2,'Pop and Housing Units'!$B$2:$P$2,0))*INDEX(Assumptions!$A$1:$H$16,MATCH('Property Value Dist'!BU$4,Assumptions!$A$1:$A$16,0),MATCH('Property Value Dist'!BU$2,Assumptions!$A$1:$H$1,0)),0)</f>
        <v>8369</v>
      </c>
      <c r="BV11" s="19">
        <f>ROUND(INDEX('Pop and Housing Units'!$B$2:$P$115,MATCH('Property Value Dist'!$B11,'Pop and Housing Units'!$B$2:$B$115,0),MATCH('Property Value Dist'!BV$2,'Pop and Housing Units'!$B$2:$P$2,0))*INDEX(Assumptions!$A$1:$H$16,MATCH('Property Value Dist'!BV$4,Assumptions!$A$1:$A$16,0),MATCH('Property Value Dist'!BV$2,Assumptions!$A$1:$H$1,0)),0)</f>
        <v>24474</v>
      </c>
      <c r="BW11" s="19">
        <f>ROUND(INDEX('Pop and Housing Units'!$B$2:$P$115,MATCH('Property Value Dist'!$B11,'Pop and Housing Units'!$B$2:$B$115,0),MATCH('Property Value Dist'!BW$2,'Pop and Housing Units'!$B$2:$P$2,0))*INDEX(Assumptions!$A$1:$H$16,MATCH('Property Value Dist'!BW$4,Assumptions!$A$1:$A$16,0),MATCH('Property Value Dist'!BW$2,Assumptions!$A$1:$H$1,0)),0)</f>
        <v>11518</v>
      </c>
      <c r="BX11" s="19">
        <f>ROUND(INDEX('Pop and Housing Units'!$B$2:$P$115,MATCH('Property Value Dist'!$B11,'Pop and Housing Units'!$B$2:$B$115,0),MATCH('Property Value Dist'!BX$2,'Pop and Housing Units'!$B$2:$P$2,0))*INDEX(Assumptions!$A$1:$H$16,MATCH('Property Value Dist'!BX$4,Assumptions!$A$1:$A$16,0),MATCH('Property Value Dist'!BX$2,Assumptions!$A$1:$H$1,0)),0)</f>
        <v>4386</v>
      </c>
      <c r="BY11" s="19">
        <f>ROUND(INDEX('Pop and Housing Units'!$B$2:$P$115,MATCH('Property Value Dist'!$B11,'Pop and Housing Units'!$B$2:$B$115,0),MATCH('Property Value Dist'!BY$2,'Pop and Housing Units'!$B$2:$P$2,0))*INDEX(Assumptions!$A$1:$H$16,MATCH('Property Value Dist'!BY$4,Assumptions!$A$1:$A$16,0),MATCH('Property Value Dist'!BY$2,Assumptions!$A$1:$H$1,0)),0)</f>
        <v>2272</v>
      </c>
      <c r="BZ11" s="19">
        <f>ROUND(INDEX('Pop and Housing Units'!$B$2:$P$115,MATCH('Property Value Dist'!$B11,'Pop and Housing Units'!$B$2:$B$115,0),MATCH('Property Value Dist'!BZ$2,'Pop and Housing Units'!$B$2:$P$2,0))*INDEX(Assumptions!$A$1:$H$16,MATCH('Property Value Dist'!BZ$4,Assumptions!$A$1:$A$16,0),MATCH('Property Value Dist'!BZ$2,Assumptions!$A$1:$H$1,0)),0)</f>
        <v>1553</v>
      </c>
      <c r="CA11" s="19">
        <f>ROUND(INDEX('Pop and Housing Units'!$B$2:$P$115,MATCH('Property Value Dist'!$B11,'Pop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11" s="19">
        <f>ROUND(INDEX('Pop and Housing Units'!$B$2:$P$115,MATCH('Property Value Dist'!$B11,'Pop and Housing Units'!$B$2:$B$115,0),MATCH('Property Value Dist'!CB$2,'Pop and Housing Units'!$B$2:$P$2,0))*INDEX(Assumptions!$A$1:$H$16,MATCH('Property Value Dist'!CB$4,Assumptions!$A$1:$A$16,0),MATCH('Property Value Dist'!CB$2,Assumptions!$A$1:$H$1,0)),0)</f>
        <v>575</v>
      </c>
    </row>
    <row r="12" spans="2:80">
      <c r="B12" s="18">
        <f t="shared" si="6"/>
        <v>2027</v>
      </c>
      <c r="C12" s="17">
        <f>ROUND(INDEX('Pop and Housing Units'!$B$2:$P$115,MATCH('Property Value Dist'!$B12,'Pop and Housing Units'!$B$2:$B$115,0),MATCH('Property Value Dist'!C$2,'Pop and Housing Units'!$B$2:$P$2,0))*INDEX(Assumptions!$A$1:$H$16,MATCH('Property Value Dist'!C$4,Assumptions!$A$1:$A$16,0),MATCH('Property Value Dist'!C$2,Assumptions!$A$1:$H$1,0)),0)</f>
        <v>129712</v>
      </c>
      <c r="D12" s="17">
        <f>ROUND(INDEX('Pop and Housing Units'!$B$2:$P$115,MATCH('Property Value Dist'!$B12,'Pop and Housing Units'!$B$2:$B$115,0),MATCH('Property Value Dist'!D$2,'Pop and Housing Units'!$B$2:$P$2,0))*INDEX(Assumptions!$A$1:$H$16,MATCH('Property Value Dist'!D$4,Assumptions!$A$1:$A$16,0),MATCH('Property Value Dist'!D$2,Assumptions!$A$1:$H$1,0)),0)</f>
        <v>138460</v>
      </c>
      <c r="E12" s="17">
        <f>ROUND(INDEX('Pop and Housing Units'!$B$2:$P$115,MATCH('Property Value Dist'!$B12,'Pop and Housing Units'!$B$2:$B$115,0),MATCH('Property Value Dist'!E$2,'Pop and Housing Units'!$B$2:$P$2,0))*INDEX(Assumptions!$A$1:$H$16,MATCH('Property Value Dist'!E$4,Assumptions!$A$1:$A$16,0),MATCH('Property Value Dist'!E$2,Assumptions!$A$1:$H$1,0)),0)</f>
        <v>209650</v>
      </c>
      <c r="F12" s="17">
        <f>ROUND(INDEX('Pop and Housing Units'!$B$2:$P$115,MATCH('Property Value Dist'!$B12,'Pop and Housing Units'!$B$2:$B$115,0),MATCH('Property Value Dist'!F$2,'Pop and Housing Units'!$B$2:$P$2,0))*INDEX(Assumptions!$A$1:$H$16,MATCH('Property Value Dist'!F$4,Assumptions!$A$1:$A$16,0),MATCH('Property Value Dist'!F$2,Assumptions!$A$1:$H$1,0)),0)</f>
        <v>483855</v>
      </c>
      <c r="G12" s="17">
        <f>ROUND(INDEX('Pop and Housing Units'!$B$2:$P$115,MATCH('Property Value Dist'!$B12,'Pop and Housing Units'!$B$2:$B$115,0),MATCH('Property Value Dist'!G$2,'Pop and Housing Units'!$B$2:$P$2,0))*INDEX(Assumptions!$A$1:$H$16,MATCH('Property Value Dist'!G$4,Assumptions!$A$1:$A$16,0),MATCH('Property Value Dist'!G$2,Assumptions!$A$1:$H$1,0)),0)</f>
        <v>325184</v>
      </c>
      <c r="H12" s="17">
        <f>ROUND(INDEX('Pop and Housing Units'!$B$2:$P$115,MATCH('Property Value Dist'!$B12,'Pop and Housing Units'!$B$2:$B$115,0),MATCH('Property Value Dist'!H$2,'Pop and Housing Units'!$B$2:$P$2,0))*INDEX(Assumptions!$A$1:$H$16,MATCH('Property Value Dist'!H$4,Assumptions!$A$1:$A$16,0),MATCH('Property Value Dist'!H$2,Assumptions!$A$1:$H$1,0)),0)</f>
        <v>246754</v>
      </c>
      <c r="I12" s="17">
        <f>ROUND(INDEX('Pop and Housing Units'!$B$2:$P$115,MATCH('Property Value Dist'!$B12,'Pop and Housing Units'!$B$2:$B$115,0),MATCH('Property Value Dist'!I$2,'Pop and Housing Units'!$B$2:$P$2,0))*INDEX(Assumptions!$A$1:$H$16,MATCH('Property Value Dist'!I$4,Assumptions!$A$1:$A$16,0),MATCH('Property Value Dist'!I$2,Assumptions!$A$1:$H$1,0)),0)</f>
        <v>691393</v>
      </c>
      <c r="J12" s="17">
        <f>ROUND(INDEX('Pop and Housing Units'!$B$2:$P$115,MATCH('Property Value Dist'!$B12,'Pop and Housing Units'!$B$2:$B$115,0),MATCH('Property Value Dist'!J$2,'Pop and Housing Units'!$B$2:$P$2,0))*INDEX(Assumptions!$A$1:$H$16,MATCH('Property Value Dist'!J$4,Assumptions!$A$1:$A$16,0),MATCH('Property Value Dist'!J$2,Assumptions!$A$1:$H$1,0)),0)</f>
        <v>347205</v>
      </c>
      <c r="K12" s="17">
        <f>ROUND(INDEX('Pop and Housing Units'!$B$2:$P$115,MATCH('Property Value Dist'!$B12,'Pop and Housing Units'!$B$2:$B$115,0),MATCH('Property Value Dist'!K$2,'Pop and Housing Units'!$B$2:$P$2,0))*INDEX(Assumptions!$A$1:$H$16,MATCH('Property Value Dist'!K$4,Assumptions!$A$1:$A$16,0),MATCH('Property Value Dist'!K$2,Assumptions!$A$1:$H$1,0)),0)</f>
        <v>159274</v>
      </c>
      <c r="L12" s="17">
        <f>ROUND(INDEX('Pop and Housing Units'!$B$2:$P$115,MATCH('Property Value Dist'!$B12,'Pop and Housing Units'!$B$2:$B$115,0),MATCH('Property Value Dist'!L$2,'Pop and Housing Units'!$B$2:$P$2,0))*INDEX(Assumptions!$A$1:$H$16,MATCH('Property Value Dist'!L$4,Assumptions!$A$1:$A$16,0),MATCH('Property Value Dist'!L$2,Assumptions!$A$1:$H$1,0)),0)</f>
        <v>172848</v>
      </c>
      <c r="M12" s="17">
        <f>ROUND(INDEX('Pop and Housing Units'!$B$2:$P$115,MATCH('Property Value Dist'!$B12,'Pop and Housing Units'!$B$2:$B$115,0),MATCH('Property Value Dist'!M$2,'Pop and Housing Units'!$B$2:$P$2,0))*INDEX(Assumptions!$A$1:$H$16,MATCH('Property Value Dist'!M$4,Assumptions!$A$1:$A$16,0),MATCH('Property Value Dist'!M$2,Assumptions!$A$1:$H$1,0)),0)</f>
        <v>60029</v>
      </c>
      <c r="N12" s="17">
        <f>ROUND(INDEX('Pop and Housing Units'!$B$2:$P$115,MATCH('Property Value Dist'!$B12,'Pop and Housing Units'!$B$2:$B$115,0),MATCH('Property Value Dist'!N$2,'Pop and Housing Units'!$B$2:$P$2,0))*INDEX(Assumptions!$A$1:$H$16,MATCH('Property Value Dist'!N$4,Assumptions!$A$1:$A$16,0),MATCH('Property Value Dist'!N$2,Assumptions!$A$1:$H$1,0)),0)</f>
        <v>34087</v>
      </c>
      <c r="O12" s="17">
        <f>ROUND(INDEX('Pop and Housing Units'!$B$2:$P$115,MATCH('Property Value Dist'!$B12,'Pop and Housing Units'!$B$2:$B$115,0),MATCH('Property Value Dist'!O$2,'Pop and Housing Units'!$B$2:$P$2,0))*INDEX(Assumptions!$A$1:$H$16,MATCH('Property Value Dist'!O$4,Assumptions!$A$1:$A$16,0),MATCH('Property Value Dist'!O$2,Assumptions!$A$1:$H$1,0)),0)</f>
        <v>18099</v>
      </c>
      <c r="P12" s="17">
        <f>ROUND(INDEX('Pop and Housing Units'!$B$2:$P$115,MATCH('Property Value Dist'!$B12,'Pop and Housing Units'!$B$2:$B$115,0),MATCH('Property Value Dist'!P$2,'Pop and Housing Units'!$B$2:$P$2,0))*INDEX(Assumptions!$A$1:$H$16,MATCH('Property Value Dist'!P$4,Assumptions!$A$1:$A$16,0),MATCH('Property Value Dist'!P$2,Assumptions!$A$1:$H$1,0)),0)</f>
        <v>169491</v>
      </c>
      <c r="Q12" s="17">
        <f>ROUND(INDEX('Pop and Housing Units'!$B$2:$P$115,MATCH('Property Value Dist'!$B12,'Pop and Housing Units'!$B$2:$B$115,0),MATCH('Property Value Dist'!Q$2,'Pop and Housing Units'!$B$2:$P$2,0))*INDEX(Assumptions!$A$1:$H$16,MATCH('Property Value Dist'!Q$4,Assumptions!$A$1:$A$16,0),MATCH('Property Value Dist'!Q$2,Assumptions!$A$1:$H$1,0)),0)</f>
        <v>143786</v>
      </c>
      <c r="R12" s="17">
        <f>ROUND(INDEX('Pop and Housing Units'!$B$2:$P$115,MATCH('Property Value Dist'!$B12,'Pop and Housing Units'!$B$2:$B$115,0),MATCH('Property Value Dist'!R$2,'Pop and Housing Units'!$B$2:$P$2,0))*INDEX(Assumptions!$A$1:$H$16,MATCH('Property Value Dist'!R$4,Assumptions!$A$1:$A$16,0),MATCH('Property Value Dist'!R$2,Assumptions!$A$1:$H$1,0)),0)</f>
        <v>185556</v>
      </c>
      <c r="S12" s="17">
        <f>ROUND(INDEX('Pop and Housing Units'!$B$2:$P$115,MATCH('Property Value Dist'!$B12,'Pop and Housing Units'!$B$2:$B$115,0),MATCH('Property Value Dist'!S$2,'Pop and Housing Units'!$B$2:$P$2,0))*INDEX(Assumptions!$A$1:$H$16,MATCH('Property Value Dist'!S$4,Assumptions!$A$1:$A$16,0),MATCH('Property Value Dist'!S$2,Assumptions!$A$1:$H$1,0)),0)</f>
        <v>409937</v>
      </c>
      <c r="T12" s="17">
        <f>ROUND(INDEX('Pop and Housing Units'!$B$2:$P$115,MATCH('Property Value Dist'!$B12,'Pop and Housing Units'!$B$2:$B$115,0),MATCH('Property Value Dist'!T$2,'Pop and Housing Units'!$B$2:$P$2,0))*INDEX(Assumptions!$A$1:$H$16,MATCH('Property Value Dist'!T$4,Assumptions!$A$1:$A$16,0),MATCH('Property Value Dist'!T$2,Assumptions!$A$1:$H$1,0)),0)</f>
        <v>299889</v>
      </c>
      <c r="U12" s="17">
        <f>ROUND(INDEX('Pop and Housing Units'!$B$2:$P$115,MATCH('Property Value Dist'!$B12,'Pop and Housing Units'!$B$2:$B$115,0),MATCH('Property Value Dist'!U$2,'Pop and Housing Units'!$B$2:$P$2,0))*INDEX(Assumptions!$A$1:$H$16,MATCH('Property Value Dist'!U$4,Assumptions!$A$1:$A$16,0),MATCH('Property Value Dist'!U$2,Assumptions!$A$1:$H$1,0)),0)</f>
        <v>253567</v>
      </c>
      <c r="V12" s="17">
        <f>ROUND(INDEX('Pop and Housing Units'!$B$2:$P$115,MATCH('Property Value Dist'!$B12,'Pop and Housing Units'!$B$2:$B$115,0),MATCH('Property Value Dist'!V$2,'Pop and Housing Units'!$B$2:$P$2,0))*INDEX(Assumptions!$A$1:$H$16,MATCH('Property Value Dist'!V$4,Assumptions!$A$1:$A$16,0),MATCH('Property Value Dist'!V$2,Assumptions!$A$1:$H$1,0)),0)</f>
        <v>654401</v>
      </c>
      <c r="W12" s="17">
        <f>ROUND(INDEX('Pop and Housing Units'!$B$2:$P$115,MATCH('Property Value Dist'!$B12,'Pop and Housing Units'!$B$2:$B$115,0),MATCH('Property Value Dist'!W$2,'Pop and Housing Units'!$B$2:$P$2,0))*INDEX(Assumptions!$A$1:$H$16,MATCH('Property Value Dist'!W$4,Assumptions!$A$1:$A$16,0),MATCH('Property Value Dist'!W$2,Assumptions!$A$1:$H$1,0)),0)</f>
        <v>301496</v>
      </c>
      <c r="X12" s="17">
        <f>ROUND(INDEX('Pop and Housing Units'!$B$2:$P$115,MATCH('Property Value Dist'!$B12,'Pop and Housing Units'!$B$2:$B$115,0),MATCH('Property Value Dist'!X$2,'Pop and Housing Units'!$B$2:$P$2,0))*INDEX(Assumptions!$A$1:$H$16,MATCH('Property Value Dist'!X$4,Assumptions!$A$1:$A$16,0),MATCH('Property Value Dist'!X$2,Assumptions!$A$1:$H$1,0)),0)</f>
        <v>130130</v>
      </c>
      <c r="Y12" s="17">
        <f>ROUND(INDEX('Pop and Housing Units'!$B$2:$P$115,MATCH('Property Value Dist'!$B12,'Pop and Housing Units'!$B$2:$B$115,0),MATCH('Property Value Dist'!Y$2,'Pop and Housing Units'!$B$2:$P$2,0))*INDEX(Assumptions!$A$1:$H$16,MATCH('Property Value Dist'!Y$4,Assumptions!$A$1:$A$16,0),MATCH('Property Value Dist'!Y$2,Assumptions!$A$1:$H$1,0)),0)</f>
        <v>83005</v>
      </c>
      <c r="Z12" s="17">
        <f>ROUND(INDEX('Pop and Housing Units'!$B$2:$P$115,MATCH('Property Value Dist'!$B12,'Pop and Housing Units'!$B$2:$B$115,0),MATCH('Property Value Dist'!Z$2,'Pop and Housing Units'!$B$2:$P$2,0))*INDEX(Assumptions!$A$1:$H$16,MATCH('Property Value Dist'!Z$4,Assumptions!$A$1:$A$16,0),MATCH('Property Value Dist'!Z$2,Assumptions!$A$1:$H$1,0)),0)</f>
        <v>21421</v>
      </c>
      <c r="AA12" s="17">
        <f>ROUND(INDEX('Pop and Housing Units'!$B$2:$P$115,MATCH('Property Value Dist'!$B12,'Pop and Housing Units'!$B$2:$B$115,0),MATCH('Property Value Dist'!AA$2,'Pop and Housing Units'!$B$2:$P$2,0))*INDEX(Assumptions!$A$1:$H$16,MATCH('Property Value Dist'!AA$4,Assumptions!$A$1:$A$16,0),MATCH('Property Value Dist'!AA$2,Assumptions!$A$1:$H$1,0)),0)</f>
        <v>14994</v>
      </c>
      <c r="AB12" s="17">
        <f>ROUND(INDEX('Pop and Housing Units'!$B$2:$P$115,MATCH('Property Value Dist'!$B12,'Pop and Housing Units'!$B$2:$B$115,0),MATCH('Property Value Dist'!AB$2,'Pop and Housing Units'!$B$2:$P$2,0))*INDEX(Assumptions!$A$1:$H$16,MATCH('Property Value Dist'!AB$4,Assumptions!$A$1:$A$16,0),MATCH('Property Value Dist'!AB$2,Assumptions!$A$1:$H$1,0)),0)</f>
        <v>9907</v>
      </c>
      <c r="AC12" s="17">
        <f>ROUND(INDEX('Pop and Housing Units'!$B$2:$P$115,MATCH('Property Value Dist'!$B12,'Pop and Housing Units'!$B$2:$B$115,0),MATCH('Property Value Dist'!AC$2,'Pop and Housing Units'!$B$2:$P$2,0))*INDEX(Assumptions!$A$1:$H$16,MATCH('Property Value Dist'!AC$4,Assumptions!$A$1:$A$16,0),MATCH('Property Value Dist'!AC$2,Assumptions!$A$1:$H$1,0)),0)</f>
        <v>85033</v>
      </c>
      <c r="AD12" s="17">
        <f>ROUND(INDEX('Pop and Housing Units'!$B$2:$P$115,MATCH('Property Value Dist'!$B12,'Pop and Housing Units'!$B$2:$B$115,0),MATCH('Property Value Dist'!AD$2,'Pop and Housing Units'!$B$2:$P$2,0))*INDEX(Assumptions!$A$1:$H$16,MATCH('Property Value Dist'!AD$4,Assumptions!$A$1:$A$16,0),MATCH('Property Value Dist'!AD$2,Assumptions!$A$1:$H$1,0)),0)</f>
        <v>148808</v>
      </c>
      <c r="AE12" s="17">
        <f>ROUND(INDEX('Pop and Housing Units'!$B$2:$P$115,MATCH('Property Value Dist'!$B12,'Pop and Housing Units'!$B$2:$B$115,0),MATCH('Property Value Dist'!AE$2,'Pop and Housing Units'!$B$2:$P$2,0))*INDEX(Assumptions!$A$1:$H$16,MATCH('Property Value Dist'!AE$4,Assumptions!$A$1:$A$16,0),MATCH('Property Value Dist'!AE$2,Assumptions!$A$1:$H$1,0)),0)</f>
        <v>268237</v>
      </c>
      <c r="AF12" s="17">
        <f>ROUND(INDEX('Pop and Housing Units'!$B$2:$P$115,MATCH('Property Value Dist'!$B12,'Pop and Housing Units'!$B$2:$B$115,0),MATCH('Property Value Dist'!AF$2,'Pop and Housing Units'!$B$2:$P$2,0))*INDEX(Assumptions!$A$1:$H$16,MATCH('Property Value Dist'!AF$4,Assumptions!$A$1:$A$16,0),MATCH('Property Value Dist'!AF$2,Assumptions!$A$1:$H$1,0)),0)</f>
        <v>516171</v>
      </c>
      <c r="AG12" s="17">
        <f>ROUND(INDEX('Pop and Housing Units'!$B$2:$P$115,MATCH('Property Value Dist'!$B12,'Pop and Housing Units'!$B$2:$B$115,0),MATCH('Property Value Dist'!AG$2,'Pop and Housing Units'!$B$2:$P$2,0))*INDEX(Assumptions!$A$1:$H$16,MATCH('Property Value Dist'!AG$4,Assumptions!$A$1:$A$16,0),MATCH('Property Value Dist'!AG$2,Assumptions!$A$1:$H$1,0)),0)</f>
        <v>251517</v>
      </c>
      <c r="AH12" s="17">
        <f>ROUND(INDEX('Pop and Housing Units'!$B$2:$P$115,MATCH('Property Value Dist'!$B12,'Pop and Housing Units'!$B$2:$B$115,0),MATCH('Property Value Dist'!AH$2,'Pop and Housing Units'!$B$2:$P$2,0))*INDEX(Assumptions!$A$1:$H$16,MATCH('Property Value Dist'!AH$4,Assumptions!$A$1:$A$16,0),MATCH('Property Value Dist'!AH$2,Assumptions!$A$1:$H$1,0)),0)</f>
        <v>181770</v>
      </c>
      <c r="AI12" s="17">
        <f>ROUND(INDEX('Pop and Housing Units'!$B$2:$P$115,MATCH('Property Value Dist'!$B12,'Pop and Housing Units'!$B$2:$B$115,0),MATCH('Property Value Dist'!AI$2,'Pop and Housing Units'!$B$2:$P$2,0))*INDEX(Assumptions!$A$1:$H$16,MATCH('Property Value Dist'!AI$4,Assumptions!$A$1:$A$16,0),MATCH('Property Value Dist'!AI$2,Assumptions!$A$1:$H$1,0)),0)</f>
        <v>452396</v>
      </c>
      <c r="AJ12" s="17">
        <f>ROUND(INDEX('Pop and Housing Units'!$B$2:$P$115,MATCH('Property Value Dist'!$B12,'Pop and Housing Units'!$B$2:$B$115,0),MATCH('Property Value Dist'!AJ$2,'Pop and Housing Units'!$B$2:$P$2,0))*INDEX(Assumptions!$A$1:$H$16,MATCH('Property Value Dist'!AJ$4,Assumptions!$A$1:$A$16,0),MATCH('Property Value Dist'!AJ$2,Assumptions!$A$1:$H$1,0)),0)</f>
        <v>240768</v>
      </c>
      <c r="AK12" s="17">
        <f>ROUND(INDEX('Pop and Housing Units'!$B$2:$P$115,MATCH('Property Value Dist'!$B12,'Pop and Housing Units'!$B$2:$B$115,0),MATCH('Property Value Dist'!AK$2,'Pop and Housing Units'!$B$2:$P$2,0))*INDEX(Assumptions!$A$1:$H$16,MATCH('Property Value Dist'!AK$4,Assumptions!$A$1:$A$16,0),MATCH('Property Value Dist'!AK$2,Assumptions!$A$1:$H$1,0)),0)</f>
        <v>103664</v>
      </c>
      <c r="AL12" s="17">
        <f>ROUND(INDEX('Pop and Housing Units'!$B$2:$P$115,MATCH('Property Value Dist'!$B12,'Pop and Housing Units'!$B$2:$B$115,0),MATCH('Property Value Dist'!AL$2,'Pop and Housing Units'!$B$2:$P$2,0))*INDEX(Assumptions!$A$1:$H$16,MATCH('Property Value Dist'!AL$4,Assumptions!$A$1:$A$16,0),MATCH('Property Value Dist'!AL$2,Assumptions!$A$1:$H$1,0)),0)</f>
        <v>101753</v>
      </c>
      <c r="AM12" s="17">
        <f>ROUND(INDEX('Pop and Housing Units'!$B$2:$P$115,MATCH('Property Value Dist'!$B12,'Pop and Housing Units'!$B$2:$B$115,0),MATCH('Property Value Dist'!AM$2,'Pop and Housing Units'!$B$2:$P$2,0))*INDEX(Assumptions!$A$1:$H$16,MATCH('Property Value Dist'!AM$4,Assumptions!$A$1:$A$16,0),MATCH('Property Value Dist'!AM$2,Assumptions!$A$1:$H$1,0)),0)</f>
        <v>20781</v>
      </c>
      <c r="AN12" s="17">
        <f>ROUND(INDEX('Pop and Housing Units'!$B$2:$P$115,MATCH('Property Value Dist'!$B12,'Pop and Housing Units'!$B$2:$B$115,0),MATCH('Property Value Dist'!AN$2,'Pop and Housing Units'!$B$2:$P$2,0))*INDEX(Assumptions!$A$1:$H$16,MATCH('Property Value Dist'!AN$4,Assumptions!$A$1:$A$16,0),MATCH('Property Value Dist'!AN$2,Assumptions!$A$1:$H$1,0)),0)</f>
        <v>8599</v>
      </c>
      <c r="AO12" s="17">
        <f>ROUND(INDEX('Pop and Housing Units'!$B$2:$P$115,MATCH('Property Value Dist'!$B12,'Pop and Housing Units'!$B$2:$B$115,0),MATCH('Property Value Dist'!AO$2,'Pop and Housing Units'!$B$2:$P$2,0))*INDEX(Assumptions!$A$1:$H$16,MATCH('Property Value Dist'!AO$4,Assumptions!$A$1:$A$16,0),MATCH('Property Value Dist'!AO$2,Assumptions!$A$1:$H$1,0)),0)</f>
        <v>9077</v>
      </c>
      <c r="AP12" s="17">
        <f>ROUND(INDEX('Pop and Housing Units'!$B$2:$P$115,MATCH('Property Value Dist'!$B12,'Pop and Housing Units'!$B$2:$B$115,0),MATCH('Property Value Dist'!AP$2,'Pop and Housing Units'!$B$2:$P$2,0))*INDEX(Assumptions!$A$1:$H$16,MATCH('Property Value Dist'!AP$4,Assumptions!$A$1:$A$16,0),MATCH('Property Value Dist'!AP$2,Assumptions!$A$1:$H$1,0)),0)</f>
        <v>99099</v>
      </c>
      <c r="AQ12" s="17">
        <f>ROUND(INDEX('Pop and Housing Units'!$B$2:$P$115,MATCH('Property Value Dist'!$B12,'Pop and Housing Units'!$B$2:$B$115,0),MATCH('Property Value Dist'!AQ$2,'Pop and Housing Units'!$B$2:$P$2,0))*INDEX(Assumptions!$A$1:$H$16,MATCH('Property Value Dist'!AQ$4,Assumptions!$A$1:$A$16,0),MATCH('Property Value Dist'!AQ$2,Assumptions!$A$1:$H$1,0)),0)</f>
        <v>99415</v>
      </c>
      <c r="AR12" s="17">
        <f>ROUND(INDEX('Pop and Housing Units'!$B$2:$P$115,MATCH('Property Value Dist'!$B12,'Pop and Housing Units'!$B$2:$B$115,0),MATCH('Property Value Dist'!AR$2,'Pop and Housing Units'!$B$2:$P$2,0))*INDEX(Assumptions!$A$1:$H$16,MATCH('Property Value Dist'!AR$4,Assumptions!$A$1:$A$16,0),MATCH('Property Value Dist'!AR$2,Assumptions!$A$1:$H$1,0)),0)</f>
        <v>83092</v>
      </c>
      <c r="AS12" s="17">
        <f>ROUND(INDEX('Pop and Housing Units'!$B$2:$P$115,MATCH('Property Value Dist'!$B12,'Pop and Housing Units'!$B$2:$B$115,0),MATCH('Property Value Dist'!AS$2,'Pop and Housing Units'!$B$2:$P$2,0))*INDEX(Assumptions!$A$1:$H$16,MATCH('Property Value Dist'!AS$4,Assumptions!$A$1:$A$16,0),MATCH('Property Value Dist'!AS$2,Assumptions!$A$1:$H$1,0)),0)</f>
        <v>90885</v>
      </c>
      <c r="AT12" s="17">
        <f>ROUND(INDEX('Pop and Housing Units'!$B$2:$P$115,MATCH('Property Value Dist'!$B12,'Pop and Housing Units'!$B$2:$B$115,0),MATCH('Property Value Dist'!AT$2,'Pop and Housing Units'!$B$2:$P$2,0))*INDEX(Assumptions!$A$1:$H$16,MATCH('Property Value Dist'!AT$4,Assumptions!$A$1:$A$16,0),MATCH('Property Value Dist'!AT$2,Assumptions!$A$1:$H$1,0)),0)</f>
        <v>46127</v>
      </c>
      <c r="AU12" s="17">
        <f>ROUND(INDEX('Pop and Housing Units'!$B$2:$P$115,MATCH('Property Value Dist'!$B12,'Pop and Housing Units'!$B$2:$B$115,0),MATCH('Property Value Dist'!AU$2,'Pop and Housing Units'!$B$2:$P$2,0))*INDEX(Assumptions!$A$1:$H$16,MATCH('Property Value Dist'!AU$4,Assumptions!$A$1:$A$16,0),MATCH('Property Value Dist'!AU$2,Assumptions!$A$1:$H$1,0)),0)</f>
        <v>17745</v>
      </c>
      <c r="AV12" s="17">
        <f>ROUND(INDEX('Pop and Housing Units'!$B$2:$P$115,MATCH('Property Value Dist'!$B12,'Pop and Housing Units'!$B$2:$B$115,0),MATCH('Property Value Dist'!AV$2,'Pop and Housing Units'!$B$2:$P$2,0))*INDEX(Assumptions!$A$1:$H$16,MATCH('Property Value Dist'!AV$4,Assumptions!$A$1:$A$16,0),MATCH('Property Value Dist'!AV$2,Assumptions!$A$1:$H$1,0)),0)</f>
        <v>53341</v>
      </c>
      <c r="AW12" s="17">
        <f>ROUND(INDEX('Pop and Housing Units'!$B$2:$P$115,MATCH('Property Value Dist'!$B12,'Pop and Housing Units'!$B$2:$B$115,0),MATCH('Property Value Dist'!AW$2,'Pop and Housing Units'!$B$2:$P$2,0))*INDEX(Assumptions!$A$1:$H$16,MATCH('Property Value Dist'!AW$4,Assumptions!$A$1:$A$16,0),MATCH('Property Value Dist'!AW$2,Assumptions!$A$1:$H$1,0)),0)</f>
        <v>15323</v>
      </c>
      <c r="AX12" s="17">
        <f>ROUND(INDEX('Pop and Housing Units'!$B$2:$P$115,MATCH('Property Value Dist'!$B12,'Pop and Housing Units'!$B$2:$B$115,0),MATCH('Property Value Dist'!AX$2,'Pop and Housing Units'!$B$2:$P$2,0))*INDEX(Assumptions!$A$1:$H$16,MATCH('Property Value Dist'!AX$4,Assumptions!$A$1:$A$16,0),MATCH('Property Value Dist'!AX$2,Assumptions!$A$1:$H$1,0)),0)</f>
        <v>9636</v>
      </c>
      <c r="AY12" s="17">
        <f>ROUND(INDEX('Pop and Housing Units'!$B$2:$P$115,MATCH('Property Value Dist'!$B12,'Pop and Housing Units'!$B$2:$B$115,0),MATCH('Property Value Dist'!AY$2,'Pop and Housing Units'!$B$2:$P$2,0))*INDEX(Assumptions!$A$1:$H$16,MATCH('Property Value Dist'!AY$4,Assumptions!$A$1:$A$16,0),MATCH('Property Value Dist'!AY$2,Assumptions!$A$1:$H$1,0)),0)</f>
        <v>5687</v>
      </c>
      <c r="AZ12" s="17">
        <f>ROUND(INDEX('Pop and Housing Units'!$B$2:$P$115,MATCH('Property Value Dist'!$B12,'Pop and Housing Units'!$B$2:$B$115,0),MATCH('Property Value Dist'!AZ$2,'Pop and Housing Units'!$B$2:$P$2,0))*INDEX(Assumptions!$A$1:$H$16,MATCH('Property Value Dist'!AZ$4,Assumptions!$A$1:$A$16,0),MATCH('Property Value Dist'!AZ$2,Assumptions!$A$1:$H$1,0)),0)</f>
        <v>1369</v>
      </c>
      <c r="BA12" s="17">
        <f>ROUND(INDEX('Pop and Housing Units'!$B$2:$P$115,MATCH('Property Value Dist'!$B12,'Pop and Housing Units'!$B$2:$B$115,0),MATCH('Property Value Dist'!BA$2,'Pop and Housing Units'!$B$2:$P$2,0))*INDEX(Assumptions!$A$1:$H$16,MATCH('Property Value Dist'!BA$4,Assumptions!$A$1:$A$16,0),MATCH('Property Value Dist'!BA$2,Assumptions!$A$1:$H$1,0)),0)</f>
        <v>3159</v>
      </c>
      <c r="BB12" s="17">
        <f>ROUND(INDEX('Pop and Housing Units'!$B$2:$P$115,MATCH('Property Value Dist'!$B12,'Pop and Housing Units'!$B$2:$B$115,0),MATCH('Property Value Dist'!BB$2,'Pop and Housing Units'!$B$2:$P$2,0))*INDEX(Assumptions!$A$1:$H$16,MATCH('Property Value Dist'!BB$4,Assumptions!$A$1:$A$16,0),MATCH('Property Value Dist'!BB$2,Assumptions!$A$1:$H$1,0)),0)</f>
        <v>1685</v>
      </c>
      <c r="BC12" s="17">
        <f>ROUND(INDEX('Pop and Housing Units'!$B$2:$P$115,MATCH('Property Value Dist'!$B12,'Pop and Housing Units'!$B$2:$B$115,0),MATCH('Property Value Dist'!BC$2,'Pop and Housing Units'!$B$2:$P$2,0))*INDEX(Assumptions!$A$1:$H$16,MATCH('Property Value Dist'!BC$4,Assumptions!$A$1:$A$16,0),MATCH('Property Value Dist'!BC$2,Assumptions!$A$1:$H$1,0)),0)</f>
        <v>60208</v>
      </c>
      <c r="BD12" s="17">
        <f>ROUND(INDEX('Pop and Housing Units'!$B$2:$P$115,MATCH('Property Value Dist'!$B12,'Pop and Housing Units'!$B$2:$B$115,0),MATCH('Property Value Dist'!BD$2,'Pop and Housing Units'!$B$2:$P$2,0))*INDEX(Assumptions!$A$1:$H$16,MATCH('Property Value Dist'!BD$4,Assumptions!$A$1:$A$16,0),MATCH('Property Value Dist'!BD$2,Assumptions!$A$1:$H$1,0)),0)</f>
        <v>84448</v>
      </c>
      <c r="BE12" s="17">
        <f>ROUND(INDEX('Pop and Housing Units'!$B$2:$P$115,MATCH('Property Value Dist'!$B12,'Pop and Housing Units'!$B$2:$B$115,0),MATCH('Property Value Dist'!BE$2,'Pop and Housing Units'!$B$2:$P$2,0))*INDEX(Assumptions!$A$1:$H$16,MATCH('Property Value Dist'!BE$4,Assumptions!$A$1:$A$16,0),MATCH('Property Value Dist'!BE$2,Assumptions!$A$1:$H$1,0)),0)</f>
        <v>114310</v>
      </c>
      <c r="BF12" s="17">
        <f>ROUND(INDEX('Pop and Housing Units'!$B$2:$P$115,MATCH('Property Value Dist'!$B12,'Pop and Housing Units'!$B$2:$B$115,0),MATCH('Property Value Dist'!BF$2,'Pop and Housing Units'!$B$2:$P$2,0))*INDEX(Assumptions!$A$1:$H$16,MATCH('Property Value Dist'!BF$4,Assumptions!$A$1:$A$16,0),MATCH('Property Value Dist'!BF$2,Assumptions!$A$1:$H$1,0)),0)</f>
        <v>112860</v>
      </c>
      <c r="BG12" s="17">
        <f>ROUND(INDEX('Pop and Housing Units'!$B$2:$P$115,MATCH('Property Value Dist'!$B12,'Pop and Housing Units'!$B$2:$B$115,0),MATCH('Property Value Dist'!BG$2,'Pop and Housing Units'!$B$2:$P$2,0))*INDEX(Assumptions!$A$1:$H$16,MATCH('Property Value Dist'!BG$4,Assumptions!$A$1:$A$16,0),MATCH('Property Value Dist'!BG$2,Assumptions!$A$1:$H$1,0)),0)</f>
        <v>72056</v>
      </c>
      <c r="BH12" s="17">
        <f>ROUND(INDEX('Pop and Housing Units'!$B$2:$P$115,MATCH('Property Value Dist'!$B12,'Pop and Housing Units'!$B$2:$B$115,0),MATCH('Property Value Dist'!BH$2,'Pop and Housing Units'!$B$2:$P$2,0))*INDEX(Assumptions!$A$1:$H$16,MATCH('Property Value Dist'!BH$4,Assumptions!$A$1:$A$16,0),MATCH('Property Value Dist'!BH$2,Assumptions!$A$1:$H$1,0)),0)</f>
        <v>41045</v>
      </c>
      <c r="BI12" s="17">
        <f>ROUND(INDEX('Pop and Housing Units'!$B$2:$P$115,MATCH('Property Value Dist'!$B12,'Pop and Housing Units'!$B$2:$B$115,0),MATCH('Property Value Dist'!BI$2,'Pop and Housing Units'!$B$2:$P$2,0))*INDEX(Assumptions!$A$1:$H$16,MATCH('Property Value Dist'!BI$4,Assumptions!$A$1:$A$16,0),MATCH('Property Value Dist'!BI$2,Assumptions!$A$1:$H$1,0)),0)</f>
        <v>76167</v>
      </c>
      <c r="BJ12" s="17">
        <f>ROUND(INDEX('Pop and Housing Units'!$B$2:$P$115,MATCH('Property Value Dist'!$B12,'Pop and Housing Units'!$B$2:$B$115,0),MATCH('Property Value Dist'!BJ$2,'Pop and Housing Units'!$B$2:$P$2,0))*INDEX(Assumptions!$A$1:$H$16,MATCH('Property Value Dist'!BJ$4,Assumptions!$A$1:$A$16,0),MATCH('Property Value Dist'!BJ$2,Assumptions!$A$1:$H$1,0)),0)</f>
        <v>25328</v>
      </c>
      <c r="BK12" s="17">
        <f>ROUND(INDEX('Pop and Housing Units'!$B$2:$P$115,MATCH('Property Value Dist'!$B12,'Pop and Housing Units'!$B$2:$B$115,0),MATCH('Property Value Dist'!BK$2,'Pop and Housing Units'!$B$2:$P$2,0))*INDEX(Assumptions!$A$1:$H$16,MATCH('Property Value Dist'!BK$4,Assumptions!$A$1:$A$16,0),MATCH('Property Value Dist'!BK$2,Assumptions!$A$1:$H$1,0)),0)</f>
        <v>8403</v>
      </c>
      <c r="BL12" s="17">
        <f>ROUND(INDEX('Pop and Housing Units'!$B$2:$P$115,MATCH('Property Value Dist'!$B12,'Pop and Housing Units'!$B$2:$B$115,0),MATCH('Property Value Dist'!BL$2,'Pop and Housing Units'!$B$2:$P$2,0))*INDEX(Assumptions!$A$1:$H$16,MATCH('Property Value Dist'!BL$4,Assumptions!$A$1:$A$16,0),MATCH('Property Value Dist'!BL$2,Assumptions!$A$1:$H$1,0)),0)</f>
        <v>5440</v>
      </c>
      <c r="BM12" s="17">
        <f>ROUND(INDEX('Pop and Housing Units'!$B$2:$P$115,MATCH('Property Value Dist'!$B12,'Pop and Housing Units'!$B$2:$B$115,0),MATCH('Property Value Dist'!BM$2,'Pop and Housing Units'!$B$2:$P$2,0))*INDEX(Assumptions!$A$1:$H$16,MATCH('Property Value Dist'!BM$4,Assumptions!$A$1:$A$16,0),MATCH('Property Value Dist'!BM$2,Assumptions!$A$1:$H$1,0)),0)</f>
        <v>1088</v>
      </c>
      <c r="BN12" s="17">
        <f>ROUND(INDEX('Pop and Housing Units'!$B$2:$P$115,MATCH('Property Value Dist'!$B12,'Pop and Housing Units'!$B$2:$B$115,0),MATCH('Property Value Dist'!BN$2,'Pop and Housing Units'!$B$2:$P$2,0))*INDEX(Assumptions!$A$1:$H$16,MATCH('Property Value Dist'!BN$4,Assumptions!$A$1:$A$16,0),MATCH('Property Value Dist'!BN$2,Assumptions!$A$1:$H$1,0)),0)</f>
        <v>181</v>
      </c>
      <c r="BO12" s="17">
        <f>ROUND(INDEX('Pop and Housing Units'!$B$2:$P$115,MATCH('Property Value Dist'!$B12,'Pop and Housing Units'!$B$2:$B$115,0),MATCH('Property Value Dist'!BO$2,'Pop and Housing Units'!$B$2:$P$2,0))*INDEX(Assumptions!$A$1:$H$16,MATCH('Property Value Dist'!BO$4,Assumptions!$A$1:$A$16,0),MATCH('Property Value Dist'!BO$2,Assumptions!$A$1:$H$1,0)),0)</f>
        <v>2962</v>
      </c>
      <c r="BP12" s="17">
        <f>ROUND(INDEX('Pop and Housing Units'!$B$2:$P$115,MATCH('Property Value Dist'!$B12,'Pop and Housing Units'!$B$2:$B$115,0),MATCH('Property Value Dist'!BP$2,'Pop and Housing Units'!$B$2:$P$2,0))*INDEX(Assumptions!$A$1:$H$16,MATCH('Property Value Dist'!BP$4,Assumptions!$A$1:$A$16,0),MATCH('Property Value Dist'!BP$2,Assumptions!$A$1:$H$1,0)),0)</f>
        <v>11023</v>
      </c>
      <c r="BQ12" s="17">
        <f>ROUND(INDEX('Pop and Housing Units'!$B$2:$P$115,MATCH('Property Value Dist'!$B12,'Pop and Housing Units'!$B$2:$B$115,0),MATCH('Property Value Dist'!BQ$2,'Pop and Housing Units'!$B$2:$P$2,0))*INDEX(Assumptions!$A$1:$H$16,MATCH('Property Value Dist'!BQ$4,Assumptions!$A$1:$A$16,0),MATCH('Property Value Dist'!BQ$2,Assumptions!$A$1:$H$1,0)),0)</f>
        <v>22932</v>
      </c>
      <c r="BR12" s="17">
        <f>ROUND(INDEX('Pop and Housing Units'!$B$2:$P$115,MATCH('Property Value Dist'!$B12,'Pop and Housing Units'!$B$2:$B$115,0),MATCH('Property Value Dist'!BR$2,'Pop and Housing Units'!$B$2:$P$2,0))*INDEX(Assumptions!$A$1:$H$16,MATCH('Property Value Dist'!BR$4,Assumptions!$A$1:$A$16,0),MATCH('Property Value Dist'!BR$2,Assumptions!$A$1:$H$1,0)),0)</f>
        <v>19403</v>
      </c>
      <c r="BS12" s="17">
        <f>ROUND(INDEX('Pop and Housing Units'!$B$2:$P$115,MATCH('Property Value Dist'!$B12,'Pop and Housing Units'!$B$2:$B$115,0),MATCH('Property Value Dist'!BS$2,'Pop and Housing Units'!$B$2:$P$2,0))*INDEX(Assumptions!$A$1:$H$16,MATCH('Property Value Dist'!BS$4,Assumptions!$A$1:$A$16,0),MATCH('Property Value Dist'!BS$2,Assumptions!$A$1:$H$1,0)),0)</f>
        <v>23310</v>
      </c>
      <c r="BT12" s="17">
        <f>ROUND(INDEX('Pop and Housing Units'!$B$2:$P$115,MATCH('Property Value Dist'!$B12,'Pop and Housing Units'!$B$2:$B$115,0),MATCH('Property Value Dist'!BT$2,'Pop and Housing Units'!$B$2:$P$2,0))*INDEX(Assumptions!$A$1:$H$16,MATCH('Property Value Dist'!BT$4,Assumptions!$A$1:$A$16,0),MATCH('Property Value Dist'!BT$2,Assumptions!$A$1:$H$1,0)),0)</f>
        <v>14886</v>
      </c>
      <c r="BU12" s="17">
        <f>ROUND(INDEX('Pop and Housing Units'!$B$2:$P$115,MATCH('Property Value Dist'!$B12,'Pop and Housing Units'!$B$2:$B$115,0),MATCH('Property Value Dist'!BU$2,'Pop and Housing Units'!$B$2:$P$2,0))*INDEX(Assumptions!$A$1:$H$16,MATCH('Property Value Dist'!BU$4,Assumptions!$A$1:$A$16,0),MATCH('Property Value Dist'!BU$2,Assumptions!$A$1:$H$1,0)),0)</f>
        <v>8453</v>
      </c>
      <c r="BV12" s="17">
        <f>ROUND(INDEX('Pop and Housing Units'!$B$2:$P$115,MATCH('Property Value Dist'!$B12,'Pop and Housing Units'!$B$2:$B$115,0),MATCH('Property Value Dist'!BV$2,'Pop and Housing Units'!$B$2:$P$2,0))*INDEX(Assumptions!$A$1:$H$16,MATCH('Property Value Dist'!BV$4,Assumptions!$A$1:$A$16,0),MATCH('Property Value Dist'!BV$2,Assumptions!$A$1:$H$1,0)),0)</f>
        <v>24718</v>
      </c>
      <c r="BW12" s="17">
        <f>ROUND(INDEX('Pop and Housing Units'!$B$2:$P$115,MATCH('Property Value Dist'!$B12,'Pop and Housing Units'!$B$2:$B$115,0),MATCH('Property Value Dist'!BW$2,'Pop and Housing Units'!$B$2:$P$2,0))*INDEX(Assumptions!$A$1:$H$16,MATCH('Property Value Dist'!BW$4,Assumptions!$A$1:$A$16,0),MATCH('Property Value Dist'!BW$2,Assumptions!$A$1:$H$1,0)),0)</f>
        <v>11633</v>
      </c>
      <c r="BX12" s="17">
        <f>ROUND(INDEX('Pop and Housing Units'!$B$2:$P$115,MATCH('Property Value Dist'!$B12,'Pop and Housing Units'!$B$2:$B$115,0),MATCH('Property Value Dist'!BX$2,'Pop and Housing Units'!$B$2:$P$2,0))*INDEX(Assumptions!$A$1:$H$16,MATCH('Property Value Dist'!BX$4,Assumptions!$A$1:$A$16,0),MATCH('Property Value Dist'!BX$2,Assumptions!$A$1:$H$1,0)),0)</f>
        <v>4430</v>
      </c>
      <c r="BY12" s="17">
        <f>ROUND(INDEX('Pop and Housing Units'!$B$2:$P$115,MATCH('Property Value Dist'!$B12,'Pop and Housing Units'!$B$2:$B$115,0),MATCH('Property Value Dist'!BY$2,'Pop and Housing Units'!$B$2:$P$2,0))*INDEX(Assumptions!$A$1:$H$16,MATCH('Property Value Dist'!BY$4,Assumptions!$A$1:$A$16,0),MATCH('Property Value Dist'!BY$2,Assumptions!$A$1:$H$1,0)),0)</f>
        <v>2295</v>
      </c>
      <c r="BZ12" s="17">
        <f>ROUND(INDEX('Pop and Housing Units'!$B$2:$P$115,MATCH('Property Value Dist'!$B12,'Pop and Housing Units'!$B$2:$B$115,0),MATCH('Property Value Dist'!BZ$2,'Pop and Housing Units'!$B$2:$P$2,0))*INDEX(Assumptions!$A$1:$H$16,MATCH('Property Value Dist'!BZ$4,Assumptions!$A$1:$A$16,0),MATCH('Property Value Dist'!BZ$2,Assumptions!$A$1:$H$1,0)),0)</f>
        <v>1569</v>
      </c>
      <c r="CA12" s="17">
        <f>ROUND(INDEX('Pop and Housing Units'!$B$2:$P$115,MATCH('Property Value Dist'!$B12,'Pop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12" s="17">
        <f>ROUND(INDEX('Pop and Housing Units'!$B$2:$P$115,MATCH('Property Value Dist'!$B12,'Pop and Housing Units'!$B$2:$B$115,0),MATCH('Property Value Dist'!CB$2,'Pop and Housing Units'!$B$2:$P$2,0))*INDEX(Assumptions!$A$1:$H$16,MATCH('Property Value Dist'!CB$4,Assumptions!$A$1:$A$16,0),MATCH('Property Value Dist'!CB$2,Assumptions!$A$1:$H$1,0)),0)</f>
        <v>581</v>
      </c>
    </row>
    <row r="13" spans="2:80">
      <c r="B13" s="18">
        <f t="shared" si="6"/>
        <v>2028</v>
      </c>
      <c r="C13" s="19">
        <f>ROUND(INDEX('Pop and Housing Units'!$B$2:$P$115,MATCH('Property Value Dist'!$B13,'Pop and Housing Units'!$B$2:$B$115,0),MATCH('Property Value Dist'!C$2,'Pop and Housing Units'!$B$2:$P$2,0))*INDEX(Assumptions!$A$1:$H$16,MATCH('Property Value Dist'!C$4,Assumptions!$A$1:$A$16,0),MATCH('Property Value Dist'!C$2,Assumptions!$A$1:$H$1,0)),0)</f>
        <v>131381</v>
      </c>
      <c r="D13" s="19">
        <f>ROUND(INDEX('Pop and Housing Units'!$B$2:$P$115,MATCH('Property Value Dist'!$B13,'Pop and Housing Units'!$B$2:$B$115,0),MATCH('Property Value Dist'!D$2,'Pop and Housing Units'!$B$2:$P$2,0))*INDEX(Assumptions!$A$1:$H$16,MATCH('Property Value Dist'!D$4,Assumptions!$A$1:$A$16,0),MATCH('Property Value Dist'!D$2,Assumptions!$A$1:$H$1,0)),0)</f>
        <v>140242</v>
      </c>
      <c r="E13" s="19">
        <f>ROUND(INDEX('Pop and Housing Units'!$B$2:$P$115,MATCH('Property Value Dist'!$B13,'Pop and Housing Units'!$B$2:$B$115,0),MATCH('Property Value Dist'!E$2,'Pop and Housing Units'!$B$2:$P$2,0))*INDEX(Assumptions!$A$1:$H$16,MATCH('Property Value Dist'!E$4,Assumptions!$A$1:$A$16,0),MATCH('Property Value Dist'!E$2,Assumptions!$A$1:$H$1,0)),0)</f>
        <v>212349</v>
      </c>
      <c r="F13" s="19">
        <f>ROUND(INDEX('Pop and Housing Units'!$B$2:$P$115,MATCH('Property Value Dist'!$B13,'Pop and Housing Units'!$B$2:$B$115,0),MATCH('Property Value Dist'!F$2,'Pop and Housing Units'!$B$2:$P$2,0))*INDEX(Assumptions!$A$1:$H$16,MATCH('Property Value Dist'!F$4,Assumptions!$A$1:$A$16,0),MATCH('Property Value Dist'!F$2,Assumptions!$A$1:$H$1,0)),0)</f>
        <v>490082</v>
      </c>
      <c r="G13" s="19">
        <f>ROUND(INDEX('Pop and Housing Units'!$B$2:$P$115,MATCH('Property Value Dist'!$B13,'Pop and Housing Units'!$B$2:$B$115,0),MATCH('Property Value Dist'!G$2,'Pop and Housing Units'!$B$2:$P$2,0))*INDEX(Assumptions!$A$1:$H$16,MATCH('Property Value Dist'!G$4,Assumptions!$A$1:$A$16,0),MATCH('Property Value Dist'!G$2,Assumptions!$A$1:$H$1,0)),0)</f>
        <v>329369</v>
      </c>
      <c r="H13" s="19">
        <f>ROUND(INDEX('Pop and Housing Units'!$B$2:$P$115,MATCH('Property Value Dist'!$B13,'Pop and Housing Units'!$B$2:$B$115,0),MATCH('Property Value Dist'!H$2,'Pop and Housing Units'!$B$2:$P$2,0))*INDEX(Assumptions!$A$1:$H$16,MATCH('Property Value Dist'!H$4,Assumptions!$A$1:$A$16,0),MATCH('Property Value Dist'!H$2,Assumptions!$A$1:$H$1,0)),0)</f>
        <v>249930</v>
      </c>
      <c r="I13" s="19">
        <f>ROUND(INDEX('Pop and Housing Units'!$B$2:$P$115,MATCH('Property Value Dist'!$B13,'Pop and Housing Units'!$B$2:$B$115,0),MATCH('Property Value Dist'!I$2,'Pop and Housing Units'!$B$2:$P$2,0))*INDEX(Assumptions!$A$1:$H$16,MATCH('Property Value Dist'!I$4,Assumptions!$A$1:$A$16,0),MATCH('Property Value Dist'!I$2,Assumptions!$A$1:$H$1,0)),0)</f>
        <v>700292</v>
      </c>
      <c r="J13" s="19">
        <f>ROUND(INDEX('Pop and Housing Units'!$B$2:$P$115,MATCH('Property Value Dist'!$B13,'Pop and Housing Units'!$B$2:$B$115,0),MATCH('Property Value Dist'!J$2,'Pop and Housing Units'!$B$2:$P$2,0))*INDEX(Assumptions!$A$1:$H$16,MATCH('Property Value Dist'!J$4,Assumptions!$A$1:$A$16,0),MATCH('Property Value Dist'!J$2,Assumptions!$A$1:$H$1,0)),0)</f>
        <v>351674</v>
      </c>
      <c r="K13" s="19">
        <f>ROUND(INDEX('Pop and Housing Units'!$B$2:$P$115,MATCH('Property Value Dist'!$B13,'Pop and Housing Units'!$B$2:$B$115,0),MATCH('Property Value Dist'!K$2,'Pop and Housing Units'!$B$2:$P$2,0))*INDEX(Assumptions!$A$1:$H$16,MATCH('Property Value Dist'!K$4,Assumptions!$A$1:$A$16,0),MATCH('Property Value Dist'!K$2,Assumptions!$A$1:$H$1,0)),0)</f>
        <v>161324</v>
      </c>
      <c r="L13" s="19">
        <f>ROUND(INDEX('Pop and Housing Units'!$B$2:$P$115,MATCH('Property Value Dist'!$B13,'Pop and Housing Units'!$B$2:$B$115,0),MATCH('Property Value Dist'!L$2,'Pop and Housing Units'!$B$2:$P$2,0))*INDEX(Assumptions!$A$1:$H$16,MATCH('Property Value Dist'!L$4,Assumptions!$A$1:$A$16,0),MATCH('Property Value Dist'!L$2,Assumptions!$A$1:$H$1,0)),0)</f>
        <v>175073</v>
      </c>
      <c r="M13" s="19">
        <f>ROUND(INDEX('Pop and Housing Units'!$B$2:$P$115,MATCH('Property Value Dist'!$B13,'Pop and Housing Units'!$B$2:$B$115,0),MATCH('Property Value Dist'!M$2,'Pop and Housing Units'!$B$2:$P$2,0))*INDEX(Assumptions!$A$1:$H$16,MATCH('Property Value Dist'!M$4,Assumptions!$A$1:$A$16,0),MATCH('Property Value Dist'!M$2,Assumptions!$A$1:$H$1,0)),0)</f>
        <v>60802</v>
      </c>
      <c r="N13" s="19">
        <f>ROUND(INDEX('Pop and Housing Units'!$B$2:$P$115,MATCH('Property Value Dist'!$B13,'Pop and Housing Units'!$B$2:$B$115,0),MATCH('Property Value Dist'!N$2,'Pop and Housing Units'!$B$2:$P$2,0))*INDEX(Assumptions!$A$1:$H$16,MATCH('Property Value Dist'!N$4,Assumptions!$A$1:$A$16,0),MATCH('Property Value Dist'!N$2,Assumptions!$A$1:$H$1,0)),0)</f>
        <v>34526</v>
      </c>
      <c r="O13" s="19">
        <f>ROUND(INDEX('Pop and Housing Units'!$B$2:$P$115,MATCH('Property Value Dist'!$B13,'Pop and Housing Units'!$B$2:$B$115,0),MATCH('Property Value Dist'!O$2,'Pop and Housing Units'!$B$2:$P$2,0))*INDEX(Assumptions!$A$1:$H$16,MATCH('Property Value Dist'!O$4,Assumptions!$A$1:$A$16,0),MATCH('Property Value Dist'!O$2,Assumptions!$A$1:$H$1,0)),0)</f>
        <v>18332</v>
      </c>
      <c r="P13" s="19">
        <f>ROUND(INDEX('Pop and Housing Units'!$B$2:$P$115,MATCH('Property Value Dist'!$B13,'Pop and Housing Units'!$B$2:$B$115,0),MATCH('Property Value Dist'!P$2,'Pop and Housing Units'!$B$2:$P$2,0))*INDEX(Assumptions!$A$1:$H$16,MATCH('Property Value Dist'!P$4,Assumptions!$A$1:$A$16,0),MATCH('Property Value Dist'!P$2,Assumptions!$A$1:$H$1,0)),0)</f>
        <v>171174</v>
      </c>
      <c r="Q13" s="19">
        <f>ROUND(INDEX('Pop and Housing Units'!$B$2:$P$115,MATCH('Property Value Dist'!$B13,'Pop and Housing Units'!$B$2:$B$115,0),MATCH('Property Value Dist'!Q$2,'Pop and Housing Units'!$B$2:$P$2,0))*INDEX(Assumptions!$A$1:$H$16,MATCH('Property Value Dist'!Q$4,Assumptions!$A$1:$A$16,0),MATCH('Property Value Dist'!Q$2,Assumptions!$A$1:$H$1,0)),0)</f>
        <v>145214</v>
      </c>
      <c r="R13" s="19">
        <f>ROUND(INDEX('Pop and Housing Units'!$B$2:$P$115,MATCH('Property Value Dist'!$B13,'Pop and Housing Units'!$B$2:$B$115,0),MATCH('Property Value Dist'!R$2,'Pop and Housing Units'!$B$2:$P$2,0))*INDEX(Assumptions!$A$1:$H$16,MATCH('Property Value Dist'!R$4,Assumptions!$A$1:$A$16,0),MATCH('Property Value Dist'!R$2,Assumptions!$A$1:$H$1,0)),0)</f>
        <v>187399</v>
      </c>
      <c r="S13" s="19">
        <f>ROUND(INDEX('Pop and Housing Units'!$B$2:$P$115,MATCH('Property Value Dist'!$B13,'Pop and Housing Units'!$B$2:$B$115,0),MATCH('Property Value Dist'!S$2,'Pop and Housing Units'!$B$2:$P$2,0))*INDEX(Assumptions!$A$1:$H$16,MATCH('Property Value Dist'!S$4,Assumptions!$A$1:$A$16,0),MATCH('Property Value Dist'!S$2,Assumptions!$A$1:$H$1,0)),0)</f>
        <v>414008</v>
      </c>
      <c r="T13" s="19">
        <f>ROUND(INDEX('Pop and Housing Units'!$B$2:$P$115,MATCH('Property Value Dist'!$B13,'Pop and Housing Units'!$B$2:$B$115,0),MATCH('Property Value Dist'!T$2,'Pop and Housing Units'!$B$2:$P$2,0))*INDEX(Assumptions!$A$1:$H$16,MATCH('Property Value Dist'!T$4,Assumptions!$A$1:$A$16,0),MATCH('Property Value Dist'!T$2,Assumptions!$A$1:$H$1,0)),0)</f>
        <v>302867</v>
      </c>
      <c r="U13" s="19">
        <f>ROUND(INDEX('Pop and Housing Units'!$B$2:$P$115,MATCH('Property Value Dist'!$B13,'Pop and Housing Units'!$B$2:$B$115,0),MATCH('Property Value Dist'!U$2,'Pop and Housing Units'!$B$2:$P$2,0))*INDEX(Assumptions!$A$1:$H$16,MATCH('Property Value Dist'!U$4,Assumptions!$A$1:$A$16,0),MATCH('Property Value Dist'!U$2,Assumptions!$A$1:$H$1,0)),0)</f>
        <v>256085</v>
      </c>
      <c r="V13" s="19">
        <f>ROUND(INDEX('Pop and Housing Units'!$B$2:$P$115,MATCH('Property Value Dist'!$B13,'Pop and Housing Units'!$B$2:$B$115,0),MATCH('Property Value Dist'!V$2,'Pop and Housing Units'!$B$2:$P$2,0))*INDEX(Assumptions!$A$1:$H$16,MATCH('Property Value Dist'!V$4,Assumptions!$A$1:$A$16,0),MATCH('Property Value Dist'!V$2,Assumptions!$A$1:$H$1,0)),0)</f>
        <v>660899</v>
      </c>
      <c r="W13" s="19">
        <f>ROUND(INDEX('Pop and Housing Units'!$B$2:$P$115,MATCH('Property Value Dist'!$B13,'Pop and Housing Units'!$B$2:$B$115,0),MATCH('Property Value Dist'!W$2,'Pop and Housing Units'!$B$2:$P$2,0))*INDEX(Assumptions!$A$1:$H$16,MATCH('Property Value Dist'!W$4,Assumptions!$A$1:$A$16,0),MATCH('Property Value Dist'!W$2,Assumptions!$A$1:$H$1,0)),0)</f>
        <v>304489</v>
      </c>
      <c r="X13" s="19">
        <f>ROUND(INDEX('Pop and Housing Units'!$B$2:$P$115,MATCH('Property Value Dist'!$B13,'Pop and Housing Units'!$B$2:$B$115,0),MATCH('Property Value Dist'!X$2,'Pop and Housing Units'!$B$2:$P$2,0))*INDEX(Assumptions!$A$1:$H$16,MATCH('Property Value Dist'!X$4,Assumptions!$A$1:$A$16,0),MATCH('Property Value Dist'!X$2,Assumptions!$A$1:$H$1,0)),0)</f>
        <v>131423</v>
      </c>
      <c r="Y13" s="19">
        <f>ROUND(INDEX('Pop and Housing Units'!$B$2:$P$115,MATCH('Property Value Dist'!$B13,'Pop and Housing Units'!$B$2:$B$115,0),MATCH('Property Value Dist'!Y$2,'Pop and Housing Units'!$B$2:$P$2,0))*INDEX(Assumptions!$A$1:$H$16,MATCH('Property Value Dist'!Y$4,Assumptions!$A$1:$A$16,0),MATCH('Property Value Dist'!Y$2,Assumptions!$A$1:$H$1,0)),0)</f>
        <v>83829</v>
      </c>
      <c r="Z13" s="19">
        <f>ROUND(INDEX('Pop and Housing Units'!$B$2:$P$115,MATCH('Property Value Dist'!$B13,'Pop and Housing Units'!$B$2:$B$115,0),MATCH('Property Value Dist'!Z$2,'Pop and Housing Units'!$B$2:$P$2,0))*INDEX(Assumptions!$A$1:$H$16,MATCH('Property Value Dist'!Z$4,Assumptions!$A$1:$A$16,0),MATCH('Property Value Dist'!Z$2,Assumptions!$A$1:$H$1,0)),0)</f>
        <v>21633</v>
      </c>
      <c r="AA13" s="19">
        <f>ROUND(INDEX('Pop and Housing Units'!$B$2:$P$115,MATCH('Property Value Dist'!$B13,'Pop and Housing Units'!$B$2:$B$115,0),MATCH('Property Value Dist'!AA$2,'Pop and Housing Units'!$B$2:$P$2,0))*INDEX(Assumptions!$A$1:$H$16,MATCH('Property Value Dist'!AA$4,Assumptions!$A$1:$A$16,0),MATCH('Property Value Dist'!AA$2,Assumptions!$A$1:$H$1,0)),0)</f>
        <v>15143</v>
      </c>
      <c r="AB13" s="19">
        <f>ROUND(INDEX('Pop and Housing Units'!$B$2:$P$115,MATCH('Property Value Dist'!$B13,'Pop and Housing Units'!$B$2:$B$115,0),MATCH('Property Value Dist'!AB$2,'Pop and Housing Units'!$B$2:$P$2,0))*INDEX(Assumptions!$A$1:$H$16,MATCH('Property Value Dist'!AB$4,Assumptions!$A$1:$A$16,0),MATCH('Property Value Dist'!AB$2,Assumptions!$A$1:$H$1,0)),0)</f>
        <v>10005</v>
      </c>
      <c r="AC13" s="19">
        <f>ROUND(INDEX('Pop and Housing Units'!$B$2:$P$115,MATCH('Property Value Dist'!$B13,'Pop and Housing Units'!$B$2:$B$115,0),MATCH('Property Value Dist'!AC$2,'Pop and Housing Units'!$B$2:$P$2,0))*INDEX(Assumptions!$A$1:$H$16,MATCH('Property Value Dist'!AC$4,Assumptions!$A$1:$A$16,0),MATCH('Property Value Dist'!AC$2,Assumptions!$A$1:$H$1,0)),0)</f>
        <v>86116</v>
      </c>
      <c r="AD13" s="19">
        <f>ROUND(INDEX('Pop and Housing Units'!$B$2:$P$115,MATCH('Property Value Dist'!$B13,'Pop and Housing Units'!$B$2:$B$115,0),MATCH('Property Value Dist'!AD$2,'Pop and Housing Units'!$B$2:$P$2,0))*INDEX(Assumptions!$A$1:$H$16,MATCH('Property Value Dist'!AD$4,Assumptions!$A$1:$A$16,0),MATCH('Property Value Dist'!AD$2,Assumptions!$A$1:$H$1,0)),0)</f>
        <v>150703</v>
      </c>
      <c r="AE13" s="19">
        <f>ROUND(INDEX('Pop and Housing Units'!$B$2:$P$115,MATCH('Property Value Dist'!$B13,'Pop and Housing Units'!$B$2:$B$115,0),MATCH('Property Value Dist'!AE$2,'Pop and Housing Units'!$B$2:$P$2,0))*INDEX(Assumptions!$A$1:$H$16,MATCH('Property Value Dist'!AE$4,Assumptions!$A$1:$A$16,0),MATCH('Property Value Dist'!AE$2,Assumptions!$A$1:$H$1,0)),0)</f>
        <v>271653</v>
      </c>
      <c r="AF13" s="19">
        <f>ROUND(INDEX('Pop and Housing Units'!$B$2:$P$115,MATCH('Property Value Dist'!$B13,'Pop and Housing Units'!$B$2:$B$115,0),MATCH('Property Value Dist'!AF$2,'Pop and Housing Units'!$B$2:$P$2,0))*INDEX(Assumptions!$A$1:$H$16,MATCH('Property Value Dist'!AF$4,Assumptions!$A$1:$A$16,0),MATCH('Property Value Dist'!AF$2,Assumptions!$A$1:$H$1,0)),0)</f>
        <v>522745</v>
      </c>
      <c r="AG13" s="19">
        <f>ROUND(INDEX('Pop and Housing Units'!$B$2:$P$115,MATCH('Property Value Dist'!$B13,'Pop and Housing Units'!$B$2:$B$115,0),MATCH('Property Value Dist'!AG$2,'Pop and Housing Units'!$B$2:$P$2,0))*INDEX(Assumptions!$A$1:$H$16,MATCH('Property Value Dist'!AG$4,Assumptions!$A$1:$A$16,0),MATCH('Property Value Dist'!AG$2,Assumptions!$A$1:$H$1,0)),0)</f>
        <v>254720</v>
      </c>
      <c r="AH13" s="19">
        <f>ROUND(INDEX('Pop and Housing Units'!$B$2:$P$115,MATCH('Property Value Dist'!$B13,'Pop and Housing Units'!$B$2:$B$115,0),MATCH('Property Value Dist'!AH$2,'Pop and Housing Units'!$B$2:$P$2,0))*INDEX(Assumptions!$A$1:$H$16,MATCH('Property Value Dist'!AH$4,Assumptions!$A$1:$A$16,0),MATCH('Property Value Dist'!AH$2,Assumptions!$A$1:$H$1,0)),0)</f>
        <v>184086</v>
      </c>
      <c r="AI13" s="19">
        <f>ROUND(INDEX('Pop and Housing Units'!$B$2:$P$115,MATCH('Property Value Dist'!$B13,'Pop and Housing Units'!$B$2:$B$115,0),MATCH('Property Value Dist'!AI$2,'Pop and Housing Units'!$B$2:$P$2,0))*INDEX(Assumptions!$A$1:$H$16,MATCH('Property Value Dist'!AI$4,Assumptions!$A$1:$A$16,0),MATCH('Property Value Dist'!AI$2,Assumptions!$A$1:$H$1,0)),0)</f>
        <v>458158</v>
      </c>
      <c r="AJ13" s="19">
        <f>ROUND(INDEX('Pop and Housing Units'!$B$2:$P$115,MATCH('Property Value Dist'!$B13,'Pop and Housing Units'!$B$2:$B$115,0),MATCH('Property Value Dist'!AJ$2,'Pop and Housing Units'!$B$2:$P$2,0))*INDEX(Assumptions!$A$1:$H$16,MATCH('Property Value Dist'!AJ$4,Assumptions!$A$1:$A$16,0),MATCH('Property Value Dist'!AJ$2,Assumptions!$A$1:$H$1,0)),0)</f>
        <v>243835</v>
      </c>
      <c r="AK13" s="19">
        <f>ROUND(INDEX('Pop and Housing Units'!$B$2:$P$115,MATCH('Property Value Dist'!$B13,'Pop and Housing Units'!$B$2:$B$115,0),MATCH('Property Value Dist'!AK$2,'Pop and Housing Units'!$B$2:$P$2,0))*INDEX(Assumptions!$A$1:$H$16,MATCH('Property Value Dist'!AK$4,Assumptions!$A$1:$A$16,0),MATCH('Property Value Dist'!AK$2,Assumptions!$A$1:$H$1,0)),0)</f>
        <v>104984</v>
      </c>
      <c r="AL13" s="19">
        <f>ROUND(INDEX('Pop and Housing Units'!$B$2:$P$115,MATCH('Property Value Dist'!$B13,'Pop and Housing Units'!$B$2:$B$115,0),MATCH('Property Value Dist'!AL$2,'Pop and Housing Units'!$B$2:$P$2,0))*INDEX(Assumptions!$A$1:$H$16,MATCH('Property Value Dist'!AL$4,Assumptions!$A$1:$A$16,0),MATCH('Property Value Dist'!AL$2,Assumptions!$A$1:$H$1,0)),0)</f>
        <v>103049</v>
      </c>
      <c r="AM13" s="19">
        <f>ROUND(INDEX('Pop and Housing Units'!$B$2:$P$115,MATCH('Property Value Dist'!$B13,'Pop and Housing Units'!$B$2:$B$115,0),MATCH('Property Value Dist'!AM$2,'Pop and Housing Units'!$B$2:$P$2,0))*INDEX(Assumptions!$A$1:$H$16,MATCH('Property Value Dist'!AM$4,Assumptions!$A$1:$A$16,0),MATCH('Property Value Dist'!AM$2,Assumptions!$A$1:$H$1,0)),0)</f>
        <v>21045</v>
      </c>
      <c r="AN13" s="19">
        <f>ROUND(INDEX('Pop and Housing Units'!$B$2:$P$115,MATCH('Property Value Dist'!$B13,'Pop and Housing Units'!$B$2:$B$115,0),MATCH('Property Value Dist'!AN$2,'Pop and Housing Units'!$B$2:$P$2,0))*INDEX(Assumptions!$A$1:$H$16,MATCH('Property Value Dist'!AN$4,Assumptions!$A$1:$A$16,0),MATCH('Property Value Dist'!AN$2,Assumptions!$A$1:$H$1,0)),0)</f>
        <v>8708</v>
      </c>
      <c r="AO13" s="19">
        <f>ROUND(INDEX('Pop and Housing Units'!$B$2:$P$115,MATCH('Property Value Dist'!$B13,'Pop and Housing Units'!$B$2:$B$115,0),MATCH('Property Value Dist'!AO$2,'Pop and Housing Units'!$B$2:$P$2,0))*INDEX(Assumptions!$A$1:$H$16,MATCH('Property Value Dist'!AO$4,Assumptions!$A$1:$A$16,0),MATCH('Property Value Dist'!AO$2,Assumptions!$A$1:$H$1,0)),0)</f>
        <v>9192</v>
      </c>
      <c r="AP13" s="19">
        <f>ROUND(INDEX('Pop and Housing Units'!$B$2:$P$115,MATCH('Property Value Dist'!$B13,'Pop and Housing Units'!$B$2:$B$115,0),MATCH('Property Value Dist'!AP$2,'Pop and Housing Units'!$B$2:$P$2,0))*INDEX(Assumptions!$A$1:$H$16,MATCH('Property Value Dist'!AP$4,Assumptions!$A$1:$A$16,0),MATCH('Property Value Dist'!AP$2,Assumptions!$A$1:$H$1,0)),0)</f>
        <v>99906</v>
      </c>
      <c r="AQ13" s="19">
        <f>ROUND(INDEX('Pop and Housing Units'!$B$2:$P$115,MATCH('Property Value Dist'!$B13,'Pop and Housing Units'!$B$2:$B$115,0),MATCH('Property Value Dist'!AQ$2,'Pop and Housing Units'!$B$2:$P$2,0))*INDEX(Assumptions!$A$1:$H$16,MATCH('Property Value Dist'!AQ$4,Assumptions!$A$1:$A$16,0),MATCH('Property Value Dist'!AQ$2,Assumptions!$A$1:$H$1,0)),0)</f>
        <v>100225</v>
      </c>
      <c r="AR13" s="19">
        <f>ROUND(INDEX('Pop and Housing Units'!$B$2:$P$115,MATCH('Property Value Dist'!$B13,'Pop and Housing Units'!$B$2:$B$115,0),MATCH('Property Value Dist'!AR$2,'Pop and Housing Units'!$B$2:$P$2,0))*INDEX(Assumptions!$A$1:$H$16,MATCH('Property Value Dist'!AR$4,Assumptions!$A$1:$A$16,0),MATCH('Property Value Dist'!AR$2,Assumptions!$A$1:$H$1,0)),0)</f>
        <v>83768</v>
      </c>
      <c r="AS13" s="19">
        <f>ROUND(INDEX('Pop and Housing Units'!$B$2:$P$115,MATCH('Property Value Dist'!$B13,'Pop and Housing Units'!$B$2:$B$115,0),MATCH('Property Value Dist'!AS$2,'Pop and Housing Units'!$B$2:$P$2,0))*INDEX(Assumptions!$A$1:$H$16,MATCH('Property Value Dist'!AS$4,Assumptions!$A$1:$A$16,0),MATCH('Property Value Dist'!AS$2,Assumptions!$A$1:$H$1,0)),0)</f>
        <v>91625</v>
      </c>
      <c r="AT13" s="19">
        <f>ROUND(INDEX('Pop and Housing Units'!$B$2:$P$115,MATCH('Property Value Dist'!$B13,'Pop and Housing Units'!$B$2:$B$115,0),MATCH('Property Value Dist'!AT$2,'Pop and Housing Units'!$B$2:$P$2,0))*INDEX(Assumptions!$A$1:$H$16,MATCH('Property Value Dist'!AT$4,Assumptions!$A$1:$A$16,0),MATCH('Property Value Dist'!AT$2,Assumptions!$A$1:$H$1,0)),0)</f>
        <v>46503</v>
      </c>
      <c r="AU13" s="19">
        <f>ROUND(INDEX('Pop and Housing Units'!$B$2:$P$115,MATCH('Property Value Dist'!$B13,'Pop and Housing Units'!$B$2:$B$115,0),MATCH('Property Value Dist'!AU$2,'Pop and Housing Units'!$B$2:$P$2,0))*INDEX(Assumptions!$A$1:$H$16,MATCH('Property Value Dist'!AU$4,Assumptions!$A$1:$A$16,0),MATCH('Property Value Dist'!AU$2,Assumptions!$A$1:$H$1,0)),0)</f>
        <v>17890</v>
      </c>
      <c r="AV13" s="19">
        <f>ROUND(INDEX('Pop and Housing Units'!$B$2:$P$115,MATCH('Property Value Dist'!$B13,'Pop and Housing Units'!$B$2:$B$115,0),MATCH('Property Value Dist'!AV$2,'Pop and Housing Units'!$B$2:$P$2,0))*INDEX(Assumptions!$A$1:$H$16,MATCH('Property Value Dist'!AV$4,Assumptions!$A$1:$A$16,0),MATCH('Property Value Dist'!AV$2,Assumptions!$A$1:$H$1,0)),0)</f>
        <v>53775</v>
      </c>
      <c r="AW13" s="19">
        <f>ROUND(INDEX('Pop and Housing Units'!$B$2:$P$115,MATCH('Property Value Dist'!$B13,'Pop and Housing Units'!$B$2:$B$115,0),MATCH('Property Value Dist'!AW$2,'Pop and Housing Units'!$B$2:$P$2,0))*INDEX(Assumptions!$A$1:$H$16,MATCH('Property Value Dist'!AW$4,Assumptions!$A$1:$A$16,0),MATCH('Property Value Dist'!AW$2,Assumptions!$A$1:$H$1,0)),0)</f>
        <v>15448</v>
      </c>
      <c r="AX13" s="19">
        <f>ROUND(INDEX('Pop and Housing Units'!$B$2:$P$115,MATCH('Property Value Dist'!$B13,'Pop and Housing Units'!$B$2:$B$115,0),MATCH('Property Value Dist'!AX$2,'Pop and Housing Units'!$B$2:$P$2,0))*INDEX(Assumptions!$A$1:$H$16,MATCH('Property Value Dist'!AX$4,Assumptions!$A$1:$A$16,0),MATCH('Property Value Dist'!AX$2,Assumptions!$A$1:$H$1,0)),0)</f>
        <v>9715</v>
      </c>
      <c r="AY13" s="19">
        <f>ROUND(INDEX('Pop and Housing Units'!$B$2:$P$115,MATCH('Property Value Dist'!$B13,'Pop and Housing Units'!$B$2:$B$115,0),MATCH('Property Value Dist'!AY$2,'Pop and Housing Units'!$B$2:$P$2,0))*INDEX(Assumptions!$A$1:$H$16,MATCH('Property Value Dist'!AY$4,Assumptions!$A$1:$A$16,0),MATCH('Property Value Dist'!AY$2,Assumptions!$A$1:$H$1,0)),0)</f>
        <v>5733</v>
      </c>
      <c r="AZ13" s="19">
        <f>ROUND(INDEX('Pop and Housing Units'!$B$2:$P$115,MATCH('Property Value Dist'!$B13,'Pop and Housing Units'!$B$2:$B$115,0),MATCH('Property Value Dist'!AZ$2,'Pop and Housing Units'!$B$2:$P$2,0))*INDEX(Assumptions!$A$1:$H$16,MATCH('Property Value Dist'!AZ$4,Assumptions!$A$1:$A$16,0),MATCH('Property Value Dist'!AZ$2,Assumptions!$A$1:$H$1,0)),0)</f>
        <v>1380</v>
      </c>
      <c r="BA13" s="19">
        <f>ROUND(INDEX('Pop and Housing Units'!$B$2:$P$115,MATCH('Property Value Dist'!$B13,'Pop and Housing Units'!$B$2:$B$115,0),MATCH('Property Value Dist'!BA$2,'Pop and Housing Units'!$B$2:$P$2,0))*INDEX(Assumptions!$A$1:$H$16,MATCH('Property Value Dist'!BA$4,Assumptions!$A$1:$A$16,0),MATCH('Property Value Dist'!BA$2,Assumptions!$A$1:$H$1,0)),0)</f>
        <v>3185</v>
      </c>
      <c r="BB13" s="19">
        <f>ROUND(INDEX('Pop and Housing Units'!$B$2:$P$115,MATCH('Property Value Dist'!$B13,'Pop and Housing Units'!$B$2:$B$115,0),MATCH('Property Value Dist'!BB$2,'Pop and Housing Units'!$B$2:$P$2,0))*INDEX(Assumptions!$A$1:$H$16,MATCH('Property Value Dist'!BB$4,Assumptions!$A$1:$A$16,0),MATCH('Property Value Dist'!BB$2,Assumptions!$A$1:$H$1,0)),0)</f>
        <v>1699</v>
      </c>
      <c r="BC13" s="19">
        <f>ROUND(INDEX('Pop and Housing Units'!$B$2:$P$115,MATCH('Property Value Dist'!$B13,'Pop and Housing Units'!$B$2:$B$115,0),MATCH('Property Value Dist'!BC$2,'Pop and Housing Units'!$B$2:$P$2,0))*INDEX(Assumptions!$A$1:$H$16,MATCH('Property Value Dist'!BC$4,Assumptions!$A$1:$A$16,0),MATCH('Property Value Dist'!BC$2,Assumptions!$A$1:$H$1,0)),0)</f>
        <v>60747</v>
      </c>
      <c r="BD13" s="19">
        <f>ROUND(INDEX('Pop and Housing Units'!$B$2:$P$115,MATCH('Property Value Dist'!$B13,'Pop and Housing Units'!$B$2:$B$115,0),MATCH('Property Value Dist'!BD$2,'Pop and Housing Units'!$B$2:$P$2,0))*INDEX(Assumptions!$A$1:$H$16,MATCH('Property Value Dist'!BD$4,Assumptions!$A$1:$A$16,0),MATCH('Property Value Dist'!BD$2,Assumptions!$A$1:$H$1,0)),0)</f>
        <v>85205</v>
      </c>
      <c r="BE13" s="19">
        <f>ROUND(INDEX('Pop and Housing Units'!$B$2:$P$115,MATCH('Property Value Dist'!$B13,'Pop and Housing Units'!$B$2:$B$115,0),MATCH('Property Value Dist'!BE$2,'Pop and Housing Units'!$B$2:$P$2,0))*INDEX(Assumptions!$A$1:$H$16,MATCH('Property Value Dist'!BE$4,Assumptions!$A$1:$A$16,0),MATCH('Property Value Dist'!BE$2,Assumptions!$A$1:$H$1,0)),0)</f>
        <v>115334</v>
      </c>
      <c r="BF13" s="19">
        <f>ROUND(INDEX('Pop and Housing Units'!$B$2:$P$115,MATCH('Property Value Dist'!$B13,'Pop and Housing Units'!$B$2:$B$115,0),MATCH('Property Value Dist'!BF$2,'Pop and Housing Units'!$B$2:$P$2,0))*INDEX(Assumptions!$A$1:$H$16,MATCH('Property Value Dist'!BF$4,Assumptions!$A$1:$A$16,0),MATCH('Property Value Dist'!BF$2,Assumptions!$A$1:$H$1,0)),0)</f>
        <v>113871</v>
      </c>
      <c r="BG13" s="19">
        <f>ROUND(INDEX('Pop and Housing Units'!$B$2:$P$115,MATCH('Property Value Dist'!$B13,'Pop and Housing Units'!$B$2:$B$115,0),MATCH('Property Value Dist'!BG$2,'Pop and Housing Units'!$B$2:$P$2,0))*INDEX(Assumptions!$A$1:$H$16,MATCH('Property Value Dist'!BG$4,Assumptions!$A$1:$A$16,0),MATCH('Property Value Dist'!BG$2,Assumptions!$A$1:$H$1,0)),0)</f>
        <v>72702</v>
      </c>
      <c r="BH13" s="19">
        <f>ROUND(INDEX('Pop and Housing Units'!$B$2:$P$115,MATCH('Property Value Dist'!$B13,'Pop and Housing Units'!$B$2:$B$115,0),MATCH('Property Value Dist'!BH$2,'Pop and Housing Units'!$B$2:$P$2,0))*INDEX(Assumptions!$A$1:$H$16,MATCH('Property Value Dist'!BH$4,Assumptions!$A$1:$A$16,0),MATCH('Property Value Dist'!BH$2,Assumptions!$A$1:$H$1,0)),0)</f>
        <v>41413</v>
      </c>
      <c r="BI13" s="19">
        <f>ROUND(INDEX('Pop and Housing Units'!$B$2:$P$115,MATCH('Property Value Dist'!$B13,'Pop and Housing Units'!$B$2:$B$115,0),MATCH('Property Value Dist'!BI$2,'Pop and Housing Units'!$B$2:$P$2,0))*INDEX(Assumptions!$A$1:$H$16,MATCH('Property Value Dist'!BI$4,Assumptions!$A$1:$A$16,0),MATCH('Property Value Dist'!BI$2,Assumptions!$A$1:$H$1,0)),0)</f>
        <v>76849</v>
      </c>
      <c r="BJ13" s="19">
        <f>ROUND(INDEX('Pop and Housing Units'!$B$2:$P$115,MATCH('Property Value Dist'!$B13,'Pop and Housing Units'!$B$2:$B$115,0),MATCH('Property Value Dist'!BJ$2,'Pop and Housing Units'!$B$2:$P$2,0))*INDEX(Assumptions!$A$1:$H$16,MATCH('Property Value Dist'!BJ$4,Assumptions!$A$1:$A$16,0),MATCH('Property Value Dist'!BJ$2,Assumptions!$A$1:$H$1,0)),0)</f>
        <v>25555</v>
      </c>
      <c r="BK13" s="19">
        <f>ROUND(INDEX('Pop and Housing Units'!$B$2:$P$115,MATCH('Property Value Dist'!$B13,'Pop and Housing Units'!$B$2:$B$115,0),MATCH('Property Value Dist'!BK$2,'Pop and Housing Units'!$B$2:$P$2,0))*INDEX(Assumptions!$A$1:$H$16,MATCH('Property Value Dist'!BK$4,Assumptions!$A$1:$A$16,0),MATCH('Property Value Dist'!BK$2,Assumptions!$A$1:$H$1,0)),0)</f>
        <v>8478</v>
      </c>
      <c r="BL13" s="19">
        <f>ROUND(INDEX('Pop and Housing Units'!$B$2:$P$115,MATCH('Property Value Dist'!$B13,'Pop and Housing Units'!$B$2:$B$115,0),MATCH('Property Value Dist'!BL$2,'Pop and Housing Units'!$B$2:$P$2,0))*INDEX(Assumptions!$A$1:$H$16,MATCH('Property Value Dist'!BL$4,Assumptions!$A$1:$A$16,0),MATCH('Property Value Dist'!BL$2,Assumptions!$A$1:$H$1,0)),0)</f>
        <v>5489</v>
      </c>
      <c r="BM13" s="19">
        <f>ROUND(INDEX('Pop and Housing Units'!$B$2:$P$115,MATCH('Property Value Dist'!$B13,'Pop and Housing Units'!$B$2:$B$115,0),MATCH('Property Value Dist'!BM$2,'Pop and Housing Units'!$B$2:$P$2,0))*INDEX(Assumptions!$A$1:$H$16,MATCH('Property Value Dist'!BM$4,Assumptions!$A$1:$A$16,0),MATCH('Property Value Dist'!BM$2,Assumptions!$A$1:$H$1,0)),0)</f>
        <v>1098</v>
      </c>
      <c r="BN13" s="19">
        <f>ROUND(INDEX('Pop and Housing Units'!$B$2:$P$115,MATCH('Property Value Dist'!$B13,'Pop and Housing Units'!$B$2:$B$115,0),MATCH('Property Value Dist'!BN$2,'Pop and Housing Units'!$B$2:$P$2,0))*INDEX(Assumptions!$A$1:$H$16,MATCH('Property Value Dist'!BN$4,Assumptions!$A$1:$A$16,0),MATCH('Property Value Dist'!BN$2,Assumptions!$A$1:$H$1,0)),0)</f>
        <v>183</v>
      </c>
      <c r="BO13" s="19">
        <f>ROUND(INDEX('Pop and Housing Units'!$B$2:$P$115,MATCH('Property Value Dist'!$B13,'Pop and Housing Units'!$B$2:$B$115,0),MATCH('Property Value Dist'!BO$2,'Pop and Housing Units'!$B$2:$P$2,0))*INDEX(Assumptions!$A$1:$H$16,MATCH('Property Value Dist'!BO$4,Assumptions!$A$1:$A$16,0),MATCH('Property Value Dist'!BO$2,Assumptions!$A$1:$H$1,0)),0)</f>
        <v>2989</v>
      </c>
      <c r="BP13" s="19">
        <f>ROUND(INDEX('Pop and Housing Units'!$B$2:$P$115,MATCH('Property Value Dist'!$B13,'Pop and Housing Units'!$B$2:$B$115,0),MATCH('Property Value Dist'!BP$2,'Pop and Housing Units'!$B$2:$P$2,0))*INDEX(Assumptions!$A$1:$H$16,MATCH('Property Value Dist'!BP$4,Assumptions!$A$1:$A$16,0),MATCH('Property Value Dist'!BP$2,Assumptions!$A$1:$H$1,0)),0)</f>
        <v>11133</v>
      </c>
      <c r="BQ13" s="19">
        <f>ROUND(INDEX('Pop and Housing Units'!$B$2:$P$115,MATCH('Property Value Dist'!$B13,'Pop and Housing Units'!$B$2:$B$115,0),MATCH('Property Value Dist'!BQ$2,'Pop and Housing Units'!$B$2:$P$2,0))*INDEX(Assumptions!$A$1:$H$16,MATCH('Property Value Dist'!BQ$4,Assumptions!$A$1:$A$16,0),MATCH('Property Value Dist'!BQ$2,Assumptions!$A$1:$H$1,0)),0)</f>
        <v>23161</v>
      </c>
      <c r="BR13" s="19">
        <f>ROUND(INDEX('Pop and Housing Units'!$B$2:$P$115,MATCH('Property Value Dist'!$B13,'Pop and Housing Units'!$B$2:$B$115,0),MATCH('Property Value Dist'!BR$2,'Pop and Housing Units'!$B$2:$P$2,0))*INDEX(Assumptions!$A$1:$H$16,MATCH('Property Value Dist'!BR$4,Assumptions!$A$1:$A$16,0),MATCH('Property Value Dist'!BR$2,Assumptions!$A$1:$H$1,0)),0)</f>
        <v>19597</v>
      </c>
      <c r="BS13" s="19">
        <f>ROUND(INDEX('Pop and Housing Units'!$B$2:$P$115,MATCH('Property Value Dist'!$B13,'Pop and Housing Units'!$B$2:$B$115,0),MATCH('Property Value Dist'!BS$2,'Pop and Housing Units'!$B$2:$P$2,0))*INDEX(Assumptions!$A$1:$H$16,MATCH('Property Value Dist'!BS$4,Assumptions!$A$1:$A$16,0),MATCH('Property Value Dist'!BS$2,Assumptions!$A$1:$H$1,0)),0)</f>
        <v>23542</v>
      </c>
      <c r="BT13" s="19">
        <f>ROUND(INDEX('Pop and Housing Units'!$B$2:$P$115,MATCH('Property Value Dist'!$B13,'Pop and Housing Units'!$B$2:$B$115,0),MATCH('Property Value Dist'!BT$2,'Pop and Housing Units'!$B$2:$P$2,0))*INDEX(Assumptions!$A$1:$H$16,MATCH('Property Value Dist'!BT$4,Assumptions!$A$1:$A$16,0),MATCH('Property Value Dist'!BT$2,Assumptions!$A$1:$H$1,0)),0)</f>
        <v>15035</v>
      </c>
      <c r="BU13" s="19">
        <f>ROUND(INDEX('Pop and Housing Units'!$B$2:$P$115,MATCH('Property Value Dist'!$B13,'Pop and Housing Units'!$B$2:$B$115,0),MATCH('Property Value Dist'!BU$2,'Pop and Housing Units'!$B$2:$P$2,0))*INDEX(Assumptions!$A$1:$H$16,MATCH('Property Value Dist'!BU$4,Assumptions!$A$1:$A$16,0),MATCH('Property Value Dist'!BU$2,Assumptions!$A$1:$H$1,0)),0)</f>
        <v>8537</v>
      </c>
      <c r="BV13" s="19">
        <f>ROUND(INDEX('Pop and Housing Units'!$B$2:$P$115,MATCH('Property Value Dist'!$B13,'Pop and Housing Units'!$B$2:$B$115,0),MATCH('Property Value Dist'!BV$2,'Pop and Housing Units'!$B$2:$P$2,0))*INDEX(Assumptions!$A$1:$H$16,MATCH('Property Value Dist'!BV$4,Assumptions!$A$1:$A$16,0),MATCH('Property Value Dist'!BV$2,Assumptions!$A$1:$H$1,0)),0)</f>
        <v>24965</v>
      </c>
      <c r="BW13" s="19">
        <f>ROUND(INDEX('Pop and Housing Units'!$B$2:$P$115,MATCH('Property Value Dist'!$B13,'Pop and Housing Units'!$B$2:$B$115,0),MATCH('Property Value Dist'!BW$2,'Pop and Housing Units'!$B$2:$P$2,0))*INDEX(Assumptions!$A$1:$H$16,MATCH('Property Value Dist'!BW$4,Assumptions!$A$1:$A$16,0),MATCH('Property Value Dist'!BW$2,Assumptions!$A$1:$H$1,0)),0)</f>
        <v>11749</v>
      </c>
      <c r="BX13" s="19">
        <f>ROUND(INDEX('Pop and Housing Units'!$B$2:$P$115,MATCH('Property Value Dist'!$B13,'Pop and Housing Units'!$B$2:$B$115,0),MATCH('Property Value Dist'!BX$2,'Pop and Housing Units'!$B$2:$P$2,0))*INDEX(Assumptions!$A$1:$H$16,MATCH('Property Value Dist'!BX$4,Assumptions!$A$1:$A$16,0),MATCH('Property Value Dist'!BX$2,Assumptions!$A$1:$H$1,0)),0)</f>
        <v>4474</v>
      </c>
      <c r="BY13" s="19">
        <f>ROUND(INDEX('Pop and Housing Units'!$B$2:$P$115,MATCH('Property Value Dist'!$B13,'Pop and Housing Units'!$B$2:$B$115,0),MATCH('Property Value Dist'!BY$2,'Pop and Housing Units'!$B$2:$P$2,0))*INDEX(Assumptions!$A$1:$H$16,MATCH('Property Value Dist'!BY$4,Assumptions!$A$1:$A$16,0),MATCH('Property Value Dist'!BY$2,Assumptions!$A$1:$H$1,0)),0)</f>
        <v>2318</v>
      </c>
      <c r="BZ13" s="19">
        <f>ROUND(INDEX('Pop and Housing Units'!$B$2:$P$115,MATCH('Property Value Dist'!$B13,'Pop and Housing Units'!$B$2:$B$115,0),MATCH('Property Value Dist'!BZ$2,'Pop and Housing Units'!$B$2:$P$2,0))*INDEX(Assumptions!$A$1:$H$16,MATCH('Property Value Dist'!BZ$4,Assumptions!$A$1:$A$16,0),MATCH('Property Value Dist'!BZ$2,Assumptions!$A$1:$H$1,0)),0)</f>
        <v>1584</v>
      </c>
      <c r="CA13" s="19">
        <f>ROUND(INDEX('Pop and Housing Units'!$B$2:$P$115,MATCH('Property Value Dist'!$B13,'Pop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13" s="19">
        <f>ROUND(INDEX('Pop and Housing Units'!$B$2:$P$115,MATCH('Property Value Dist'!$B13,'Pop and Housing Units'!$B$2:$B$115,0),MATCH('Property Value Dist'!CB$2,'Pop and Housing Units'!$B$2:$P$2,0))*INDEX(Assumptions!$A$1:$H$16,MATCH('Property Value Dist'!CB$4,Assumptions!$A$1:$A$16,0),MATCH('Property Value Dist'!CB$2,Assumptions!$A$1:$H$1,0)),0)</f>
        <v>587</v>
      </c>
    </row>
    <row r="14" spans="2:80">
      <c r="B14" s="18">
        <f t="shared" si="6"/>
        <v>2029</v>
      </c>
      <c r="C14" s="17">
        <f>ROUND(INDEX('Pop and Housing Units'!$B$2:$P$115,MATCH('Property Value Dist'!$B14,'Pop and Housing Units'!$B$2:$B$115,0),MATCH('Property Value Dist'!C$2,'Pop and Housing Units'!$B$2:$P$2,0))*INDEX(Assumptions!$A$1:$H$16,MATCH('Property Value Dist'!C$4,Assumptions!$A$1:$A$16,0),MATCH('Property Value Dist'!C$2,Assumptions!$A$1:$H$1,0)),0)</f>
        <v>133134</v>
      </c>
      <c r="D14" s="17">
        <f>ROUND(INDEX('Pop and Housing Units'!$B$2:$P$115,MATCH('Property Value Dist'!$B14,'Pop and Housing Units'!$B$2:$B$115,0),MATCH('Property Value Dist'!D$2,'Pop and Housing Units'!$B$2:$P$2,0))*INDEX(Assumptions!$A$1:$H$16,MATCH('Property Value Dist'!D$4,Assumptions!$A$1:$A$16,0),MATCH('Property Value Dist'!D$2,Assumptions!$A$1:$H$1,0)),0)</f>
        <v>142113</v>
      </c>
      <c r="E14" s="17">
        <f>ROUND(INDEX('Pop and Housing Units'!$B$2:$P$115,MATCH('Property Value Dist'!$B14,'Pop and Housing Units'!$B$2:$B$115,0),MATCH('Property Value Dist'!E$2,'Pop and Housing Units'!$B$2:$P$2,0))*INDEX(Assumptions!$A$1:$H$16,MATCH('Property Value Dist'!E$4,Assumptions!$A$1:$A$16,0),MATCH('Property Value Dist'!E$2,Assumptions!$A$1:$H$1,0)),0)</f>
        <v>215182</v>
      </c>
      <c r="F14" s="17">
        <f>ROUND(INDEX('Pop and Housing Units'!$B$2:$P$115,MATCH('Property Value Dist'!$B14,'Pop and Housing Units'!$B$2:$B$115,0),MATCH('Property Value Dist'!F$2,'Pop and Housing Units'!$B$2:$P$2,0))*INDEX(Assumptions!$A$1:$H$16,MATCH('Property Value Dist'!F$4,Assumptions!$A$1:$A$16,0),MATCH('Property Value Dist'!F$2,Assumptions!$A$1:$H$1,0)),0)</f>
        <v>496621</v>
      </c>
      <c r="G14" s="17">
        <f>ROUND(INDEX('Pop and Housing Units'!$B$2:$P$115,MATCH('Property Value Dist'!$B14,'Pop and Housing Units'!$B$2:$B$115,0),MATCH('Property Value Dist'!G$2,'Pop and Housing Units'!$B$2:$P$2,0))*INDEX(Assumptions!$A$1:$H$16,MATCH('Property Value Dist'!G$4,Assumptions!$A$1:$A$16,0),MATCH('Property Value Dist'!G$2,Assumptions!$A$1:$H$1,0)),0)</f>
        <v>333764</v>
      </c>
      <c r="H14" s="17">
        <f>ROUND(INDEX('Pop and Housing Units'!$B$2:$P$115,MATCH('Property Value Dist'!$B14,'Pop and Housing Units'!$B$2:$B$115,0),MATCH('Property Value Dist'!H$2,'Pop and Housing Units'!$B$2:$P$2,0))*INDEX(Assumptions!$A$1:$H$16,MATCH('Property Value Dist'!H$4,Assumptions!$A$1:$A$16,0),MATCH('Property Value Dist'!H$2,Assumptions!$A$1:$H$1,0)),0)</f>
        <v>253264</v>
      </c>
      <c r="I14" s="17">
        <f>ROUND(INDEX('Pop and Housing Units'!$B$2:$P$115,MATCH('Property Value Dist'!$B14,'Pop and Housing Units'!$B$2:$B$115,0),MATCH('Property Value Dist'!I$2,'Pop and Housing Units'!$B$2:$P$2,0))*INDEX(Assumptions!$A$1:$H$16,MATCH('Property Value Dist'!I$4,Assumptions!$A$1:$A$16,0),MATCH('Property Value Dist'!I$2,Assumptions!$A$1:$H$1,0)),0)</f>
        <v>709636</v>
      </c>
      <c r="J14" s="17">
        <f>ROUND(INDEX('Pop and Housing Units'!$B$2:$P$115,MATCH('Property Value Dist'!$B14,'Pop and Housing Units'!$B$2:$B$115,0),MATCH('Property Value Dist'!J$2,'Pop and Housing Units'!$B$2:$P$2,0))*INDEX(Assumptions!$A$1:$H$16,MATCH('Property Value Dist'!J$4,Assumptions!$A$1:$A$16,0),MATCH('Property Value Dist'!J$2,Assumptions!$A$1:$H$1,0)),0)</f>
        <v>356366</v>
      </c>
      <c r="K14" s="17">
        <f>ROUND(INDEX('Pop and Housing Units'!$B$2:$P$115,MATCH('Property Value Dist'!$B14,'Pop and Housing Units'!$B$2:$B$115,0),MATCH('Property Value Dist'!K$2,'Pop and Housing Units'!$B$2:$P$2,0))*INDEX(Assumptions!$A$1:$H$16,MATCH('Property Value Dist'!K$4,Assumptions!$A$1:$A$16,0),MATCH('Property Value Dist'!K$2,Assumptions!$A$1:$H$1,0)),0)</f>
        <v>163476</v>
      </c>
      <c r="L14" s="17">
        <f>ROUND(INDEX('Pop and Housing Units'!$B$2:$P$115,MATCH('Property Value Dist'!$B14,'Pop and Housing Units'!$B$2:$B$115,0),MATCH('Property Value Dist'!L$2,'Pop and Housing Units'!$B$2:$P$2,0))*INDEX(Assumptions!$A$1:$H$16,MATCH('Property Value Dist'!L$4,Assumptions!$A$1:$A$16,0),MATCH('Property Value Dist'!L$2,Assumptions!$A$1:$H$1,0)),0)</f>
        <v>177409</v>
      </c>
      <c r="M14" s="17">
        <f>ROUND(INDEX('Pop and Housing Units'!$B$2:$P$115,MATCH('Property Value Dist'!$B14,'Pop and Housing Units'!$B$2:$B$115,0),MATCH('Property Value Dist'!M$2,'Pop and Housing Units'!$B$2:$P$2,0))*INDEX(Assumptions!$A$1:$H$16,MATCH('Property Value Dist'!M$4,Assumptions!$A$1:$A$16,0),MATCH('Property Value Dist'!M$2,Assumptions!$A$1:$H$1,0)),0)</f>
        <v>61613</v>
      </c>
      <c r="N14" s="17">
        <f>ROUND(INDEX('Pop and Housing Units'!$B$2:$P$115,MATCH('Property Value Dist'!$B14,'Pop and Housing Units'!$B$2:$B$115,0),MATCH('Property Value Dist'!N$2,'Pop and Housing Units'!$B$2:$P$2,0))*INDEX(Assumptions!$A$1:$H$16,MATCH('Property Value Dist'!N$4,Assumptions!$A$1:$A$16,0),MATCH('Property Value Dist'!N$2,Assumptions!$A$1:$H$1,0)),0)</f>
        <v>34986</v>
      </c>
      <c r="O14" s="17">
        <f>ROUND(INDEX('Pop and Housing Units'!$B$2:$P$115,MATCH('Property Value Dist'!$B14,'Pop and Housing Units'!$B$2:$B$115,0),MATCH('Property Value Dist'!O$2,'Pop and Housing Units'!$B$2:$P$2,0))*INDEX(Assumptions!$A$1:$H$16,MATCH('Property Value Dist'!O$4,Assumptions!$A$1:$A$16,0),MATCH('Property Value Dist'!O$2,Assumptions!$A$1:$H$1,0)),0)</f>
        <v>18577</v>
      </c>
      <c r="P14" s="17">
        <f>ROUND(INDEX('Pop and Housing Units'!$B$2:$P$115,MATCH('Property Value Dist'!$B14,'Pop and Housing Units'!$B$2:$B$115,0),MATCH('Property Value Dist'!P$2,'Pop and Housing Units'!$B$2:$P$2,0))*INDEX(Assumptions!$A$1:$H$16,MATCH('Property Value Dist'!P$4,Assumptions!$A$1:$A$16,0),MATCH('Property Value Dist'!P$2,Assumptions!$A$1:$H$1,0)),0)</f>
        <v>172941</v>
      </c>
      <c r="Q14" s="17">
        <f>ROUND(INDEX('Pop and Housing Units'!$B$2:$P$115,MATCH('Property Value Dist'!$B14,'Pop and Housing Units'!$B$2:$B$115,0),MATCH('Property Value Dist'!Q$2,'Pop and Housing Units'!$B$2:$P$2,0))*INDEX(Assumptions!$A$1:$H$16,MATCH('Property Value Dist'!Q$4,Assumptions!$A$1:$A$16,0),MATCH('Property Value Dist'!Q$2,Assumptions!$A$1:$H$1,0)),0)</f>
        <v>146713</v>
      </c>
      <c r="R14" s="17">
        <f>ROUND(INDEX('Pop and Housing Units'!$B$2:$P$115,MATCH('Property Value Dist'!$B14,'Pop and Housing Units'!$B$2:$B$115,0),MATCH('Property Value Dist'!R$2,'Pop and Housing Units'!$B$2:$P$2,0))*INDEX(Assumptions!$A$1:$H$16,MATCH('Property Value Dist'!R$4,Assumptions!$A$1:$A$16,0),MATCH('Property Value Dist'!R$2,Assumptions!$A$1:$H$1,0)),0)</f>
        <v>189333</v>
      </c>
      <c r="S14" s="17">
        <f>ROUND(INDEX('Pop and Housing Units'!$B$2:$P$115,MATCH('Property Value Dist'!$B14,'Pop and Housing Units'!$B$2:$B$115,0),MATCH('Property Value Dist'!S$2,'Pop and Housing Units'!$B$2:$P$2,0))*INDEX(Assumptions!$A$1:$H$16,MATCH('Property Value Dist'!S$4,Assumptions!$A$1:$A$16,0),MATCH('Property Value Dist'!S$2,Assumptions!$A$1:$H$1,0)),0)</f>
        <v>418282</v>
      </c>
      <c r="T14" s="17">
        <f>ROUND(INDEX('Pop and Housing Units'!$B$2:$P$115,MATCH('Property Value Dist'!$B14,'Pop and Housing Units'!$B$2:$B$115,0),MATCH('Property Value Dist'!T$2,'Pop and Housing Units'!$B$2:$P$2,0))*INDEX(Assumptions!$A$1:$H$16,MATCH('Property Value Dist'!T$4,Assumptions!$A$1:$A$16,0),MATCH('Property Value Dist'!T$2,Assumptions!$A$1:$H$1,0)),0)</f>
        <v>305994</v>
      </c>
      <c r="U14" s="17">
        <f>ROUND(INDEX('Pop and Housing Units'!$B$2:$P$115,MATCH('Property Value Dist'!$B14,'Pop and Housing Units'!$B$2:$B$115,0),MATCH('Property Value Dist'!U$2,'Pop and Housing Units'!$B$2:$P$2,0))*INDEX(Assumptions!$A$1:$H$16,MATCH('Property Value Dist'!U$4,Assumptions!$A$1:$A$16,0),MATCH('Property Value Dist'!U$2,Assumptions!$A$1:$H$1,0)),0)</f>
        <v>258728</v>
      </c>
      <c r="V14" s="17">
        <f>ROUND(INDEX('Pop and Housing Units'!$B$2:$P$115,MATCH('Property Value Dist'!$B14,'Pop and Housing Units'!$B$2:$B$115,0),MATCH('Property Value Dist'!V$2,'Pop and Housing Units'!$B$2:$P$2,0))*INDEX(Assumptions!$A$1:$H$16,MATCH('Property Value Dist'!V$4,Assumptions!$A$1:$A$16,0),MATCH('Property Value Dist'!V$2,Assumptions!$A$1:$H$1,0)),0)</f>
        <v>667722</v>
      </c>
      <c r="W14" s="17">
        <f>ROUND(INDEX('Pop and Housing Units'!$B$2:$P$115,MATCH('Property Value Dist'!$B14,'Pop and Housing Units'!$B$2:$B$115,0),MATCH('Property Value Dist'!W$2,'Pop and Housing Units'!$B$2:$P$2,0))*INDEX(Assumptions!$A$1:$H$16,MATCH('Property Value Dist'!W$4,Assumptions!$A$1:$A$16,0),MATCH('Property Value Dist'!W$2,Assumptions!$A$1:$H$1,0)),0)</f>
        <v>307633</v>
      </c>
      <c r="X14" s="17">
        <f>ROUND(INDEX('Pop and Housing Units'!$B$2:$P$115,MATCH('Property Value Dist'!$B14,'Pop and Housing Units'!$B$2:$B$115,0),MATCH('Property Value Dist'!X$2,'Pop and Housing Units'!$B$2:$P$2,0))*INDEX(Assumptions!$A$1:$H$16,MATCH('Property Value Dist'!X$4,Assumptions!$A$1:$A$16,0),MATCH('Property Value Dist'!X$2,Assumptions!$A$1:$H$1,0)),0)</f>
        <v>132779</v>
      </c>
      <c r="Y14" s="17">
        <f>ROUND(INDEX('Pop and Housing Units'!$B$2:$P$115,MATCH('Property Value Dist'!$B14,'Pop and Housing Units'!$B$2:$B$115,0),MATCH('Property Value Dist'!Y$2,'Pop and Housing Units'!$B$2:$P$2,0))*INDEX(Assumptions!$A$1:$H$16,MATCH('Property Value Dist'!Y$4,Assumptions!$A$1:$A$16,0),MATCH('Property Value Dist'!Y$2,Assumptions!$A$1:$H$1,0)),0)</f>
        <v>84695</v>
      </c>
      <c r="Z14" s="17">
        <f>ROUND(INDEX('Pop and Housing Units'!$B$2:$P$115,MATCH('Property Value Dist'!$B14,'Pop and Housing Units'!$B$2:$B$115,0),MATCH('Property Value Dist'!Z$2,'Pop and Housing Units'!$B$2:$P$2,0))*INDEX(Assumptions!$A$1:$H$16,MATCH('Property Value Dist'!Z$4,Assumptions!$A$1:$A$16,0),MATCH('Property Value Dist'!Z$2,Assumptions!$A$1:$H$1,0)),0)</f>
        <v>21857</v>
      </c>
      <c r="AA14" s="17">
        <f>ROUND(INDEX('Pop and Housing Units'!$B$2:$P$115,MATCH('Property Value Dist'!$B14,'Pop and Housing Units'!$B$2:$B$115,0),MATCH('Property Value Dist'!AA$2,'Pop and Housing Units'!$B$2:$P$2,0))*INDEX(Assumptions!$A$1:$H$16,MATCH('Property Value Dist'!AA$4,Assumptions!$A$1:$A$16,0),MATCH('Property Value Dist'!AA$2,Assumptions!$A$1:$H$1,0)),0)</f>
        <v>15300</v>
      </c>
      <c r="AB14" s="17">
        <f>ROUND(INDEX('Pop and Housing Units'!$B$2:$P$115,MATCH('Property Value Dist'!$B14,'Pop and Housing Units'!$B$2:$B$115,0),MATCH('Property Value Dist'!AB$2,'Pop and Housing Units'!$B$2:$P$2,0))*INDEX(Assumptions!$A$1:$H$16,MATCH('Property Value Dist'!AB$4,Assumptions!$A$1:$A$16,0),MATCH('Property Value Dist'!AB$2,Assumptions!$A$1:$H$1,0)),0)</f>
        <v>10109</v>
      </c>
      <c r="AC14" s="17">
        <f>ROUND(INDEX('Pop and Housing Units'!$B$2:$P$115,MATCH('Property Value Dist'!$B14,'Pop and Housing Units'!$B$2:$B$115,0),MATCH('Property Value Dist'!AC$2,'Pop and Housing Units'!$B$2:$P$2,0))*INDEX(Assumptions!$A$1:$H$16,MATCH('Property Value Dist'!AC$4,Assumptions!$A$1:$A$16,0),MATCH('Property Value Dist'!AC$2,Assumptions!$A$1:$H$1,0)),0)</f>
        <v>87253</v>
      </c>
      <c r="AD14" s="17">
        <f>ROUND(INDEX('Pop and Housing Units'!$B$2:$P$115,MATCH('Property Value Dist'!$B14,'Pop and Housing Units'!$B$2:$B$115,0),MATCH('Property Value Dist'!AD$2,'Pop and Housing Units'!$B$2:$P$2,0))*INDEX(Assumptions!$A$1:$H$16,MATCH('Property Value Dist'!AD$4,Assumptions!$A$1:$A$16,0),MATCH('Property Value Dist'!AD$2,Assumptions!$A$1:$H$1,0)),0)</f>
        <v>152694</v>
      </c>
      <c r="AE14" s="17">
        <f>ROUND(INDEX('Pop and Housing Units'!$B$2:$P$115,MATCH('Property Value Dist'!$B14,'Pop and Housing Units'!$B$2:$B$115,0),MATCH('Property Value Dist'!AE$2,'Pop and Housing Units'!$B$2:$P$2,0))*INDEX(Assumptions!$A$1:$H$16,MATCH('Property Value Dist'!AE$4,Assumptions!$A$1:$A$16,0),MATCH('Property Value Dist'!AE$2,Assumptions!$A$1:$H$1,0)),0)</f>
        <v>275241</v>
      </c>
      <c r="AF14" s="17">
        <f>ROUND(INDEX('Pop and Housing Units'!$B$2:$P$115,MATCH('Property Value Dist'!$B14,'Pop and Housing Units'!$B$2:$B$115,0),MATCH('Property Value Dist'!AF$2,'Pop and Housing Units'!$B$2:$P$2,0))*INDEX(Assumptions!$A$1:$H$16,MATCH('Property Value Dist'!AF$4,Assumptions!$A$1:$A$16,0),MATCH('Property Value Dist'!AF$2,Assumptions!$A$1:$H$1,0)),0)</f>
        <v>529648</v>
      </c>
      <c r="AG14" s="17">
        <f>ROUND(INDEX('Pop and Housing Units'!$B$2:$P$115,MATCH('Property Value Dist'!$B14,'Pop and Housing Units'!$B$2:$B$115,0),MATCH('Property Value Dist'!AG$2,'Pop and Housing Units'!$B$2:$P$2,0))*INDEX(Assumptions!$A$1:$H$16,MATCH('Property Value Dist'!AG$4,Assumptions!$A$1:$A$16,0),MATCH('Property Value Dist'!AG$2,Assumptions!$A$1:$H$1,0)),0)</f>
        <v>258084</v>
      </c>
      <c r="AH14" s="17">
        <f>ROUND(INDEX('Pop and Housing Units'!$B$2:$P$115,MATCH('Property Value Dist'!$B14,'Pop and Housing Units'!$B$2:$B$115,0),MATCH('Property Value Dist'!AH$2,'Pop and Housing Units'!$B$2:$P$2,0))*INDEX(Assumptions!$A$1:$H$16,MATCH('Property Value Dist'!AH$4,Assumptions!$A$1:$A$16,0),MATCH('Property Value Dist'!AH$2,Assumptions!$A$1:$H$1,0)),0)</f>
        <v>186517</v>
      </c>
      <c r="AI14" s="17">
        <f>ROUND(INDEX('Pop and Housing Units'!$B$2:$P$115,MATCH('Property Value Dist'!$B14,'Pop and Housing Units'!$B$2:$B$115,0),MATCH('Property Value Dist'!AI$2,'Pop and Housing Units'!$B$2:$P$2,0))*INDEX(Assumptions!$A$1:$H$16,MATCH('Property Value Dist'!AI$4,Assumptions!$A$1:$A$16,0),MATCH('Property Value Dist'!AI$2,Assumptions!$A$1:$H$1,0)),0)</f>
        <v>464208</v>
      </c>
      <c r="AJ14" s="17">
        <f>ROUND(INDEX('Pop and Housing Units'!$B$2:$P$115,MATCH('Property Value Dist'!$B14,'Pop and Housing Units'!$B$2:$B$115,0),MATCH('Property Value Dist'!AJ$2,'Pop and Housing Units'!$B$2:$P$2,0))*INDEX(Assumptions!$A$1:$H$16,MATCH('Property Value Dist'!AJ$4,Assumptions!$A$1:$A$16,0),MATCH('Property Value Dist'!AJ$2,Assumptions!$A$1:$H$1,0)),0)</f>
        <v>247055</v>
      </c>
      <c r="AK14" s="17">
        <f>ROUND(INDEX('Pop and Housing Units'!$B$2:$P$115,MATCH('Property Value Dist'!$B14,'Pop and Housing Units'!$B$2:$B$115,0),MATCH('Property Value Dist'!AK$2,'Pop and Housing Units'!$B$2:$P$2,0))*INDEX(Assumptions!$A$1:$H$16,MATCH('Property Value Dist'!AK$4,Assumptions!$A$1:$A$16,0),MATCH('Property Value Dist'!AK$2,Assumptions!$A$1:$H$1,0)),0)</f>
        <v>106371</v>
      </c>
      <c r="AL14" s="17">
        <f>ROUND(INDEX('Pop and Housing Units'!$B$2:$P$115,MATCH('Property Value Dist'!$B14,'Pop and Housing Units'!$B$2:$B$115,0),MATCH('Property Value Dist'!AL$2,'Pop and Housing Units'!$B$2:$P$2,0))*INDEX(Assumptions!$A$1:$H$16,MATCH('Property Value Dist'!AL$4,Assumptions!$A$1:$A$16,0),MATCH('Property Value Dist'!AL$2,Assumptions!$A$1:$H$1,0)),0)</f>
        <v>104410</v>
      </c>
      <c r="AM14" s="17">
        <f>ROUND(INDEX('Pop and Housing Units'!$B$2:$P$115,MATCH('Property Value Dist'!$B14,'Pop and Housing Units'!$B$2:$B$115,0),MATCH('Property Value Dist'!AM$2,'Pop and Housing Units'!$B$2:$P$2,0))*INDEX(Assumptions!$A$1:$H$16,MATCH('Property Value Dist'!AM$4,Assumptions!$A$1:$A$16,0),MATCH('Property Value Dist'!AM$2,Assumptions!$A$1:$H$1,0)),0)</f>
        <v>21323</v>
      </c>
      <c r="AN14" s="17">
        <f>ROUND(INDEX('Pop and Housing Units'!$B$2:$P$115,MATCH('Property Value Dist'!$B14,'Pop and Housing Units'!$B$2:$B$115,0),MATCH('Property Value Dist'!AN$2,'Pop and Housing Units'!$B$2:$P$2,0))*INDEX(Assumptions!$A$1:$H$16,MATCH('Property Value Dist'!AN$4,Assumptions!$A$1:$A$16,0),MATCH('Property Value Dist'!AN$2,Assumptions!$A$1:$H$1,0)),0)</f>
        <v>8823</v>
      </c>
      <c r="AO14" s="17">
        <f>ROUND(INDEX('Pop and Housing Units'!$B$2:$P$115,MATCH('Property Value Dist'!$B14,'Pop and Housing Units'!$B$2:$B$115,0),MATCH('Property Value Dist'!AO$2,'Pop and Housing Units'!$B$2:$P$2,0))*INDEX(Assumptions!$A$1:$H$16,MATCH('Property Value Dist'!AO$4,Assumptions!$A$1:$A$16,0),MATCH('Property Value Dist'!AO$2,Assumptions!$A$1:$H$1,0)),0)</f>
        <v>9314</v>
      </c>
      <c r="AP14" s="17">
        <f>ROUND(INDEX('Pop and Housing Units'!$B$2:$P$115,MATCH('Property Value Dist'!$B14,'Pop and Housing Units'!$B$2:$B$115,0),MATCH('Property Value Dist'!AP$2,'Pop and Housing Units'!$B$2:$P$2,0))*INDEX(Assumptions!$A$1:$H$16,MATCH('Property Value Dist'!AP$4,Assumptions!$A$1:$A$16,0),MATCH('Property Value Dist'!AP$2,Assumptions!$A$1:$H$1,0)),0)</f>
        <v>100713</v>
      </c>
      <c r="AQ14" s="17">
        <f>ROUND(INDEX('Pop and Housing Units'!$B$2:$P$115,MATCH('Property Value Dist'!$B14,'Pop and Housing Units'!$B$2:$B$115,0),MATCH('Property Value Dist'!AQ$2,'Pop and Housing Units'!$B$2:$P$2,0))*INDEX(Assumptions!$A$1:$H$16,MATCH('Property Value Dist'!AQ$4,Assumptions!$A$1:$A$16,0),MATCH('Property Value Dist'!AQ$2,Assumptions!$A$1:$H$1,0)),0)</f>
        <v>101034</v>
      </c>
      <c r="AR14" s="17">
        <f>ROUND(INDEX('Pop and Housing Units'!$B$2:$P$115,MATCH('Property Value Dist'!$B14,'Pop and Housing Units'!$B$2:$B$115,0),MATCH('Property Value Dist'!AR$2,'Pop and Housing Units'!$B$2:$P$2,0))*INDEX(Assumptions!$A$1:$H$16,MATCH('Property Value Dist'!AR$4,Assumptions!$A$1:$A$16,0),MATCH('Property Value Dist'!AR$2,Assumptions!$A$1:$H$1,0)),0)</f>
        <v>84445</v>
      </c>
      <c r="AS14" s="17">
        <f>ROUND(INDEX('Pop and Housing Units'!$B$2:$P$115,MATCH('Property Value Dist'!$B14,'Pop and Housing Units'!$B$2:$B$115,0),MATCH('Property Value Dist'!AS$2,'Pop and Housing Units'!$B$2:$P$2,0))*INDEX(Assumptions!$A$1:$H$16,MATCH('Property Value Dist'!AS$4,Assumptions!$A$1:$A$16,0),MATCH('Property Value Dist'!AS$2,Assumptions!$A$1:$H$1,0)),0)</f>
        <v>92365</v>
      </c>
      <c r="AT14" s="17">
        <f>ROUND(INDEX('Pop and Housing Units'!$B$2:$P$115,MATCH('Property Value Dist'!$B14,'Pop and Housing Units'!$B$2:$B$115,0),MATCH('Property Value Dist'!AT$2,'Pop and Housing Units'!$B$2:$P$2,0))*INDEX(Assumptions!$A$1:$H$16,MATCH('Property Value Dist'!AT$4,Assumptions!$A$1:$A$16,0),MATCH('Property Value Dist'!AT$2,Assumptions!$A$1:$H$1,0)),0)</f>
        <v>46878</v>
      </c>
      <c r="AU14" s="17">
        <f>ROUND(INDEX('Pop and Housing Units'!$B$2:$P$115,MATCH('Property Value Dist'!$B14,'Pop and Housing Units'!$B$2:$B$115,0),MATCH('Property Value Dist'!AU$2,'Pop and Housing Units'!$B$2:$P$2,0))*INDEX(Assumptions!$A$1:$H$16,MATCH('Property Value Dist'!AU$4,Assumptions!$A$1:$A$16,0),MATCH('Property Value Dist'!AU$2,Assumptions!$A$1:$H$1,0)),0)</f>
        <v>18034</v>
      </c>
      <c r="AV14" s="17">
        <f>ROUND(INDEX('Pop and Housing Units'!$B$2:$P$115,MATCH('Property Value Dist'!$B14,'Pop and Housing Units'!$B$2:$B$115,0),MATCH('Property Value Dist'!AV$2,'Pop and Housing Units'!$B$2:$P$2,0))*INDEX(Assumptions!$A$1:$H$16,MATCH('Property Value Dist'!AV$4,Assumptions!$A$1:$A$16,0),MATCH('Property Value Dist'!AV$2,Assumptions!$A$1:$H$1,0)),0)</f>
        <v>54210</v>
      </c>
      <c r="AW14" s="17">
        <f>ROUND(INDEX('Pop and Housing Units'!$B$2:$P$115,MATCH('Property Value Dist'!$B14,'Pop and Housing Units'!$B$2:$B$115,0),MATCH('Property Value Dist'!AW$2,'Pop and Housing Units'!$B$2:$P$2,0))*INDEX(Assumptions!$A$1:$H$16,MATCH('Property Value Dist'!AW$4,Assumptions!$A$1:$A$16,0),MATCH('Property Value Dist'!AW$2,Assumptions!$A$1:$H$1,0)),0)</f>
        <v>15573</v>
      </c>
      <c r="AX14" s="17">
        <f>ROUND(INDEX('Pop and Housing Units'!$B$2:$P$115,MATCH('Property Value Dist'!$B14,'Pop and Housing Units'!$B$2:$B$115,0),MATCH('Property Value Dist'!AX$2,'Pop and Housing Units'!$B$2:$P$2,0))*INDEX(Assumptions!$A$1:$H$16,MATCH('Property Value Dist'!AX$4,Assumptions!$A$1:$A$16,0),MATCH('Property Value Dist'!AX$2,Assumptions!$A$1:$H$1,0)),0)</f>
        <v>9793</v>
      </c>
      <c r="AY14" s="17">
        <f>ROUND(INDEX('Pop and Housing Units'!$B$2:$P$115,MATCH('Property Value Dist'!$B14,'Pop and Housing Units'!$B$2:$B$115,0),MATCH('Property Value Dist'!AY$2,'Pop and Housing Units'!$B$2:$P$2,0))*INDEX(Assumptions!$A$1:$H$16,MATCH('Property Value Dist'!AY$4,Assumptions!$A$1:$A$16,0),MATCH('Property Value Dist'!AY$2,Assumptions!$A$1:$H$1,0)),0)</f>
        <v>5780</v>
      </c>
      <c r="AZ14" s="17">
        <f>ROUND(INDEX('Pop and Housing Units'!$B$2:$P$115,MATCH('Property Value Dist'!$B14,'Pop and Housing Units'!$B$2:$B$115,0),MATCH('Property Value Dist'!AZ$2,'Pop and Housing Units'!$B$2:$P$2,0))*INDEX(Assumptions!$A$1:$H$16,MATCH('Property Value Dist'!AZ$4,Assumptions!$A$1:$A$16,0),MATCH('Property Value Dist'!AZ$2,Assumptions!$A$1:$H$1,0)),0)</f>
        <v>1391</v>
      </c>
      <c r="BA14" s="17">
        <f>ROUND(INDEX('Pop and Housing Units'!$B$2:$P$115,MATCH('Property Value Dist'!$B14,'Pop and Housing Units'!$B$2:$B$115,0),MATCH('Property Value Dist'!BA$2,'Pop and Housing Units'!$B$2:$P$2,0))*INDEX(Assumptions!$A$1:$H$16,MATCH('Property Value Dist'!BA$4,Assumptions!$A$1:$A$16,0),MATCH('Property Value Dist'!BA$2,Assumptions!$A$1:$H$1,0)),0)</f>
        <v>3211</v>
      </c>
      <c r="BB14" s="17">
        <f>ROUND(INDEX('Pop and Housing Units'!$B$2:$P$115,MATCH('Property Value Dist'!$B14,'Pop and Housing Units'!$B$2:$B$115,0),MATCH('Property Value Dist'!BB$2,'Pop and Housing Units'!$B$2:$P$2,0))*INDEX(Assumptions!$A$1:$H$16,MATCH('Property Value Dist'!BB$4,Assumptions!$A$1:$A$16,0),MATCH('Property Value Dist'!BB$2,Assumptions!$A$1:$H$1,0)),0)</f>
        <v>1712</v>
      </c>
      <c r="BC14" s="17">
        <f>ROUND(INDEX('Pop and Housing Units'!$B$2:$P$115,MATCH('Property Value Dist'!$B14,'Pop and Housing Units'!$B$2:$B$115,0),MATCH('Property Value Dist'!BC$2,'Pop and Housing Units'!$B$2:$P$2,0))*INDEX(Assumptions!$A$1:$H$16,MATCH('Property Value Dist'!BC$4,Assumptions!$A$1:$A$16,0),MATCH('Property Value Dist'!BC$2,Assumptions!$A$1:$H$1,0)),0)</f>
        <v>61287</v>
      </c>
      <c r="BD14" s="17">
        <f>ROUND(INDEX('Pop and Housing Units'!$B$2:$P$115,MATCH('Property Value Dist'!$B14,'Pop and Housing Units'!$B$2:$B$115,0),MATCH('Property Value Dist'!BD$2,'Pop and Housing Units'!$B$2:$P$2,0))*INDEX(Assumptions!$A$1:$H$16,MATCH('Property Value Dist'!BD$4,Assumptions!$A$1:$A$16,0),MATCH('Property Value Dist'!BD$2,Assumptions!$A$1:$H$1,0)),0)</f>
        <v>85961</v>
      </c>
      <c r="BE14" s="17">
        <f>ROUND(INDEX('Pop and Housing Units'!$B$2:$P$115,MATCH('Property Value Dist'!$B14,'Pop and Housing Units'!$B$2:$B$115,0),MATCH('Property Value Dist'!BE$2,'Pop and Housing Units'!$B$2:$P$2,0))*INDEX(Assumptions!$A$1:$H$16,MATCH('Property Value Dist'!BE$4,Assumptions!$A$1:$A$16,0),MATCH('Property Value Dist'!BE$2,Assumptions!$A$1:$H$1,0)),0)</f>
        <v>116358</v>
      </c>
      <c r="BF14" s="17">
        <f>ROUND(INDEX('Pop and Housing Units'!$B$2:$P$115,MATCH('Property Value Dist'!$B14,'Pop and Housing Units'!$B$2:$B$115,0),MATCH('Property Value Dist'!BF$2,'Pop and Housing Units'!$B$2:$P$2,0))*INDEX(Assumptions!$A$1:$H$16,MATCH('Property Value Dist'!BF$4,Assumptions!$A$1:$A$16,0),MATCH('Property Value Dist'!BF$2,Assumptions!$A$1:$H$1,0)),0)</f>
        <v>114882</v>
      </c>
      <c r="BG14" s="17">
        <f>ROUND(INDEX('Pop and Housing Units'!$B$2:$P$115,MATCH('Property Value Dist'!$B14,'Pop and Housing Units'!$B$2:$B$115,0),MATCH('Property Value Dist'!BG$2,'Pop and Housing Units'!$B$2:$P$2,0))*INDEX(Assumptions!$A$1:$H$16,MATCH('Property Value Dist'!BG$4,Assumptions!$A$1:$A$16,0),MATCH('Property Value Dist'!BG$2,Assumptions!$A$1:$H$1,0)),0)</f>
        <v>73347</v>
      </c>
      <c r="BH14" s="17">
        <f>ROUND(INDEX('Pop and Housing Units'!$B$2:$P$115,MATCH('Property Value Dist'!$B14,'Pop and Housing Units'!$B$2:$B$115,0),MATCH('Property Value Dist'!BH$2,'Pop and Housing Units'!$B$2:$P$2,0))*INDEX(Assumptions!$A$1:$H$16,MATCH('Property Value Dist'!BH$4,Assumptions!$A$1:$A$16,0),MATCH('Property Value Dist'!BH$2,Assumptions!$A$1:$H$1,0)),0)</f>
        <v>41781</v>
      </c>
      <c r="BI14" s="17">
        <f>ROUND(INDEX('Pop and Housing Units'!$B$2:$P$115,MATCH('Property Value Dist'!$B14,'Pop and Housing Units'!$B$2:$B$115,0),MATCH('Property Value Dist'!BI$2,'Pop and Housing Units'!$B$2:$P$2,0))*INDEX(Assumptions!$A$1:$H$16,MATCH('Property Value Dist'!BI$4,Assumptions!$A$1:$A$16,0),MATCH('Property Value Dist'!BI$2,Assumptions!$A$1:$H$1,0)),0)</f>
        <v>77531</v>
      </c>
      <c r="BJ14" s="17">
        <f>ROUND(INDEX('Pop and Housing Units'!$B$2:$P$115,MATCH('Property Value Dist'!$B14,'Pop and Housing Units'!$B$2:$B$115,0),MATCH('Property Value Dist'!BJ$2,'Pop and Housing Units'!$B$2:$P$2,0))*INDEX(Assumptions!$A$1:$H$16,MATCH('Property Value Dist'!BJ$4,Assumptions!$A$1:$A$16,0),MATCH('Property Value Dist'!BJ$2,Assumptions!$A$1:$H$1,0)),0)</f>
        <v>25782</v>
      </c>
      <c r="BK14" s="17">
        <f>ROUND(INDEX('Pop and Housing Units'!$B$2:$P$115,MATCH('Property Value Dist'!$B14,'Pop and Housing Units'!$B$2:$B$115,0),MATCH('Property Value Dist'!BK$2,'Pop and Housing Units'!$B$2:$P$2,0))*INDEX(Assumptions!$A$1:$H$16,MATCH('Property Value Dist'!BK$4,Assumptions!$A$1:$A$16,0),MATCH('Property Value Dist'!BK$2,Assumptions!$A$1:$H$1,0)),0)</f>
        <v>8553</v>
      </c>
      <c r="BL14" s="17">
        <f>ROUND(INDEX('Pop and Housing Units'!$B$2:$P$115,MATCH('Property Value Dist'!$B14,'Pop and Housing Units'!$B$2:$B$115,0),MATCH('Property Value Dist'!BL$2,'Pop and Housing Units'!$B$2:$P$2,0))*INDEX(Assumptions!$A$1:$H$16,MATCH('Property Value Dist'!BL$4,Assumptions!$A$1:$A$16,0),MATCH('Property Value Dist'!BL$2,Assumptions!$A$1:$H$1,0)),0)</f>
        <v>5538</v>
      </c>
      <c r="BM14" s="17">
        <f>ROUND(INDEX('Pop and Housing Units'!$B$2:$P$115,MATCH('Property Value Dist'!$B14,'Pop and Housing Units'!$B$2:$B$115,0),MATCH('Property Value Dist'!BM$2,'Pop and Housing Units'!$B$2:$P$2,0))*INDEX(Assumptions!$A$1:$H$16,MATCH('Property Value Dist'!BM$4,Assumptions!$A$1:$A$16,0),MATCH('Property Value Dist'!BM$2,Assumptions!$A$1:$H$1,0)),0)</f>
        <v>1108</v>
      </c>
      <c r="BN14" s="17">
        <f>ROUND(INDEX('Pop and Housing Units'!$B$2:$P$115,MATCH('Property Value Dist'!$B14,'Pop and Housing Units'!$B$2:$B$115,0),MATCH('Property Value Dist'!BN$2,'Pop and Housing Units'!$B$2:$P$2,0))*INDEX(Assumptions!$A$1:$H$16,MATCH('Property Value Dist'!BN$4,Assumptions!$A$1:$A$16,0),MATCH('Property Value Dist'!BN$2,Assumptions!$A$1:$H$1,0)),0)</f>
        <v>185</v>
      </c>
      <c r="BO14" s="17">
        <f>ROUND(INDEX('Pop and Housing Units'!$B$2:$P$115,MATCH('Property Value Dist'!$B14,'Pop and Housing Units'!$B$2:$B$115,0),MATCH('Property Value Dist'!BO$2,'Pop and Housing Units'!$B$2:$P$2,0))*INDEX(Assumptions!$A$1:$H$16,MATCH('Property Value Dist'!BO$4,Assumptions!$A$1:$A$16,0),MATCH('Property Value Dist'!BO$2,Assumptions!$A$1:$H$1,0)),0)</f>
        <v>3015</v>
      </c>
      <c r="BP14" s="17">
        <f>ROUND(INDEX('Pop and Housing Units'!$B$2:$P$115,MATCH('Property Value Dist'!$B14,'Pop and Housing Units'!$B$2:$B$115,0),MATCH('Property Value Dist'!BP$2,'Pop and Housing Units'!$B$2:$P$2,0))*INDEX(Assumptions!$A$1:$H$16,MATCH('Property Value Dist'!BP$4,Assumptions!$A$1:$A$16,0),MATCH('Property Value Dist'!BP$2,Assumptions!$A$1:$H$1,0)),0)</f>
        <v>11244</v>
      </c>
      <c r="BQ14" s="17">
        <f>ROUND(INDEX('Pop and Housing Units'!$B$2:$P$115,MATCH('Property Value Dist'!$B14,'Pop and Housing Units'!$B$2:$B$115,0),MATCH('Property Value Dist'!BQ$2,'Pop and Housing Units'!$B$2:$P$2,0))*INDEX(Assumptions!$A$1:$H$16,MATCH('Property Value Dist'!BQ$4,Assumptions!$A$1:$A$16,0),MATCH('Property Value Dist'!BQ$2,Assumptions!$A$1:$H$1,0)),0)</f>
        <v>23392</v>
      </c>
      <c r="BR14" s="17">
        <f>ROUND(INDEX('Pop and Housing Units'!$B$2:$P$115,MATCH('Property Value Dist'!$B14,'Pop and Housing Units'!$B$2:$B$115,0),MATCH('Property Value Dist'!BR$2,'Pop and Housing Units'!$B$2:$P$2,0))*INDEX(Assumptions!$A$1:$H$16,MATCH('Property Value Dist'!BR$4,Assumptions!$A$1:$A$16,0),MATCH('Property Value Dist'!BR$2,Assumptions!$A$1:$H$1,0)),0)</f>
        <v>19792</v>
      </c>
      <c r="BS14" s="17">
        <f>ROUND(INDEX('Pop and Housing Units'!$B$2:$P$115,MATCH('Property Value Dist'!$B14,'Pop and Housing Units'!$B$2:$B$115,0),MATCH('Property Value Dist'!BS$2,'Pop and Housing Units'!$B$2:$P$2,0))*INDEX(Assumptions!$A$1:$H$16,MATCH('Property Value Dist'!BS$4,Assumptions!$A$1:$A$16,0),MATCH('Property Value Dist'!BS$2,Assumptions!$A$1:$H$1,0)),0)</f>
        <v>23777</v>
      </c>
      <c r="BT14" s="17">
        <f>ROUND(INDEX('Pop and Housing Units'!$B$2:$P$115,MATCH('Property Value Dist'!$B14,'Pop and Housing Units'!$B$2:$B$115,0),MATCH('Property Value Dist'!BT$2,'Pop and Housing Units'!$B$2:$P$2,0))*INDEX(Assumptions!$A$1:$H$16,MATCH('Property Value Dist'!BT$4,Assumptions!$A$1:$A$16,0),MATCH('Property Value Dist'!BT$2,Assumptions!$A$1:$H$1,0)),0)</f>
        <v>15185</v>
      </c>
      <c r="BU14" s="17">
        <f>ROUND(INDEX('Pop and Housing Units'!$B$2:$P$115,MATCH('Property Value Dist'!$B14,'Pop and Housing Units'!$B$2:$B$115,0),MATCH('Property Value Dist'!BU$2,'Pop and Housing Units'!$B$2:$P$2,0))*INDEX(Assumptions!$A$1:$H$16,MATCH('Property Value Dist'!BU$4,Assumptions!$A$1:$A$16,0),MATCH('Property Value Dist'!BU$2,Assumptions!$A$1:$H$1,0)),0)</f>
        <v>8622</v>
      </c>
      <c r="BV14" s="17">
        <f>ROUND(INDEX('Pop and Housing Units'!$B$2:$P$115,MATCH('Property Value Dist'!$B14,'Pop and Housing Units'!$B$2:$B$115,0),MATCH('Property Value Dist'!BV$2,'Pop and Housing Units'!$B$2:$P$2,0))*INDEX(Assumptions!$A$1:$H$16,MATCH('Property Value Dist'!BV$4,Assumptions!$A$1:$A$16,0),MATCH('Property Value Dist'!BV$2,Assumptions!$A$1:$H$1,0)),0)</f>
        <v>25214</v>
      </c>
      <c r="BW14" s="17">
        <f>ROUND(INDEX('Pop and Housing Units'!$B$2:$P$115,MATCH('Property Value Dist'!$B14,'Pop and Housing Units'!$B$2:$B$115,0),MATCH('Property Value Dist'!BW$2,'Pop and Housing Units'!$B$2:$P$2,0))*INDEX(Assumptions!$A$1:$H$16,MATCH('Property Value Dist'!BW$4,Assumptions!$A$1:$A$16,0),MATCH('Property Value Dist'!BW$2,Assumptions!$A$1:$H$1,0)),0)</f>
        <v>11866</v>
      </c>
      <c r="BX14" s="17">
        <f>ROUND(INDEX('Pop and Housing Units'!$B$2:$P$115,MATCH('Property Value Dist'!$B14,'Pop and Housing Units'!$B$2:$B$115,0),MATCH('Property Value Dist'!BX$2,'Pop and Housing Units'!$B$2:$P$2,0))*INDEX(Assumptions!$A$1:$H$16,MATCH('Property Value Dist'!BX$4,Assumptions!$A$1:$A$16,0),MATCH('Property Value Dist'!BX$2,Assumptions!$A$1:$H$1,0)),0)</f>
        <v>4518</v>
      </c>
      <c r="BY14" s="17">
        <f>ROUND(INDEX('Pop and Housing Units'!$B$2:$P$115,MATCH('Property Value Dist'!$B14,'Pop and Housing Units'!$B$2:$B$115,0),MATCH('Property Value Dist'!BY$2,'Pop and Housing Units'!$B$2:$P$2,0))*INDEX(Assumptions!$A$1:$H$16,MATCH('Property Value Dist'!BY$4,Assumptions!$A$1:$A$16,0),MATCH('Property Value Dist'!BY$2,Assumptions!$A$1:$H$1,0)),0)</f>
        <v>2341</v>
      </c>
      <c r="BZ14" s="17">
        <f>ROUND(INDEX('Pop and Housing Units'!$B$2:$P$115,MATCH('Property Value Dist'!$B14,'Pop and Housing Units'!$B$2:$B$115,0),MATCH('Property Value Dist'!BZ$2,'Pop and Housing Units'!$B$2:$P$2,0))*INDEX(Assumptions!$A$1:$H$16,MATCH('Property Value Dist'!BZ$4,Assumptions!$A$1:$A$16,0),MATCH('Property Value Dist'!BZ$2,Assumptions!$A$1:$H$1,0)),0)</f>
        <v>1600</v>
      </c>
      <c r="CA14" s="17">
        <f>ROUND(INDEX('Pop and Housing Units'!$B$2:$P$115,MATCH('Property Value Dist'!$B14,'Pop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14" s="17">
        <f>ROUND(INDEX('Pop and Housing Units'!$B$2:$P$115,MATCH('Property Value Dist'!$B14,'Pop and Housing Units'!$B$2:$B$115,0),MATCH('Property Value Dist'!CB$2,'Pop and Housing Units'!$B$2:$P$2,0))*INDEX(Assumptions!$A$1:$H$16,MATCH('Property Value Dist'!CB$4,Assumptions!$A$1:$A$16,0),MATCH('Property Value Dist'!CB$2,Assumptions!$A$1:$H$1,0)),0)</f>
        <v>593</v>
      </c>
    </row>
    <row r="15" spans="2:80">
      <c r="B15" s="18">
        <f t="shared" si="6"/>
        <v>2030</v>
      </c>
      <c r="C15" s="19">
        <f>ROUND(INDEX('Pop and Housing Units'!$B$2:$P$115,MATCH('Property Value Dist'!$B15,'Pop and Housing Units'!$B$2:$B$115,0),MATCH('Property Value Dist'!C$2,'Pop and Housing Units'!$B$2:$P$2,0))*INDEX(Assumptions!$A$1:$H$16,MATCH('Property Value Dist'!C$4,Assumptions!$A$1:$A$16,0),MATCH('Property Value Dist'!C$2,Assumptions!$A$1:$H$1,0)),0)</f>
        <v>134975</v>
      </c>
      <c r="D15" s="19">
        <f>ROUND(INDEX('Pop and Housing Units'!$B$2:$P$115,MATCH('Property Value Dist'!$B15,'Pop and Housing Units'!$B$2:$B$115,0),MATCH('Property Value Dist'!D$2,'Pop and Housing Units'!$B$2:$P$2,0))*INDEX(Assumptions!$A$1:$H$16,MATCH('Property Value Dist'!D$4,Assumptions!$A$1:$A$16,0),MATCH('Property Value Dist'!D$2,Assumptions!$A$1:$H$1,0)),0)</f>
        <v>144078</v>
      </c>
      <c r="E15" s="19">
        <f>ROUND(INDEX('Pop and Housing Units'!$B$2:$P$115,MATCH('Property Value Dist'!$B15,'Pop and Housing Units'!$B$2:$B$115,0),MATCH('Property Value Dist'!E$2,'Pop and Housing Units'!$B$2:$P$2,0))*INDEX(Assumptions!$A$1:$H$16,MATCH('Property Value Dist'!E$4,Assumptions!$A$1:$A$16,0),MATCH('Property Value Dist'!E$2,Assumptions!$A$1:$H$1,0)),0)</f>
        <v>218157</v>
      </c>
      <c r="F15" s="19">
        <f>ROUND(INDEX('Pop and Housing Units'!$B$2:$P$115,MATCH('Property Value Dist'!$B15,'Pop and Housing Units'!$B$2:$B$115,0),MATCH('Property Value Dist'!F$2,'Pop and Housing Units'!$B$2:$P$2,0))*INDEX(Assumptions!$A$1:$H$16,MATCH('Property Value Dist'!F$4,Assumptions!$A$1:$A$16,0),MATCH('Property Value Dist'!F$2,Assumptions!$A$1:$H$1,0)),0)</f>
        <v>503487</v>
      </c>
      <c r="G15" s="19">
        <f>ROUND(INDEX('Pop and Housing Units'!$B$2:$P$115,MATCH('Property Value Dist'!$B15,'Pop and Housing Units'!$B$2:$B$115,0),MATCH('Property Value Dist'!G$2,'Pop and Housing Units'!$B$2:$P$2,0))*INDEX(Assumptions!$A$1:$H$16,MATCH('Property Value Dist'!G$4,Assumptions!$A$1:$A$16,0),MATCH('Property Value Dist'!G$2,Assumptions!$A$1:$H$1,0)),0)</f>
        <v>338378</v>
      </c>
      <c r="H15" s="19">
        <f>ROUND(INDEX('Pop and Housing Units'!$B$2:$P$115,MATCH('Property Value Dist'!$B15,'Pop and Housing Units'!$B$2:$B$115,0),MATCH('Property Value Dist'!H$2,'Pop and Housing Units'!$B$2:$P$2,0))*INDEX(Assumptions!$A$1:$H$16,MATCH('Property Value Dist'!H$4,Assumptions!$A$1:$A$16,0),MATCH('Property Value Dist'!H$2,Assumptions!$A$1:$H$1,0)),0)</f>
        <v>256766</v>
      </c>
      <c r="I15" s="19">
        <f>ROUND(INDEX('Pop and Housing Units'!$B$2:$P$115,MATCH('Property Value Dist'!$B15,'Pop and Housing Units'!$B$2:$B$115,0),MATCH('Property Value Dist'!I$2,'Pop and Housing Units'!$B$2:$P$2,0))*INDEX(Assumptions!$A$1:$H$16,MATCH('Property Value Dist'!I$4,Assumptions!$A$1:$A$16,0),MATCH('Property Value Dist'!I$2,Assumptions!$A$1:$H$1,0)),0)</f>
        <v>719446</v>
      </c>
      <c r="J15" s="19">
        <f>ROUND(INDEX('Pop and Housing Units'!$B$2:$P$115,MATCH('Property Value Dist'!$B15,'Pop and Housing Units'!$B$2:$B$115,0),MATCH('Property Value Dist'!J$2,'Pop and Housing Units'!$B$2:$P$2,0))*INDEX(Assumptions!$A$1:$H$16,MATCH('Property Value Dist'!J$4,Assumptions!$A$1:$A$16,0),MATCH('Property Value Dist'!J$2,Assumptions!$A$1:$H$1,0)),0)</f>
        <v>361293</v>
      </c>
      <c r="K15" s="19">
        <f>ROUND(INDEX('Pop and Housing Units'!$B$2:$P$115,MATCH('Property Value Dist'!$B15,'Pop and Housing Units'!$B$2:$B$115,0),MATCH('Property Value Dist'!K$2,'Pop and Housing Units'!$B$2:$P$2,0))*INDEX(Assumptions!$A$1:$H$16,MATCH('Property Value Dist'!K$4,Assumptions!$A$1:$A$16,0),MATCH('Property Value Dist'!K$2,Assumptions!$A$1:$H$1,0)),0)</f>
        <v>165736</v>
      </c>
      <c r="L15" s="19">
        <f>ROUND(INDEX('Pop and Housing Units'!$B$2:$P$115,MATCH('Property Value Dist'!$B15,'Pop and Housing Units'!$B$2:$B$115,0),MATCH('Property Value Dist'!L$2,'Pop and Housing Units'!$B$2:$P$2,0))*INDEX(Assumptions!$A$1:$H$16,MATCH('Property Value Dist'!L$4,Assumptions!$A$1:$A$16,0),MATCH('Property Value Dist'!L$2,Assumptions!$A$1:$H$1,0)),0)</f>
        <v>179862</v>
      </c>
      <c r="M15" s="19">
        <f>ROUND(INDEX('Pop and Housing Units'!$B$2:$P$115,MATCH('Property Value Dist'!$B15,'Pop and Housing Units'!$B$2:$B$115,0),MATCH('Property Value Dist'!M$2,'Pop and Housing Units'!$B$2:$P$2,0))*INDEX(Assumptions!$A$1:$H$16,MATCH('Property Value Dist'!M$4,Assumptions!$A$1:$A$16,0),MATCH('Property Value Dist'!M$2,Assumptions!$A$1:$H$1,0)),0)</f>
        <v>62465</v>
      </c>
      <c r="N15" s="19">
        <f>ROUND(INDEX('Pop and Housing Units'!$B$2:$P$115,MATCH('Property Value Dist'!$B15,'Pop and Housing Units'!$B$2:$B$115,0),MATCH('Property Value Dist'!N$2,'Pop and Housing Units'!$B$2:$P$2,0))*INDEX(Assumptions!$A$1:$H$16,MATCH('Property Value Dist'!N$4,Assumptions!$A$1:$A$16,0),MATCH('Property Value Dist'!N$2,Assumptions!$A$1:$H$1,0)),0)</f>
        <v>35470</v>
      </c>
      <c r="O15" s="19">
        <f>ROUND(INDEX('Pop and Housing Units'!$B$2:$P$115,MATCH('Property Value Dist'!$B15,'Pop and Housing Units'!$B$2:$B$115,0),MATCH('Property Value Dist'!O$2,'Pop and Housing Units'!$B$2:$P$2,0))*INDEX(Assumptions!$A$1:$H$16,MATCH('Property Value Dist'!O$4,Assumptions!$A$1:$A$16,0),MATCH('Property Value Dist'!O$2,Assumptions!$A$1:$H$1,0)),0)</f>
        <v>18834</v>
      </c>
      <c r="P15" s="19">
        <f>ROUND(INDEX('Pop and Housing Units'!$B$2:$P$115,MATCH('Property Value Dist'!$B15,'Pop and Housing Units'!$B$2:$B$115,0),MATCH('Property Value Dist'!P$2,'Pop and Housing Units'!$B$2:$P$2,0))*INDEX(Assumptions!$A$1:$H$16,MATCH('Property Value Dist'!P$4,Assumptions!$A$1:$A$16,0),MATCH('Property Value Dist'!P$2,Assumptions!$A$1:$H$1,0)),0)</f>
        <v>174796</v>
      </c>
      <c r="Q15" s="19">
        <f>ROUND(INDEX('Pop and Housing Units'!$B$2:$P$115,MATCH('Property Value Dist'!$B15,'Pop and Housing Units'!$B$2:$B$115,0),MATCH('Property Value Dist'!Q$2,'Pop and Housing Units'!$B$2:$P$2,0))*INDEX(Assumptions!$A$1:$H$16,MATCH('Property Value Dist'!Q$4,Assumptions!$A$1:$A$16,0),MATCH('Property Value Dist'!Q$2,Assumptions!$A$1:$H$1,0)),0)</f>
        <v>148287</v>
      </c>
      <c r="R15" s="19">
        <f>ROUND(INDEX('Pop and Housing Units'!$B$2:$P$115,MATCH('Property Value Dist'!$B15,'Pop and Housing Units'!$B$2:$B$115,0),MATCH('Property Value Dist'!R$2,'Pop and Housing Units'!$B$2:$P$2,0))*INDEX(Assumptions!$A$1:$H$16,MATCH('Property Value Dist'!R$4,Assumptions!$A$1:$A$16,0),MATCH('Property Value Dist'!R$2,Assumptions!$A$1:$H$1,0)),0)</f>
        <v>191365</v>
      </c>
      <c r="S15" s="19">
        <f>ROUND(INDEX('Pop and Housing Units'!$B$2:$P$115,MATCH('Property Value Dist'!$B15,'Pop and Housing Units'!$B$2:$B$115,0),MATCH('Property Value Dist'!S$2,'Pop and Housing Units'!$B$2:$P$2,0))*INDEX(Assumptions!$A$1:$H$16,MATCH('Property Value Dist'!S$4,Assumptions!$A$1:$A$16,0),MATCH('Property Value Dist'!S$2,Assumptions!$A$1:$H$1,0)),0)</f>
        <v>422770</v>
      </c>
      <c r="T15" s="19">
        <f>ROUND(INDEX('Pop and Housing Units'!$B$2:$P$115,MATCH('Property Value Dist'!$B15,'Pop and Housing Units'!$B$2:$B$115,0),MATCH('Property Value Dist'!T$2,'Pop and Housing Units'!$B$2:$P$2,0))*INDEX(Assumptions!$A$1:$H$16,MATCH('Property Value Dist'!T$4,Assumptions!$A$1:$A$16,0),MATCH('Property Value Dist'!T$2,Assumptions!$A$1:$H$1,0)),0)</f>
        <v>309277</v>
      </c>
      <c r="U15" s="19">
        <f>ROUND(INDEX('Pop and Housing Units'!$B$2:$P$115,MATCH('Property Value Dist'!$B15,'Pop and Housing Units'!$B$2:$B$115,0),MATCH('Property Value Dist'!U$2,'Pop and Housing Units'!$B$2:$P$2,0))*INDEX(Assumptions!$A$1:$H$16,MATCH('Property Value Dist'!U$4,Assumptions!$A$1:$A$16,0),MATCH('Property Value Dist'!U$2,Assumptions!$A$1:$H$1,0)),0)</f>
        <v>261504</v>
      </c>
      <c r="V15" s="19">
        <f>ROUND(INDEX('Pop and Housing Units'!$B$2:$P$115,MATCH('Property Value Dist'!$B15,'Pop and Housing Units'!$B$2:$B$115,0),MATCH('Property Value Dist'!V$2,'Pop and Housing Units'!$B$2:$P$2,0))*INDEX(Assumptions!$A$1:$H$16,MATCH('Property Value Dist'!V$4,Assumptions!$A$1:$A$16,0),MATCH('Property Value Dist'!V$2,Assumptions!$A$1:$H$1,0)),0)</f>
        <v>674886</v>
      </c>
      <c r="W15" s="19">
        <f>ROUND(INDEX('Pop and Housing Units'!$B$2:$P$115,MATCH('Property Value Dist'!$B15,'Pop and Housing Units'!$B$2:$B$115,0),MATCH('Property Value Dist'!W$2,'Pop and Housing Units'!$B$2:$P$2,0))*INDEX(Assumptions!$A$1:$H$16,MATCH('Property Value Dist'!W$4,Assumptions!$A$1:$A$16,0),MATCH('Property Value Dist'!W$2,Assumptions!$A$1:$H$1,0)),0)</f>
        <v>310933</v>
      </c>
      <c r="X15" s="19">
        <f>ROUND(INDEX('Pop and Housing Units'!$B$2:$P$115,MATCH('Property Value Dist'!$B15,'Pop and Housing Units'!$B$2:$B$115,0),MATCH('Property Value Dist'!X$2,'Pop and Housing Units'!$B$2:$P$2,0))*INDEX(Assumptions!$A$1:$H$16,MATCH('Property Value Dist'!X$4,Assumptions!$A$1:$A$16,0),MATCH('Property Value Dist'!X$2,Assumptions!$A$1:$H$1,0)),0)</f>
        <v>134204</v>
      </c>
      <c r="Y15" s="19">
        <f>ROUND(INDEX('Pop and Housing Units'!$B$2:$P$115,MATCH('Property Value Dist'!$B15,'Pop and Housing Units'!$B$2:$B$115,0),MATCH('Property Value Dist'!Y$2,'Pop and Housing Units'!$B$2:$P$2,0))*INDEX(Assumptions!$A$1:$H$16,MATCH('Property Value Dist'!Y$4,Assumptions!$A$1:$A$16,0),MATCH('Property Value Dist'!Y$2,Assumptions!$A$1:$H$1,0)),0)</f>
        <v>85603</v>
      </c>
      <c r="Z15" s="19">
        <f>ROUND(INDEX('Pop and Housing Units'!$B$2:$P$115,MATCH('Property Value Dist'!$B15,'Pop and Housing Units'!$B$2:$B$115,0),MATCH('Property Value Dist'!Z$2,'Pop and Housing Units'!$B$2:$P$2,0))*INDEX(Assumptions!$A$1:$H$16,MATCH('Property Value Dist'!Z$4,Assumptions!$A$1:$A$16,0),MATCH('Property Value Dist'!Z$2,Assumptions!$A$1:$H$1,0)),0)</f>
        <v>22091</v>
      </c>
      <c r="AA15" s="19">
        <f>ROUND(INDEX('Pop and Housing Units'!$B$2:$P$115,MATCH('Property Value Dist'!$B15,'Pop and Housing Units'!$B$2:$B$115,0),MATCH('Property Value Dist'!AA$2,'Pop and Housing Units'!$B$2:$P$2,0))*INDEX(Assumptions!$A$1:$H$16,MATCH('Property Value Dist'!AA$4,Assumptions!$A$1:$A$16,0),MATCH('Property Value Dist'!AA$2,Assumptions!$A$1:$H$1,0)),0)</f>
        <v>15464</v>
      </c>
      <c r="AB15" s="19">
        <f>ROUND(INDEX('Pop and Housing Units'!$B$2:$P$115,MATCH('Property Value Dist'!$B15,'Pop and Housing Units'!$B$2:$B$115,0),MATCH('Property Value Dist'!AB$2,'Pop and Housing Units'!$B$2:$P$2,0))*INDEX(Assumptions!$A$1:$H$16,MATCH('Property Value Dist'!AB$4,Assumptions!$A$1:$A$16,0),MATCH('Property Value Dist'!AB$2,Assumptions!$A$1:$H$1,0)),0)</f>
        <v>10217</v>
      </c>
      <c r="AC15" s="19">
        <f>ROUND(INDEX('Pop and Housing Units'!$B$2:$P$115,MATCH('Property Value Dist'!$B15,'Pop and Housing Units'!$B$2:$B$115,0),MATCH('Property Value Dist'!AC$2,'Pop and Housing Units'!$B$2:$P$2,0))*INDEX(Assumptions!$A$1:$H$16,MATCH('Property Value Dist'!AC$4,Assumptions!$A$1:$A$16,0),MATCH('Property Value Dist'!AC$2,Assumptions!$A$1:$H$1,0)),0)</f>
        <v>88448</v>
      </c>
      <c r="AD15" s="19">
        <f>ROUND(INDEX('Pop and Housing Units'!$B$2:$P$115,MATCH('Property Value Dist'!$B15,'Pop and Housing Units'!$B$2:$B$115,0),MATCH('Property Value Dist'!AD$2,'Pop and Housing Units'!$B$2:$P$2,0))*INDEX(Assumptions!$A$1:$H$16,MATCH('Property Value Dist'!AD$4,Assumptions!$A$1:$A$16,0),MATCH('Property Value Dist'!AD$2,Assumptions!$A$1:$H$1,0)),0)</f>
        <v>154783</v>
      </c>
      <c r="AE15" s="19">
        <f>ROUND(INDEX('Pop and Housing Units'!$B$2:$P$115,MATCH('Property Value Dist'!$B15,'Pop and Housing Units'!$B$2:$B$115,0),MATCH('Property Value Dist'!AE$2,'Pop and Housing Units'!$B$2:$P$2,0))*INDEX(Assumptions!$A$1:$H$16,MATCH('Property Value Dist'!AE$4,Assumptions!$A$1:$A$16,0),MATCH('Property Value Dist'!AE$2,Assumptions!$A$1:$H$1,0)),0)</f>
        <v>279007</v>
      </c>
      <c r="AF15" s="19">
        <f>ROUND(INDEX('Pop and Housing Units'!$B$2:$P$115,MATCH('Property Value Dist'!$B15,'Pop and Housing Units'!$B$2:$B$115,0),MATCH('Property Value Dist'!AF$2,'Pop and Housing Units'!$B$2:$P$2,0))*INDEX(Assumptions!$A$1:$H$16,MATCH('Property Value Dist'!AF$4,Assumptions!$A$1:$A$16,0),MATCH('Property Value Dist'!AF$2,Assumptions!$A$1:$H$1,0)),0)</f>
        <v>536896</v>
      </c>
      <c r="AG15" s="19">
        <f>ROUND(INDEX('Pop and Housing Units'!$B$2:$P$115,MATCH('Property Value Dist'!$B15,'Pop and Housing Units'!$B$2:$B$115,0),MATCH('Property Value Dist'!AG$2,'Pop and Housing Units'!$B$2:$P$2,0))*INDEX(Assumptions!$A$1:$H$16,MATCH('Property Value Dist'!AG$4,Assumptions!$A$1:$A$16,0),MATCH('Property Value Dist'!AG$2,Assumptions!$A$1:$H$1,0)),0)</f>
        <v>261616</v>
      </c>
      <c r="AH15" s="19">
        <f>ROUND(INDEX('Pop and Housing Units'!$B$2:$P$115,MATCH('Property Value Dist'!$B15,'Pop and Housing Units'!$B$2:$B$115,0),MATCH('Property Value Dist'!AH$2,'Pop and Housing Units'!$B$2:$P$2,0))*INDEX(Assumptions!$A$1:$H$16,MATCH('Property Value Dist'!AH$4,Assumptions!$A$1:$A$16,0),MATCH('Property Value Dist'!AH$2,Assumptions!$A$1:$H$1,0)),0)</f>
        <v>189069</v>
      </c>
      <c r="AI15" s="19">
        <f>ROUND(INDEX('Pop and Housing Units'!$B$2:$P$115,MATCH('Property Value Dist'!$B15,'Pop and Housing Units'!$B$2:$B$115,0),MATCH('Property Value Dist'!AI$2,'Pop and Housing Units'!$B$2:$P$2,0))*INDEX(Assumptions!$A$1:$H$16,MATCH('Property Value Dist'!AI$4,Assumptions!$A$1:$A$16,0),MATCH('Property Value Dist'!AI$2,Assumptions!$A$1:$H$1,0)),0)</f>
        <v>470561</v>
      </c>
      <c r="AJ15" s="19">
        <f>ROUND(INDEX('Pop and Housing Units'!$B$2:$P$115,MATCH('Property Value Dist'!$B15,'Pop and Housing Units'!$B$2:$B$115,0),MATCH('Property Value Dist'!AJ$2,'Pop and Housing Units'!$B$2:$P$2,0))*INDEX(Assumptions!$A$1:$H$16,MATCH('Property Value Dist'!AJ$4,Assumptions!$A$1:$A$16,0),MATCH('Property Value Dist'!AJ$2,Assumptions!$A$1:$H$1,0)),0)</f>
        <v>250436</v>
      </c>
      <c r="AK15" s="19">
        <f>ROUND(INDEX('Pop and Housing Units'!$B$2:$P$115,MATCH('Property Value Dist'!$B15,'Pop and Housing Units'!$B$2:$B$115,0),MATCH('Property Value Dist'!AK$2,'Pop and Housing Units'!$B$2:$P$2,0))*INDEX(Assumptions!$A$1:$H$16,MATCH('Property Value Dist'!AK$4,Assumptions!$A$1:$A$16,0),MATCH('Property Value Dist'!AK$2,Assumptions!$A$1:$H$1,0)),0)</f>
        <v>107826</v>
      </c>
      <c r="AL15" s="19">
        <f>ROUND(INDEX('Pop and Housing Units'!$B$2:$P$115,MATCH('Property Value Dist'!$B15,'Pop and Housing Units'!$B$2:$B$115,0),MATCH('Property Value Dist'!AL$2,'Pop and Housing Units'!$B$2:$P$2,0))*INDEX(Assumptions!$A$1:$H$16,MATCH('Property Value Dist'!AL$4,Assumptions!$A$1:$A$16,0),MATCH('Property Value Dist'!AL$2,Assumptions!$A$1:$H$1,0)),0)</f>
        <v>105839</v>
      </c>
      <c r="AM15" s="19">
        <f>ROUND(INDEX('Pop and Housing Units'!$B$2:$P$115,MATCH('Property Value Dist'!$B15,'Pop and Housing Units'!$B$2:$B$115,0),MATCH('Property Value Dist'!AM$2,'Pop and Housing Units'!$B$2:$P$2,0))*INDEX(Assumptions!$A$1:$H$16,MATCH('Property Value Dist'!AM$4,Assumptions!$A$1:$A$16,0),MATCH('Property Value Dist'!AM$2,Assumptions!$A$1:$H$1,0)),0)</f>
        <v>21615</v>
      </c>
      <c r="AN15" s="19">
        <f>ROUND(INDEX('Pop and Housing Units'!$B$2:$P$115,MATCH('Property Value Dist'!$B15,'Pop and Housing Units'!$B$2:$B$115,0),MATCH('Property Value Dist'!AN$2,'Pop and Housing Units'!$B$2:$P$2,0))*INDEX(Assumptions!$A$1:$H$16,MATCH('Property Value Dist'!AN$4,Assumptions!$A$1:$A$16,0),MATCH('Property Value Dist'!AN$2,Assumptions!$A$1:$H$1,0)),0)</f>
        <v>8944</v>
      </c>
      <c r="AO15" s="19">
        <f>ROUND(INDEX('Pop and Housing Units'!$B$2:$P$115,MATCH('Property Value Dist'!$B15,'Pop and Housing Units'!$B$2:$B$115,0),MATCH('Property Value Dist'!AO$2,'Pop and Housing Units'!$B$2:$P$2,0))*INDEX(Assumptions!$A$1:$H$16,MATCH('Property Value Dist'!AO$4,Assumptions!$A$1:$A$16,0),MATCH('Property Value Dist'!AO$2,Assumptions!$A$1:$H$1,0)),0)</f>
        <v>9441</v>
      </c>
      <c r="AP15" s="19">
        <f>ROUND(INDEX('Pop and Housing Units'!$B$2:$P$115,MATCH('Property Value Dist'!$B15,'Pop and Housing Units'!$B$2:$B$115,0),MATCH('Property Value Dist'!AP$2,'Pop and Housing Units'!$B$2:$P$2,0))*INDEX(Assumptions!$A$1:$H$16,MATCH('Property Value Dist'!AP$4,Assumptions!$A$1:$A$16,0),MATCH('Property Value Dist'!AP$2,Assumptions!$A$1:$H$1,0)),0)</f>
        <v>101520</v>
      </c>
      <c r="AQ15" s="19">
        <f>ROUND(INDEX('Pop and Housing Units'!$B$2:$P$115,MATCH('Property Value Dist'!$B15,'Pop and Housing Units'!$B$2:$B$115,0),MATCH('Property Value Dist'!AQ$2,'Pop and Housing Units'!$B$2:$P$2,0))*INDEX(Assumptions!$A$1:$H$16,MATCH('Property Value Dist'!AQ$4,Assumptions!$A$1:$A$16,0),MATCH('Property Value Dist'!AQ$2,Assumptions!$A$1:$H$1,0)),0)</f>
        <v>101844</v>
      </c>
      <c r="AR15" s="19">
        <f>ROUND(INDEX('Pop and Housing Units'!$B$2:$P$115,MATCH('Property Value Dist'!$B15,'Pop and Housing Units'!$B$2:$B$115,0),MATCH('Property Value Dist'!AR$2,'Pop and Housing Units'!$B$2:$P$2,0))*INDEX(Assumptions!$A$1:$H$16,MATCH('Property Value Dist'!AR$4,Assumptions!$A$1:$A$16,0),MATCH('Property Value Dist'!AR$2,Assumptions!$A$1:$H$1,0)),0)</f>
        <v>85122</v>
      </c>
      <c r="AS15" s="19">
        <f>ROUND(INDEX('Pop and Housing Units'!$B$2:$P$115,MATCH('Property Value Dist'!$B15,'Pop and Housing Units'!$B$2:$B$115,0),MATCH('Property Value Dist'!AS$2,'Pop and Housing Units'!$B$2:$P$2,0))*INDEX(Assumptions!$A$1:$H$16,MATCH('Property Value Dist'!AS$4,Assumptions!$A$1:$A$16,0),MATCH('Property Value Dist'!AS$2,Assumptions!$A$1:$H$1,0)),0)</f>
        <v>93105</v>
      </c>
      <c r="AT15" s="19">
        <f>ROUND(INDEX('Pop and Housing Units'!$B$2:$P$115,MATCH('Property Value Dist'!$B15,'Pop and Housing Units'!$B$2:$B$115,0),MATCH('Property Value Dist'!AT$2,'Pop and Housing Units'!$B$2:$P$2,0))*INDEX(Assumptions!$A$1:$H$16,MATCH('Property Value Dist'!AT$4,Assumptions!$A$1:$A$16,0),MATCH('Property Value Dist'!AT$2,Assumptions!$A$1:$H$1,0)),0)</f>
        <v>47254</v>
      </c>
      <c r="AU15" s="19">
        <f>ROUND(INDEX('Pop and Housing Units'!$B$2:$P$115,MATCH('Property Value Dist'!$B15,'Pop and Housing Units'!$B$2:$B$115,0),MATCH('Property Value Dist'!AU$2,'Pop and Housing Units'!$B$2:$P$2,0))*INDEX(Assumptions!$A$1:$H$16,MATCH('Property Value Dist'!AU$4,Assumptions!$A$1:$A$16,0),MATCH('Property Value Dist'!AU$2,Assumptions!$A$1:$H$1,0)),0)</f>
        <v>18179</v>
      </c>
      <c r="AV15" s="19">
        <f>ROUND(INDEX('Pop and Housing Units'!$B$2:$P$115,MATCH('Property Value Dist'!$B15,'Pop and Housing Units'!$B$2:$B$115,0),MATCH('Property Value Dist'!AV$2,'Pop and Housing Units'!$B$2:$P$2,0))*INDEX(Assumptions!$A$1:$H$16,MATCH('Property Value Dist'!AV$4,Assumptions!$A$1:$A$16,0),MATCH('Property Value Dist'!AV$2,Assumptions!$A$1:$H$1,0)),0)</f>
        <v>54644</v>
      </c>
      <c r="AW15" s="19">
        <f>ROUND(INDEX('Pop and Housing Units'!$B$2:$P$115,MATCH('Property Value Dist'!$B15,'Pop and Housing Units'!$B$2:$B$115,0),MATCH('Property Value Dist'!AW$2,'Pop and Housing Units'!$B$2:$P$2,0))*INDEX(Assumptions!$A$1:$H$16,MATCH('Property Value Dist'!AW$4,Assumptions!$A$1:$A$16,0),MATCH('Property Value Dist'!AW$2,Assumptions!$A$1:$H$1,0)),0)</f>
        <v>15697</v>
      </c>
      <c r="AX15" s="19">
        <f>ROUND(INDEX('Pop and Housing Units'!$B$2:$P$115,MATCH('Property Value Dist'!$B15,'Pop and Housing Units'!$B$2:$B$115,0),MATCH('Property Value Dist'!AX$2,'Pop and Housing Units'!$B$2:$P$2,0))*INDEX(Assumptions!$A$1:$H$16,MATCH('Property Value Dist'!AX$4,Assumptions!$A$1:$A$16,0),MATCH('Property Value Dist'!AX$2,Assumptions!$A$1:$H$1,0)),0)</f>
        <v>9872</v>
      </c>
      <c r="AY15" s="19">
        <f>ROUND(INDEX('Pop and Housing Units'!$B$2:$P$115,MATCH('Property Value Dist'!$B15,'Pop and Housing Units'!$B$2:$B$115,0),MATCH('Property Value Dist'!AY$2,'Pop and Housing Units'!$B$2:$P$2,0))*INDEX(Assumptions!$A$1:$H$16,MATCH('Property Value Dist'!AY$4,Assumptions!$A$1:$A$16,0),MATCH('Property Value Dist'!AY$2,Assumptions!$A$1:$H$1,0)),0)</f>
        <v>5826</v>
      </c>
      <c r="AZ15" s="19">
        <f>ROUND(INDEX('Pop and Housing Units'!$B$2:$P$115,MATCH('Property Value Dist'!$B15,'Pop and Housing Units'!$B$2:$B$115,0),MATCH('Property Value Dist'!AZ$2,'Pop and Housing Units'!$B$2:$P$2,0))*INDEX(Assumptions!$A$1:$H$16,MATCH('Property Value Dist'!AZ$4,Assumptions!$A$1:$A$16,0),MATCH('Property Value Dist'!AZ$2,Assumptions!$A$1:$H$1,0)),0)</f>
        <v>1403</v>
      </c>
      <c r="BA15" s="19">
        <f>ROUND(INDEX('Pop and Housing Units'!$B$2:$P$115,MATCH('Property Value Dist'!$B15,'Pop and Housing Units'!$B$2:$B$115,0),MATCH('Property Value Dist'!BA$2,'Pop and Housing Units'!$B$2:$P$2,0))*INDEX(Assumptions!$A$1:$H$16,MATCH('Property Value Dist'!BA$4,Assumptions!$A$1:$A$16,0),MATCH('Property Value Dist'!BA$2,Assumptions!$A$1:$H$1,0)),0)</f>
        <v>3237</v>
      </c>
      <c r="BB15" s="19">
        <f>ROUND(INDEX('Pop and Housing Units'!$B$2:$P$115,MATCH('Property Value Dist'!$B15,'Pop and Housing Units'!$B$2:$B$115,0),MATCH('Property Value Dist'!BB$2,'Pop and Housing Units'!$B$2:$P$2,0))*INDEX(Assumptions!$A$1:$H$16,MATCH('Property Value Dist'!BB$4,Assumptions!$A$1:$A$16,0),MATCH('Property Value Dist'!BB$2,Assumptions!$A$1:$H$1,0)),0)</f>
        <v>1726</v>
      </c>
      <c r="BC15" s="19">
        <f>ROUND(INDEX('Pop and Housing Units'!$B$2:$P$115,MATCH('Property Value Dist'!$B15,'Pop and Housing Units'!$B$2:$B$115,0),MATCH('Property Value Dist'!BC$2,'Pop and Housing Units'!$B$2:$P$2,0))*INDEX(Assumptions!$A$1:$H$16,MATCH('Property Value Dist'!BC$4,Assumptions!$A$1:$A$16,0),MATCH('Property Value Dist'!BC$2,Assumptions!$A$1:$H$1,0)),0)</f>
        <v>61826</v>
      </c>
      <c r="BD15" s="19">
        <f>ROUND(INDEX('Pop and Housing Units'!$B$2:$P$115,MATCH('Property Value Dist'!$B15,'Pop and Housing Units'!$B$2:$B$115,0),MATCH('Property Value Dist'!BD$2,'Pop and Housing Units'!$B$2:$P$2,0))*INDEX(Assumptions!$A$1:$H$16,MATCH('Property Value Dist'!BD$4,Assumptions!$A$1:$A$16,0),MATCH('Property Value Dist'!BD$2,Assumptions!$A$1:$H$1,0)),0)</f>
        <v>86718</v>
      </c>
      <c r="BE15" s="19">
        <f>ROUND(INDEX('Pop and Housing Units'!$B$2:$P$115,MATCH('Property Value Dist'!$B15,'Pop and Housing Units'!$B$2:$B$115,0),MATCH('Property Value Dist'!BE$2,'Pop and Housing Units'!$B$2:$P$2,0))*INDEX(Assumptions!$A$1:$H$16,MATCH('Property Value Dist'!BE$4,Assumptions!$A$1:$A$16,0),MATCH('Property Value Dist'!BE$2,Assumptions!$A$1:$H$1,0)),0)</f>
        <v>117382</v>
      </c>
      <c r="BF15" s="19">
        <f>ROUND(INDEX('Pop and Housing Units'!$B$2:$P$115,MATCH('Property Value Dist'!$B15,'Pop and Housing Units'!$B$2:$B$115,0),MATCH('Property Value Dist'!BF$2,'Pop and Housing Units'!$B$2:$P$2,0))*INDEX(Assumptions!$A$1:$H$16,MATCH('Property Value Dist'!BF$4,Assumptions!$A$1:$A$16,0),MATCH('Property Value Dist'!BF$2,Assumptions!$A$1:$H$1,0)),0)</f>
        <v>115893</v>
      </c>
      <c r="BG15" s="19">
        <f>ROUND(INDEX('Pop and Housing Units'!$B$2:$P$115,MATCH('Property Value Dist'!$B15,'Pop and Housing Units'!$B$2:$B$115,0),MATCH('Property Value Dist'!BG$2,'Pop and Housing Units'!$B$2:$P$2,0))*INDEX(Assumptions!$A$1:$H$16,MATCH('Property Value Dist'!BG$4,Assumptions!$A$1:$A$16,0),MATCH('Property Value Dist'!BG$2,Assumptions!$A$1:$H$1,0)),0)</f>
        <v>73992</v>
      </c>
      <c r="BH15" s="19">
        <f>ROUND(INDEX('Pop and Housing Units'!$B$2:$P$115,MATCH('Property Value Dist'!$B15,'Pop and Housing Units'!$B$2:$B$115,0),MATCH('Property Value Dist'!BH$2,'Pop and Housing Units'!$B$2:$P$2,0))*INDEX(Assumptions!$A$1:$H$16,MATCH('Property Value Dist'!BH$4,Assumptions!$A$1:$A$16,0),MATCH('Property Value Dist'!BH$2,Assumptions!$A$1:$H$1,0)),0)</f>
        <v>42148</v>
      </c>
      <c r="BI15" s="19">
        <f>ROUND(INDEX('Pop and Housing Units'!$B$2:$P$115,MATCH('Property Value Dist'!$B15,'Pop and Housing Units'!$B$2:$B$115,0),MATCH('Property Value Dist'!BI$2,'Pop and Housing Units'!$B$2:$P$2,0))*INDEX(Assumptions!$A$1:$H$16,MATCH('Property Value Dist'!BI$4,Assumptions!$A$1:$A$16,0),MATCH('Property Value Dist'!BI$2,Assumptions!$A$1:$H$1,0)),0)</f>
        <v>78213</v>
      </c>
      <c r="BJ15" s="19">
        <f>ROUND(INDEX('Pop and Housing Units'!$B$2:$P$115,MATCH('Property Value Dist'!$B15,'Pop and Housing Units'!$B$2:$B$115,0),MATCH('Property Value Dist'!BJ$2,'Pop and Housing Units'!$B$2:$P$2,0))*INDEX(Assumptions!$A$1:$H$16,MATCH('Property Value Dist'!BJ$4,Assumptions!$A$1:$A$16,0),MATCH('Property Value Dist'!BJ$2,Assumptions!$A$1:$H$1,0)),0)</f>
        <v>26009</v>
      </c>
      <c r="BK15" s="19">
        <f>ROUND(INDEX('Pop and Housing Units'!$B$2:$P$115,MATCH('Property Value Dist'!$B15,'Pop and Housing Units'!$B$2:$B$115,0),MATCH('Property Value Dist'!BK$2,'Pop and Housing Units'!$B$2:$P$2,0))*INDEX(Assumptions!$A$1:$H$16,MATCH('Property Value Dist'!BK$4,Assumptions!$A$1:$A$16,0),MATCH('Property Value Dist'!BK$2,Assumptions!$A$1:$H$1,0)),0)</f>
        <v>8628</v>
      </c>
      <c r="BL15" s="19">
        <f>ROUND(INDEX('Pop and Housing Units'!$B$2:$P$115,MATCH('Property Value Dist'!$B15,'Pop and Housing Units'!$B$2:$B$115,0),MATCH('Property Value Dist'!BL$2,'Pop and Housing Units'!$B$2:$P$2,0))*INDEX(Assumptions!$A$1:$H$16,MATCH('Property Value Dist'!BL$4,Assumptions!$A$1:$A$16,0),MATCH('Property Value Dist'!BL$2,Assumptions!$A$1:$H$1,0)),0)</f>
        <v>5587</v>
      </c>
      <c r="BM15" s="19">
        <f>ROUND(INDEX('Pop and Housing Units'!$B$2:$P$115,MATCH('Property Value Dist'!$B15,'Pop and Housing Units'!$B$2:$B$115,0),MATCH('Property Value Dist'!BM$2,'Pop and Housing Units'!$B$2:$P$2,0))*INDEX(Assumptions!$A$1:$H$16,MATCH('Property Value Dist'!BM$4,Assumptions!$A$1:$A$16,0),MATCH('Property Value Dist'!BM$2,Assumptions!$A$1:$H$1,0)),0)</f>
        <v>1117</v>
      </c>
      <c r="BN15" s="19">
        <f>ROUND(INDEX('Pop and Housing Units'!$B$2:$P$115,MATCH('Property Value Dist'!$B15,'Pop and Housing Units'!$B$2:$B$115,0),MATCH('Property Value Dist'!BN$2,'Pop and Housing Units'!$B$2:$P$2,0))*INDEX(Assumptions!$A$1:$H$16,MATCH('Property Value Dist'!BN$4,Assumptions!$A$1:$A$16,0),MATCH('Property Value Dist'!BN$2,Assumptions!$A$1:$H$1,0)),0)</f>
        <v>186</v>
      </c>
      <c r="BO15" s="19">
        <f>ROUND(INDEX('Pop and Housing Units'!$B$2:$P$115,MATCH('Property Value Dist'!$B15,'Pop and Housing Units'!$B$2:$B$115,0),MATCH('Property Value Dist'!BO$2,'Pop and Housing Units'!$B$2:$P$2,0))*INDEX(Assumptions!$A$1:$H$16,MATCH('Property Value Dist'!BO$4,Assumptions!$A$1:$A$16,0),MATCH('Property Value Dist'!BO$2,Assumptions!$A$1:$H$1,0)),0)</f>
        <v>3042</v>
      </c>
      <c r="BP15" s="19">
        <f>ROUND(INDEX('Pop and Housing Units'!$B$2:$P$115,MATCH('Property Value Dist'!$B15,'Pop and Housing Units'!$B$2:$B$115,0),MATCH('Property Value Dist'!BP$2,'Pop and Housing Units'!$B$2:$P$2,0))*INDEX(Assumptions!$A$1:$H$16,MATCH('Property Value Dist'!BP$4,Assumptions!$A$1:$A$16,0),MATCH('Property Value Dist'!BP$2,Assumptions!$A$1:$H$1,0)),0)</f>
        <v>11356</v>
      </c>
      <c r="BQ15" s="19">
        <f>ROUND(INDEX('Pop and Housing Units'!$B$2:$P$115,MATCH('Property Value Dist'!$B15,'Pop and Housing Units'!$B$2:$B$115,0),MATCH('Property Value Dist'!BQ$2,'Pop and Housing Units'!$B$2:$P$2,0))*INDEX(Assumptions!$A$1:$H$16,MATCH('Property Value Dist'!BQ$4,Assumptions!$A$1:$A$16,0),MATCH('Property Value Dist'!BQ$2,Assumptions!$A$1:$H$1,0)),0)</f>
        <v>23625</v>
      </c>
      <c r="BR15" s="19">
        <f>ROUND(INDEX('Pop and Housing Units'!$B$2:$P$115,MATCH('Property Value Dist'!$B15,'Pop and Housing Units'!$B$2:$B$115,0),MATCH('Property Value Dist'!BR$2,'Pop and Housing Units'!$B$2:$P$2,0))*INDEX(Assumptions!$A$1:$H$16,MATCH('Property Value Dist'!BR$4,Assumptions!$A$1:$A$16,0),MATCH('Property Value Dist'!BR$2,Assumptions!$A$1:$H$1,0)),0)</f>
        <v>19990</v>
      </c>
      <c r="BS15" s="19">
        <f>ROUND(INDEX('Pop and Housing Units'!$B$2:$P$115,MATCH('Property Value Dist'!$B15,'Pop and Housing Units'!$B$2:$B$115,0),MATCH('Property Value Dist'!BS$2,'Pop and Housing Units'!$B$2:$P$2,0))*INDEX(Assumptions!$A$1:$H$16,MATCH('Property Value Dist'!BS$4,Assumptions!$A$1:$A$16,0),MATCH('Property Value Dist'!BS$2,Assumptions!$A$1:$H$1,0)),0)</f>
        <v>24014</v>
      </c>
      <c r="BT15" s="19">
        <f>ROUND(INDEX('Pop and Housing Units'!$B$2:$P$115,MATCH('Property Value Dist'!$B15,'Pop and Housing Units'!$B$2:$B$115,0),MATCH('Property Value Dist'!BT$2,'Pop and Housing Units'!$B$2:$P$2,0))*INDEX(Assumptions!$A$1:$H$16,MATCH('Property Value Dist'!BT$4,Assumptions!$A$1:$A$16,0),MATCH('Property Value Dist'!BT$2,Assumptions!$A$1:$H$1,0)),0)</f>
        <v>15336</v>
      </c>
      <c r="BU15" s="19">
        <f>ROUND(INDEX('Pop and Housing Units'!$B$2:$P$115,MATCH('Property Value Dist'!$B15,'Pop and Housing Units'!$B$2:$B$115,0),MATCH('Property Value Dist'!BU$2,'Pop and Housing Units'!$B$2:$P$2,0))*INDEX(Assumptions!$A$1:$H$16,MATCH('Property Value Dist'!BU$4,Assumptions!$A$1:$A$16,0),MATCH('Property Value Dist'!BU$2,Assumptions!$A$1:$H$1,0)),0)</f>
        <v>8708</v>
      </c>
      <c r="BV15" s="19">
        <f>ROUND(INDEX('Pop and Housing Units'!$B$2:$P$115,MATCH('Property Value Dist'!$B15,'Pop and Housing Units'!$B$2:$B$115,0),MATCH('Property Value Dist'!BV$2,'Pop and Housing Units'!$B$2:$P$2,0))*INDEX(Assumptions!$A$1:$H$16,MATCH('Property Value Dist'!BV$4,Assumptions!$A$1:$A$16,0),MATCH('Property Value Dist'!BV$2,Assumptions!$A$1:$H$1,0)),0)</f>
        <v>25466</v>
      </c>
      <c r="BW15" s="19">
        <f>ROUND(INDEX('Pop and Housing Units'!$B$2:$P$115,MATCH('Property Value Dist'!$B15,'Pop and Housing Units'!$B$2:$B$115,0),MATCH('Property Value Dist'!BW$2,'Pop and Housing Units'!$B$2:$P$2,0))*INDEX(Assumptions!$A$1:$H$16,MATCH('Property Value Dist'!BW$4,Assumptions!$A$1:$A$16,0),MATCH('Property Value Dist'!BW$2,Assumptions!$A$1:$H$1,0)),0)</f>
        <v>11985</v>
      </c>
      <c r="BX15" s="19">
        <f>ROUND(INDEX('Pop and Housing Units'!$B$2:$P$115,MATCH('Property Value Dist'!$B15,'Pop and Housing Units'!$B$2:$B$115,0),MATCH('Property Value Dist'!BX$2,'Pop and Housing Units'!$B$2:$P$2,0))*INDEX(Assumptions!$A$1:$H$16,MATCH('Property Value Dist'!BX$4,Assumptions!$A$1:$A$16,0),MATCH('Property Value Dist'!BX$2,Assumptions!$A$1:$H$1,0)),0)</f>
        <v>4564</v>
      </c>
      <c r="BY15" s="19">
        <f>ROUND(INDEX('Pop and Housing Units'!$B$2:$P$115,MATCH('Property Value Dist'!$B15,'Pop and Housing Units'!$B$2:$B$115,0),MATCH('Property Value Dist'!BY$2,'Pop and Housing Units'!$B$2:$P$2,0))*INDEX(Assumptions!$A$1:$H$16,MATCH('Property Value Dist'!BY$4,Assumptions!$A$1:$A$16,0),MATCH('Property Value Dist'!BY$2,Assumptions!$A$1:$H$1,0)),0)</f>
        <v>2364</v>
      </c>
      <c r="BZ15" s="19">
        <f>ROUND(INDEX('Pop and Housing Units'!$B$2:$P$115,MATCH('Property Value Dist'!$B15,'Pop and Housing Units'!$B$2:$B$115,0),MATCH('Property Value Dist'!BZ$2,'Pop and Housing Units'!$B$2:$P$2,0))*INDEX(Assumptions!$A$1:$H$16,MATCH('Property Value Dist'!BZ$4,Assumptions!$A$1:$A$16,0),MATCH('Property Value Dist'!BZ$2,Assumptions!$A$1:$H$1,0)),0)</f>
        <v>1616</v>
      </c>
      <c r="CA15" s="19">
        <f>ROUND(INDEX('Pop and Housing Units'!$B$2:$P$115,MATCH('Property Value Dist'!$B15,'Pop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15" s="19">
        <f>ROUND(INDEX('Pop and Housing Units'!$B$2:$P$115,MATCH('Property Value Dist'!$B15,'Pop and Housing Units'!$B$2:$B$115,0),MATCH('Property Value Dist'!CB$2,'Pop and Housing Units'!$B$2:$P$2,0))*INDEX(Assumptions!$A$1:$H$16,MATCH('Property Value Dist'!CB$4,Assumptions!$A$1:$A$16,0),MATCH('Property Value Dist'!CB$2,Assumptions!$A$1:$H$1,0)),0)</f>
        <v>598</v>
      </c>
    </row>
    <row r="16" spans="2:80">
      <c r="B16" s="18">
        <f t="shared" si="6"/>
        <v>2031</v>
      </c>
      <c r="C16" s="17">
        <f>ROUND(INDEX('Pop and Housing Units'!$B$2:$P$115,MATCH('Property Value Dist'!$B16,'Pop and Housing Units'!$B$2:$B$115,0),MATCH('Property Value Dist'!C$2,'Pop and Housing Units'!$B$2:$P$2,0))*INDEX(Assumptions!$A$1:$H$16,MATCH('Property Value Dist'!C$4,Assumptions!$A$1:$A$16,0),MATCH('Property Value Dist'!C$2,Assumptions!$A$1:$H$1,0)),0)</f>
        <v>136907</v>
      </c>
      <c r="D16" s="17">
        <f>ROUND(INDEX('Pop and Housing Units'!$B$2:$P$115,MATCH('Property Value Dist'!$B16,'Pop and Housing Units'!$B$2:$B$115,0),MATCH('Property Value Dist'!D$2,'Pop and Housing Units'!$B$2:$P$2,0))*INDEX(Assumptions!$A$1:$H$16,MATCH('Property Value Dist'!D$4,Assumptions!$A$1:$A$16,0),MATCH('Property Value Dist'!D$2,Assumptions!$A$1:$H$1,0)),0)</f>
        <v>146141</v>
      </c>
      <c r="E16" s="17">
        <f>ROUND(INDEX('Pop and Housing Units'!$B$2:$P$115,MATCH('Property Value Dist'!$B16,'Pop and Housing Units'!$B$2:$B$115,0),MATCH('Property Value Dist'!E$2,'Pop and Housing Units'!$B$2:$P$2,0))*INDEX(Assumptions!$A$1:$H$16,MATCH('Property Value Dist'!E$4,Assumptions!$A$1:$A$16,0),MATCH('Property Value Dist'!E$2,Assumptions!$A$1:$H$1,0)),0)</f>
        <v>221280</v>
      </c>
      <c r="F16" s="17">
        <f>ROUND(INDEX('Pop and Housing Units'!$B$2:$P$115,MATCH('Property Value Dist'!$B16,'Pop and Housing Units'!$B$2:$B$115,0),MATCH('Property Value Dist'!F$2,'Pop and Housing Units'!$B$2:$P$2,0))*INDEX(Assumptions!$A$1:$H$16,MATCH('Property Value Dist'!F$4,Assumptions!$A$1:$A$16,0),MATCH('Property Value Dist'!F$2,Assumptions!$A$1:$H$1,0)),0)</f>
        <v>510696</v>
      </c>
      <c r="G16" s="17">
        <f>ROUND(INDEX('Pop and Housing Units'!$B$2:$P$115,MATCH('Property Value Dist'!$B16,'Pop and Housing Units'!$B$2:$B$115,0),MATCH('Property Value Dist'!G$2,'Pop and Housing Units'!$B$2:$P$2,0))*INDEX(Assumptions!$A$1:$H$16,MATCH('Property Value Dist'!G$4,Assumptions!$A$1:$A$16,0),MATCH('Property Value Dist'!G$2,Assumptions!$A$1:$H$1,0)),0)</f>
        <v>343223</v>
      </c>
      <c r="H16" s="17">
        <f>ROUND(INDEX('Pop and Housing Units'!$B$2:$P$115,MATCH('Property Value Dist'!$B16,'Pop and Housing Units'!$B$2:$B$115,0),MATCH('Property Value Dist'!H$2,'Pop and Housing Units'!$B$2:$P$2,0))*INDEX(Assumptions!$A$1:$H$16,MATCH('Property Value Dist'!H$4,Assumptions!$A$1:$A$16,0),MATCH('Property Value Dist'!H$2,Assumptions!$A$1:$H$1,0)),0)</f>
        <v>260442</v>
      </c>
      <c r="I16" s="17">
        <f>ROUND(INDEX('Pop and Housing Units'!$B$2:$P$115,MATCH('Property Value Dist'!$B16,'Pop and Housing Units'!$B$2:$B$115,0),MATCH('Property Value Dist'!I$2,'Pop and Housing Units'!$B$2:$P$2,0))*INDEX(Assumptions!$A$1:$H$16,MATCH('Property Value Dist'!I$4,Assumptions!$A$1:$A$16,0),MATCH('Property Value Dist'!I$2,Assumptions!$A$1:$H$1,0)),0)</f>
        <v>729748</v>
      </c>
      <c r="J16" s="17">
        <f>ROUND(INDEX('Pop and Housing Units'!$B$2:$P$115,MATCH('Property Value Dist'!$B16,'Pop and Housing Units'!$B$2:$B$115,0),MATCH('Property Value Dist'!J$2,'Pop and Housing Units'!$B$2:$P$2,0))*INDEX(Assumptions!$A$1:$H$16,MATCH('Property Value Dist'!J$4,Assumptions!$A$1:$A$16,0),MATCH('Property Value Dist'!J$2,Assumptions!$A$1:$H$1,0)),0)</f>
        <v>366466</v>
      </c>
      <c r="K16" s="17">
        <f>ROUND(INDEX('Pop and Housing Units'!$B$2:$P$115,MATCH('Property Value Dist'!$B16,'Pop and Housing Units'!$B$2:$B$115,0),MATCH('Property Value Dist'!K$2,'Pop and Housing Units'!$B$2:$P$2,0))*INDEX(Assumptions!$A$1:$H$16,MATCH('Property Value Dist'!K$4,Assumptions!$A$1:$A$16,0),MATCH('Property Value Dist'!K$2,Assumptions!$A$1:$H$1,0)),0)</f>
        <v>168109</v>
      </c>
      <c r="L16" s="17">
        <f>ROUND(INDEX('Pop and Housing Units'!$B$2:$P$115,MATCH('Property Value Dist'!$B16,'Pop and Housing Units'!$B$2:$B$115,0),MATCH('Property Value Dist'!L$2,'Pop and Housing Units'!$B$2:$P$2,0))*INDEX(Assumptions!$A$1:$H$16,MATCH('Property Value Dist'!L$4,Assumptions!$A$1:$A$16,0),MATCH('Property Value Dist'!L$2,Assumptions!$A$1:$H$1,0)),0)</f>
        <v>182437</v>
      </c>
      <c r="M16" s="17">
        <f>ROUND(INDEX('Pop and Housing Units'!$B$2:$P$115,MATCH('Property Value Dist'!$B16,'Pop and Housing Units'!$B$2:$B$115,0),MATCH('Property Value Dist'!M$2,'Pop and Housing Units'!$B$2:$P$2,0))*INDEX(Assumptions!$A$1:$H$16,MATCH('Property Value Dist'!M$4,Assumptions!$A$1:$A$16,0),MATCH('Property Value Dist'!M$2,Assumptions!$A$1:$H$1,0)),0)</f>
        <v>63359</v>
      </c>
      <c r="N16" s="17">
        <f>ROUND(INDEX('Pop and Housing Units'!$B$2:$P$115,MATCH('Property Value Dist'!$B16,'Pop and Housing Units'!$B$2:$B$115,0),MATCH('Property Value Dist'!N$2,'Pop and Housing Units'!$B$2:$P$2,0))*INDEX(Assumptions!$A$1:$H$16,MATCH('Property Value Dist'!N$4,Assumptions!$A$1:$A$16,0),MATCH('Property Value Dist'!N$2,Assumptions!$A$1:$H$1,0)),0)</f>
        <v>35978</v>
      </c>
      <c r="O16" s="17">
        <f>ROUND(INDEX('Pop and Housing Units'!$B$2:$P$115,MATCH('Property Value Dist'!$B16,'Pop and Housing Units'!$B$2:$B$115,0),MATCH('Property Value Dist'!O$2,'Pop and Housing Units'!$B$2:$P$2,0))*INDEX(Assumptions!$A$1:$H$16,MATCH('Property Value Dist'!O$4,Assumptions!$A$1:$A$16,0),MATCH('Property Value Dist'!O$2,Assumptions!$A$1:$H$1,0)),0)</f>
        <v>19103</v>
      </c>
      <c r="P16" s="17">
        <f>ROUND(INDEX('Pop and Housing Units'!$B$2:$P$115,MATCH('Property Value Dist'!$B16,'Pop and Housing Units'!$B$2:$B$115,0),MATCH('Property Value Dist'!P$2,'Pop and Housing Units'!$B$2:$P$2,0))*INDEX(Assumptions!$A$1:$H$16,MATCH('Property Value Dist'!P$4,Assumptions!$A$1:$A$16,0),MATCH('Property Value Dist'!P$2,Assumptions!$A$1:$H$1,0)),0)</f>
        <v>176745</v>
      </c>
      <c r="Q16" s="17">
        <f>ROUND(INDEX('Pop and Housing Units'!$B$2:$P$115,MATCH('Property Value Dist'!$B16,'Pop and Housing Units'!$B$2:$B$115,0),MATCH('Property Value Dist'!Q$2,'Pop and Housing Units'!$B$2:$P$2,0))*INDEX(Assumptions!$A$1:$H$16,MATCH('Property Value Dist'!Q$4,Assumptions!$A$1:$A$16,0),MATCH('Property Value Dist'!Q$2,Assumptions!$A$1:$H$1,0)),0)</f>
        <v>149940</v>
      </c>
      <c r="R16" s="17">
        <f>ROUND(INDEX('Pop and Housing Units'!$B$2:$P$115,MATCH('Property Value Dist'!$B16,'Pop and Housing Units'!$B$2:$B$115,0),MATCH('Property Value Dist'!R$2,'Pop and Housing Units'!$B$2:$P$2,0))*INDEX(Assumptions!$A$1:$H$16,MATCH('Property Value Dist'!R$4,Assumptions!$A$1:$A$16,0),MATCH('Property Value Dist'!R$2,Assumptions!$A$1:$H$1,0)),0)</f>
        <v>193498</v>
      </c>
      <c r="S16" s="17">
        <f>ROUND(INDEX('Pop and Housing Units'!$B$2:$P$115,MATCH('Property Value Dist'!$B16,'Pop and Housing Units'!$B$2:$B$115,0),MATCH('Property Value Dist'!S$2,'Pop and Housing Units'!$B$2:$P$2,0))*INDEX(Assumptions!$A$1:$H$16,MATCH('Property Value Dist'!S$4,Assumptions!$A$1:$A$16,0),MATCH('Property Value Dist'!S$2,Assumptions!$A$1:$H$1,0)),0)</f>
        <v>427482</v>
      </c>
      <c r="T16" s="17">
        <f>ROUND(INDEX('Pop and Housing Units'!$B$2:$P$115,MATCH('Property Value Dist'!$B16,'Pop and Housing Units'!$B$2:$B$115,0),MATCH('Property Value Dist'!T$2,'Pop and Housing Units'!$B$2:$P$2,0))*INDEX(Assumptions!$A$1:$H$16,MATCH('Property Value Dist'!T$4,Assumptions!$A$1:$A$16,0),MATCH('Property Value Dist'!T$2,Assumptions!$A$1:$H$1,0)),0)</f>
        <v>312724</v>
      </c>
      <c r="U16" s="17">
        <f>ROUND(INDEX('Pop and Housing Units'!$B$2:$P$115,MATCH('Property Value Dist'!$B16,'Pop and Housing Units'!$B$2:$B$115,0),MATCH('Property Value Dist'!U$2,'Pop and Housing Units'!$B$2:$P$2,0))*INDEX(Assumptions!$A$1:$H$16,MATCH('Property Value Dist'!U$4,Assumptions!$A$1:$A$16,0),MATCH('Property Value Dist'!U$2,Assumptions!$A$1:$H$1,0)),0)</f>
        <v>264419</v>
      </c>
      <c r="V16" s="17">
        <f>ROUND(INDEX('Pop and Housing Units'!$B$2:$P$115,MATCH('Property Value Dist'!$B16,'Pop and Housing Units'!$B$2:$B$115,0),MATCH('Property Value Dist'!V$2,'Pop and Housing Units'!$B$2:$P$2,0))*INDEX(Assumptions!$A$1:$H$16,MATCH('Property Value Dist'!V$4,Assumptions!$A$1:$A$16,0),MATCH('Property Value Dist'!V$2,Assumptions!$A$1:$H$1,0)),0)</f>
        <v>682408</v>
      </c>
      <c r="W16" s="17">
        <f>ROUND(INDEX('Pop and Housing Units'!$B$2:$P$115,MATCH('Property Value Dist'!$B16,'Pop and Housing Units'!$B$2:$B$115,0),MATCH('Property Value Dist'!W$2,'Pop and Housing Units'!$B$2:$P$2,0))*INDEX(Assumptions!$A$1:$H$16,MATCH('Property Value Dist'!W$4,Assumptions!$A$1:$A$16,0),MATCH('Property Value Dist'!W$2,Assumptions!$A$1:$H$1,0)),0)</f>
        <v>314399</v>
      </c>
      <c r="X16" s="17">
        <f>ROUND(INDEX('Pop and Housing Units'!$B$2:$P$115,MATCH('Property Value Dist'!$B16,'Pop and Housing Units'!$B$2:$B$115,0),MATCH('Property Value Dist'!X$2,'Pop and Housing Units'!$B$2:$P$2,0))*INDEX(Assumptions!$A$1:$H$16,MATCH('Property Value Dist'!X$4,Assumptions!$A$1:$A$16,0),MATCH('Property Value Dist'!X$2,Assumptions!$A$1:$H$1,0)),0)</f>
        <v>135700</v>
      </c>
      <c r="Y16" s="17">
        <f>ROUND(INDEX('Pop and Housing Units'!$B$2:$P$115,MATCH('Property Value Dist'!$B16,'Pop and Housing Units'!$B$2:$B$115,0),MATCH('Property Value Dist'!Y$2,'Pop and Housing Units'!$B$2:$P$2,0))*INDEX(Assumptions!$A$1:$H$16,MATCH('Property Value Dist'!Y$4,Assumptions!$A$1:$A$16,0),MATCH('Property Value Dist'!Y$2,Assumptions!$A$1:$H$1,0)),0)</f>
        <v>86557</v>
      </c>
      <c r="Z16" s="17">
        <f>ROUND(INDEX('Pop and Housing Units'!$B$2:$P$115,MATCH('Property Value Dist'!$B16,'Pop and Housing Units'!$B$2:$B$115,0),MATCH('Property Value Dist'!Z$2,'Pop and Housing Units'!$B$2:$P$2,0))*INDEX(Assumptions!$A$1:$H$16,MATCH('Property Value Dist'!Z$4,Assumptions!$A$1:$A$16,0),MATCH('Property Value Dist'!Z$2,Assumptions!$A$1:$H$1,0)),0)</f>
        <v>22337</v>
      </c>
      <c r="AA16" s="17">
        <f>ROUND(INDEX('Pop and Housing Units'!$B$2:$P$115,MATCH('Property Value Dist'!$B16,'Pop and Housing Units'!$B$2:$B$115,0),MATCH('Property Value Dist'!AA$2,'Pop and Housing Units'!$B$2:$P$2,0))*INDEX(Assumptions!$A$1:$H$16,MATCH('Property Value Dist'!AA$4,Assumptions!$A$1:$A$16,0),MATCH('Property Value Dist'!AA$2,Assumptions!$A$1:$H$1,0)),0)</f>
        <v>15636</v>
      </c>
      <c r="AB16" s="17">
        <f>ROUND(INDEX('Pop and Housing Units'!$B$2:$P$115,MATCH('Property Value Dist'!$B16,'Pop and Housing Units'!$B$2:$B$115,0),MATCH('Property Value Dist'!AB$2,'Pop and Housing Units'!$B$2:$P$2,0))*INDEX(Assumptions!$A$1:$H$16,MATCH('Property Value Dist'!AB$4,Assumptions!$A$1:$A$16,0),MATCH('Property Value Dist'!AB$2,Assumptions!$A$1:$H$1,0)),0)</f>
        <v>10331</v>
      </c>
      <c r="AC16" s="17">
        <f>ROUND(INDEX('Pop and Housing Units'!$B$2:$P$115,MATCH('Property Value Dist'!$B16,'Pop and Housing Units'!$B$2:$B$115,0),MATCH('Property Value Dist'!AC$2,'Pop and Housing Units'!$B$2:$P$2,0))*INDEX(Assumptions!$A$1:$H$16,MATCH('Property Value Dist'!AC$4,Assumptions!$A$1:$A$16,0),MATCH('Property Value Dist'!AC$2,Assumptions!$A$1:$H$1,0)),0)</f>
        <v>89701</v>
      </c>
      <c r="AD16" s="17">
        <f>ROUND(INDEX('Pop and Housing Units'!$B$2:$P$115,MATCH('Property Value Dist'!$B16,'Pop and Housing Units'!$B$2:$B$115,0),MATCH('Property Value Dist'!AD$2,'Pop and Housing Units'!$B$2:$P$2,0))*INDEX(Assumptions!$A$1:$H$16,MATCH('Property Value Dist'!AD$4,Assumptions!$A$1:$A$16,0),MATCH('Property Value Dist'!AD$2,Assumptions!$A$1:$H$1,0)),0)</f>
        <v>156977</v>
      </c>
      <c r="AE16" s="17">
        <f>ROUND(INDEX('Pop and Housing Units'!$B$2:$P$115,MATCH('Property Value Dist'!$B16,'Pop and Housing Units'!$B$2:$B$115,0),MATCH('Property Value Dist'!AE$2,'Pop and Housing Units'!$B$2:$P$2,0))*INDEX(Assumptions!$A$1:$H$16,MATCH('Property Value Dist'!AE$4,Assumptions!$A$1:$A$16,0),MATCH('Property Value Dist'!AE$2,Assumptions!$A$1:$H$1,0)),0)</f>
        <v>282962</v>
      </c>
      <c r="AF16" s="17">
        <f>ROUND(INDEX('Pop and Housing Units'!$B$2:$P$115,MATCH('Property Value Dist'!$B16,'Pop and Housing Units'!$B$2:$B$115,0),MATCH('Property Value Dist'!AF$2,'Pop and Housing Units'!$B$2:$P$2,0))*INDEX(Assumptions!$A$1:$H$16,MATCH('Property Value Dist'!AF$4,Assumptions!$A$1:$A$16,0),MATCH('Property Value Dist'!AF$2,Assumptions!$A$1:$H$1,0)),0)</f>
        <v>544507</v>
      </c>
      <c r="AG16" s="17">
        <f>ROUND(INDEX('Pop and Housing Units'!$B$2:$P$115,MATCH('Property Value Dist'!$B16,'Pop and Housing Units'!$B$2:$B$115,0),MATCH('Property Value Dist'!AG$2,'Pop and Housing Units'!$B$2:$P$2,0))*INDEX(Assumptions!$A$1:$H$16,MATCH('Property Value Dist'!AG$4,Assumptions!$A$1:$A$16,0),MATCH('Property Value Dist'!AG$2,Assumptions!$A$1:$H$1,0)),0)</f>
        <v>265324</v>
      </c>
      <c r="AH16" s="17">
        <f>ROUND(INDEX('Pop and Housing Units'!$B$2:$P$115,MATCH('Property Value Dist'!$B16,'Pop and Housing Units'!$B$2:$B$115,0),MATCH('Property Value Dist'!AH$2,'Pop and Housing Units'!$B$2:$P$2,0))*INDEX(Assumptions!$A$1:$H$16,MATCH('Property Value Dist'!AH$4,Assumptions!$A$1:$A$16,0),MATCH('Property Value Dist'!AH$2,Assumptions!$A$1:$H$1,0)),0)</f>
        <v>191749</v>
      </c>
      <c r="AI16" s="17">
        <f>ROUND(INDEX('Pop and Housing Units'!$B$2:$P$115,MATCH('Property Value Dist'!$B16,'Pop and Housing Units'!$B$2:$B$115,0),MATCH('Property Value Dist'!AI$2,'Pop and Housing Units'!$B$2:$P$2,0))*INDEX(Assumptions!$A$1:$H$16,MATCH('Property Value Dist'!AI$4,Assumptions!$A$1:$A$16,0),MATCH('Property Value Dist'!AI$2,Assumptions!$A$1:$H$1,0)),0)</f>
        <v>477231</v>
      </c>
      <c r="AJ16" s="17">
        <f>ROUND(INDEX('Pop and Housing Units'!$B$2:$P$115,MATCH('Property Value Dist'!$B16,'Pop and Housing Units'!$B$2:$B$115,0),MATCH('Property Value Dist'!AJ$2,'Pop and Housing Units'!$B$2:$P$2,0))*INDEX(Assumptions!$A$1:$H$16,MATCH('Property Value Dist'!AJ$4,Assumptions!$A$1:$A$16,0),MATCH('Property Value Dist'!AJ$2,Assumptions!$A$1:$H$1,0)),0)</f>
        <v>253986</v>
      </c>
      <c r="AK16" s="17">
        <f>ROUND(INDEX('Pop and Housing Units'!$B$2:$P$115,MATCH('Property Value Dist'!$B16,'Pop and Housing Units'!$B$2:$B$115,0),MATCH('Property Value Dist'!AK$2,'Pop and Housing Units'!$B$2:$P$2,0))*INDEX(Assumptions!$A$1:$H$16,MATCH('Property Value Dist'!AK$4,Assumptions!$A$1:$A$16,0),MATCH('Property Value Dist'!AK$2,Assumptions!$A$1:$H$1,0)),0)</f>
        <v>109355</v>
      </c>
      <c r="AL16" s="17">
        <f>ROUND(INDEX('Pop and Housing Units'!$B$2:$P$115,MATCH('Property Value Dist'!$B16,'Pop and Housing Units'!$B$2:$B$115,0),MATCH('Property Value Dist'!AL$2,'Pop and Housing Units'!$B$2:$P$2,0))*INDEX(Assumptions!$A$1:$H$16,MATCH('Property Value Dist'!AL$4,Assumptions!$A$1:$A$16,0),MATCH('Property Value Dist'!AL$2,Assumptions!$A$1:$H$1,0)),0)</f>
        <v>107339</v>
      </c>
      <c r="AM16" s="17">
        <f>ROUND(INDEX('Pop and Housing Units'!$B$2:$P$115,MATCH('Property Value Dist'!$B16,'Pop and Housing Units'!$B$2:$B$115,0),MATCH('Property Value Dist'!AM$2,'Pop and Housing Units'!$B$2:$P$2,0))*INDEX(Assumptions!$A$1:$H$16,MATCH('Property Value Dist'!AM$4,Assumptions!$A$1:$A$16,0),MATCH('Property Value Dist'!AM$2,Assumptions!$A$1:$H$1,0)),0)</f>
        <v>21921</v>
      </c>
      <c r="AN16" s="17">
        <f>ROUND(INDEX('Pop and Housing Units'!$B$2:$P$115,MATCH('Property Value Dist'!$B16,'Pop and Housing Units'!$B$2:$B$115,0),MATCH('Property Value Dist'!AN$2,'Pop and Housing Units'!$B$2:$P$2,0))*INDEX(Assumptions!$A$1:$H$16,MATCH('Property Value Dist'!AN$4,Assumptions!$A$1:$A$16,0),MATCH('Property Value Dist'!AN$2,Assumptions!$A$1:$H$1,0)),0)</f>
        <v>9071</v>
      </c>
      <c r="AO16" s="17">
        <f>ROUND(INDEX('Pop and Housing Units'!$B$2:$P$115,MATCH('Property Value Dist'!$B16,'Pop and Housing Units'!$B$2:$B$115,0),MATCH('Property Value Dist'!AO$2,'Pop and Housing Units'!$B$2:$P$2,0))*INDEX(Assumptions!$A$1:$H$16,MATCH('Property Value Dist'!AO$4,Assumptions!$A$1:$A$16,0),MATCH('Property Value Dist'!AO$2,Assumptions!$A$1:$H$1,0)),0)</f>
        <v>9575</v>
      </c>
      <c r="AP16" s="17">
        <f>ROUND(INDEX('Pop and Housing Units'!$B$2:$P$115,MATCH('Property Value Dist'!$B16,'Pop and Housing Units'!$B$2:$B$115,0),MATCH('Property Value Dist'!AP$2,'Pop and Housing Units'!$B$2:$P$2,0))*INDEX(Assumptions!$A$1:$H$16,MATCH('Property Value Dist'!AP$4,Assumptions!$A$1:$A$16,0),MATCH('Property Value Dist'!AP$2,Assumptions!$A$1:$H$1,0)),0)</f>
        <v>102327</v>
      </c>
      <c r="AQ16" s="17">
        <f>ROUND(INDEX('Pop and Housing Units'!$B$2:$P$115,MATCH('Property Value Dist'!$B16,'Pop and Housing Units'!$B$2:$B$115,0),MATCH('Property Value Dist'!AQ$2,'Pop and Housing Units'!$B$2:$P$2,0))*INDEX(Assumptions!$A$1:$H$16,MATCH('Property Value Dist'!AQ$4,Assumptions!$A$1:$A$16,0),MATCH('Property Value Dist'!AQ$2,Assumptions!$A$1:$H$1,0)),0)</f>
        <v>102654</v>
      </c>
      <c r="AR16" s="17">
        <f>ROUND(INDEX('Pop and Housing Units'!$B$2:$P$115,MATCH('Property Value Dist'!$B16,'Pop and Housing Units'!$B$2:$B$115,0),MATCH('Property Value Dist'!AR$2,'Pop and Housing Units'!$B$2:$P$2,0))*INDEX(Assumptions!$A$1:$H$16,MATCH('Property Value Dist'!AR$4,Assumptions!$A$1:$A$16,0),MATCH('Property Value Dist'!AR$2,Assumptions!$A$1:$H$1,0)),0)</f>
        <v>85798</v>
      </c>
      <c r="AS16" s="17">
        <f>ROUND(INDEX('Pop and Housing Units'!$B$2:$P$115,MATCH('Property Value Dist'!$B16,'Pop and Housing Units'!$B$2:$B$115,0),MATCH('Property Value Dist'!AS$2,'Pop and Housing Units'!$B$2:$P$2,0))*INDEX(Assumptions!$A$1:$H$16,MATCH('Property Value Dist'!AS$4,Assumptions!$A$1:$A$16,0),MATCH('Property Value Dist'!AS$2,Assumptions!$A$1:$H$1,0)),0)</f>
        <v>93845</v>
      </c>
      <c r="AT16" s="17">
        <f>ROUND(INDEX('Pop and Housing Units'!$B$2:$P$115,MATCH('Property Value Dist'!$B16,'Pop and Housing Units'!$B$2:$B$115,0),MATCH('Property Value Dist'!AT$2,'Pop and Housing Units'!$B$2:$P$2,0))*INDEX(Assumptions!$A$1:$H$16,MATCH('Property Value Dist'!AT$4,Assumptions!$A$1:$A$16,0),MATCH('Property Value Dist'!AT$2,Assumptions!$A$1:$H$1,0)),0)</f>
        <v>47630</v>
      </c>
      <c r="AU16" s="17">
        <f>ROUND(INDEX('Pop and Housing Units'!$B$2:$P$115,MATCH('Property Value Dist'!$B16,'Pop and Housing Units'!$B$2:$B$115,0),MATCH('Property Value Dist'!AU$2,'Pop and Housing Units'!$B$2:$P$2,0))*INDEX(Assumptions!$A$1:$H$16,MATCH('Property Value Dist'!AU$4,Assumptions!$A$1:$A$16,0),MATCH('Property Value Dist'!AU$2,Assumptions!$A$1:$H$1,0)),0)</f>
        <v>18323</v>
      </c>
      <c r="AV16" s="17">
        <f>ROUND(INDEX('Pop and Housing Units'!$B$2:$P$115,MATCH('Property Value Dist'!$B16,'Pop and Housing Units'!$B$2:$B$115,0),MATCH('Property Value Dist'!AV$2,'Pop and Housing Units'!$B$2:$P$2,0))*INDEX(Assumptions!$A$1:$H$16,MATCH('Property Value Dist'!AV$4,Assumptions!$A$1:$A$16,0),MATCH('Property Value Dist'!AV$2,Assumptions!$A$1:$H$1,0)),0)</f>
        <v>55078</v>
      </c>
      <c r="AW16" s="17">
        <f>ROUND(INDEX('Pop and Housing Units'!$B$2:$P$115,MATCH('Property Value Dist'!$B16,'Pop and Housing Units'!$B$2:$B$115,0),MATCH('Property Value Dist'!AW$2,'Pop and Housing Units'!$B$2:$P$2,0))*INDEX(Assumptions!$A$1:$H$16,MATCH('Property Value Dist'!AW$4,Assumptions!$A$1:$A$16,0),MATCH('Property Value Dist'!AW$2,Assumptions!$A$1:$H$1,0)),0)</f>
        <v>15822</v>
      </c>
      <c r="AX16" s="17">
        <f>ROUND(INDEX('Pop and Housing Units'!$B$2:$P$115,MATCH('Property Value Dist'!$B16,'Pop and Housing Units'!$B$2:$B$115,0),MATCH('Property Value Dist'!AX$2,'Pop and Housing Units'!$B$2:$P$2,0))*INDEX(Assumptions!$A$1:$H$16,MATCH('Property Value Dist'!AX$4,Assumptions!$A$1:$A$16,0),MATCH('Property Value Dist'!AX$2,Assumptions!$A$1:$H$1,0)),0)</f>
        <v>9950</v>
      </c>
      <c r="AY16" s="17">
        <f>ROUND(INDEX('Pop and Housing Units'!$B$2:$P$115,MATCH('Property Value Dist'!$B16,'Pop and Housing Units'!$B$2:$B$115,0),MATCH('Property Value Dist'!AY$2,'Pop and Housing Units'!$B$2:$P$2,0))*INDEX(Assumptions!$A$1:$H$16,MATCH('Property Value Dist'!AY$4,Assumptions!$A$1:$A$16,0),MATCH('Property Value Dist'!AY$2,Assumptions!$A$1:$H$1,0)),0)</f>
        <v>5872</v>
      </c>
      <c r="AZ16" s="17">
        <f>ROUND(INDEX('Pop and Housing Units'!$B$2:$P$115,MATCH('Property Value Dist'!$B16,'Pop and Housing Units'!$B$2:$B$115,0),MATCH('Property Value Dist'!AZ$2,'Pop and Housing Units'!$B$2:$P$2,0))*INDEX(Assumptions!$A$1:$H$16,MATCH('Property Value Dist'!AZ$4,Assumptions!$A$1:$A$16,0),MATCH('Property Value Dist'!AZ$2,Assumptions!$A$1:$H$1,0)),0)</f>
        <v>1414</v>
      </c>
      <c r="BA16" s="17">
        <f>ROUND(INDEX('Pop and Housing Units'!$B$2:$P$115,MATCH('Property Value Dist'!$B16,'Pop and Housing Units'!$B$2:$B$115,0),MATCH('Property Value Dist'!BA$2,'Pop and Housing Units'!$B$2:$P$2,0))*INDEX(Assumptions!$A$1:$H$16,MATCH('Property Value Dist'!BA$4,Assumptions!$A$1:$A$16,0),MATCH('Property Value Dist'!BA$2,Assumptions!$A$1:$H$1,0)),0)</f>
        <v>3262</v>
      </c>
      <c r="BB16" s="17">
        <f>ROUND(INDEX('Pop and Housing Units'!$B$2:$P$115,MATCH('Property Value Dist'!$B16,'Pop and Housing Units'!$B$2:$B$115,0),MATCH('Property Value Dist'!BB$2,'Pop and Housing Units'!$B$2:$P$2,0))*INDEX(Assumptions!$A$1:$H$16,MATCH('Property Value Dist'!BB$4,Assumptions!$A$1:$A$16,0),MATCH('Property Value Dist'!BB$2,Assumptions!$A$1:$H$1,0)),0)</f>
        <v>1740</v>
      </c>
      <c r="BC16" s="17">
        <f>ROUND(INDEX('Pop and Housing Units'!$B$2:$P$115,MATCH('Property Value Dist'!$B16,'Pop and Housing Units'!$B$2:$B$115,0),MATCH('Property Value Dist'!BC$2,'Pop and Housing Units'!$B$2:$P$2,0))*INDEX(Assumptions!$A$1:$H$16,MATCH('Property Value Dist'!BC$4,Assumptions!$A$1:$A$16,0),MATCH('Property Value Dist'!BC$2,Assumptions!$A$1:$H$1,0)),0)</f>
        <v>62365</v>
      </c>
      <c r="BD16" s="17">
        <f>ROUND(INDEX('Pop and Housing Units'!$B$2:$P$115,MATCH('Property Value Dist'!$B16,'Pop and Housing Units'!$B$2:$B$115,0),MATCH('Property Value Dist'!BD$2,'Pop and Housing Units'!$B$2:$P$2,0))*INDEX(Assumptions!$A$1:$H$16,MATCH('Property Value Dist'!BD$4,Assumptions!$A$1:$A$16,0),MATCH('Property Value Dist'!BD$2,Assumptions!$A$1:$H$1,0)),0)</f>
        <v>87474</v>
      </c>
      <c r="BE16" s="17">
        <f>ROUND(INDEX('Pop and Housing Units'!$B$2:$P$115,MATCH('Property Value Dist'!$B16,'Pop and Housing Units'!$B$2:$B$115,0),MATCH('Property Value Dist'!BE$2,'Pop and Housing Units'!$B$2:$P$2,0))*INDEX(Assumptions!$A$1:$H$16,MATCH('Property Value Dist'!BE$4,Assumptions!$A$1:$A$16,0),MATCH('Property Value Dist'!BE$2,Assumptions!$A$1:$H$1,0)),0)</f>
        <v>118406</v>
      </c>
      <c r="BF16" s="17">
        <f>ROUND(INDEX('Pop and Housing Units'!$B$2:$P$115,MATCH('Property Value Dist'!$B16,'Pop and Housing Units'!$B$2:$B$115,0),MATCH('Property Value Dist'!BF$2,'Pop and Housing Units'!$B$2:$P$2,0))*INDEX(Assumptions!$A$1:$H$16,MATCH('Property Value Dist'!BF$4,Assumptions!$A$1:$A$16,0),MATCH('Property Value Dist'!BF$2,Assumptions!$A$1:$H$1,0)),0)</f>
        <v>116904</v>
      </c>
      <c r="BG16" s="17">
        <f>ROUND(INDEX('Pop and Housing Units'!$B$2:$P$115,MATCH('Property Value Dist'!$B16,'Pop and Housing Units'!$B$2:$B$115,0),MATCH('Property Value Dist'!BG$2,'Pop and Housing Units'!$B$2:$P$2,0))*INDEX(Assumptions!$A$1:$H$16,MATCH('Property Value Dist'!BG$4,Assumptions!$A$1:$A$16,0),MATCH('Property Value Dist'!BG$2,Assumptions!$A$1:$H$1,0)),0)</f>
        <v>74638</v>
      </c>
      <c r="BH16" s="17">
        <f>ROUND(INDEX('Pop and Housing Units'!$B$2:$P$115,MATCH('Property Value Dist'!$B16,'Pop and Housing Units'!$B$2:$B$115,0),MATCH('Property Value Dist'!BH$2,'Pop and Housing Units'!$B$2:$P$2,0))*INDEX(Assumptions!$A$1:$H$16,MATCH('Property Value Dist'!BH$4,Assumptions!$A$1:$A$16,0),MATCH('Property Value Dist'!BH$2,Assumptions!$A$1:$H$1,0)),0)</f>
        <v>42516</v>
      </c>
      <c r="BI16" s="17">
        <f>ROUND(INDEX('Pop and Housing Units'!$B$2:$P$115,MATCH('Property Value Dist'!$B16,'Pop and Housing Units'!$B$2:$B$115,0),MATCH('Property Value Dist'!BI$2,'Pop and Housing Units'!$B$2:$P$2,0))*INDEX(Assumptions!$A$1:$H$16,MATCH('Property Value Dist'!BI$4,Assumptions!$A$1:$A$16,0),MATCH('Property Value Dist'!BI$2,Assumptions!$A$1:$H$1,0)),0)</f>
        <v>78896</v>
      </c>
      <c r="BJ16" s="17">
        <f>ROUND(INDEX('Pop and Housing Units'!$B$2:$P$115,MATCH('Property Value Dist'!$B16,'Pop and Housing Units'!$B$2:$B$115,0),MATCH('Property Value Dist'!BJ$2,'Pop and Housing Units'!$B$2:$P$2,0))*INDEX(Assumptions!$A$1:$H$16,MATCH('Property Value Dist'!BJ$4,Assumptions!$A$1:$A$16,0),MATCH('Property Value Dist'!BJ$2,Assumptions!$A$1:$H$1,0)),0)</f>
        <v>26236</v>
      </c>
      <c r="BK16" s="17">
        <f>ROUND(INDEX('Pop and Housing Units'!$B$2:$P$115,MATCH('Property Value Dist'!$B16,'Pop and Housing Units'!$B$2:$B$115,0),MATCH('Property Value Dist'!BK$2,'Pop and Housing Units'!$B$2:$P$2,0))*INDEX(Assumptions!$A$1:$H$16,MATCH('Property Value Dist'!BK$4,Assumptions!$A$1:$A$16,0),MATCH('Property Value Dist'!BK$2,Assumptions!$A$1:$H$1,0)),0)</f>
        <v>8704</v>
      </c>
      <c r="BL16" s="17">
        <f>ROUND(INDEX('Pop and Housing Units'!$B$2:$P$115,MATCH('Property Value Dist'!$B16,'Pop and Housing Units'!$B$2:$B$115,0),MATCH('Property Value Dist'!BL$2,'Pop and Housing Units'!$B$2:$P$2,0))*INDEX(Assumptions!$A$1:$H$16,MATCH('Property Value Dist'!BL$4,Assumptions!$A$1:$A$16,0),MATCH('Property Value Dist'!BL$2,Assumptions!$A$1:$H$1,0)),0)</f>
        <v>5635</v>
      </c>
      <c r="BM16" s="17">
        <f>ROUND(INDEX('Pop and Housing Units'!$B$2:$P$115,MATCH('Property Value Dist'!$B16,'Pop and Housing Units'!$B$2:$B$115,0),MATCH('Property Value Dist'!BM$2,'Pop and Housing Units'!$B$2:$P$2,0))*INDEX(Assumptions!$A$1:$H$16,MATCH('Property Value Dist'!BM$4,Assumptions!$A$1:$A$16,0),MATCH('Property Value Dist'!BM$2,Assumptions!$A$1:$H$1,0)),0)</f>
        <v>1127</v>
      </c>
      <c r="BN16" s="17">
        <f>ROUND(INDEX('Pop and Housing Units'!$B$2:$P$115,MATCH('Property Value Dist'!$B16,'Pop and Housing Units'!$B$2:$B$115,0),MATCH('Property Value Dist'!BN$2,'Pop and Housing Units'!$B$2:$P$2,0))*INDEX(Assumptions!$A$1:$H$16,MATCH('Property Value Dist'!BN$4,Assumptions!$A$1:$A$16,0),MATCH('Property Value Dist'!BN$2,Assumptions!$A$1:$H$1,0)),0)</f>
        <v>188</v>
      </c>
      <c r="BO16" s="17">
        <f>ROUND(INDEX('Pop and Housing Units'!$B$2:$P$115,MATCH('Property Value Dist'!$B16,'Pop and Housing Units'!$B$2:$B$115,0),MATCH('Property Value Dist'!BO$2,'Pop and Housing Units'!$B$2:$P$2,0))*INDEX(Assumptions!$A$1:$H$16,MATCH('Property Value Dist'!BO$4,Assumptions!$A$1:$A$16,0),MATCH('Property Value Dist'!BO$2,Assumptions!$A$1:$H$1,0)),0)</f>
        <v>3068</v>
      </c>
      <c r="BP16" s="17">
        <f>ROUND(INDEX('Pop and Housing Units'!$B$2:$P$115,MATCH('Property Value Dist'!$B16,'Pop and Housing Units'!$B$2:$B$115,0),MATCH('Property Value Dist'!BP$2,'Pop and Housing Units'!$B$2:$P$2,0))*INDEX(Assumptions!$A$1:$H$16,MATCH('Property Value Dist'!BP$4,Assumptions!$A$1:$A$16,0),MATCH('Property Value Dist'!BP$2,Assumptions!$A$1:$H$1,0)),0)</f>
        <v>11470</v>
      </c>
      <c r="BQ16" s="17">
        <f>ROUND(INDEX('Pop and Housing Units'!$B$2:$P$115,MATCH('Property Value Dist'!$B16,'Pop and Housing Units'!$B$2:$B$115,0),MATCH('Property Value Dist'!BQ$2,'Pop and Housing Units'!$B$2:$P$2,0))*INDEX(Assumptions!$A$1:$H$16,MATCH('Property Value Dist'!BQ$4,Assumptions!$A$1:$A$16,0),MATCH('Property Value Dist'!BQ$2,Assumptions!$A$1:$H$1,0)),0)</f>
        <v>23861</v>
      </c>
      <c r="BR16" s="17">
        <f>ROUND(INDEX('Pop and Housing Units'!$B$2:$P$115,MATCH('Property Value Dist'!$B16,'Pop and Housing Units'!$B$2:$B$115,0),MATCH('Property Value Dist'!BR$2,'Pop and Housing Units'!$B$2:$P$2,0))*INDEX(Assumptions!$A$1:$H$16,MATCH('Property Value Dist'!BR$4,Assumptions!$A$1:$A$16,0),MATCH('Property Value Dist'!BR$2,Assumptions!$A$1:$H$1,0)),0)</f>
        <v>20189</v>
      </c>
      <c r="BS16" s="17">
        <f>ROUND(INDEX('Pop and Housing Units'!$B$2:$P$115,MATCH('Property Value Dist'!$B16,'Pop and Housing Units'!$B$2:$B$115,0),MATCH('Property Value Dist'!BS$2,'Pop and Housing Units'!$B$2:$P$2,0))*INDEX(Assumptions!$A$1:$H$16,MATCH('Property Value Dist'!BS$4,Assumptions!$A$1:$A$16,0),MATCH('Property Value Dist'!BS$2,Assumptions!$A$1:$H$1,0)),0)</f>
        <v>24254</v>
      </c>
      <c r="BT16" s="17">
        <f>ROUND(INDEX('Pop and Housing Units'!$B$2:$P$115,MATCH('Property Value Dist'!$B16,'Pop and Housing Units'!$B$2:$B$115,0),MATCH('Property Value Dist'!BT$2,'Pop and Housing Units'!$B$2:$P$2,0))*INDEX(Assumptions!$A$1:$H$16,MATCH('Property Value Dist'!BT$4,Assumptions!$A$1:$A$16,0),MATCH('Property Value Dist'!BT$2,Assumptions!$A$1:$H$1,0)),0)</f>
        <v>15489</v>
      </c>
      <c r="BU16" s="17">
        <f>ROUND(INDEX('Pop and Housing Units'!$B$2:$P$115,MATCH('Property Value Dist'!$B16,'Pop and Housing Units'!$B$2:$B$115,0),MATCH('Property Value Dist'!BU$2,'Pop and Housing Units'!$B$2:$P$2,0))*INDEX(Assumptions!$A$1:$H$16,MATCH('Property Value Dist'!BU$4,Assumptions!$A$1:$A$16,0),MATCH('Property Value Dist'!BU$2,Assumptions!$A$1:$H$1,0)),0)</f>
        <v>8795</v>
      </c>
      <c r="BV16" s="17">
        <f>ROUND(INDEX('Pop and Housing Units'!$B$2:$P$115,MATCH('Property Value Dist'!$B16,'Pop and Housing Units'!$B$2:$B$115,0),MATCH('Property Value Dist'!BV$2,'Pop and Housing Units'!$B$2:$P$2,0))*INDEX(Assumptions!$A$1:$H$16,MATCH('Property Value Dist'!BV$4,Assumptions!$A$1:$A$16,0),MATCH('Property Value Dist'!BV$2,Assumptions!$A$1:$H$1,0)),0)</f>
        <v>25720</v>
      </c>
      <c r="BW16" s="17">
        <f>ROUND(INDEX('Pop and Housing Units'!$B$2:$P$115,MATCH('Property Value Dist'!$B16,'Pop and Housing Units'!$B$2:$B$115,0),MATCH('Property Value Dist'!BW$2,'Pop and Housing Units'!$B$2:$P$2,0))*INDEX(Assumptions!$A$1:$H$16,MATCH('Property Value Dist'!BW$4,Assumptions!$A$1:$A$16,0),MATCH('Property Value Dist'!BW$2,Assumptions!$A$1:$H$1,0)),0)</f>
        <v>12104</v>
      </c>
      <c r="BX16" s="17">
        <f>ROUND(INDEX('Pop and Housing Units'!$B$2:$P$115,MATCH('Property Value Dist'!$B16,'Pop and Housing Units'!$B$2:$B$115,0),MATCH('Property Value Dist'!BX$2,'Pop and Housing Units'!$B$2:$P$2,0))*INDEX(Assumptions!$A$1:$H$16,MATCH('Property Value Dist'!BX$4,Assumptions!$A$1:$A$16,0),MATCH('Property Value Dist'!BX$2,Assumptions!$A$1:$H$1,0)),0)</f>
        <v>4609</v>
      </c>
      <c r="BY16" s="17">
        <f>ROUND(INDEX('Pop and Housing Units'!$B$2:$P$115,MATCH('Property Value Dist'!$B16,'Pop and Housing Units'!$B$2:$B$115,0),MATCH('Property Value Dist'!BY$2,'Pop and Housing Units'!$B$2:$P$2,0))*INDEX(Assumptions!$A$1:$H$16,MATCH('Property Value Dist'!BY$4,Assumptions!$A$1:$A$16,0),MATCH('Property Value Dist'!BY$2,Assumptions!$A$1:$H$1,0)),0)</f>
        <v>2388</v>
      </c>
      <c r="BZ16" s="17">
        <f>ROUND(INDEX('Pop and Housing Units'!$B$2:$P$115,MATCH('Property Value Dist'!$B16,'Pop and Housing Units'!$B$2:$B$115,0),MATCH('Property Value Dist'!BZ$2,'Pop and Housing Units'!$B$2:$P$2,0))*INDEX(Assumptions!$A$1:$H$16,MATCH('Property Value Dist'!BZ$4,Assumptions!$A$1:$A$16,0),MATCH('Property Value Dist'!BZ$2,Assumptions!$A$1:$H$1,0)),0)</f>
        <v>1632</v>
      </c>
      <c r="CA16" s="17">
        <f>ROUND(INDEX('Pop and Housing Units'!$B$2:$P$115,MATCH('Property Value Dist'!$B16,'Pop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16" s="17">
        <f>ROUND(INDEX('Pop and Housing Units'!$B$2:$P$115,MATCH('Property Value Dist'!$B16,'Pop and Housing Units'!$B$2:$B$115,0),MATCH('Property Value Dist'!CB$2,'Pop and Housing Units'!$B$2:$P$2,0))*INDEX(Assumptions!$A$1:$H$16,MATCH('Property Value Dist'!CB$4,Assumptions!$A$1:$A$16,0),MATCH('Property Value Dist'!CB$2,Assumptions!$A$1:$H$1,0)),0)</f>
        <v>604</v>
      </c>
    </row>
    <row r="17" spans="2:80">
      <c r="B17" s="18">
        <f t="shared" si="6"/>
        <v>2032</v>
      </c>
      <c r="C17" s="19">
        <f>ROUND(INDEX('Pop and Housing Units'!$B$2:$P$115,MATCH('Property Value Dist'!$B17,'Pop and Housing Units'!$B$2:$B$115,0),MATCH('Property Value Dist'!C$2,'Pop and Housing Units'!$B$2:$P$2,0))*INDEX(Assumptions!$A$1:$H$16,MATCH('Property Value Dist'!C$4,Assumptions!$A$1:$A$16,0),MATCH('Property Value Dist'!C$2,Assumptions!$A$1:$H$1,0)),0)</f>
        <v>138937</v>
      </c>
      <c r="D17" s="19">
        <f>ROUND(INDEX('Pop and Housing Units'!$B$2:$P$115,MATCH('Property Value Dist'!$B17,'Pop and Housing Units'!$B$2:$B$115,0),MATCH('Property Value Dist'!D$2,'Pop and Housing Units'!$B$2:$P$2,0))*INDEX(Assumptions!$A$1:$H$16,MATCH('Property Value Dist'!D$4,Assumptions!$A$1:$A$16,0),MATCH('Property Value Dist'!D$2,Assumptions!$A$1:$H$1,0)),0)</f>
        <v>148307</v>
      </c>
      <c r="E17" s="19">
        <f>ROUND(INDEX('Pop and Housing Units'!$B$2:$P$115,MATCH('Property Value Dist'!$B17,'Pop and Housing Units'!$B$2:$B$115,0),MATCH('Property Value Dist'!E$2,'Pop and Housing Units'!$B$2:$P$2,0))*INDEX(Assumptions!$A$1:$H$16,MATCH('Property Value Dist'!E$4,Assumptions!$A$1:$A$16,0),MATCH('Property Value Dist'!E$2,Assumptions!$A$1:$H$1,0)),0)</f>
        <v>224560</v>
      </c>
      <c r="F17" s="19">
        <f>ROUND(INDEX('Pop and Housing Units'!$B$2:$P$115,MATCH('Property Value Dist'!$B17,'Pop and Housing Units'!$B$2:$B$115,0),MATCH('Property Value Dist'!F$2,'Pop and Housing Units'!$B$2:$P$2,0))*INDEX(Assumptions!$A$1:$H$16,MATCH('Property Value Dist'!F$4,Assumptions!$A$1:$A$16,0),MATCH('Property Value Dist'!F$2,Assumptions!$A$1:$H$1,0)),0)</f>
        <v>518266</v>
      </c>
      <c r="G17" s="19">
        <f>ROUND(INDEX('Pop and Housing Units'!$B$2:$P$115,MATCH('Property Value Dist'!$B17,'Pop and Housing Units'!$B$2:$B$115,0),MATCH('Property Value Dist'!G$2,'Pop and Housing Units'!$B$2:$P$2,0))*INDEX(Assumptions!$A$1:$H$16,MATCH('Property Value Dist'!G$4,Assumptions!$A$1:$A$16,0),MATCH('Property Value Dist'!G$2,Assumptions!$A$1:$H$1,0)),0)</f>
        <v>348311</v>
      </c>
      <c r="H17" s="19">
        <f>ROUND(INDEX('Pop and Housing Units'!$B$2:$P$115,MATCH('Property Value Dist'!$B17,'Pop and Housing Units'!$B$2:$B$115,0),MATCH('Property Value Dist'!H$2,'Pop and Housing Units'!$B$2:$P$2,0))*INDEX(Assumptions!$A$1:$H$16,MATCH('Property Value Dist'!H$4,Assumptions!$A$1:$A$16,0),MATCH('Property Value Dist'!H$2,Assumptions!$A$1:$H$1,0)),0)</f>
        <v>264303</v>
      </c>
      <c r="I17" s="19">
        <f>ROUND(INDEX('Pop and Housing Units'!$B$2:$P$115,MATCH('Property Value Dist'!$B17,'Pop and Housing Units'!$B$2:$B$115,0),MATCH('Property Value Dist'!I$2,'Pop and Housing Units'!$B$2:$P$2,0))*INDEX(Assumptions!$A$1:$H$16,MATCH('Property Value Dist'!I$4,Assumptions!$A$1:$A$16,0),MATCH('Property Value Dist'!I$2,Assumptions!$A$1:$H$1,0)),0)</f>
        <v>740564</v>
      </c>
      <c r="J17" s="19">
        <f>ROUND(INDEX('Pop and Housing Units'!$B$2:$P$115,MATCH('Property Value Dist'!$B17,'Pop and Housing Units'!$B$2:$B$115,0),MATCH('Property Value Dist'!J$2,'Pop and Housing Units'!$B$2:$P$2,0))*INDEX(Assumptions!$A$1:$H$16,MATCH('Property Value Dist'!J$4,Assumptions!$A$1:$A$16,0),MATCH('Property Value Dist'!J$2,Assumptions!$A$1:$H$1,0)),0)</f>
        <v>371898</v>
      </c>
      <c r="K17" s="19">
        <f>ROUND(INDEX('Pop and Housing Units'!$B$2:$P$115,MATCH('Property Value Dist'!$B17,'Pop and Housing Units'!$B$2:$B$115,0),MATCH('Property Value Dist'!K$2,'Pop and Housing Units'!$B$2:$P$2,0))*INDEX(Assumptions!$A$1:$H$16,MATCH('Property Value Dist'!K$4,Assumptions!$A$1:$A$16,0),MATCH('Property Value Dist'!K$2,Assumptions!$A$1:$H$1,0)),0)</f>
        <v>170601</v>
      </c>
      <c r="L17" s="19">
        <f>ROUND(INDEX('Pop and Housing Units'!$B$2:$P$115,MATCH('Property Value Dist'!$B17,'Pop and Housing Units'!$B$2:$B$115,0),MATCH('Property Value Dist'!L$2,'Pop and Housing Units'!$B$2:$P$2,0))*INDEX(Assumptions!$A$1:$H$16,MATCH('Property Value Dist'!L$4,Assumptions!$A$1:$A$16,0),MATCH('Property Value Dist'!L$2,Assumptions!$A$1:$H$1,0)),0)</f>
        <v>185141</v>
      </c>
      <c r="M17" s="19">
        <f>ROUND(INDEX('Pop and Housing Units'!$B$2:$P$115,MATCH('Property Value Dist'!$B17,'Pop and Housing Units'!$B$2:$B$115,0),MATCH('Property Value Dist'!M$2,'Pop and Housing Units'!$B$2:$P$2,0))*INDEX(Assumptions!$A$1:$H$16,MATCH('Property Value Dist'!M$4,Assumptions!$A$1:$A$16,0),MATCH('Property Value Dist'!M$2,Assumptions!$A$1:$H$1,0)),0)</f>
        <v>64299</v>
      </c>
      <c r="N17" s="19">
        <f>ROUND(INDEX('Pop and Housing Units'!$B$2:$P$115,MATCH('Property Value Dist'!$B17,'Pop and Housing Units'!$B$2:$B$115,0),MATCH('Property Value Dist'!N$2,'Pop and Housing Units'!$B$2:$P$2,0))*INDEX(Assumptions!$A$1:$H$16,MATCH('Property Value Dist'!N$4,Assumptions!$A$1:$A$16,0),MATCH('Property Value Dist'!N$2,Assumptions!$A$1:$H$1,0)),0)</f>
        <v>36511</v>
      </c>
      <c r="O17" s="19">
        <f>ROUND(INDEX('Pop and Housing Units'!$B$2:$P$115,MATCH('Property Value Dist'!$B17,'Pop and Housing Units'!$B$2:$B$115,0),MATCH('Property Value Dist'!O$2,'Pop and Housing Units'!$B$2:$P$2,0))*INDEX(Assumptions!$A$1:$H$16,MATCH('Property Value Dist'!O$4,Assumptions!$A$1:$A$16,0),MATCH('Property Value Dist'!O$2,Assumptions!$A$1:$H$1,0)),0)</f>
        <v>19386</v>
      </c>
      <c r="P17" s="19">
        <f>ROUND(INDEX('Pop and Housing Units'!$B$2:$P$115,MATCH('Property Value Dist'!$B17,'Pop and Housing Units'!$B$2:$B$115,0),MATCH('Property Value Dist'!P$2,'Pop and Housing Units'!$B$2:$P$2,0))*INDEX(Assumptions!$A$1:$H$16,MATCH('Property Value Dist'!P$4,Assumptions!$A$1:$A$16,0),MATCH('Property Value Dist'!P$2,Assumptions!$A$1:$H$1,0)),0)</f>
        <v>178791</v>
      </c>
      <c r="Q17" s="19">
        <f>ROUND(INDEX('Pop and Housing Units'!$B$2:$P$115,MATCH('Property Value Dist'!$B17,'Pop and Housing Units'!$B$2:$B$115,0),MATCH('Property Value Dist'!Q$2,'Pop and Housing Units'!$B$2:$P$2,0))*INDEX(Assumptions!$A$1:$H$16,MATCH('Property Value Dist'!Q$4,Assumptions!$A$1:$A$16,0),MATCH('Property Value Dist'!Q$2,Assumptions!$A$1:$H$1,0)),0)</f>
        <v>151675</v>
      </c>
      <c r="R17" s="19">
        <f>ROUND(INDEX('Pop and Housing Units'!$B$2:$P$115,MATCH('Property Value Dist'!$B17,'Pop and Housing Units'!$B$2:$B$115,0),MATCH('Property Value Dist'!R$2,'Pop and Housing Units'!$B$2:$P$2,0))*INDEX(Assumptions!$A$1:$H$16,MATCH('Property Value Dist'!R$4,Assumptions!$A$1:$A$16,0),MATCH('Property Value Dist'!R$2,Assumptions!$A$1:$H$1,0)),0)</f>
        <v>195738</v>
      </c>
      <c r="S17" s="19">
        <f>ROUND(INDEX('Pop and Housing Units'!$B$2:$P$115,MATCH('Property Value Dist'!$B17,'Pop and Housing Units'!$B$2:$B$115,0),MATCH('Property Value Dist'!S$2,'Pop and Housing Units'!$B$2:$P$2,0))*INDEX(Assumptions!$A$1:$H$16,MATCH('Property Value Dist'!S$4,Assumptions!$A$1:$A$16,0),MATCH('Property Value Dist'!S$2,Assumptions!$A$1:$H$1,0)),0)</f>
        <v>432430</v>
      </c>
      <c r="T17" s="19">
        <f>ROUND(INDEX('Pop and Housing Units'!$B$2:$P$115,MATCH('Property Value Dist'!$B17,'Pop and Housing Units'!$B$2:$B$115,0),MATCH('Property Value Dist'!T$2,'Pop and Housing Units'!$B$2:$P$2,0))*INDEX(Assumptions!$A$1:$H$16,MATCH('Property Value Dist'!T$4,Assumptions!$A$1:$A$16,0),MATCH('Property Value Dist'!T$2,Assumptions!$A$1:$H$1,0)),0)</f>
        <v>316343</v>
      </c>
      <c r="U17" s="19">
        <f>ROUND(INDEX('Pop and Housing Units'!$B$2:$P$115,MATCH('Property Value Dist'!$B17,'Pop and Housing Units'!$B$2:$B$115,0),MATCH('Property Value Dist'!U$2,'Pop and Housing Units'!$B$2:$P$2,0))*INDEX(Assumptions!$A$1:$H$16,MATCH('Property Value Dist'!U$4,Assumptions!$A$1:$A$16,0),MATCH('Property Value Dist'!U$2,Assumptions!$A$1:$H$1,0)),0)</f>
        <v>267480</v>
      </c>
      <c r="V17" s="19">
        <f>ROUND(INDEX('Pop and Housing Units'!$B$2:$P$115,MATCH('Property Value Dist'!$B17,'Pop and Housing Units'!$B$2:$B$115,0),MATCH('Property Value Dist'!V$2,'Pop and Housing Units'!$B$2:$P$2,0))*INDEX(Assumptions!$A$1:$H$16,MATCH('Property Value Dist'!V$4,Assumptions!$A$1:$A$16,0),MATCH('Property Value Dist'!V$2,Assumptions!$A$1:$H$1,0)),0)</f>
        <v>690307</v>
      </c>
      <c r="W17" s="19">
        <f>ROUND(INDEX('Pop and Housing Units'!$B$2:$P$115,MATCH('Property Value Dist'!$B17,'Pop and Housing Units'!$B$2:$B$115,0),MATCH('Property Value Dist'!W$2,'Pop and Housing Units'!$B$2:$P$2,0))*INDEX(Assumptions!$A$1:$H$16,MATCH('Property Value Dist'!W$4,Assumptions!$A$1:$A$16,0),MATCH('Property Value Dist'!W$2,Assumptions!$A$1:$H$1,0)),0)</f>
        <v>318038</v>
      </c>
      <c r="X17" s="19">
        <f>ROUND(INDEX('Pop and Housing Units'!$B$2:$P$115,MATCH('Property Value Dist'!$B17,'Pop and Housing Units'!$B$2:$B$115,0),MATCH('Property Value Dist'!X$2,'Pop and Housing Units'!$B$2:$P$2,0))*INDEX(Assumptions!$A$1:$H$16,MATCH('Property Value Dist'!X$4,Assumptions!$A$1:$A$16,0),MATCH('Property Value Dist'!X$2,Assumptions!$A$1:$H$1,0)),0)</f>
        <v>137270</v>
      </c>
      <c r="Y17" s="19">
        <f>ROUND(INDEX('Pop and Housing Units'!$B$2:$P$115,MATCH('Property Value Dist'!$B17,'Pop and Housing Units'!$B$2:$B$115,0),MATCH('Property Value Dist'!Y$2,'Pop and Housing Units'!$B$2:$P$2,0))*INDEX(Assumptions!$A$1:$H$16,MATCH('Property Value Dist'!Y$4,Assumptions!$A$1:$A$16,0),MATCH('Property Value Dist'!Y$2,Assumptions!$A$1:$H$1,0)),0)</f>
        <v>87559</v>
      </c>
      <c r="Z17" s="19">
        <f>ROUND(INDEX('Pop and Housing Units'!$B$2:$P$115,MATCH('Property Value Dist'!$B17,'Pop and Housing Units'!$B$2:$B$115,0),MATCH('Property Value Dist'!Z$2,'Pop and Housing Units'!$B$2:$P$2,0))*INDEX(Assumptions!$A$1:$H$16,MATCH('Property Value Dist'!Z$4,Assumptions!$A$1:$A$16,0),MATCH('Property Value Dist'!Z$2,Assumptions!$A$1:$H$1,0)),0)</f>
        <v>22596</v>
      </c>
      <c r="AA17" s="19">
        <f>ROUND(INDEX('Pop and Housing Units'!$B$2:$P$115,MATCH('Property Value Dist'!$B17,'Pop and Housing Units'!$B$2:$B$115,0),MATCH('Property Value Dist'!AA$2,'Pop and Housing Units'!$B$2:$P$2,0))*INDEX(Assumptions!$A$1:$H$16,MATCH('Property Value Dist'!AA$4,Assumptions!$A$1:$A$16,0),MATCH('Property Value Dist'!AA$2,Assumptions!$A$1:$H$1,0)),0)</f>
        <v>15817</v>
      </c>
      <c r="AB17" s="19">
        <f>ROUND(INDEX('Pop and Housing Units'!$B$2:$P$115,MATCH('Property Value Dist'!$B17,'Pop and Housing Units'!$B$2:$B$115,0),MATCH('Property Value Dist'!AB$2,'Pop and Housing Units'!$B$2:$P$2,0))*INDEX(Assumptions!$A$1:$H$16,MATCH('Property Value Dist'!AB$4,Assumptions!$A$1:$A$16,0),MATCH('Property Value Dist'!AB$2,Assumptions!$A$1:$H$1,0)),0)</f>
        <v>10451</v>
      </c>
      <c r="AC17" s="19">
        <f>ROUND(INDEX('Pop and Housing Units'!$B$2:$P$115,MATCH('Property Value Dist'!$B17,'Pop and Housing Units'!$B$2:$B$115,0),MATCH('Property Value Dist'!AC$2,'Pop and Housing Units'!$B$2:$P$2,0))*INDEX(Assumptions!$A$1:$H$16,MATCH('Property Value Dist'!AC$4,Assumptions!$A$1:$A$16,0),MATCH('Property Value Dist'!AC$2,Assumptions!$A$1:$H$1,0)),0)</f>
        <v>91018</v>
      </c>
      <c r="AD17" s="19">
        <f>ROUND(INDEX('Pop and Housing Units'!$B$2:$P$115,MATCH('Property Value Dist'!$B17,'Pop and Housing Units'!$B$2:$B$115,0),MATCH('Property Value Dist'!AD$2,'Pop and Housing Units'!$B$2:$P$2,0))*INDEX(Assumptions!$A$1:$H$16,MATCH('Property Value Dist'!AD$4,Assumptions!$A$1:$A$16,0),MATCH('Property Value Dist'!AD$2,Assumptions!$A$1:$H$1,0)),0)</f>
        <v>159281</v>
      </c>
      <c r="AE17" s="19">
        <f>ROUND(INDEX('Pop and Housing Units'!$B$2:$P$115,MATCH('Property Value Dist'!$B17,'Pop and Housing Units'!$B$2:$B$115,0),MATCH('Property Value Dist'!AE$2,'Pop and Housing Units'!$B$2:$P$2,0))*INDEX(Assumptions!$A$1:$H$16,MATCH('Property Value Dist'!AE$4,Assumptions!$A$1:$A$16,0),MATCH('Property Value Dist'!AE$2,Assumptions!$A$1:$H$1,0)),0)</f>
        <v>287115</v>
      </c>
      <c r="AF17" s="19">
        <f>ROUND(INDEX('Pop and Housing Units'!$B$2:$P$115,MATCH('Property Value Dist'!$B17,'Pop and Housing Units'!$B$2:$B$115,0),MATCH('Property Value Dist'!AF$2,'Pop and Housing Units'!$B$2:$P$2,0))*INDEX(Assumptions!$A$1:$H$16,MATCH('Property Value Dist'!AF$4,Assumptions!$A$1:$A$16,0),MATCH('Property Value Dist'!AF$2,Assumptions!$A$1:$H$1,0)),0)</f>
        <v>552498</v>
      </c>
      <c r="AG17" s="19">
        <f>ROUND(INDEX('Pop and Housing Units'!$B$2:$P$115,MATCH('Property Value Dist'!$B17,'Pop and Housing Units'!$B$2:$B$115,0),MATCH('Property Value Dist'!AG$2,'Pop and Housing Units'!$B$2:$P$2,0))*INDEX(Assumptions!$A$1:$H$16,MATCH('Property Value Dist'!AG$4,Assumptions!$A$1:$A$16,0),MATCH('Property Value Dist'!AG$2,Assumptions!$A$1:$H$1,0)),0)</f>
        <v>269218</v>
      </c>
      <c r="AH17" s="19">
        <f>ROUND(INDEX('Pop and Housing Units'!$B$2:$P$115,MATCH('Property Value Dist'!$B17,'Pop and Housing Units'!$B$2:$B$115,0),MATCH('Property Value Dist'!AH$2,'Pop and Housing Units'!$B$2:$P$2,0))*INDEX(Assumptions!$A$1:$H$16,MATCH('Property Value Dist'!AH$4,Assumptions!$A$1:$A$16,0),MATCH('Property Value Dist'!AH$2,Assumptions!$A$1:$H$1,0)),0)</f>
        <v>194563</v>
      </c>
      <c r="AI17" s="19">
        <f>ROUND(INDEX('Pop and Housing Units'!$B$2:$P$115,MATCH('Property Value Dist'!$B17,'Pop and Housing Units'!$B$2:$B$115,0),MATCH('Property Value Dist'!AI$2,'Pop and Housing Units'!$B$2:$P$2,0))*INDEX(Assumptions!$A$1:$H$16,MATCH('Property Value Dist'!AI$4,Assumptions!$A$1:$A$16,0),MATCH('Property Value Dist'!AI$2,Assumptions!$A$1:$H$1,0)),0)</f>
        <v>484235</v>
      </c>
      <c r="AJ17" s="19">
        <f>ROUND(INDEX('Pop and Housing Units'!$B$2:$P$115,MATCH('Property Value Dist'!$B17,'Pop and Housing Units'!$B$2:$B$115,0),MATCH('Property Value Dist'!AJ$2,'Pop and Housing Units'!$B$2:$P$2,0))*INDEX(Assumptions!$A$1:$H$16,MATCH('Property Value Dist'!AJ$4,Assumptions!$A$1:$A$16,0),MATCH('Property Value Dist'!AJ$2,Assumptions!$A$1:$H$1,0)),0)</f>
        <v>257713</v>
      </c>
      <c r="AK17" s="19">
        <f>ROUND(INDEX('Pop and Housing Units'!$B$2:$P$115,MATCH('Property Value Dist'!$B17,'Pop and Housing Units'!$B$2:$B$115,0),MATCH('Property Value Dist'!AK$2,'Pop and Housing Units'!$B$2:$P$2,0))*INDEX(Assumptions!$A$1:$H$16,MATCH('Property Value Dist'!AK$4,Assumptions!$A$1:$A$16,0),MATCH('Property Value Dist'!AK$2,Assumptions!$A$1:$H$1,0)),0)</f>
        <v>110960</v>
      </c>
      <c r="AL17" s="19">
        <f>ROUND(INDEX('Pop and Housing Units'!$B$2:$P$115,MATCH('Property Value Dist'!$B17,'Pop and Housing Units'!$B$2:$B$115,0),MATCH('Property Value Dist'!AL$2,'Pop and Housing Units'!$B$2:$P$2,0))*INDEX(Assumptions!$A$1:$H$16,MATCH('Property Value Dist'!AL$4,Assumptions!$A$1:$A$16,0),MATCH('Property Value Dist'!AL$2,Assumptions!$A$1:$H$1,0)),0)</f>
        <v>108914</v>
      </c>
      <c r="AM17" s="19">
        <f>ROUND(INDEX('Pop and Housing Units'!$B$2:$P$115,MATCH('Property Value Dist'!$B17,'Pop and Housing Units'!$B$2:$B$115,0),MATCH('Property Value Dist'!AM$2,'Pop and Housing Units'!$B$2:$P$2,0))*INDEX(Assumptions!$A$1:$H$16,MATCH('Property Value Dist'!AM$4,Assumptions!$A$1:$A$16,0),MATCH('Property Value Dist'!AM$2,Assumptions!$A$1:$H$1,0)),0)</f>
        <v>22243</v>
      </c>
      <c r="AN17" s="19">
        <f>ROUND(INDEX('Pop and Housing Units'!$B$2:$P$115,MATCH('Property Value Dist'!$B17,'Pop and Housing Units'!$B$2:$B$115,0),MATCH('Property Value Dist'!AN$2,'Pop and Housing Units'!$B$2:$P$2,0))*INDEX(Assumptions!$A$1:$H$16,MATCH('Property Value Dist'!AN$4,Assumptions!$A$1:$A$16,0),MATCH('Property Value Dist'!AN$2,Assumptions!$A$1:$H$1,0)),0)</f>
        <v>9204</v>
      </c>
      <c r="AO17" s="19">
        <f>ROUND(INDEX('Pop and Housing Units'!$B$2:$P$115,MATCH('Property Value Dist'!$B17,'Pop and Housing Units'!$B$2:$B$115,0),MATCH('Property Value Dist'!AO$2,'Pop and Housing Units'!$B$2:$P$2,0))*INDEX(Assumptions!$A$1:$H$16,MATCH('Property Value Dist'!AO$4,Assumptions!$A$1:$A$16,0),MATCH('Property Value Dist'!AO$2,Assumptions!$A$1:$H$1,0)),0)</f>
        <v>9715</v>
      </c>
      <c r="AP17" s="19">
        <f>ROUND(INDEX('Pop and Housing Units'!$B$2:$P$115,MATCH('Property Value Dist'!$B17,'Pop and Housing Units'!$B$2:$B$115,0),MATCH('Property Value Dist'!AP$2,'Pop and Housing Units'!$B$2:$P$2,0))*INDEX(Assumptions!$A$1:$H$16,MATCH('Property Value Dist'!AP$4,Assumptions!$A$1:$A$16,0),MATCH('Property Value Dist'!AP$2,Assumptions!$A$1:$H$1,0)),0)</f>
        <v>103134</v>
      </c>
      <c r="AQ17" s="19">
        <f>ROUND(INDEX('Pop and Housing Units'!$B$2:$P$115,MATCH('Property Value Dist'!$B17,'Pop and Housing Units'!$B$2:$B$115,0),MATCH('Property Value Dist'!AQ$2,'Pop and Housing Units'!$B$2:$P$2,0))*INDEX(Assumptions!$A$1:$H$16,MATCH('Property Value Dist'!AQ$4,Assumptions!$A$1:$A$16,0),MATCH('Property Value Dist'!AQ$2,Assumptions!$A$1:$H$1,0)),0)</f>
        <v>103463</v>
      </c>
      <c r="AR17" s="19">
        <f>ROUND(INDEX('Pop and Housing Units'!$B$2:$P$115,MATCH('Property Value Dist'!$B17,'Pop and Housing Units'!$B$2:$B$115,0),MATCH('Property Value Dist'!AR$2,'Pop and Housing Units'!$B$2:$P$2,0))*INDEX(Assumptions!$A$1:$H$16,MATCH('Property Value Dist'!AR$4,Assumptions!$A$1:$A$16,0),MATCH('Property Value Dist'!AR$2,Assumptions!$A$1:$H$1,0)),0)</f>
        <v>86475</v>
      </c>
      <c r="AS17" s="19">
        <f>ROUND(INDEX('Pop and Housing Units'!$B$2:$P$115,MATCH('Property Value Dist'!$B17,'Pop and Housing Units'!$B$2:$B$115,0),MATCH('Property Value Dist'!AS$2,'Pop and Housing Units'!$B$2:$P$2,0))*INDEX(Assumptions!$A$1:$H$16,MATCH('Property Value Dist'!AS$4,Assumptions!$A$1:$A$16,0),MATCH('Property Value Dist'!AS$2,Assumptions!$A$1:$H$1,0)),0)</f>
        <v>94585</v>
      </c>
      <c r="AT17" s="19">
        <f>ROUND(INDEX('Pop and Housing Units'!$B$2:$P$115,MATCH('Property Value Dist'!$B17,'Pop and Housing Units'!$B$2:$B$115,0),MATCH('Property Value Dist'!AT$2,'Pop and Housing Units'!$B$2:$P$2,0))*INDEX(Assumptions!$A$1:$H$16,MATCH('Property Value Dist'!AT$4,Assumptions!$A$1:$A$16,0),MATCH('Property Value Dist'!AT$2,Assumptions!$A$1:$H$1,0)),0)</f>
        <v>48005</v>
      </c>
      <c r="AU17" s="19">
        <f>ROUND(INDEX('Pop and Housing Units'!$B$2:$P$115,MATCH('Property Value Dist'!$B17,'Pop and Housing Units'!$B$2:$B$115,0),MATCH('Property Value Dist'!AU$2,'Pop and Housing Units'!$B$2:$P$2,0))*INDEX(Assumptions!$A$1:$H$16,MATCH('Property Value Dist'!AU$4,Assumptions!$A$1:$A$16,0),MATCH('Property Value Dist'!AU$2,Assumptions!$A$1:$H$1,0)),0)</f>
        <v>18468</v>
      </c>
      <c r="AV17" s="19">
        <f>ROUND(INDEX('Pop and Housing Units'!$B$2:$P$115,MATCH('Property Value Dist'!$B17,'Pop and Housing Units'!$B$2:$B$115,0),MATCH('Property Value Dist'!AV$2,'Pop and Housing Units'!$B$2:$P$2,0))*INDEX(Assumptions!$A$1:$H$16,MATCH('Property Value Dist'!AV$4,Assumptions!$A$1:$A$16,0),MATCH('Property Value Dist'!AV$2,Assumptions!$A$1:$H$1,0)),0)</f>
        <v>55513</v>
      </c>
      <c r="AW17" s="19">
        <f>ROUND(INDEX('Pop and Housing Units'!$B$2:$P$115,MATCH('Property Value Dist'!$B17,'Pop and Housing Units'!$B$2:$B$115,0),MATCH('Property Value Dist'!AW$2,'Pop and Housing Units'!$B$2:$P$2,0))*INDEX(Assumptions!$A$1:$H$16,MATCH('Property Value Dist'!AW$4,Assumptions!$A$1:$A$16,0),MATCH('Property Value Dist'!AW$2,Assumptions!$A$1:$H$1,0)),0)</f>
        <v>15947</v>
      </c>
      <c r="AX17" s="19">
        <f>ROUND(INDEX('Pop and Housing Units'!$B$2:$P$115,MATCH('Property Value Dist'!$B17,'Pop and Housing Units'!$B$2:$B$115,0),MATCH('Property Value Dist'!AX$2,'Pop and Housing Units'!$B$2:$P$2,0))*INDEX(Assumptions!$A$1:$H$16,MATCH('Property Value Dist'!AX$4,Assumptions!$A$1:$A$16,0),MATCH('Property Value Dist'!AX$2,Assumptions!$A$1:$H$1,0)),0)</f>
        <v>10028</v>
      </c>
      <c r="AY17" s="19">
        <f>ROUND(INDEX('Pop and Housing Units'!$B$2:$P$115,MATCH('Property Value Dist'!$B17,'Pop and Housing Units'!$B$2:$B$115,0),MATCH('Property Value Dist'!AY$2,'Pop and Housing Units'!$B$2:$P$2,0))*INDEX(Assumptions!$A$1:$H$16,MATCH('Property Value Dist'!AY$4,Assumptions!$A$1:$A$16,0),MATCH('Property Value Dist'!AY$2,Assumptions!$A$1:$H$1,0)),0)</f>
        <v>5918</v>
      </c>
      <c r="AZ17" s="19">
        <f>ROUND(INDEX('Pop and Housing Units'!$B$2:$P$115,MATCH('Property Value Dist'!$B17,'Pop and Housing Units'!$B$2:$B$115,0),MATCH('Property Value Dist'!AZ$2,'Pop and Housing Units'!$B$2:$P$2,0))*INDEX(Assumptions!$A$1:$H$16,MATCH('Property Value Dist'!AZ$4,Assumptions!$A$1:$A$16,0),MATCH('Property Value Dist'!AZ$2,Assumptions!$A$1:$H$1,0)),0)</f>
        <v>1425</v>
      </c>
      <c r="BA17" s="19">
        <f>ROUND(INDEX('Pop and Housing Units'!$B$2:$P$115,MATCH('Property Value Dist'!$B17,'Pop and Housing Units'!$B$2:$B$115,0),MATCH('Property Value Dist'!BA$2,'Pop and Housing Units'!$B$2:$P$2,0))*INDEX(Assumptions!$A$1:$H$16,MATCH('Property Value Dist'!BA$4,Assumptions!$A$1:$A$16,0),MATCH('Property Value Dist'!BA$2,Assumptions!$A$1:$H$1,0)),0)</f>
        <v>3288</v>
      </c>
      <c r="BB17" s="19">
        <f>ROUND(INDEX('Pop and Housing Units'!$B$2:$P$115,MATCH('Property Value Dist'!$B17,'Pop and Housing Units'!$B$2:$B$115,0),MATCH('Property Value Dist'!BB$2,'Pop and Housing Units'!$B$2:$P$2,0))*INDEX(Assumptions!$A$1:$H$16,MATCH('Property Value Dist'!BB$4,Assumptions!$A$1:$A$16,0),MATCH('Property Value Dist'!BB$2,Assumptions!$A$1:$H$1,0)),0)</f>
        <v>1754</v>
      </c>
      <c r="BC17" s="19">
        <f>ROUND(INDEX('Pop and Housing Units'!$B$2:$P$115,MATCH('Property Value Dist'!$B17,'Pop and Housing Units'!$B$2:$B$115,0),MATCH('Property Value Dist'!BC$2,'Pop and Housing Units'!$B$2:$P$2,0))*INDEX(Assumptions!$A$1:$H$16,MATCH('Property Value Dist'!BC$4,Assumptions!$A$1:$A$16,0),MATCH('Property Value Dist'!BC$2,Assumptions!$A$1:$H$1,0)),0)</f>
        <v>62905</v>
      </c>
      <c r="BD17" s="19">
        <f>ROUND(INDEX('Pop and Housing Units'!$B$2:$P$115,MATCH('Property Value Dist'!$B17,'Pop and Housing Units'!$B$2:$B$115,0),MATCH('Property Value Dist'!BD$2,'Pop and Housing Units'!$B$2:$P$2,0))*INDEX(Assumptions!$A$1:$H$16,MATCH('Property Value Dist'!BD$4,Assumptions!$A$1:$A$16,0),MATCH('Property Value Dist'!BD$2,Assumptions!$A$1:$H$1,0)),0)</f>
        <v>88231</v>
      </c>
      <c r="BE17" s="19">
        <f>ROUND(INDEX('Pop and Housing Units'!$B$2:$P$115,MATCH('Property Value Dist'!$B17,'Pop and Housing Units'!$B$2:$B$115,0),MATCH('Property Value Dist'!BE$2,'Pop and Housing Units'!$B$2:$P$2,0))*INDEX(Assumptions!$A$1:$H$16,MATCH('Property Value Dist'!BE$4,Assumptions!$A$1:$A$16,0),MATCH('Property Value Dist'!BE$2,Assumptions!$A$1:$H$1,0)),0)</f>
        <v>119430</v>
      </c>
      <c r="BF17" s="19">
        <f>ROUND(INDEX('Pop and Housing Units'!$B$2:$P$115,MATCH('Property Value Dist'!$B17,'Pop and Housing Units'!$B$2:$B$115,0),MATCH('Property Value Dist'!BF$2,'Pop and Housing Units'!$B$2:$P$2,0))*INDEX(Assumptions!$A$1:$H$16,MATCH('Property Value Dist'!BF$4,Assumptions!$A$1:$A$16,0),MATCH('Property Value Dist'!BF$2,Assumptions!$A$1:$H$1,0)),0)</f>
        <v>117914</v>
      </c>
      <c r="BG17" s="19">
        <f>ROUND(INDEX('Pop and Housing Units'!$B$2:$P$115,MATCH('Property Value Dist'!$B17,'Pop and Housing Units'!$B$2:$B$115,0),MATCH('Property Value Dist'!BG$2,'Pop and Housing Units'!$B$2:$P$2,0))*INDEX(Assumptions!$A$1:$H$16,MATCH('Property Value Dist'!BG$4,Assumptions!$A$1:$A$16,0),MATCH('Property Value Dist'!BG$2,Assumptions!$A$1:$H$1,0)),0)</f>
        <v>75283</v>
      </c>
      <c r="BH17" s="19">
        <f>ROUND(INDEX('Pop and Housing Units'!$B$2:$P$115,MATCH('Property Value Dist'!$B17,'Pop and Housing Units'!$B$2:$B$115,0),MATCH('Property Value Dist'!BH$2,'Pop and Housing Units'!$B$2:$P$2,0))*INDEX(Assumptions!$A$1:$H$16,MATCH('Property Value Dist'!BH$4,Assumptions!$A$1:$A$16,0),MATCH('Property Value Dist'!BH$2,Assumptions!$A$1:$H$1,0)),0)</f>
        <v>42884</v>
      </c>
      <c r="BI17" s="19">
        <f>ROUND(INDEX('Pop and Housing Units'!$B$2:$P$115,MATCH('Property Value Dist'!$B17,'Pop and Housing Units'!$B$2:$B$115,0),MATCH('Property Value Dist'!BI$2,'Pop and Housing Units'!$B$2:$P$2,0))*INDEX(Assumptions!$A$1:$H$16,MATCH('Property Value Dist'!BI$4,Assumptions!$A$1:$A$16,0),MATCH('Property Value Dist'!BI$2,Assumptions!$A$1:$H$1,0)),0)</f>
        <v>79578</v>
      </c>
      <c r="BJ17" s="19">
        <f>ROUND(INDEX('Pop and Housing Units'!$B$2:$P$115,MATCH('Property Value Dist'!$B17,'Pop and Housing Units'!$B$2:$B$115,0),MATCH('Property Value Dist'!BJ$2,'Pop and Housing Units'!$B$2:$P$2,0))*INDEX(Assumptions!$A$1:$H$16,MATCH('Property Value Dist'!BJ$4,Assumptions!$A$1:$A$16,0),MATCH('Property Value Dist'!BJ$2,Assumptions!$A$1:$H$1,0)),0)</f>
        <v>26463</v>
      </c>
      <c r="BK17" s="19">
        <f>ROUND(INDEX('Pop and Housing Units'!$B$2:$P$115,MATCH('Property Value Dist'!$B17,'Pop and Housing Units'!$B$2:$B$115,0),MATCH('Property Value Dist'!BK$2,'Pop and Housing Units'!$B$2:$P$2,0))*INDEX(Assumptions!$A$1:$H$16,MATCH('Property Value Dist'!BK$4,Assumptions!$A$1:$A$16,0),MATCH('Property Value Dist'!BK$2,Assumptions!$A$1:$H$1,0)),0)</f>
        <v>8779</v>
      </c>
      <c r="BL17" s="19">
        <f>ROUND(INDEX('Pop and Housing Units'!$B$2:$P$115,MATCH('Property Value Dist'!$B17,'Pop and Housing Units'!$B$2:$B$115,0),MATCH('Property Value Dist'!BL$2,'Pop and Housing Units'!$B$2:$P$2,0))*INDEX(Assumptions!$A$1:$H$16,MATCH('Property Value Dist'!BL$4,Assumptions!$A$1:$A$16,0),MATCH('Property Value Dist'!BL$2,Assumptions!$A$1:$H$1,0)),0)</f>
        <v>5684</v>
      </c>
      <c r="BM17" s="19">
        <f>ROUND(INDEX('Pop and Housing Units'!$B$2:$P$115,MATCH('Property Value Dist'!$B17,'Pop and Housing Units'!$B$2:$B$115,0),MATCH('Property Value Dist'!BM$2,'Pop and Housing Units'!$B$2:$P$2,0))*INDEX(Assumptions!$A$1:$H$16,MATCH('Property Value Dist'!BM$4,Assumptions!$A$1:$A$16,0),MATCH('Property Value Dist'!BM$2,Assumptions!$A$1:$H$1,0)),0)</f>
        <v>1137</v>
      </c>
      <c r="BN17" s="19">
        <f>ROUND(INDEX('Pop and Housing Units'!$B$2:$P$115,MATCH('Property Value Dist'!$B17,'Pop and Housing Units'!$B$2:$B$115,0),MATCH('Property Value Dist'!BN$2,'Pop and Housing Units'!$B$2:$P$2,0))*INDEX(Assumptions!$A$1:$H$16,MATCH('Property Value Dist'!BN$4,Assumptions!$A$1:$A$16,0),MATCH('Property Value Dist'!BN$2,Assumptions!$A$1:$H$1,0)),0)</f>
        <v>189</v>
      </c>
      <c r="BO17" s="19">
        <f>ROUND(INDEX('Pop and Housing Units'!$B$2:$P$115,MATCH('Property Value Dist'!$B17,'Pop and Housing Units'!$B$2:$B$115,0),MATCH('Property Value Dist'!BO$2,'Pop and Housing Units'!$B$2:$P$2,0))*INDEX(Assumptions!$A$1:$H$16,MATCH('Property Value Dist'!BO$4,Assumptions!$A$1:$A$16,0),MATCH('Property Value Dist'!BO$2,Assumptions!$A$1:$H$1,0)),0)</f>
        <v>3095</v>
      </c>
      <c r="BP17" s="19">
        <f>ROUND(INDEX('Pop and Housing Units'!$B$2:$P$115,MATCH('Property Value Dist'!$B17,'Pop and Housing Units'!$B$2:$B$115,0),MATCH('Property Value Dist'!BP$2,'Pop and Housing Units'!$B$2:$P$2,0))*INDEX(Assumptions!$A$1:$H$16,MATCH('Property Value Dist'!BP$4,Assumptions!$A$1:$A$16,0),MATCH('Property Value Dist'!BP$2,Assumptions!$A$1:$H$1,0)),0)</f>
        <v>11584</v>
      </c>
      <c r="BQ17" s="19">
        <f>ROUND(INDEX('Pop and Housing Units'!$B$2:$P$115,MATCH('Property Value Dist'!$B17,'Pop and Housing Units'!$B$2:$B$115,0),MATCH('Property Value Dist'!BQ$2,'Pop and Housing Units'!$B$2:$P$2,0))*INDEX(Assumptions!$A$1:$H$16,MATCH('Property Value Dist'!BQ$4,Assumptions!$A$1:$A$16,0),MATCH('Property Value Dist'!BQ$2,Assumptions!$A$1:$H$1,0)),0)</f>
        <v>24099</v>
      </c>
      <c r="BR17" s="19">
        <f>ROUND(INDEX('Pop and Housing Units'!$B$2:$P$115,MATCH('Property Value Dist'!$B17,'Pop and Housing Units'!$B$2:$B$115,0),MATCH('Property Value Dist'!BR$2,'Pop and Housing Units'!$B$2:$P$2,0))*INDEX(Assumptions!$A$1:$H$16,MATCH('Property Value Dist'!BR$4,Assumptions!$A$1:$A$16,0),MATCH('Property Value Dist'!BR$2,Assumptions!$A$1:$H$1,0)),0)</f>
        <v>20391</v>
      </c>
      <c r="BS17" s="19">
        <f>ROUND(INDEX('Pop and Housing Units'!$B$2:$P$115,MATCH('Property Value Dist'!$B17,'Pop and Housing Units'!$B$2:$B$115,0),MATCH('Property Value Dist'!BS$2,'Pop and Housing Units'!$B$2:$P$2,0))*INDEX(Assumptions!$A$1:$H$16,MATCH('Property Value Dist'!BS$4,Assumptions!$A$1:$A$16,0),MATCH('Property Value Dist'!BS$2,Assumptions!$A$1:$H$1,0)),0)</f>
        <v>24496</v>
      </c>
      <c r="BT17" s="19">
        <f>ROUND(INDEX('Pop and Housing Units'!$B$2:$P$115,MATCH('Property Value Dist'!$B17,'Pop and Housing Units'!$B$2:$B$115,0),MATCH('Property Value Dist'!BT$2,'Pop and Housing Units'!$B$2:$P$2,0))*INDEX(Assumptions!$A$1:$H$16,MATCH('Property Value Dist'!BT$4,Assumptions!$A$1:$A$16,0),MATCH('Property Value Dist'!BT$2,Assumptions!$A$1:$H$1,0)),0)</f>
        <v>15644</v>
      </c>
      <c r="BU17" s="19">
        <f>ROUND(INDEX('Pop and Housing Units'!$B$2:$P$115,MATCH('Property Value Dist'!$B17,'Pop and Housing Units'!$B$2:$B$115,0),MATCH('Property Value Dist'!BU$2,'Pop and Housing Units'!$B$2:$P$2,0))*INDEX(Assumptions!$A$1:$H$16,MATCH('Property Value Dist'!BU$4,Assumptions!$A$1:$A$16,0),MATCH('Property Value Dist'!BU$2,Assumptions!$A$1:$H$1,0)),0)</f>
        <v>8883</v>
      </c>
      <c r="BV17" s="19">
        <f>ROUND(INDEX('Pop and Housing Units'!$B$2:$P$115,MATCH('Property Value Dist'!$B17,'Pop and Housing Units'!$B$2:$B$115,0),MATCH('Property Value Dist'!BV$2,'Pop and Housing Units'!$B$2:$P$2,0))*INDEX(Assumptions!$A$1:$H$16,MATCH('Property Value Dist'!BV$4,Assumptions!$A$1:$A$16,0),MATCH('Property Value Dist'!BV$2,Assumptions!$A$1:$H$1,0)),0)</f>
        <v>25977</v>
      </c>
      <c r="BW17" s="19">
        <f>ROUND(INDEX('Pop and Housing Units'!$B$2:$P$115,MATCH('Property Value Dist'!$B17,'Pop and Housing Units'!$B$2:$B$115,0),MATCH('Property Value Dist'!BW$2,'Pop and Housing Units'!$B$2:$P$2,0))*INDEX(Assumptions!$A$1:$H$16,MATCH('Property Value Dist'!BW$4,Assumptions!$A$1:$A$16,0),MATCH('Property Value Dist'!BW$2,Assumptions!$A$1:$H$1,0)),0)</f>
        <v>12225</v>
      </c>
      <c r="BX17" s="19">
        <f>ROUND(INDEX('Pop and Housing Units'!$B$2:$P$115,MATCH('Property Value Dist'!$B17,'Pop and Housing Units'!$B$2:$B$115,0),MATCH('Property Value Dist'!BX$2,'Pop and Housing Units'!$B$2:$P$2,0))*INDEX(Assumptions!$A$1:$H$16,MATCH('Property Value Dist'!BX$4,Assumptions!$A$1:$A$16,0),MATCH('Property Value Dist'!BX$2,Assumptions!$A$1:$H$1,0)),0)</f>
        <v>4655</v>
      </c>
      <c r="BY17" s="19">
        <f>ROUND(INDEX('Pop and Housing Units'!$B$2:$P$115,MATCH('Property Value Dist'!$B17,'Pop and Housing Units'!$B$2:$B$115,0),MATCH('Property Value Dist'!BY$2,'Pop and Housing Units'!$B$2:$P$2,0))*INDEX(Assumptions!$A$1:$H$16,MATCH('Property Value Dist'!BY$4,Assumptions!$A$1:$A$16,0),MATCH('Property Value Dist'!BY$2,Assumptions!$A$1:$H$1,0)),0)</f>
        <v>2411</v>
      </c>
      <c r="BZ17" s="19">
        <f>ROUND(INDEX('Pop and Housing Units'!$B$2:$P$115,MATCH('Property Value Dist'!$B17,'Pop and Housing Units'!$B$2:$B$115,0),MATCH('Property Value Dist'!BZ$2,'Pop and Housing Units'!$B$2:$P$2,0))*INDEX(Assumptions!$A$1:$H$16,MATCH('Property Value Dist'!BZ$4,Assumptions!$A$1:$A$16,0),MATCH('Property Value Dist'!BZ$2,Assumptions!$A$1:$H$1,0)),0)</f>
        <v>1648</v>
      </c>
      <c r="CA17" s="19">
        <f>ROUND(INDEX('Pop and Housing Units'!$B$2:$P$115,MATCH('Property Value Dist'!$B17,'Pop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17" s="19">
        <f>ROUND(INDEX('Pop and Housing Units'!$B$2:$P$115,MATCH('Property Value Dist'!$B17,'Pop and Housing Units'!$B$2:$B$115,0),MATCH('Property Value Dist'!CB$2,'Pop and Housing Units'!$B$2:$P$2,0))*INDEX(Assumptions!$A$1:$H$16,MATCH('Property Value Dist'!CB$4,Assumptions!$A$1:$A$16,0),MATCH('Property Value Dist'!CB$2,Assumptions!$A$1:$H$1,0)),0)</f>
        <v>610</v>
      </c>
    </row>
    <row r="18" spans="2:80">
      <c r="B18" s="18">
        <f t="shared" si="6"/>
        <v>2033</v>
      </c>
      <c r="C18" s="17">
        <f>ROUND(INDEX('Pop and Housing Units'!$B$2:$P$115,MATCH('Property Value Dist'!$B18,'Pop and Housing Units'!$B$2:$B$115,0),MATCH('Property Value Dist'!C$2,'Pop and Housing Units'!$B$2:$P$2,0))*INDEX(Assumptions!$A$1:$H$16,MATCH('Property Value Dist'!C$4,Assumptions!$A$1:$A$16,0),MATCH('Property Value Dist'!C$2,Assumptions!$A$1:$H$1,0)),0)</f>
        <v>141067</v>
      </c>
      <c r="D18" s="17">
        <f>ROUND(INDEX('Pop and Housing Units'!$B$2:$P$115,MATCH('Property Value Dist'!$B18,'Pop and Housing Units'!$B$2:$B$115,0),MATCH('Property Value Dist'!D$2,'Pop and Housing Units'!$B$2:$P$2,0))*INDEX(Assumptions!$A$1:$H$16,MATCH('Property Value Dist'!D$4,Assumptions!$A$1:$A$16,0),MATCH('Property Value Dist'!D$2,Assumptions!$A$1:$H$1,0)),0)</f>
        <v>150581</v>
      </c>
      <c r="E18" s="17">
        <f>ROUND(INDEX('Pop and Housing Units'!$B$2:$P$115,MATCH('Property Value Dist'!$B18,'Pop and Housing Units'!$B$2:$B$115,0),MATCH('Property Value Dist'!E$2,'Pop and Housing Units'!$B$2:$P$2,0))*INDEX(Assumptions!$A$1:$H$16,MATCH('Property Value Dist'!E$4,Assumptions!$A$1:$A$16,0),MATCH('Property Value Dist'!E$2,Assumptions!$A$1:$H$1,0)),0)</f>
        <v>228004</v>
      </c>
      <c r="F18" s="17">
        <f>ROUND(INDEX('Pop and Housing Units'!$B$2:$P$115,MATCH('Property Value Dist'!$B18,'Pop and Housing Units'!$B$2:$B$115,0),MATCH('Property Value Dist'!F$2,'Pop and Housing Units'!$B$2:$P$2,0))*INDEX(Assumptions!$A$1:$H$16,MATCH('Property Value Dist'!F$4,Assumptions!$A$1:$A$16,0),MATCH('Property Value Dist'!F$2,Assumptions!$A$1:$H$1,0)),0)</f>
        <v>526214</v>
      </c>
      <c r="G18" s="17">
        <f>ROUND(INDEX('Pop and Housing Units'!$B$2:$P$115,MATCH('Property Value Dist'!$B18,'Pop and Housing Units'!$B$2:$B$115,0),MATCH('Property Value Dist'!G$2,'Pop and Housing Units'!$B$2:$P$2,0))*INDEX(Assumptions!$A$1:$H$16,MATCH('Property Value Dist'!G$4,Assumptions!$A$1:$A$16,0),MATCH('Property Value Dist'!G$2,Assumptions!$A$1:$H$1,0)),0)</f>
        <v>353652</v>
      </c>
      <c r="H18" s="17">
        <f>ROUND(INDEX('Pop and Housing Units'!$B$2:$P$115,MATCH('Property Value Dist'!$B18,'Pop and Housing Units'!$B$2:$B$115,0),MATCH('Property Value Dist'!H$2,'Pop and Housing Units'!$B$2:$P$2,0))*INDEX(Assumptions!$A$1:$H$16,MATCH('Property Value Dist'!H$4,Assumptions!$A$1:$A$16,0),MATCH('Property Value Dist'!H$2,Assumptions!$A$1:$H$1,0)),0)</f>
        <v>268356</v>
      </c>
      <c r="I18" s="17">
        <f>ROUND(INDEX('Pop and Housing Units'!$B$2:$P$115,MATCH('Property Value Dist'!$B18,'Pop and Housing Units'!$B$2:$B$115,0),MATCH('Property Value Dist'!I$2,'Pop and Housing Units'!$B$2:$P$2,0))*INDEX(Assumptions!$A$1:$H$16,MATCH('Property Value Dist'!I$4,Assumptions!$A$1:$A$16,0),MATCH('Property Value Dist'!I$2,Assumptions!$A$1:$H$1,0)),0)</f>
        <v>751921</v>
      </c>
      <c r="J18" s="17">
        <f>ROUND(INDEX('Pop and Housing Units'!$B$2:$P$115,MATCH('Property Value Dist'!$B18,'Pop and Housing Units'!$B$2:$B$115,0),MATCH('Property Value Dist'!J$2,'Pop and Housing Units'!$B$2:$P$2,0))*INDEX(Assumptions!$A$1:$H$16,MATCH('Property Value Dist'!J$4,Assumptions!$A$1:$A$16,0),MATCH('Property Value Dist'!J$2,Assumptions!$A$1:$H$1,0)),0)</f>
        <v>377601</v>
      </c>
      <c r="K18" s="17">
        <f>ROUND(INDEX('Pop and Housing Units'!$B$2:$P$115,MATCH('Property Value Dist'!$B18,'Pop and Housing Units'!$B$2:$B$115,0),MATCH('Property Value Dist'!K$2,'Pop and Housing Units'!$B$2:$P$2,0))*INDEX(Assumptions!$A$1:$H$16,MATCH('Property Value Dist'!K$4,Assumptions!$A$1:$A$16,0),MATCH('Property Value Dist'!K$2,Assumptions!$A$1:$H$1,0)),0)</f>
        <v>173217</v>
      </c>
      <c r="L18" s="17">
        <f>ROUND(INDEX('Pop and Housing Units'!$B$2:$P$115,MATCH('Property Value Dist'!$B18,'Pop and Housing Units'!$B$2:$B$115,0),MATCH('Property Value Dist'!L$2,'Pop and Housing Units'!$B$2:$P$2,0))*INDEX(Assumptions!$A$1:$H$16,MATCH('Property Value Dist'!L$4,Assumptions!$A$1:$A$16,0),MATCH('Property Value Dist'!L$2,Assumptions!$A$1:$H$1,0)),0)</f>
        <v>187980</v>
      </c>
      <c r="M18" s="17">
        <f>ROUND(INDEX('Pop and Housing Units'!$B$2:$P$115,MATCH('Property Value Dist'!$B18,'Pop and Housing Units'!$B$2:$B$115,0),MATCH('Property Value Dist'!M$2,'Pop and Housing Units'!$B$2:$P$2,0))*INDEX(Assumptions!$A$1:$H$16,MATCH('Property Value Dist'!M$4,Assumptions!$A$1:$A$16,0),MATCH('Property Value Dist'!M$2,Assumptions!$A$1:$H$1,0)),0)</f>
        <v>65285</v>
      </c>
      <c r="N18" s="17">
        <f>ROUND(INDEX('Pop and Housing Units'!$B$2:$P$115,MATCH('Property Value Dist'!$B18,'Pop and Housing Units'!$B$2:$B$115,0),MATCH('Property Value Dist'!N$2,'Pop and Housing Units'!$B$2:$P$2,0))*INDEX(Assumptions!$A$1:$H$16,MATCH('Property Value Dist'!N$4,Assumptions!$A$1:$A$16,0),MATCH('Property Value Dist'!N$2,Assumptions!$A$1:$H$1,0)),0)</f>
        <v>37071</v>
      </c>
      <c r="O18" s="17">
        <f>ROUND(INDEX('Pop and Housing Units'!$B$2:$P$115,MATCH('Property Value Dist'!$B18,'Pop and Housing Units'!$B$2:$B$115,0),MATCH('Property Value Dist'!O$2,'Pop and Housing Units'!$B$2:$P$2,0))*INDEX(Assumptions!$A$1:$H$16,MATCH('Property Value Dist'!O$4,Assumptions!$A$1:$A$16,0),MATCH('Property Value Dist'!O$2,Assumptions!$A$1:$H$1,0)),0)</f>
        <v>19684</v>
      </c>
      <c r="P18" s="17">
        <f>ROUND(INDEX('Pop and Housing Units'!$B$2:$P$115,MATCH('Property Value Dist'!$B18,'Pop and Housing Units'!$B$2:$B$115,0),MATCH('Property Value Dist'!P$2,'Pop and Housing Units'!$B$2:$P$2,0))*INDEX(Assumptions!$A$1:$H$16,MATCH('Property Value Dist'!P$4,Assumptions!$A$1:$A$16,0),MATCH('Property Value Dist'!P$2,Assumptions!$A$1:$H$1,0)),0)</f>
        <v>180939</v>
      </c>
      <c r="Q18" s="17">
        <f>ROUND(INDEX('Pop and Housing Units'!$B$2:$P$115,MATCH('Property Value Dist'!$B18,'Pop and Housing Units'!$B$2:$B$115,0),MATCH('Property Value Dist'!Q$2,'Pop and Housing Units'!$B$2:$P$2,0))*INDEX(Assumptions!$A$1:$H$16,MATCH('Property Value Dist'!Q$4,Assumptions!$A$1:$A$16,0),MATCH('Property Value Dist'!Q$2,Assumptions!$A$1:$H$1,0)),0)</f>
        <v>153498</v>
      </c>
      <c r="R18" s="17">
        <f>ROUND(INDEX('Pop and Housing Units'!$B$2:$P$115,MATCH('Property Value Dist'!$B18,'Pop and Housing Units'!$B$2:$B$115,0),MATCH('Property Value Dist'!R$2,'Pop and Housing Units'!$B$2:$P$2,0))*INDEX(Assumptions!$A$1:$H$16,MATCH('Property Value Dist'!R$4,Assumptions!$A$1:$A$16,0),MATCH('Property Value Dist'!R$2,Assumptions!$A$1:$H$1,0)),0)</f>
        <v>198089</v>
      </c>
      <c r="S18" s="17">
        <f>ROUND(INDEX('Pop and Housing Units'!$B$2:$P$115,MATCH('Property Value Dist'!$B18,'Pop and Housing Units'!$B$2:$B$115,0),MATCH('Property Value Dist'!S$2,'Pop and Housing Units'!$B$2:$P$2,0))*INDEX(Assumptions!$A$1:$H$16,MATCH('Property Value Dist'!S$4,Assumptions!$A$1:$A$16,0),MATCH('Property Value Dist'!S$2,Assumptions!$A$1:$H$1,0)),0)</f>
        <v>437625</v>
      </c>
      <c r="T18" s="17">
        <f>ROUND(INDEX('Pop and Housing Units'!$B$2:$P$115,MATCH('Property Value Dist'!$B18,'Pop and Housing Units'!$B$2:$B$115,0),MATCH('Property Value Dist'!T$2,'Pop and Housing Units'!$B$2:$P$2,0))*INDEX(Assumptions!$A$1:$H$16,MATCH('Property Value Dist'!T$4,Assumptions!$A$1:$A$16,0),MATCH('Property Value Dist'!T$2,Assumptions!$A$1:$H$1,0)),0)</f>
        <v>320144</v>
      </c>
      <c r="U18" s="17">
        <f>ROUND(INDEX('Pop and Housing Units'!$B$2:$P$115,MATCH('Property Value Dist'!$B18,'Pop and Housing Units'!$B$2:$B$115,0),MATCH('Property Value Dist'!U$2,'Pop and Housing Units'!$B$2:$P$2,0))*INDEX(Assumptions!$A$1:$H$16,MATCH('Property Value Dist'!U$4,Assumptions!$A$1:$A$16,0),MATCH('Property Value Dist'!U$2,Assumptions!$A$1:$H$1,0)),0)</f>
        <v>270693</v>
      </c>
      <c r="V18" s="17">
        <f>ROUND(INDEX('Pop and Housing Units'!$B$2:$P$115,MATCH('Property Value Dist'!$B18,'Pop and Housing Units'!$B$2:$B$115,0),MATCH('Property Value Dist'!V$2,'Pop and Housing Units'!$B$2:$P$2,0))*INDEX(Assumptions!$A$1:$H$16,MATCH('Property Value Dist'!V$4,Assumptions!$A$1:$A$16,0),MATCH('Property Value Dist'!V$2,Assumptions!$A$1:$H$1,0)),0)</f>
        <v>698600</v>
      </c>
      <c r="W18" s="17">
        <f>ROUND(INDEX('Pop and Housing Units'!$B$2:$P$115,MATCH('Property Value Dist'!$B18,'Pop and Housing Units'!$B$2:$B$115,0),MATCH('Property Value Dist'!W$2,'Pop and Housing Units'!$B$2:$P$2,0))*INDEX(Assumptions!$A$1:$H$16,MATCH('Property Value Dist'!W$4,Assumptions!$A$1:$A$16,0),MATCH('Property Value Dist'!W$2,Assumptions!$A$1:$H$1,0)),0)</f>
        <v>321859</v>
      </c>
      <c r="X18" s="17">
        <f>ROUND(INDEX('Pop and Housing Units'!$B$2:$P$115,MATCH('Property Value Dist'!$B18,'Pop and Housing Units'!$B$2:$B$115,0),MATCH('Property Value Dist'!X$2,'Pop and Housing Units'!$B$2:$P$2,0))*INDEX(Assumptions!$A$1:$H$16,MATCH('Property Value Dist'!X$4,Assumptions!$A$1:$A$16,0),MATCH('Property Value Dist'!X$2,Assumptions!$A$1:$H$1,0)),0)</f>
        <v>138920</v>
      </c>
      <c r="Y18" s="17">
        <f>ROUND(INDEX('Pop and Housing Units'!$B$2:$P$115,MATCH('Property Value Dist'!$B18,'Pop and Housing Units'!$B$2:$B$115,0),MATCH('Property Value Dist'!Y$2,'Pop and Housing Units'!$B$2:$P$2,0))*INDEX(Assumptions!$A$1:$H$16,MATCH('Property Value Dist'!Y$4,Assumptions!$A$1:$A$16,0),MATCH('Property Value Dist'!Y$2,Assumptions!$A$1:$H$1,0)),0)</f>
        <v>88611</v>
      </c>
      <c r="Z18" s="17">
        <f>ROUND(INDEX('Pop and Housing Units'!$B$2:$P$115,MATCH('Property Value Dist'!$B18,'Pop and Housing Units'!$B$2:$B$115,0),MATCH('Property Value Dist'!Z$2,'Pop and Housing Units'!$B$2:$P$2,0))*INDEX(Assumptions!$A$1:$H$16,MATCH('Property Value Dist'!Z$4,Assumptions!$A$1:$A$16,0),MATCH('Property Value Dist'!Z$2,Assumptions!$A$1:$H$1,0)),0)</f>
        <v>22867</v>
      </c>
      <c r="AA18" s="17">
        <f>ROUND(INDEX('Pop and Housing Units'!$B$2:$P$115,MATCH('Property Value Dist'!$B18,'Pop and Housing Units'!$B$2:$B$115,0),MATCH('Property Value Dist'!AA$2,'Pop and Housing Units'!$B$2:$P$2,0))*INDEX(Assumptions!$A$1:$H$16,MATCH('Property Value Dist'!AA$4,Assumptions!$A$1:$A$16,0),MATCH('Property Value Dist'!AA$2,Assumptions!$A$1:$H$1,0)),0)</f>
        <v>16007</v>
      </c>
      <c r="AB18" s="17">
        <f>ROUND(INDEX('Pop and Housing Units'!$B$2:$P$115,MATCH('Property Value Dist'!$B18,'Pop and Housing Units'!$B$2:$B$115,0),MATCH('Property Value Dist'!AB$2,'Pop and Housing Units'!$B$2:$P$2,0))*INDEX(Assumptions!$A$1:$H$16,MATCH('Property Value Dist'!AB$4,Assumptions!$A$1:$A$16,0),MATCH('Property Value Dist'!AB$2,Assumptions!$A$1:$H$1,0)),0)</f>
        <v>10576</v>
      </c>
      <c r="AC18" s="17">
        <f>ROUND(INDEX('Pop and Housing Units'!$B$2:$P$115,MATCH('Property Value Dist'!$B18,'Pop and Housing Units'!$B$2:$B$115,0),MATCH('Property Value Dist'!AC$2,'Pop and Housing Units'!$B$2:$P$2,0))*INDEX(Assumptions!$A$1:$H$16,MATCH('Property Value Dist'!AC$4,Assumptions!$A$1:$A$16,0),MATCH('Property Value Dist'!AC$2,Assumptions!$A$1:$H$1,0)),0)</f>
        <v>92400</v>
      </c>
      <c r="AD18" s="17">
        <f>ROUND(INDEX('Pop and Housing Units'!$B$2:$P$115,MATCH('Property Value Dist'!$B18,'Pop and Housing Units'!$B$2:$B$115,0),MATCH('Property Value Dist'!AD$2,'Pop and Housing Units'!$B$2:$P$2,0))*INDEX(Assumptions!$A$1:$H$16,MATCH('Property Value Dist'!AD$4,Assumptions!$A$1:$A$16,0),MATCH('Property Value Dist'!AD$2,Assumptions!$A$1:$H$1,0)),0)</f>
        <v>161700</v>
      </c>
      <c r="AE18" s="17">
        <f>ROUND(INDEX('Pop and Housing Units'!$B$2:$P$115,MATCH('Property Value Dist'!$B18,'Pop and Housing Units'!$B$2:$B$115,0),MATCH('Property Value Dist'!AE$2,'Pop and Housing Units'!$B$2:$P$2,0))*INDEX(Assumptions!$A$1:$H$16,MATCH('Property Value Dist'!AE$4,Assumptions!$A$1:$A$16,0),MATCH('Property Value Dist'!AE$2,Assumptions!$A$1:$H$1,0)),0)</f>
        <v>291475</v>
      </c>
      <c r="AF18" s="17">
        <f>ROUND(INDEX('Pop and Housing Units'!$B$2:$P$115,MATCH('Property Value Dist'!$B18,'Pop and Housing Units'!$B$2:$B$115,0),MATCH('Property Value Dist'!AF$2,'Pop and Housing Units'!$B$2:$P$2,0))*INDEX(Assumptions!$A$1:$H$16,MATCH('Property Value Dist'!AF$4,Assumptions!$A$1:$A$16,0),MATCH('Property Value Dist'!AF$2,Assumptions!$A$1:$H$1,0)),0)</f>
        <v>560889</v>
      </c>
      <c r="AG18" s="17">
        <f>ROUND(INDEX('Pop and Housing Units'!$B$2:$P$115,MATCH('Property Value Dist'!$B18,'Pop and Housing Units'!$B$2:$B$115,0),MATCH('Property Value Dist'!AG$2,'Pop and Housing Units'!$B$2:$P$2,0))*INDEX(Assumptions!$A$1:$H$16,MATCH('Property Value Dist'!AG$4,Assumptions!$A$1:$A$16,0),MATCH('Property Value Dist'!AG$2,Assumptions!$A$1:$H$1,0)),0)</f>
        <v>273307</v>
      </c>
      <c r="AH18" s="17">
        <f>ROUND(INDEX('Pop and Housing Units'!$B$2:$P$115,MATCH('Property Value Dist'!$B18,'Pop and Housing Units'!$B$2:$B$115,0),MATCH('Property Value Dist'!AH$2,'Pop and Housing Units'!$B$2:$P$2,0))*INDEX(Assumptions!$A$1:$H$16,MATCH('Property Value Dist'!AH$4,Assumptions!$A$1:$A$16,0),MATCH('Property Value Dist'!AH$2,Assumptions!$A$1:$H$1,0)),0)</f>
        <v>197518</v>
      </c>
      <c r="AI18" s="17">
        <f>ROUND(INDEX('Pop and Housing Units'!$B$2:$P$115,MATCH('Property Value Dist'!$B18,'Pop and Housing Units'!$B$2:$B$115,0),MATCH('Property Value Dist'!AI$2,'Pop and Housing Units'!$B$2:$P$2,0))*INDEX(Assumptions!$A$1:$H$16,MATCH('Property Value Dist'!AI$4,Assumptions!$A$1:$A$16,0),MATCH('Property Value Dist'!AI$2,Assumptions!$A$1:$H$1,0)),0)</f>
        <v>491589</v>
      </c>
      <c r="AJ18" s="17">
        <f>ROUND(INDEX('Pop and Housing Units'!$B$2:$P$115,MATCH('Property Value Dist'!$B18,'Pop and Housing Units'!$B$2:$B$115,0),MATCH('Property Value Dist'!AJ$2,'Pop and Housing Units'!$B$2:$P$2,0))*INDEX(Assumptions!$A$1:$H$16,MATCH('Property Value Dist'!AJ$4,Assumptions!$A$1:$A$16,0),MATCH('Property Value Dist'!AJ$2,Assumptions!$A$1:$H$1,0)),0)</f>
        <v>261627</v>
      </c>
      <c r="AK18" s="17">
        <f>ROUND(INDEX('Pop and Housing Units'!$B$2:$P$115,MATCH('Property Value Dist'!$B18,'Pop and Housing Units'!$B$2:$B$115,0),MATCH('Property Value Dist'!AK$2,'Pop and Housing Units'!$B$2:$P$2,0))*INDEX(Assumptions!$A$1:$H$16,MATCH('Property Value Dist'!AK$4,Assumptions!$A$1:$A$16,0),MATCH('Property Value Dist'!AK$2,Assumptions!$A$1:$H$1,0)),0)</f>
        <v>112645</v>
      </c>
      <c r="AL18" s="17">
        <f>ROUND(INDEX('Pop and Housing Units'!$B$2:$P$115,MATCH('Property Value Dist'!$B18,'Pop and Housing Units'!$B$2:$B$115,0),MATCH('Property Value Dist'!AL$2,'Pop and Housing Units'!$B$2:$P$2,0))*INDEX(Assumptions!$A$1:$H$16,MATCH('Property Value Dist'!AL$4,Assumptions!$A$1:$A$16,0),MATCH('Property Value Dist'!AL$2,Assumptions!$A$1:$H$1,0)),0)</f>
        <v>110569</v>
      </c>
      <c r="AM18" s="17">
        <f>ROUND(INDEX('Pop and Housing Units'!$B$2:$P$115,MATCH('Property Value Dist'!$B18,'Pop and Housing Units'!$B$2:$B$115,0),MATCH('Property Value Dist'!AM$2,'Pop and Housing Units'!$B$2:$P$2,0))*INDEX(Assumptions!$A$1:$H$16,MATCH('Property Value Dist'!AM$4,Assumptions!$A$1:$A$16,0),MATCH('Property Value Dist'!AM$2,Assumptions!$A$1:$H$1,0)),0)</f>
        <v>22581</v>
      </c>
      <c r="AN18" s="17">
        <f>ROUND(INDEX('Pop and Housing Units'!$B$2:$P$115,MATCH('Property Value Dist'!$B18,'Pop and Housing Units'!$B$2:$B$115,0),MATCH('Property Value Dist'!AN$2,'Pop and Housing Units'!$B$2:$P$2,0))*INDEX(Assumptions!$A$1:$H$16,MATCH('Property Value Dist'!AN$4,Assumptions!$A$1:$A$16,0),MATCH('Property Value Dist'!AN$2,Assumptions!$A$1:$H$1,0)),0)</f>
        <v>9344</v>
      </c>
      <c r="AO18" s="17">
        <f>ROUND(INDEX('Pop and Housing Units'!$B$2:$P$115,MATCH('Property Value Dist'!$B18,'Pop and Housing Units'!$B$2:$B$115,0),MATCH('Property Value Dist'!AO$2,'Pop and Housing Units'!$B$2:$P$2,0))*INDEX(Assumptions!$A$1:$H$16,MATCH('Property Value Dist'!AO$4,Assumptions!$A$1:$A$16,0),MATCH('Property Value Dist'!AO$2,Assumptions!$A$1:$H$1,0)),0)</f>
        <v>9863</v>
      </c>
      <c r="AP18" s="17">
        <f>ROUND(INDEX('Pop and Housing Units'!$B$2:$P$115,MATCH('Property Value Dist'!$B18,'Pop and Housing Units'!$B$2:$B$115,0),MATCH('Property Value Dist'!AP$2,'Pop and Housing Units'!$B$2:$P$2,0))*INDEX(Assumptions!$A$1:$H$16,MATCH('Property Value Dist'!AP$4,Assumptions!$A$1:$A$16,0),MATCH('Property Value Dist'!AP$2,Assumptions!$A$1:$H$1,0)),0)</f>
        <v>103941</v>
      </c>
      <c r="AQ18" s="17">
        <f>ROUND(INDEX('Pop and Housing Units'!$B$2:$P$115,MATCH('Property Value Dist'!$B18,'Pop and Housing Units'!$B$2:$B$115,0),MATCH('Property Value Dist'!AQ$2,'Pop and Housing Units'!$B$2:$P$2,0))*INDEX(Assumptions!$A$1:$H$16,MATCH('Property Value Dist'!AQ$4,Assumptions!$A$1:$A$16,0),MATCH('Property Value Dist'!AQ$2,Assumptions!$A$1:$H$1,0)),0)</f>
        <v>104273</v>
      </c>
      <c r="AR18" s="17">
        <f>ROUND(INDEX('Pop and Housing Units'!$B$2:$P$115,MATCH('Property Value Dist'!$B18,'Pop and Housing Units'!$B$2:$B$115,0),MATCH('Property Value Dist'!AR$2,'Pop and Housing Units'!$B$2:$P$2,0))*INDEX(Assumptions!$A$1:$H$16,MATCH('Property Value Dist'!AR$4,Assumptions!$A$1:$A$16,0),MATCH('Property Value Dist'!AR$2,Assumptions!$A$1:$H$1,0)),0)</f>
        <v>87152</v>
      </c>
      <c r="AS18" s="17">
        <f>ROUND(INDEX('Pop and Housing Units'!$B$2:$P$115,MATCH('Property Value Dist'!$B18,'Pop and Housing Units'!$B$2:$B$115,0),MATCH('Property Value Dist'!AS$2,'Pop and Housing Units'!$B$2:$P$2,0))*INDEX(Assumptions!$A$1:$H$16,MATCH('Property Value Dist'!AS$4,Assumptions!$A$1:$A$16,0),MATCH('Property Value Dist'!AS$2,Assumptions!$A$1:$H$1,0)),0)</f>
        <v>95326</v>
      </c>
      <c r="AT18" s="17">
        <f>ROUND(INDEX('Pop and Housing Units'!$B$2:$P$115,MATCH('Property Value Dist'!$B18,'Pop and Housing Units'!$B$2:$B$115,0),MATCH('Property Value Dist'!AT$2,'Pop and Housing Units'!$B$2:$P$2,0))*INDEX(Assumptions!$A$1:$H$16,MATCH('Property Value Dist'!AT$4,Assumptions!$A$1:$A$16,0),MATCH('Property Value Dist'!AT$2,Assumptions!$A$1:$H$1,0)),0)</f>
        <v>48381</v>
      </c>
      <c r="AU18" s="17">
        <f>ROUND(INDEX('Pop and Housing Units'!$B$2:$P$115,MATCH('Property Value Dist'!$B18,'Pop and Housing Units'!$B$2:$B$115,0),MATCH('Property Value Dist'!AU$2,'Pop and Housing Units'!$B$2:$P$2,0))*INDEX(Assumptions!$A$1:$H$16,MATCH('Property Value Dist'!AU$4,Assumptions!$A$1:$A$16,0),MATCH('Property Value Dist'!AU$2,Assumptions!$A$1:$H$1,0)),0)</f>
        <v>18612</v>
      </c>
      <c r="AV18" s="17">
        <f>ROUND(INDEX('Pop and Housing Units'!$B$2:$P$115,MATCH('Property Value Dist'!$B18,'Pop and Housing Units'!$B$2:$B$115,0),MATCH('Property Value Dist'!AV$2,'Pop and Housing Units'!$B$2:$P$2,0))*INDEX(Assumptions!$A$1:$H$16,MATCH('Property Value Dist'!AV$4,Assumptions!$A$1:$A$16,0),MATCH('Property Value Dist'!AV$2,Assumptions!$A$1:$H$1,0)),0)</f>
        <v>55947</v>
      </c>
      <c r="AW18" s="17">
        <f>ROUND(INDEX('Pop and Housing Units'!$B$2:$P$115,MATCH('Property Value Dist'!$B18,'Pop and Housing Units'!$B$2:$B$115,0),MATCH('Property Value Dist'!AW$2,'Pop and Housing Units'!$B$2:$P$2,0))*INDEX(Assumptions!$A$1:$H$16,MATCH('Property Value Dist'!AW$4,Assumptions!$A$1:$A$16,0),MATCH('Property Value Dist'!AW$2,Assumptions!$A$1:$H$1,0)),0)</f>
        <v>16072</v>
      </c>
      <c r="AX18" s="17">
        <f>ROUND(INDEX('Pop and Housing Units'!$B$2:$P$115,MATCH('Property Value Dist'!$B18,'Pop and Housing Units'!$B$2:$B$115,0),MATCH('Property Value Dist'!AX$2,'Pop and Housing Units'!$B$2:$P$2,0))*INDEX(Assumptions!$A$1:$H$16,MATCH('Property Value Dist'!AX$4,Assumptions!$A$1:$A$16,0),MATCH('Property Value Dist'!AX$2,Assumptions!$A$1:$H$1,0)),0)</f>
        <v>10107</v>
      </c>
      <c r="AY18" s="17">
        <f>ROUND(INDEX('Pop and Housing Units'!$B$2:$P$115,MATCH('Property Value Dist'!$B18,'Pop and Housing Units'!$B$2:$B$115,0),MATCH('Property Value Dist'!AY$2,'Pop and Housing Units'!$B$2:$P$2,0))*INDEX(Assumptions!$A$1:$H$16,MATCH('Property Value Dist'!AY$4,Assumptions!$A$1:$A$16,0),MATCH('Property Value Dist'!AY$2,Assumptions!$A$1:$H$1,0)),0)</f>
        <v>5965</v>
      </c>
      <c r="AZ18" s="17">
        <f>ROUND(INDEX('Pop and Housing Units'!$B$2:$P$115,MATCH('Property Value Dist'!$B18,'Pop and Housing Units'!$B$2:$B$115,0),MATCH('Property Value Dist'!AZ$2,'Pop and Housing Units'!$B$2:$P$2,0))*INDEX(Assumptions!$A$1:$H$16,MATCH('Property Value Dist'!AZ$4,Assumptions!$A$1:$A$16,0),MATCH('Property Value Dist'!AZ$2,Assumptions!$A$1:$H$1,0)),0)</f>
        <v>1436</v>
      </c>
      <c r="BA18" s="17">
        <f>ROUND(INDEX('Pop and Housing Units'!$B$2:$P$115,MATCH('Property Value Dist'!$B18,'Pop and Housing Units'!$B$2:$B$115,0),MATCH('Property Value Dist'!BA$2,'Pop and Housing Units'!$B$2:$P$2,0))*INDEX(Assumptions!$A$1:$H$16,MATCH('Property Value Dist'!BA$4,Assumptions!$A$1:$A$16,0),MATCH('Property Value Dist'!BA$2,Assumptions!$A$1:$H$1,0)),0)</f>
        <v>3314</v>
      </c>
      <c r="BB18" s="17">
        <f>ROUND(INDEX('Pop and Housing Units'!$B$2:$P$115,MATCH('Property Value Dist'!$B18,'Pop and Housing Units'!$B$2:$B$115,0),MATCH('Property Value Dist'!BB$2,'Pop and Housing Units'!$B$2:$P$2,0))*INDEX(Assumptions!$A$1:$H$16,MATCH('Property Value Dist'!BB$4,Assumptions!$A$1:$A$16,0),MATCH('Property Value Dist'!BB$2,Assumptions!$A$1:$H$1,0)),0)</f>
        <v>1767</v>
      </c>
      <c r="BC18" s="17">
        <f>ROUND(INDEX('Pop and Housing Units'!$B$2:$P$115,MATCH('Property Value Dist'!$B18,'Pop and Housing Units'!$B$2:$B$115,0),MATCH('Property Value Dist'!BC$2,'Pop and Housing Units'!$B$2:$P$2,0))*INDEX(Assumptions!$A$1:$H$16,MATCH('Property Value Dist'!BC$4,Assumptions!$A$1:$A$16,0),MATCH('Property Value Dist'!BC$2,Assumptions!$A$1:$H$1,0)),0)</f>
        <v>63444</v>
      </c>
      <c r="BD18" s="17">
        <f>ROUND(INDEX('Pop and Housing Units'!$B$2:$P$115,MATCH('Property Value Dist'!$B18,'Pop and Housing Units'!$B$2:$B$115,0),MATCH('Property Value Dist'!BD$2,'Pop and Housing Units'!$B$2:$P$2,0))*INDEX(Assumptions!$A$1:$H$16,MATCH('Property Value Dist'!BD$4,Assumptions!$A$1:$A$16,0),MATCH('Property Value Dist'!BD$2,Assumptions!$A$1:$H$1,0)),0)</f>
        <v>88987</v>
      </c>
      <c r="BE18" s="17">
        <f>ROUND(INDEX('Pop and Housing Units'!$B$2:$P$115,MATCH('Property Value Dist'!$B18,'Pop and Housing Units'!$B$2:$B$115,0),MATCH('Property Value Dist'!BE$2,'Pop and Housing Units'!$B$2:$P$2,0))*INDEX(Assumptions!$A$1:$H$16,MATCH('Property Value Dist'!BE$4,Assumptions!$A$1:$A$16,0),MATCH('Property Value Dist'!BE$2,Assumptions!$A$1:$H$1,0)),0)</f>
        <v>120454</v>
      </c>
      <c r="BF18" s="17">
        <f>ROUND(INDEX('Pop and Housing Units'!$B$2:$P$115,MATCH('Property Value Dist'!$B18,'Pop and Housing Units'!$B$2:$B$115,0),MATCH('Property Value Dist'!BF$2,'Pop and Housing Units'!$B$2:$P$2,0))*INDEX(Assumptions!$A$1:$H$16,MATCH('Property Value Dist'!BF$4,Assumptions!$A$1:$A$16,0),MATCH('Property Value Dist'!BF$2,Assumptions!$A$1:$H$1,0)),0)</f>
        <v>118925</v>
      </c>
      <c r="BG18" s="17">
        <f>ROUND(INDEX('Pop and Housing Units'!$B$2:$P$115,MATCH('Property Value Dist'!$B18,'Pop and Housing Units'!$B$2:$B$115,0),MATCH('Property Value Dist'!BG$2,'Pop and Housing Units'!$B$2:$P$2,0))*INDEX(Assumptions!$A$1:$H$16,MATCH('Property Value Dist'!BG$4,Assumptions!$A$1:$A$16,0),MATCH('Property Value Dist'!BG$2,Assumptions!$A$1:$H$1,0)),0)</f>
        <v>75929</v>
      </c>
      <c r="BH18" s="17">
        <f>ROUND(INDEX('Pop and Housing Units'!$B$2:$P$115,MATCH('Property Value Dist'!$B18,'Pop and Housing Units'!$B$2:$B$115,0),MATCH('Property Value Dist'!BH$2,'Pop and Housing Units'!$B$2:$P$2,0))*INDEX(Assumptions!$A$1:$H$16,MATCH('Property Value Dist'!BH$4,Assumptions!$A$1:$A$16,0),MATCH('Property Value Dist'!BH$2,Assumptions!$A$1:$H$1,0)),0)</f>
        <v>43251</v>
      </c>
      <c r="BI18" s="17">
        <f>ROUND(INDEX('Pop and Housing Units'!$B$2:$P$115,MATCH('Property Value Dist'!$B18,'Pop and Housing Units'!$B$2:$B$115,0),MATCH('Property Value Dist'!BI$2,'Pop and Housing Units'!$B$2:$P$2,0))*INDEX(Assumptions!$A$1:$H$16,MATCH('Property Value Dist'!BI$4,Assumptions!$A$1:$A$16,0),MATCH('Property Value Dist'!BI$2,Assumptions!$A$1:$H$1,0)),0)</f>
        <v>80260</v>
      </c>
      <c r="BJ18" s="17">
        <f>ROUND(INDEX('Pop and Housing Units'!$B$2:$P$115,MATCH('Property Value Dist'!$B18,'Pop and Housing Units'!$B$2:$B$115,0),MATCH('Property Value Dist'!BJ$2,'Pop and Housing Units'!$B$2:$P$2,0))*INDEX(Assumptions!$A$1:$H$16,MATCH('Property Value Dist'!BJ$4,Assumptions!$A$1:$A$16,0),MATCH('Property Value Dist'!BJ$2,Assumptions!$A$1:$H$1,0)),0)</f>
        <v>26690</v>
      </c>
      <c r="BK18" s="17">
        <f>ROUND(INDEX('Pop and Housing Units'!$B$2:$P$115,MATCH('Property Value Dist'!$B18,'Pop and Housing Units'!$B$2:$B$115,0),MATCH('Property Value Dist'!BK$2,'Pop and Housing Units'!$B$2:$P$2,0))*INDEX(Assumptions!$A$1:$H$16,MATCH('Property Value Dist'!BK$4,Assumptions!$A$1:$A$16,0),MATCH('Property Value Dist'!BK$2,Assumptions!$A$1:$H$1,0)),0)</f>
        <v>8854</v>
      </c>
      <c r="BL18" s="17">
        <f>ROUND(INDEX('Pop and Housing Units'!$B$2:$P$115,MATCH('Property Value Dist'!$B18,'Pop and Housing Units'!$B$2:$B$115,0),MATCH('Property Value Dist'!BL$2,'Pop and Housing Units'!$B$2:$P$2,0))*INDEX(Assumptions!$A$1:$H$16,MATCH('Property Value Dist'!BL$4,Assumptions!$A$1:$A$16,0),MATCH('Property Value Dist'!BL$2,Assumptions!$A$1:$H$1,0)),0)</f>
        <v>5733</v>
      </c>
      <c r="BM18" s="17">
        <f>ROUND(INDEX('Pop and Housing Units'!$B$2:$P$115,MATCH('Property Value Dist'!$B18,'Pop and Housing Units'!$B$2:$B$115,0),MATCH('Property Value Dist'!BM$2,'Pop and Housing Units'!$B$2:$P$2,0))*INDEX(Assumptions!$A$1:$H$16,MATCH('Property Value Dist'!BM$4,Assumptions!$A$1:$A$16,0),MATCH('Property Value Dist'!BM$2,Assumptions!$A$1:$H$1,0)),0)</f>
        <v>1147</v>
      </c>
      <c r="BN18" s="17">
        <f>ROUND(INDEX('Pop and Housing Units'!$B$2:$P$115,MATCH('Property Value Dist'!$B18,'Pop and Housing Units'!$B$2:$B$115,0),MATCH('Property Value Dist'!BN$2,'Pop and Housing Units'!$B$2:$P$2,0))*INDEX(Assumptions!$A$1:$H$16,MATCH('Property Value Dist'!BN$4,Assumptions!$A$1:$A$16,0),MATCH('Property Value Dist'!BN$2,Assumptions!$A$1:$H$1,0)),0)</f>
        <v>191</v>
      </c>
      <c r="BO18" s="17">
        <f>ROUND(INDEX('Pop and Housing Units'!$B$2:$P$115,MATCH('Property Value Dist'!$B18,'Pop and Housing Units'!$B$2:$B$115,0),MATCH('Property Value Dist'!BO$2,'Pop and Housing Units'!$B$2:$P$2,0))*INDEX(Assumptions!$A$1:$H$16,MATCH('Property Value Dist'!BO$4,Assumptions!$A$1:$A$16,0),MATCH('Property Value Dist'!BO$2,Assumptions!$A$1:$H$1,0)),0)</f>
        <v>3121</v>
      </c>
      <c r="BP18" s="17">
        <f>ROUND(INDEX('Pop and Housing Units'!$B$2:$P$115,MATCH('Property Value Dist'!$B18,'Pop and Housing Units'!$B$2:$B$115,0),MATCH('Property Value Dist'!BP$2,'Pop and Housing Units'!$B$2:$P$2,0))*INDEX(Assumptions!$A$1:$H$16,MATCH('Property Value Dist'!BP$4,Assumptions!$A$1:$A$16,0),MATCH('Property Value Dist'!BP$2,Assumptions!$A$1:$H$1,0)),0)</f>
        <v>11700</v>
      </c>
      <c r="BQ18" s="17">
        <f>ROUND(INDEX('Pop and Housing Units'!$B$2:$P$115,MATCH('Property Value Dist'!$B18,'Pop and Housing Units'!$B$2:$B$115,0),MATCH('Property Value Dist'!BQ$2,'Pop and Housing Units'!$B$2:$P$2,0))*INDEX(Assumptions!$A$1:$H$16,MATCH('Property Value Dist'!BQ$4,Assumptions!$A$1:$A$16,0),MATCH('Property Value Dist'!BQ$2,Assumptions!$A$1:$H$1,0)),0)</f>
        <v>24340</v>
      </c>
      <c r="BR18" s="17">
        <f>ROUND(INDEX('Pop and Housing Units'!$B$2:$P$115,MATCH('Property Value Dist'!$B18,'Pop and Housing Units'!$B$2:$B$115,0),MATCH('Property Value Dist'!BR$2,'Pop and Housing Units'!$B$2:$P$2,0))*INDEX(Assumptions!$A$1:$H$16,MATCH('Property Value Dist'!BR$4,Assumptions!$A$1:$A$16,0),MATCH('Property Value Dist'!BR$2,Assumptions!$A$1:$H$1,0)),0)</f>
        <v>20594</v>
      </c>
      <c r="BS18" s="17">
        <f>ROUND(INDEX('Pop and Housing Units'!$B$2:$P$115,MATCH('Property Value Dist'!$B18,'Pop and Housing Units'!$B$2:$B$115,0),MATCH('Property Value Dist'!BS$2,'Pop and Housing Units'!$B$2:$P$2,0))*INDEX(Assumptions!$A$1:$H$16,MATCH('Property Value Dist'!BS$4,Assumptions!$A$1:$A$16,0),MATCH('Property Value Dist'!BS$2,Assumptions!$A$1:$H$1,0)),0)</f>
        <v>24741</v>
      </c>
      <c r="BT18" s="17">
        <f>ROUND(INDEX('Pop and Housing Units'!$B$2:$P$115,MATCH('Property Value Dist'!$B18,'Pop and Housing Units'!$B$2:$B$115,0),MATCH('Property Value Dist'!BT$2,'Pop and Housing Units'!$B$2:$P$2,0))*INDEX(Assumptions!$A$1:$H$16,MATCH('Property Value Dist'!BT$4,Assumptions!$A$1:$A$16,0),MATCH('Property Value Dist'!BT$2,Assumptions!$A$1:$H$1,0)),0)</f>
        <v>15800</v>
      </c>
      <c r="BU18" s="17">
        <f>ROUND(INDEX('Pop and Housing Units'!$B$2:$P$115,MATCH('Property Value Dist'!$B18,'Pop and Housing Units'!$B$2:$B$115,0),MATCH('Property Value Dist'!BU$2,'Pop and Housing Units'!$B$2:$P$2,0))*INDEX(Assumptions!$A$1:$H$16,MATCH('Property Value Dist'!BU$4,Assumptions!$A$1:$A$16,0),MATCH('Property Value Dist'!BU$2,Assumptions!$A$1:$H$1,0)),0)</f>
        <v>8971</v>
      </c>
      <c r="BV18" s="17">
        <f>ROUND(INDEX('Pop and Housing Units'!$B$2:$P$115,MATCH('Property Value Dist'!$B18,'Pop and Housing Units'!$B$2:$B$115,0),MATCH('Property Value Dist'!BV$2,'Pop and Housing Units'!$B$2:$P$2,0))*INDEX(Assumptions!$A$1:$H$16,MATCH('Property Value Dist'!BV$4,Assumptions!$A$1:$A$16,0),MATCH('Property Value Dist'!BV$2,Assumptions!$A$1:$H$1,0)),0)</f>
        <v>26236</v>
      </c>
      <c r="BW18" s="17">
        <f>ROUND(INDEX('Pop and Housing Units'!$B$2:$P$115,MATCH('Property Value Dist'!$B18,'Pop and Housing Units'!$B$2:$B$115,0),MATCH('Property Value Dist'!BW$2,'Pop and Housing Units'!$B$2:$P$2,0))*INDEX(Assumptions!$A$1:$H$16,MATCH('Property Value Dist'!BW$4,Assumptions!$A$1:$A$16,0),MATCH('Property Value Dist'!BW$2,Assumptions!$A$1:$H$1,0)),0)</f>
        <v>12347</v>
      </c>
      <c r="BX18" s="17">
        <f>ROUND(INDEX('Pop and Housing Units'!$B$2:$P$115,MATCH('Property Value Dist'!$B18,'Pop and Housing Units'!$B$2:$B$115,0),MATCH('Property Value Dist'!BX$2,'Pop and Housing Units'!$B$2:$P$2,0))*INDEX(Assumptions!$A$1:$H$16,MATCH('Property Value Dist'!BX$4,Assumptions!$A$1:$A$16,0),MATCH('Property Value Dist'!BX$2,Assumptions!$A$1:$H$1,0)),0)</f>
        <v>4701</v>
      </c>
      <c r="BY18" s="17">
        <f>ROUND(INDEX('Pop and Housing Units'!$B$2:$P$115,MATCH('Property Value Dist'!$B18,'Pop and Housing Units'!$B$2:$B$115,0),MATCH('Property Value Dist'!BY$2,'Pop and Housing Units'!$B$2:$P$2,0))*INDEX(Assumptions!$A$1:$H$16,MATCH('Property Value Dist'!BY$4,Assumptions!$A$1:$A$16,0),MATCH('Property Value Dist'!BY$2,Assumptions!$A$1:$H$1,0)),0)</f>
        <v>2436</v>
      </c>
      <c r="BZ18" s="17">
        <f>ROUND(INDEX('Pop and Housing Units'!$B$2:$P$115,MATCH('Property Value Dist'!$B18,'Pop and Housing Units'!$B$2:$B$115,0),MATCH('Property Value Dist'!BZ$2,'Pop and Housing Units'!$B$2:$P$2,0))*INDEX(Assumptions!$A$1:$H$16,MATCH('Property Value Dist'!BZ$4,Assumptions!$A$1:$A$16,0),MATCH('Property Value Dist'!BZ$2,Assumptions!$A$1:$H$1,0)),0)</f>
        <v>1665</v>
      </c>
      <c r="CA18" s="17">
        <f>ROUND(INDEX('Pop and Housing Units'!$B$2:$P$115,MATCH('Property Value Dist'!$B18,'Pop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18" s="17">
        <f>ROUND(INDEX('Pop and Housing Units'!$B$2:$P$115,MATCH('Property Value Dist'!$B18,'Pop and Housing Units'!$B$2:$B$115,0),MATCH('Property Value Dist'!CB$2,'Pop and Housing Units'!$B$2:$P$2,0))*INDEX(Assumptions!$A$1:$H$16,MATCH('Property Value Dist'!CB$4,Assumptions!$A$1:$A$16,0),MATCH('Property Value Dist'!CB$2,Assumptions!$A$1:$H$1,0)),0)</f>
        <v>617</v>
      </c>
    </row>
    <row r="19" spans="2:80">
      <c r="B19" s="18">
        <f t="shared" si="6"/>
        <v>2034</v>
      </c>
      <c r="C19" s="19">
        <f>ROUND(INDEX('Pop and Housing Units'!$B$2:$P$115,MATCH('Property Value Dist'!$B19,'Pop and Housing Units'!$B$2:$B$115,0),MATCH('Property Value Dist'!C$2,'Pop and Housing Units'!$B$2:$P$2,0))*INDEX(Assumptions!$A$1:$H$16,MATCH('Property Value Dist'!C$4,Assumptions!$A$1:$A$16,0),MATCH('Property Value Dist'!C$2,Assumptions!$A$1:$H$1,0)),0)</f>
        <v>143305</v>
      </c>
      <c r="D19" s="19">
        <f>ROUND(INDEX('Pop and Housing Units'!$B$2:$P$115,MATCH('Property Value Dist'!$B19,'Pop and Housing Units'!$B$2:$B$115,0),MATCH('Property Value Dist'!D$2,'Pop and Housing Units'!$B$2:$P$2,0))*INDEX(Assumptions!$A$1:$H$16,MATCH('Property Value Dist'!D$4,Assumptions!$A$1:$A$16,0),MATCH('Property Value Dist'!D$2,Assumptions!$A$1:$H$1,0)),0)</f>
        <v>152969</v>
      </c>
      <c r="E19" s="19">
        <f>ROUND(INDEX('Pop and Housing Units'!$B$2:$P$115,MATCH('Property Value Dist'!$B19,'Pop and Housing Units'!$B$2:$B$115,0),MATCH('Property Value Dist'!E$2,'Pop and Housing Units'!$B$2:$P$2,0))*INDEX(Assumptions!$A$1:$H$16,MATCH('Property Value Dist'!E$4,Assumptions!$A$1:$A$16,0),MATCH('Property Value Dist'!E$2,Assumptions!$A$1:$H$1,0)),0)</f>
        <v>231620</v>
      </c>
      <c r="F19" s="19">
        <f>ROUND(INDEX('Pop and Housing Units'!$B$2:$P$115,MATCH('Property Value Dist'!$B19,'Pop and Housing Units'!$B$2:$B$115,0),MATCH('Property Value Dist'!F$2,'Pop and Housing Units'!$B$2:$P$2,0))*INDEX(Assumptions!$A$1:$H$16,MATCH('Property Value Dist'!F$4,Assumptions!$A$1:$A$16,0),MATCH('Property Value Dist'!F$2,Assumptions!$A$1:$H$1,0)),0)</f>
        <v>534559</v>
      </c>
      <c r="G19" s="19">
        <f>ROUND(INDEX('Pop and Housing Units'!$B$2:$P$115,MATCH('Property Value Dist'!$B19,'Pop and Housing Units'!$B$2:$B$115,0),MATCH('Property Value Dist'!G$2,'Pop and Housing Units'!$B$2:$P$2,0))*INDEX(Assumptions!$A$1:$H$16,MATCH('Property Value Dist'!G$4,Assumptions!$A$1:$A$16,0),MATCH('Property Value Dist'!G$2,Assumptions!$A$1:$H$1,0)),0)</f>
        <v>359261</v>
      </c>
      <c r="H19" s="19">
        <f>ROUND(INDEX('Pop and Housing Units'!$B$2:$P$115,MATCH('Property Value Dist'!$B19,'Pop and Housing Units'!$B$2:$B$115,0),MATCH('Property Value Dist'!H$2,'Pop and Housing Units'!$B$2:$P$2,0))*INDEX(Assumptions!$A$1:$H$16,MATCH('Property Value Dist'!H$4,Assumptions!$A$1:$A$16,0),MATCH('Property Value Dist'!H$2,Assumptions!$A$1:$H$1,0)),0)</f>
        <v>272612</v>
      </c>
      <c r="I19" s="19">
        <f>ROUND(INDEX('Pop and Housing Units'!$B$2:$P$115,MATCH('Property Value Dist'!$B19,'Pop and Housing Units'!$B$2:$B$115,0),MATCH('Property Value Dist'!I$2,'Pop and Housing Units'!$B$2:$P$2,0))*INDEX(Assumptions!$A$1:$H$16,MATCH('Property Value Dist'!I$4,Assumptions!$A$1:$A$16,0),MATCH('Property Value Dist'!I$2,Assumptions!$A$1:$H$1,0)),0)</f>
        <v>763846</v>
      </c>
      <c r="J19" s="19">
        <f>ROUND(INDEX('Pop and Housing Units'!$B$2:$P$115,MATCH('Property Value Dist'!$B19,'Pop and Housing Units'!$B$2:$B$115,0),MATCH('Property Value Dist'!J$2,'Pop and Housing Units'!$B$2:$P$2,0))*INDEX(Assumptions!$A$1:$H$16,MATCH('Property Value Dist'!J$4,Assumptions!$A$1:$A$16,0),MATCH('Property Value Dist'!J$2,Assumptions!$A$1:$H$1,0)),0)</f>
        <v>383590</v>
      </c>
      <c r="K19" s="19">
        <f>ROUND(INDEX('Pop and Housing Units'!$B$2:$P$115,MATCH('Property Value Dist'!$B19,'Pop and Housing Units'!$B$2:$B$115,0),MATCH('Property Value Dist'!K$2,'Pop and Housing Units'!$B$2:$P$2,0))*INDEX(Assumptions!$A$1:$H$16,MATCH('Property Value Dist'!K$4,Assumptions!$A$1:$A$16,0),MATCH('Property Value Dist'!K$2,Assumptions!$A$1:$H$1,0)),0)</f>
        <v>175965</v>
      </c>
      <c r="L19" s="19">
        <f>ROUND(INDEX('Pop and Housing Units'!$B$2:$P$115,MATCH('Property Value Dist'!$B19,'Pop and Housing Units'!$B$2:$B$115,0),MATCH('Property Value Dist'!L$2,'Pop and Housing Units'!$B$2:$P$2,0))*INDEX(Assumptions!$A$1:$H$16,MATCH('Property Value Dist'!L$4,Assumptions!$A$1:$A$16,0),MATCH('Property Value Dist'!L$2,Assumptions!$A$1:$H$1,0)),0)</f>
        <v>190962</v>
      </c>
      <c r="M19" s="19">
        <f>ROUND(INDEX('Pop and Housing Units'!$B$2:$P$115,MATCH('Property Value Dist'!$B19,'Pop and Housing Units'!$B$2:$B$115,0),MATCH('Property Value Dist'!M$2,'Pop and Housing Units'!$B$2:$P$2,0))*INDEX(Assumptions!$A$1:$H$16,MATCH('Property Value Dist'!M$4,Assumptions!$A$1:$A$16,0),MATCH('Property Value Dist'!M$2,Assumptions!$A$1:$H$1,0)),0)</f>
        <v>66320</v>
      </c>
      <c r="N19" s="19">
        <f>ROUND(INDEX('Pop and Housing Units'!$B$2:$P$115,MATCH('Property Value Dist'!$B19,'Pop and Housing Units'!$B$2:$B$115,0),MATCH('Property Value Dist'!N$2,'Pop and Housing Units'!$B$2:$P$2,0))*INDEX(Assumptions!$A$1:$H$16,MATCH('Property Value Dist'!N$4,Assumptions!$A$1:$A$16,0),MATCH('Property Value Dist'!N$2,Assumptions!$A$1:$H$1,0)),0)</f>
        <v>37659</v>
      </c>
      <c r="O19" s="19">
        <f>ROUND(INDEX('Pop and Housing Units'!$B$2:$P$115,MATCH('Property Value Dist'!$B19,'Pop and Housing Units'!$B$2:$B$115,0),MATCH('Property Value Dist'!O$2,'Pop and Housing Units'!$B$2:$P$2,0))*INDEX(Assumptions!$A$1:$H$16,MATCH('Property Value Dist'!O$4,Assumptions!$A$1:$A$16,0),MATCH('Property Value Dist'!O$2,Assumptions!$A$1:$H$1,0)),0)</f>
        <v>19996</v>
      </c>
      <c r="P19" s="19">
        <f>ROUND(INDEX('Pop and Housing Units'!$B$2:$P$115,MATCH('Property Value Dist'!$B19,'Pop and Housing Units'!$B$2:$B$115,0),MATCH('Property Value Dist'!P$2,'Pop and Housing Units'!$B$2:$P$2,0))*INDEX(Assumptions!$A$1:$H$16,MATCH('Property Value Dist'!P$4,Assumptions!$A$1:$A$16,0),MATCH('Property Value Dist'!P$2,Assumptions!$A$1:$H$1,0)),0)</f>
        <v>183194</v>
      </c>
      <c r="Q19" s="19">
        <f>ROUND(INDEX('Pop and Housing Units'!$B$2:$P$115,MATCH('Property Value Dist'!$B19,'Pop and Housing Units'!$B$2:$B$115,0),MATCH('Property Value Dist'!Q$2,'Pop and Housing Units'!$B$2:$P$2,0))*INDEX(Assumptions!$A$1:$H$16,MATCH('Property Value Dist'!Q$4,Assumptions!$A$1:$A$16,0),MATCH('Property Value Dist'!Q$2,Assumptions!$A$1:$H$1,0)),0)</f>
        <v>155411</v>
      </c>
      <c r="R19" s="19">
        <f>ROUND(INDEX('Pop and Housing Units'!$B$2:$P$115,MATCH('Property Value Dist'!$B19,'Pop and Housing Units'!$B$2:$B$115,0),MATCH('Property Value Dist'!R$2,'Pop and Housing Units'!$B$2:$P$2,0))*INDEX(Assumptions!$A$1:$H$16,MATCH('Property Value Dist'!R$4,Assumptions!$A$1:$A$16,0),MATCH('Property Value Dist'!R$2,Assumptions!$A$1:$H$1,0)),0)</f>
        <v>200558</v>
      </c>
      <c r="S19" s="19">
        <f>ROUND(INDEX('Pop and Housing Units'!$B$2:$P$115,MATCH('Property Value Dist'!$B19,'Pop and Housing Units'!$B$2:$B$115,0),MATCH('Property Value Dist'!S$2,'Pop and Housing Units'!$B$2:$P$2,0))*INDEX(Assumptions!$A$1:$H$16,MATCH('Property Value Dist'!S$4,Assumptions!$A$1:$A$16,0),MATCH('Property Value Dist'!S$2,Assumptions!$A$1:$H$1,0)),0)</f>
        <v>443080</v>
      </c>
      <c r="T19" s="19">
        <f>ROUND(INDEX('Pop and Housing Units'!$B$2:$P$115,MATCH('Property Value Dist'!$B19,'Pop and Housing Units'!$B$2:$B$115,0),MATCH('Property Value Dist'!T$2,'Pop and Housing Units'!$B$2:$P$2,0))*INDEX(Assumptions!$A$1:$H$16,MATCH('Property Value Dist'!T$4,Assumptions!$A$1:$A$16,0),MATCH('Property Value Dist'!T$2,Assumptions!$A$1:$H$1,0)),0)</f>
        <v>324135</v>
      </c>
      <c r="U19" s="19">
        <f>ROUND(INDEX('Pop and Housing Units'!$B$2:$P$115,MATCH('Property Value Dist'!$B19,'Pop and Housing Units'!$B$2:$B$115,0),MATCH('Property Value Dist'!U$2,'Pop and Housing Units'!$B$2:$P$2,0))*INDEX(Assumptions!$A$1:$H$16,MATCH('Property Value Dist'!U$4,Assumptions!$A$1:$A$16,0),MATCH('Property Value Dist'!U$2,Assumptions!$A$1:$H$1,0)),0)</f>
        <v>274067</v>
      </c>
      <c r="V19" s="19">
        <f>ROUND(INDEX('Pop and Housing Units'!$B$2:$P$115,MATCH('Property Value Dist'!$B19,'Pop and Housing Units'!$B$2:$B$115,0),MATCH('Property Value Dist'!V$2,'Pop and Housing Units'!$B$2:$P$2,0))*INDEX(Assumptions!$A$1:$H$16,MATCH('Property Value Dist'!V$4,Assumptions!$A$1:$A$16,0),MATCH('Property Value Dist'!V$2,Assumptions!$A$1:$H$1,0)),0)</f>
        <v>707308</v>
      </c>
      <c r="W19" s="19">
        <f>ROUND(INDEX('Pop and Housing Units'!$B$2:$P$115,MATCH('Property Value Dist'!$B19,'Pop and Housing Units'!$B$2:$B$115,0),MATCH('Property Value Dist'!W$2,'Pop and Housing Units'!$B$2:$P$2,0))*INDEX(Assumptions!$A$1:$H$16,MATCH('Property Value Dist'!W$4,Assumptions!$A$1:$A$16,0),MATCH('Property Value Dist'!W$2,Assumptions!$A$1:$H$1,0)),0)</f>
        <v>325871</v>
      </c>
      <c r="X19" s="19">
        <f>ROUND(INDEX('Pop and Housing Units'!$B$2:$P$115,MATCH('Property Value Dist'!$B19,'Pop and Housing Units'!$B$2:$B$115,0),MATCH('Property Value Dist'!X$2,'Pop and Housing Units'!$B$2:$P$2,0))*INDEX(Assumptions!$A$1:$H$16,MATCH('Property Value Dist'!X$4,Assumptions!$A$1:$A$16,0),MATCH('Property Value Dist'!X$2,Assumptions!$A$1:$H$1,0)),0)</f>
        <v>140651</v>
      </c>
      <c r="Y19" s="19">
        <f>ROUND(INDEX('Pop and Housing Units'!$B$2:$P$115,MATCH('Property Value Dist'!$B19,'Pop and Housing Units'!$B$2:$B$115,0),MATCH('Property Value Dist'!Y$2,'Pop and Housing Units'!$B$2:$P$2,0))*INDEX(Assumptions!$A$1:$H$16,MATCH('Property Value Dist'!Y$4,Assumptions!$A$1:$A$16,0),MATCH('Property Value Dist'!Y$2,Assumptions!$A$1:$H$1,0)),0)</f>
        <v>89716</v>
      </c>
      <c r="Z19" s="19">
        <f>ROUND(INDEX('Pop and Housing Units'!$B$2:$P$115,MATCH('Property Value Dist'!$B19,'Pop and Housing Units'!$B$2:$B$115,0),MATCH('Property Value Dist'!Z$2,'Pop and Housing Units'!$B$2:$P$2,0))*INDEX(Assumptions!$A$1:$H$16,MATCH('Property Value Dist'!Z$4,Assumptions!$A$1:$A$16,0),MATCH('Property Value Dist'!Z$2,Assumptions!$A$1:$H$1,0)),0)</f>
        <v>23152</v>
      </c>
      <c r="AA19" s="19">
        <f>ROUND(INDEX('Pop and Housing Units'!$B$2:$P$115,MATCH('Property Value Dist'!$B19,'Pop and Housing Units'!$B$2:$B$115,0),MATCH('Property Value Dist'!AA$2,'Pop and Housing Units'!$B$2:$P$2,0))*INDEX(Assumptions!$A$1:$H$16,MATCH('Property Value Dist'!AA$4,Assumptions!$A$1:$A$16,0),MATCH('Property Value Dist'!AA$2,Assumptions!$A$1:$H$1,0)),0)</f>
        <v>16207</v>
      </c>
      <c r="AB19" s="19">
        <f>ROUND(INDEX('Pop and Housing Units'!$B$2:$P$115,MATCH('Property Value Dist'!$B19,'Pop and Housing Units'!$B$2:$B$115,0),MATCH('Property Value Dist'!AB$2,'Pop and Housing Units'!$B$2:$P$2,0))*INDEX(Assumptions!$A$1:$H$16,MATCH('Property Value Dist'!AB$4,Assumptions!$A$1:$A$16,0),MATCH('Property Value Dist'!AB$2,Assumptions!$A$1:$H$1,0)),0)</f>
        <v>10708</v>
      </c>
      <c r="AC19" s="19">
        <f>ROUND(INDEX('Pop and Housing Units'!$B$2:$P$115,MATCH('Property Value Dist'!$B19,'Pop and Housing Units'!$B$2:$B$115,0),MATCH('Property Value Dist'!AC$2,'Pop and Housing Units'!$B$2:$P$2,0))*INDEX(Assumptions!$A$1:$H$16,MATCH('Property Value Dist'!AC$4,Assumptions!$A$1:$A$16,0),MATCH('Property Value Dist'!AC$2,Assumptions!$A$1:$H$1,0)),0)</f>
        <v>93851</v>
      </c>
      <c r="AD19" s="19">
        <f>ROUND(INDEX('Pop and Housing Units'!$B$2:$P$115,MATCH('Property Value Dist'!$B19,'Pop and Housing Units'!$B$2:$B$115,0),MATCH('Property Value Dist'!AD$2,'Pop and Housing Units'!$B$2:$P$2,0))*INDEX(Assumptions!$A$1:$H$16,MATCH('Property Value Dist'!AD$4,Assumptions!$A$1:$A$16,0),MATCH('Property Value Dist'!AD$2,Assumptions!$A$1:$H$1,0)),0)</f>
        <v>164240</v>
      </c>
      <c r="AE19" s="19">
        <f>ROUND(INDEX('Pop and Housing Units'!$B$2:$P$115,MATCH('Property Value Dist'!$B19,'Pop and Housing Units'!$B$2:$B$115,0),MATCH('Property Value Dist'!AE$2,'Pop and Housing Units'!$B$2:$P$2,0))*INDEX(Assumptions!$A$1:$H$16,MATCH('Property Value Dist'!AE$4,Assumptions!$A$1:$A$16,0),MATCH('Property Value Dist'!AE$2,Assumptions!$A$1:$H$1,0)),0)</f>
        <v>296054</v>
      </c>
      <c r="AF19" s="19">
        <f>ROUND(INDEX('Pop and Housing Units'!$B$2:$P$115,MATCH('Property Value Dist'!$B19,'Pop and Housing Units'!$B$2:$B$115,0),MATCH('Property Value Dist'!AF$2,'Pop and Housing Units'!$B$2:$P$2,0))*INDEX(Assumptions!$A$1:$H$16,MATCH('Property Value Dist'!AF$4,Assumptions!$A$1:$A$16,0),MATCH('Property Value Dist'!AF$2,Assumptions!$A$1:$H$1,0)),0)</f>
        <v>569699</v>
      </c>
      <c r="AG19" s="19">
        <f>ROUND(INDEX('Pop and Housing Units'!$B$2:$P$115,MATCH('Property Value Dist'!$B19,'Pop and Housing Units'!$B$2:$B$115,0),MATCH('Property Value Dist'!AG$2,'Pop and Housing Units'!$B$2:$P$2,0))*INDEX(Assumptions!$A$1:$H$16,MATCH('Property Value Dist'!AG$4,Assumptions!$A$1:$A$16,0),MATCH('Property Value Dist'!AG$2,Assumptions!$A$1:$H$1,0)),0)</f>
        <v>277600</v>
      </c>
      <c r="AH19" s="19">
        <f>ROUND(INDEX('Pop and Housing Units'!$B$2:$P$115,MATCH('Property Value Dist'!$B19,'Pop and Housing Units'!$B$2:$B$115,0),MATCH('Property Value Dist'!AH$2,'Pop and Housing Units'!$B$2:$P$2,0))*INDEX(Assumptions!$A$1:$H$16,MATCH('Property Value Dist'!AH$4,Assumptions!$A$1:$A$16,0),MATCH('Property Value Dist'!AH$2,Assumptions!$A$1:$H$1,0)),0)</f>
        <v>200621</v>
      </c>
      <c r="AI19" s="19">
        <f>ROUND(INDEX('Pop and Housing Units'!$B$2:$P$115,MATCH('Property Value Dist'!$B19,'Pop and Housing Units'!$B$2:$B$115,0),MATCH('Property Value Dist'!AI$2,'Pop and Housing Units'!$B$2:$P$2,0))*INDEX(Assumptions!$A$1:$H$16,MATCH('Property Value Dist'!AI$4,Assumptions!$A$1:$A$16,0),MATCH('Property Value Dist'!AI$2,Assumptions!$A$1:$H$1,0)),0)</f>
        <v>499310</v>
      </c>
      <c r="AJ19" s="19">
        <f>ROUND(INDEX('Pop and Housing Units'!$B$2:$P$115,MATCH('Property Value Dist'!$B19,'Pop and Housing Units'!$B$2:$B$115,0),MATCH('Property Value Dist'!AJ$2,'Pop and Housing Units'!$B$2:$P$2,0))*INDEX(Assumptions!$A$1:$H$16,MATCH('Property Value Dist'!AJ$4,Assumptions!$A$1:$A$16,0),MATCH('Property Value Dist'!AJ$2,Assumptions!$A$1:$H$1,0)),0)</f>
        <v>265737</v>
      </c>
      <c r="AK19" s="19">
        <f>ROUND(INDEX('Pop and Housing Units'!$B$2:$P$115,MATCH('Property Value Dist'!$B19,'Pop and Housing Units'!$B$2:$B$115,0),MATCH('Property Value Dist'!AK$2,'Pop and Housing Units'!$B$2:$P$2,0))*INDEX(Assumptions!$A$1:$H$16,MATCH('Property Value Dist'!AK$4,Assumptions!$A$1:$A$16,0),MATCH('Property Value Dist'!AK$2,Assumptions!$A$1:$H$1,0)),0)</f>
        <v>114414</v>
      </c>
      <c r="AL19" s="19">
        <f>ROUND(INDEX('Pop and Housing Units'!$B$2:$P$115,MATCH('Property Value Dist'!$B19,'Pop and Housing Units'!$B$2:$B$115,0),MATCH('Property Value Dist'!AL$2,'Pop and Housing Units'!$B$2:$P$2,0))*INDEX(Assumptions!$A$1:$H$16,MATCH('Property Value Dist'!AL$4,Assumptions!$A$1:$A$16,0),MATCH('Property Value Dist'!AL$2,Assumptions!$A$1:$H$1,0)),0)</f>
        <v>112305</v>
      </c>
      <c r="AM19" s="19">
        <f>ROUND(INDEX('Pop and Housing Units'!$B$2:$P$115,MATCH('Property Value Dist'!$B19,'Pop and Housing Units'!$B$2:$B$115,0),MATCH('Property Value Dist'!AM$2,'Pop and Housing Units'!$B$2:$P$2,0))*INDEX(Assumptions!$A$1:$H$16,MATCH('Property Value Dist'!AM$4,Assumptions!$A$1:$A$16,0),MATCH('Property Value Dist'!AM$2,Assumptions!$A$1:$H$1,0)),0)</f>
        <v>22936</v>
      </c>
      <c r="AN19" s="19">
        <f>ROUND(INDEX('Pop and Housing Units'!$B$2:$P$115,MATCH('Property Value Dist'!$B19,'Pop and Housing Units'!$B$2:$B$115,0),MATCH('Property Value Dist'!AN$2,'Pop and Housing Units'!$B$2:$P$2,0))*INDEX(Assumptions!$A$1:$H$16,MATCH('Property Value Dist'!AN$4,Assumptions!$A$1:$A$16,0),MATCH('Property Value Dist'!AN$2,Assumptions!$A$1:$H$1,0)),0)</f>
        <v>9491</v>
      </c>
      <c r="AO19" s="19">
        <f>ROUND(INDEX('Pop and Housing Units'!$B$2:$P$115,MATCH('Property Value Dist'!$B19,'Pop and Housing Units'!$B$2:$B$115,0),MATCH('Property Value Dist'!AO$2,'Pop and Housing Units'!$B$2:$P$2,0))*INDEX(Assumptions!$A$1:$H$16,MATCH('Property Value Dist'!AO$4,Assumptions!$A$1:$A$16,0),MATCH('Property Value Dist'!AO$2,Assumptions!$A$1:$H$1,0)),0)</f>
        <v>10018</v>
      </c>
      <c r="AP19" s="19">
        <f>ROUND(INDEX('Pop and Housing Units'!$B$2:$P$115,MATCH('Property Value Dist'!$B19,'Pop and Housing Units'!$B$2:$B$115,0),MATCH('Property Value Dist'!AP$2,'Pop and Housing Units'!$B$2:$P$2,0))*INDEX(Assumptions!$A$1:$H$16,MATCH('Property Value Dist'!AP$4,Assumptions!$A$1:$A$16,0),MATCH('Property Value Dist'!AP$2,Assumptions!$A$1:$H$1,0)),0)</f>
        <v>104748</v>
      </c>
      <c r="AQ19" s="19">
        <f>ROUND(INDEX('Pop and Housing Units'!$B$2:$P$115,MATCH('Property Value Dist'!$B19,'Pop and Housing Units'!$B$2:$B$115,0),MATCH('Property Value Dist'!AQ$2,'Pop and Housing Units'!$B$2:$P$2,0))*INDEX(Assumptions!$A$1:$H$16,MATCH('Property Value Dist'!AQ$4,Assumptions!$A$1:$A$16,0),MATCH('Property Value Dist'!AQ$2,Assumptions!$A$1:$H$1,0)),0)</f>
        <v>105082</v>
      </c>
      <c r="AR19" s="19">
        <f>ROUND(INDEX('Pop and Housing Units'!$B$2:$P$115,MATCH('Property Value Dist'!$B19,'Pop and Housing Units'!$B$2:$B$115,0),MATCH('Property Value Dist'!AR$2,'Pop and Housing Units'!$B$2:$P$2,0))*INDEX(Assumptions!$A$1:$H$16,MATCH('Property Value Dist'!AR$4,Assumptions!$A$1:$A$16,0),MATCH('Property Value Dist'!AR$2,Assumptions!$A$1:$H$1,0)),0)</f>
        <v>87828</v>
      </c>
      <c r="AS19" s="19">
        <f>ROUND(INDEX('Pop and Housing Units'!$B$2:$P$115,MATCH('Property Value Dist'!$B19,'Pop and Housing Units'!$B$2:$B$115,0),MATCH('Property Value Dist'!AS$2,'Pop and Housing Units'!$B$2:$P$2,0))*INDEX(Assumptions!$A$1:$H$16,MATCH('Property Value Dist'!AS$4,Assumptions!$A$1:$A$16,0),MATCH('Property Value Dist'!AS$2,Assumptions!$A$1:$H$1,0)),0)</f>
        <v>96066</v>
      </c>
      <c r="AT19" s="19">
        <f>ROUND(INDEX('Pop and Housing Units'!$B$2:$P$115,MATCH('Property Value Dist'!$B19,'Pop and Housing Units'!$B$2:$B$115,0),MATCH('Property Value Dist'!AT$2,'Pop and Housing Units'!$B$2:$P$2,0))*INDEX(Assumptions!$A$1:$H$16,MATCH('Property Value Dist'!AT$4,Assumptions!$A$1:$A$16,0),MATCH('Property Value Dist'!AT$2,Assumptions!$A$1:$H$1,0)),0)</f>
        <v>48756</v>
      </c>
      <c r="AU19" s="19">
        <f>ROUND(INDEX('Pop and Housing Units'!$B$2:$P$115,MATCH('Property Value Dist'!$B19,'Pop and Housing Units'!$B$2:$B$115,0),MATCH('Property Value Dist'!AU$2,'Pop and Housing Units'!$B$2:$P$2,0))*INDEX(Assumptions!$A$1:$H$16,MATCH('Property Value Dist'!AU$4,Assumptions!$A$1:$A$16,0),MATCH('Property Value Dist'!AU$2,Assumptions!$A$1:$H$1,0)),0)</f>
        <v>18757</v>
      </c>
      <c r="AV19" s="19">
        <f>ROUND(INDEX('Pop and Housing Units'!$B$2:$P$115,MATCH('Property Value Dist'!$B19,'Pop and Housing Units'!$B$2:$B$115,0),MATCH('Property Value Dist'!AV$2,'Pop and Housing Units'!$B$2:$P$2,0))*INDEX(Assumptions!$A$1:$H$16,MATCH('Property Value Dist'!AV$4,Assumptions!$A$1:$A$16,0),MATCH('Property Value Dist'!AV$2,Assumptions!$A$1:$H$1,0)),0)</f>
        <v>56382</v>
      </c>
      <c r="AW19" s="19">
        <f>ROUND(INDEX('Pop and Housing Units'!$B$2:$P$115,MATCH('Property Value Dist'!$B19,'Pop and Housing Units'!$B$2:$B$115,0),MATCH('Property Value Dist'!AW$2,'Pop and Housing Units'!$B$2:$P$2,0))*INDEX(Assumptions!$A$1:$H$16,MATCH('Property Value Dist'!AW$4,Assumptions!$A$1:$A$16,0),MATCH('Property Value Dist'!AW$2,Assumptions!$A$1:$H$1,0)),0)</f>
        <v>16196</v>
      </c>
      <c r="AX19" s="19">
        <f>ROUND(INDEX('Pop and Housing Units'!$B$2:$P$115,MATCH('Property Value Dist'!$B19,'Pop and Housing Units'!$B$2:$B$115,0),MATCH('Property Value Dist'!AX$2,'Pop and Housing Units'!$B$2:$P$2,0))*INDEX(Assumptions!$A$1:$H$16,MATCH('Property Value Dist'!AX$4,Assumptions!$A$1:$A$16,0),MATCH('Property Value Dist'!AX$2,Assumptions!$A$1:$H$1,0)),0)</f>
        <v>10185</v>
      </c>
      <c r="AY19" s="19">
        <f>ROUND(INDEX('Pop and Housing Units'!$B$2:$P$115,MATCH('Property Value Dist'!$B19,'Pop and Housing Units'!$B$2:$B$115,0),MATCH('Property Value Dist'!AY$2,'Pop and Housing Units'!$B$2:$P$2,0))*INDEX(Assumptions!$A$1:$H$16,MATCH('Property Value Dist'!AY$4,Assumptions!$A$1:$A$16,0),MATCH('Property Value Dist'!AY$2,Assumptions!$A$1:$H$1,0)),0)</f>
        <v>6011</v>
      </c>
      <c r="AZ19" s="19">
        <f>ROUND(INDEX('Pop and Housing Units'!$B$2:$P$115,MATCH('Property Value Dist'!$B19,'Pop and Housing Units'!$B$2:$B$115,0),MATCH('Property Value Dist'!AZ$2,'Pop and Housing Units'!$B$2:$P$2,0))*INDEX(Assumptions!$A$1:$H$16,MATCH('Property Value Dist'!AZ$4,Assumptions!$A$1:$A$16,0),MATCH('Property Value Dist'!AZ$2,Assumptions!$A$1:$H$1,0)),0)</f>
        <v>1447</v>
      </c>
      <c r="BA19" s="19">
        <f>ROUND(INDEX('Pop and Housing Units'!$B$2:$P$115,MATCH('Property Value Dist'!$B19,'Pop and Housing Units'!$B$2:$B$115,0),MATCH('Property Value Dist'!BA$2,'Pop and Housing Units'!$B$2:$P$2,0))*INDEX(Assumptions!$A$1:$H$16,MATCH('Property Value Dist'!BA$4,Assumptions!$A$1:$A$16,0),MATCH('Property Value Dist'!BA$2,Assumptions!$A$1:$H$1,0)),0)</f>
        <v>3339</v>
      </c>
      <c r="BB19" s="19">
        <f>ROUND(INDEX('Pop and Housing Units'!$B$2:$P$115,MATCH('Property Value Dist'!$B19,'Pop and Housing Units'!$B$2:$B$115,0),MATCH('Property Value Dist'!BB$2,'Pop and Housing Units'!$B$2:$P$2,0))*INDEX(Assumptions!$A$1:$H$16,MATCH('Property Value Dist'!BB$4,Assumptions!$A$1:$A$16,0),MATCH('Property Value Dist'!BB$2,Assumptions!$A$1:$H$1,0)),0)</f>
        <v>1781</v>
      </c>
      <c r="BC19" s="19">
        <f>ROUND(INDEX('Pop and Housing Units'!$B$2:$P$115,MATCH('Property Value Dist'!$B19,'Pop and Housing Units'!$B$2:$B$115,0),MATCH('Property Value Dist'!BC$2,'Pop and Housing Units'!$B$2:$P$2,0))*INDEX(Assumptions!$A$1:$H$16,MATCH('Property Value Dist'!BC$4,Assumptions!$A$1:$A$16,0),MATCH('Property Value Dist'!BC$2,Assumptions!$A$1:$H$1,0)),0)</f>
        <v>63983</v>
      </c>
      <c r="BD19" s="19">
        <f>ROUND(INDEX('Pop and Housing Units'!$B$2:$P$115,MATCH('Property Value Dist'!$B19,'Pop and Housing Units'!$B$2:$B$115,0),MATCH('Property Value Dist'!BD$2,'Pop and Housing Units'!$B$2:$P$2,0))*INDEX(Assumptions!$A$1:$H$16,MATCH('Property Value Dist'!BD$4,Assumptions!$A$1:$A$16,0),MATCH('Property Value Dist'!BD$2,Assumptions!$A$1:$H$1,0)),0)</f>
        <v>89744</v>
      </c>
      <c r="BE19" s="19">
        <f>ROUND(INDEX('Pop and Housing Units'!$B$2:$P$115,MATCH('Property Value Dist'!$B19,'Pop and Housing Units'!$B$2:$B$115,0),MATCH('Property Value Dist'!BE$2,'Pop and Housing Units'!$B$2:$P$2,0))*INDEX(Assumptions!$A$1:$H$16,MATCH('Property Value Dist'!BE$4,Assumptions!$A$1:$A$16,0),MATCH('Property Value Dist'!BE$2,Assumptions!$A$1:$H$1,0)),0)</f>
        <v>121478</v>
      </c>
      <c r="BF19" s="19">
        <f>ROUND(INDEX('Pop and Housing Units'!$B$2:$P$115,MATCH('Property Value Dist'!$B19,'Pop and Housing Units'!$B$2:$B$115,0),MATCH('Property Value Dist'!BF$2,'Pop and Housing Units'!$B$2:$P$2,0))*INDEX(Assumptions!$A$1:$H$16,MATCH('Property Value Dist'!BF$4,Assumptions!$A$1:$A$16,0),MATCH('Property Value Dist'!BF$2,Assumptions!$A$1:$H$1,0)),0)</f>
        <v>119936</v>
      </c>
      <c r="BG19" s="19">
        <f>ROUND(INDEX('Pop and Housing Units'!$B$2:$P$115,MATCH('Property Value Dist'!$B19,'Pop and Housing Units'!$B$2:$B$115,0),MATCH('Property Value Dist'!BG$2,'Pop and Housing Units'!$B$2:$P$2,0))*INDEX(Assumptions!$A$1:$H$16,MATCH('Property Value Dist'!BG$4,Assumptions!$A$1:$A$16,0),MATCH('Property Value Dist'!BG$2,Assumptions!$A$1:$H$1,0)),0)</f>
        <v>76574</v>
      </c>
      <c r="BH19" s="19">
        <f>ROUND(INDEX('Pop and Housing Units'!$B$2:$P$115,MATCH('Property Value Dist'!$B19,'Pop and Housing Units'!$B$2:$B$115,0),MATCH('Property Value Dist'!BH$2,'Pop and Housing Units'!$B$2:$P$2,0))*INDEX(Assumptions!$A$1:$H$16,MATCH('Property Value Dist'!BH$4,Assumptions!$A$1:$A$16,0),MATCH('Property Value Dist'!BH$2,Assumptions!$A$1:$H$1,0)),0)</f>
        <v>43619</v>
      </c>
      <c r="BI19" s="19">
        <f>ROUND(INDEX('Pop and Housing Units'!$B$2:$P$115,MATCH('Property Value Dist'!$B19,'Pop and Housing Units'!$B$2:$B$115,0),MATCH('Property Value Dist'!BI$2,'Pop and Housing Units'!$B$2:$P$2,0))*INDEX(Assumptions!$A$1:$H$16,MATCH('Property Value Dist'!BI$4,Assumptions!$A$1:$A$16,0),MATCH('Property Value Dist'!BI$2,Assumptions!$A$1:$H$1,0)),0)</f>
        <v>80943</v>
      </c>
      <c r="BJ19" s="19">
        <f>ROUND(INDEX('Pop and Housing Units'!$B$2:$P$115,MATCH('Property Value Dist'!$B19,'Pop and Housing Units'!$B$2:$B$115,0),MATCH('Property Value Dist'!BJ$2,'Pop and Housing Units'!$B$2:$P$2,0))*INDEX(Assumptions!$A$1:$H$16,MATCH('Property Value Dist'!BJ$4,Assumptions!$A$1:$A$16,0),MATCH('Property Value Dist'!BJ$2,Assumptions!$A$1:$H$1,0)),0)</f>
        <v>26917</v>
      </c>
      <c r="BK19" s="19">
        <f>ROUND(INDEX('Pop and Housing Units'!$B$2:$P$115,MATCH('Property Value Dist'!$B19,'Pop and Housing Units'!$B$2:$B$115,0),MATCH('Property Value Dist'!BK$2,'Pop and Housing Units'!$B$2:$P$2,0))*INDEX(Assumptions!$A$1:$H$16,MATCH('Property Value Dist'!BK$4,Assumptions!$A$1:$A$16,0),MATCH('Property Value Dist'!BK$2,Assumptions!$A$1:$H$1,0)),0)</f>
        <v>8929</v>
      </c>
      <c r="BL19" s="19">
        <f>ROUND(INDEX('Pop and Housing Units'!$B$2:$P$115,MATCH('Property Value Dist'!$B19,'Pop and Housing Units'!$B$2:$B$115,0),MATCH('Property Value Dist'!BL$2,'Pop and Housing Units'!$B$2:$P$2,0))*INDEX(Assumptions!$A$1:$H$16,MATCH('Property Value Dist'!BL$4,Assumptions!$A$1:$A$16,0),MATCH('Property Value Dist'!BL$2,Assumptions!$A$1:$H$1,0)),0)</f>
        <v>5782</v>
      </c>
      <c r="BM19" s="19">
        <f>ROUND(INDEX('Pop and Housing Units'!$B$2:$P$115,MATCH('Property Value Dist'!$B19,'Pop and Housing Units'!$B$2:$B$115,0),MATCH('Property Value Dist'!BM$2,'Pop and Housing Units'!$B$2:$P$2,0))*INDEX(Assumptions!$A$1:$H$16,MATCH('Property Value Dist'!BM$4,Assumptions!$A$1:$A$16,0),MATCH('Property Value Dist'!BM$2,Assumptions!$A$1:$H$1,0)),0)</f>
        <v>1156</v>
      </c>
      <c r="BN19" s="19">
        <f>ROUND(INDEX('Pop and Housing Units'!$B$2:$P$115,MATCH('Property Value Dist'!$B19,'Pop and Housing Units'!$B$2:$B$115,0),MATCH('Property Value Dist'!BN$2,'Pop and Housing Units'!$B$2:$P$2,0))*INDEX(Assumptions!$A$1:$H$16,MATCH('Property Value Dist'!BN$4,Assumptions!$A$1:$A$16,0),MATCH('Property Value Dist'!BN$2,Assumptions!$A$1:$H$1,0)),0)</f>
        <v>193</v>
      </c>
      <c r="BO19" s="19">
        <f>ROUND(INDEX('Pop and Housing Units'!$B$2:$P$115,MATCH('Property Value Dist'!$B19,'Pop and Housing Units'!$B$2:$B$115,0),MATCH('Property Value Dist'!BO$2,'Pop and Housing Units'!$B$2:$P$2,0))*INDEX(Assumptions!$A$1:$H$16,MATCH('Property Value Dist'!BO$4,Assumptions!$A$1:$A$16,0),MATCH('Property Value Dist'!BO$2,Assumptions!$A$1:$H$1,0)),0)</f>
        <v>3148</v>
      </c>
      <c r="BP19" s="19">
        <f>ROUND(INDEX('Pop and Housing Units'!$B$2:$P$115,MATCH('Property Value Dist'!$B19,'Pop and Housing Units'!$B$2:$B$115,0),MATCH('Property Value Dist'!BP$2,'Pop and Housing Units'!$B$2:$P$2,0))*INDEX(Assumptions!$A$1:$H$16,MATCH('Property Value Dist'!BP$4,Assumptions!$A$1:$A$16,0),MATCH('Property Value Dist'!BP$2,Assumptions!$A$1:$H$1,0)),0)</f>
        <v>11816</v>
      </c>
      <c r="BQ19" s="19">
        <f>ROUND(INDEX('Pop and Housing Units'!$B$2:$P$115,MATCH('Property Value Dist'!$B19,'Pop and Housing Units'!$B$2:$B$115,0),MATCH('Property Value Dist'!BQ$2,'Pop and Housing Units'!$B$2:$P$2,0))*INDEX(Assumptions!$A$1:$H$16,MATCH('Property Value Dist'!BQ$4,Assumptions!$A$1:$A$16,0),MATCH('Property Value Dist'!BQ$2,Assumptions!$A$1:$H$1,0)),0)</f>
        <v>24583</v>
      </c>
      <c r="BR19" s="19">
        <f>ROUND(INDEX('Pop and Housing Units'!$B$2:$P$115,MATCH('Property Value Dist'!$B19,'Pop and Housing Units'!$B$2:$B$115,0),MATCH('Property Value Dist'!BR$2,'Pop and Housing Units'!$B$2:$P$2,0))*INDEX(Assumptions!$A$1:$H$16,MATCH('Property Value Dist'!BR$4,Assumptions!$A$1:$A$16,0),MATCH('Property Value Dist'!BR$2,Assumptions!$A$1:$H$1,0)),0)</f>
        <v>20800</v>
      </c>
      <c r="BS19" s="19">
        <f>ROUND(INDEX('Pop and Housing Units'!$B$2:$P$115,MATCH('Property Value Dist'!$B19,'Pop and Housing Units'!$B$2:$B$115,0),MATCH('Property Value Dist'!BS$2,'Pop and Housing Units'!$B$2:$P$2,0))*INDEX(Assumptions!$A$1:$H$16,MATCH('Property Value Dist'!BS$4,Assumptions!$A$1:$A$16,0),MATCH('Property Value Dist'!BS$2,Assumptions!$A$1:$H$1,0)),0)</f>
        <v>24987</v>
      </c>
      <c r="BT19" s="19">
        <f>ROUND(INDEX('Pop and Housing Units'!$B$2:$P$115,MATCH('Property Value Dist'!$B19,'Pop and Housing Units'!$B$2:$B$115,0),MATCH('Property Value Dist'!BT$2,'Pop and Housing Units'!$B$2:$P$2,0))*INDEX(Assumptions!$A$1:$H$16,MATCH('Property Value Dist'!BT$4,Assumptions!$A$1:$A$16,0),MATCH('Property Value Dist'!BT$2,Assumptions!$A$1:$H$1,0)),0)</f>
        <v>15958</v>
      </c>
      <c r="BU19" s="19">
        <f>ROUND(INDEX('Pop and Housing Units'!$B$2:$P$115,MATCH('Property Value Dist'!$B19,'Pop and Housing Units'!$B$2:$B$115,0),MATCH('Property Value Dist'!BU$2,'Pop and Housing Units'!$B$2:$P$2,0))*INDEX(Assumptions!$A$1:$H$16,MATCH('Property Value Dist'!BU$4,Assumptions!$A$1:$A$16,0),MATCH('Property Value Dist'!BU$2,Assumptions!$A$1:$H$1,0)),0)</f>
        <v>9061</v>
      </c>
      <c r="BV19" s="19">
        <f>ROUND(INDEX('Pop and Housing Units'!$B$2:$P$115,MATCH('Property Value Dist'!$B19,'Pop and Housing Units'!$B$2:$B$115,0),MATCH('Property Value Dist'!BV$2,'Pop and Housing Units'!$B$2:$P$2,0))*INDEX(Assumptions!$A$1:$H$16,MATCH('Property Value Dist'!BV$4,Assumptions!$A$1:$A$16,0),MATCH('Property Value Dist'!BV$2,Assumptions!$A$1:$H$1,0)),0)</f>
        <v>26498</v>
      </c>
      <c r="BW19" s="19">
        <f>ROUND(INDEX('Pop and Housing Units'!$B$2:$P$115,MATCH('Property Value Dist'!$B19,'Pop and Housing Units'!$B$2:$B$115,0),MATCH('Property Value Dist'!BW$2,'Pop and Housing Units'!$B$2:$P$2,0))*INDEX(Assumptions!$A$1:$H$16,MATCH('Property Value Dist'!BW$4,Assumptions!$A$1:$A$16,0),MATCH('Property Value Dist'!BW$2,Assumptions!$A$1:$H$1,0)),0)</f>
        <v>12470</v>
      </c>
      <c r="BX19" s="19">
        <f>ROUND(INDEX('Pop and Housing Units'!$B$2:$P$115,MATCH('Property Value Dist'!$B19,'Pop and Housing Units'!$B$2:$B$115,0),MATCH('Property Value Dist'!BX$2,'Pop and Housing Units'!$B$2:$P$2,0))*INDEX(Assumptions!$A$1:$H$16,MATCH('Property Value Dist'!BX$4,Assumptions!$A$1:$A$16,0),MATCH('Property Value Dist'!BX$2,Assumptions!$A$1:$H$1,0)),0)</f>
        <v>4748</v>
      </c>
      <c r="BY19" s="19">
        <f>ROUND(INDEX('Pop and Housing Units'!$B$2:$P$115,MATCH('Property Value Dist'!$B19,'Pop and Housing Units'!$B$2:$B$115,0),MATCH('Property Value Dist'!BY$2,'Pop and Housing Units'!$B$2:$P$2,0))*INDEX(Assumptions!$A$1:$H$16,MATCH('Property Value Dist'!BY$4,Assumptions!$A$1:$A$16,0),MATCH('Property Value Dist'!BY$2,Assumptions!$A$1:$H$1,0)),0)</f>
        <v>2460</v>
      </c>
      <c r="BZ19" s="19">
        <f>ROUND(INDEX('Pop and Housing Units'!$B$2:$P$115,MATCH('Property Value Dist'!$B19,'Pop and Housing Units'!$B$2:$B$115,0),MATCH('Property Value Dist'!BZ$2,'Pop and Housing Units'!$B$2:$P$2,0))*INDEX(Assumptions!$A$1:$H$16,MATCH('Property Value Dist'!BZ$4,Assumptions!$A$1:$A$16,0),MATCH('Property Value Dist'!BZ$2,Assumptions!$A$1:$H$1,0)),0)</f>
        <v>1681</v>
      </c>
      <c r="CA19" s="19">
        <f>ROUND(INDEX('Pop and Housing Units'!$B$2:$P$115,MATCH('Property Value Dist'!$B19,'Pop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19" s="19">
        <f>ROUND(INDEX('Pop and Housing Units'!$B$2:$P$115,MATCH('Property Value Dist'!$B19,'Pop and Housing Units'!$B$2:$B$115,0),MATCH('Property Value Dist'!CB$2,'Pop and Housing Units'!$B$2:$P$2,0))*INDEX(Assumptions!$A$1:$H$16,MATCH('Property Value Dist'!CB$4,Assumptions!$A$1:$A$16,0),MATCH('Property Value Dist'!CB$2,Assumptions!$A$1:$H$1,0)),0)</f>
        <v>623</v>
      </c>
    </row>
    <row r="20" spans="2:80">
      <c r="B20" s="18">
        <f t="shared" si="6"/>
        <v>2035</v>
      </c>
      <c r="C20" s="17">
        <f>ROUND(INDEX('Pop and Housing Units'!$B$2:$P$115,MATCH('Property Value Dist'!$B20,'Pop and Housing Units'!$B$2:$B$115,0),MATCH('Property Value Dist'!C$2,'Pop and Housing Units'!$B$2:$P$2,0))*INDEX(Assumptions!$A$1:$H$16,MATCH('Property Value Dist'!C$4,Assumptions!$A$1:$A$16,0),MATCH('Property Value Dist'!C$2,Assumptions!$A$1:$H$1,0)),0)</f>
        <v>145654</v>
      </c>
      <c r="D20" s="17">
        <f>ROUND(INDEX('Pop and Housing Units'!$B$2:$P$115,MATCH('Property Value Dist'!$B20,'Pop and Housing Units'!$B$2:$B$115,0),MATCH('Property Value Dist'!D$2,'Pop and Housing Units'!$B$2:$P$2,0))*INDEX(Assumptions!$A$1:$H$16,MATCH('Property Value Dist'!D$4,Assumptions!$A$1:$A$16,0),MATCH('Property Value Dist'!D$2,Assumptions!$A$1:$H$1,0)),0)</f>
        <v>155477</v>
      </c>
      <c r="E20" s="17">
        <f>ROUND(INDEX('Pop and Housing Units'!$B$2:$P$115,MATCH('Property Value Dist'!$B20,'Pop and Housing Units'!$B$2:$B$115,0),MATCH('Property Value Dist'!E$2,'Pop and Housing Units'!$B$2:$P$2,0))*INDEX(Assumptions!$A$1:$H$16,MATCH('Property Value Dist'!E$4,Assumptions!$A$1:$A$16,0),MATCH('Property Value Dist'!E$2,Assumptions!$A$1:$H$1,0)),0)</f>
        <v>235417</v>
      </c>
      <c r="F20" s="17">
        <f>ROUND(INDEX('Pop and Housing Units'!$B$2:$P$115,MATCH('Property Value Dist'!$B20,'Pop and Housing Units'!$B$2:$B$115,0),MATCH('Property Value Dist'!F$2,'Pop and Housing Units'!$B$2:$P$2,0))*INDEX(Assumptions!$A$1:$H$16,MATCH('Property Value Dist'!F$4,Assumptions!$A$1:$A$16,0),MATCH('Property Value Dist'!F$2,Assumptions!$A$1:$H$1,0)),0)</f>
        <v>543322</v>
      </c>
      <c r="G20" s="17">
        <f>ROUND(INDEX('Pop and Housing Units'!$B$2:$P$115,MATCH('Property Value Dist'!$B20,'Pop and Housing Units'!$B$2:$B$115,0),MATCH('Property Value Dist'!G$2,'Pop and Housing Units'!$B$2:$P$2,0))*INDEX(Assumptions!$A$1:$H$16,MATCH('Property Value Dist'!G$4,Assumptions!$A$1:$A$16,0),MATCH('Property Value Dist'!G$2,Assumptions!$A$1:$H$1,0)),0)</f>
        <v>365150</v>
      </c>
      <c r="H20" s="17">
        <f>ROUND(INDEX('Pop and Housing Units'!$B$2:$P$115,MATCH('Property Value Dist'!$B20,'Pop and Housing Units'!$B$2:$B$115,0),MATCH('Property Value Dist'!H$2,'Pop and Housing Units'!$B$2:$P$2,0))*INDEX(Assumptions!$A$1:$H$16,MATCH('Property Value Dist'!H$4,Assumptions!$A$1:$A$16,0),MATCH('Property Value Dist'!H$2,Assumptions!$A$1:$H$1,0)),0)</f>
        <v>277081</v>
      </c>
      <c r="I20" s="17">
        <f>ROUND(INDEX('Pop and Housing Units'!$B$2:$P$115,MATCH('Property Value Dist'!$B20,'Pop and Housing Units'!$B$2:$B$115,0),MATCH('Property Value Dist'!I$2,'Pop and Housing Units'!$B$2:$P$2,0))*INDEX(Assumptions!$A$1:$H$16,MATCH('Property Value Dist'!I$4,Assumptions!$A$1:$A$16,0),MATCH('Property Value Dist'!I$2,Assumptions!$A$1:$H$1,0)),0)</f>
        <v>776368</v>
      </c>
      <c r="J20" s="17">
        <f>ROUND(INDEX('Pop and Housing Units'!$B$2:$P$115,MATCH('Property Value Dist'!$B20,'Pop and Housing Units'!$B$2:$B$115,0),MATCH('Property Value Dist'!J$2,'Pop and Housing Units'!$B$2:$P$2,0))*INDEX(Assumptions!$A$1:$H$16,MATCH('Property Value Dist'!J$4,Assumptions!$A$1:$A$16,0),MATCH('Property Value Dist'!J$2,Assumptions!$A$1:$H$1,0)),0)</f>
        <v>389878</v>
      </c>
      <c r="K20" s="17">
        <f>ROUND(INDEX('Pop and Housing Units'!$B$2:$P$115,MATCH('Property Value Dist'!$B20,'Pop and Housing Units'!$B$2:$B$115,0),MATCH('Property Value Dist'!K$2,'Pop and Housing Units'!$B$2:$P$2,0))*INDEX(Assumptions!$A$1:$H$16,MATCH('Property Value Dist'!K$4,Assumptions!$A$1:$A$16,0),MATCH('Property Value Dist'!K$2,Assumptions!$A$1:$H$1,0)),0)</f>
        <v>178849</v>
      </c>
      <c r="L20" s="17">
        <f>ROUND(INDEX('Pop and Housing Units'!$B$2:$P$115,MATCH('Property Value Dist'!$B20,'Pop and Housing Units'!$B$2:$B$115,0),MATCH('Property Value Dist'!L$2,'Pop and Housing Units'!$B$2:$P$2,0))*INDEX(Assumptions!$A$1:$H$16,MATCH('Property Value Dist'!L$4,Assumptions!$A$1:$A$16,0),MATCH('Property Value Dist'!L$2,Assumptions!$A$1:$H$1,0)),0)</f>
        <v>194092</v>
      </c>
      <c r="M20" s="17">
        <f>ROUND(INDEX('Pop and Housing Units'!$B$2:$P$115,MATCH('Property Value Dist'!$B20,'Pop and Housing Units'!$B$2:$B$115,0),MATCH('Property Value Dist'!M$2,'Pop and Housing Units'!$B$2:$P$2,0))*INDEX(Assumptions!$A$1:$H$16,MATCH('Property Value Dist'!M$4,Assumptions!$A$1:$A$16,0),MATCH('Property Value Dist'!M$2,Assumptions!$A$1:$H$1,0)),0)</f>
        <v>67407</v>
      </c>
      <c r="N20" s="17">
        <f>ROUND(INDEX('Pop and Housing Units'!$B$2:$P$115,MATCH('Property Value Dist'!$B20,'Pop and Housing Units'!$B$2:$B$115,0),MATCH('Property Value Dist'!N$2,'Pop and Housing Units'!$B$2:$P$2,0))*INDEX(Assumptions!$A$1:$H$16,MATCH('Property Value Dist'!N$4,Assumptions!$A$1:$A$16,0),MATCH('Property Value Dist'!N$2,Assumptions!$A$1:$H$1,0)),0)</f>
        <v>38276</v>
      </c>
      <c r="O20" s="17">
        <f>ROUND(INDEX('Pop and Housing Units'!$B$2:$P$115,MATCH('Property Value Dist'!$B20,'Pop and Housing Units'!$B$2:$B$115,0),MATCH('Property Value Dist'!O$2,'Pop and Housing Units'!$B$2:$P$2,0))*INDEX(Assumptions!$A$1:$H$16,MATCH('Property Value Dist'!O$4,Assumptions!$A$1:$A$16,0),MATCH('Property Value Dist'!O$2,Assumptions!$A$1:$H$1,0)),0)</f>
        <v>20324</v>
      </c>
      <c r="P20" s="17">
        <f>ROUND(INDEX('Pop and Housing Units'!$B$2:$P$115,MATCH('Property Value Dist'!$B20,'Pop and Housing Units'!$B$2:$B$115,0),MATCH('Property Value Dist'!P$2,'Pop and Housing Units'!$B$2:$P$2,0))*INDEX(Assumptions!$A$1:$H$16,MATCH('Property Value Dist'!P$4,Assumptions!$A$1:$A$16,0),MATCH('Property Value Dist'!P$2,Assumptions!$A$1:$H$1,0)),0)</f>
        <v>185562</v>
      </c>
      <c r="Q20" s="17">
        <f>ROUND(INDEX('Pop and Housing Units'!$B$2:$P$115,MATCH('Property Value Dist'!$B20,'Pop and Housing Units'!$B$2:$B$115,0),MATCH('Property Value Dist'!Q$2,'Pop and Housing Units'!$B$2:$P$2,0))*INDEX(Assumptions!$A$1:$H$16,MATCH('Property Value Dist'!Q$4,Assumptions!$A$1:$A$16,0),MATCH('Property Value Dist'!Q$2,Assumptions!$A$1:$H$1,0)),0)</f>
        <v>157420</v>
      </c>
      <c r="R20" s="17">
        <f>ROUND(INDEX('Pop and Housing Units'!$B$2:$P$115,MATCH('Property Value Dist'!$B20,'Pop and Housing Units'!$B$2:$B$115,0),MATCH('Property Value Dist'!R$2,'Pop and Housing Units'!$B$2:$P$2,0))*INDEX(Assumptions!$A$1:$H$16,MATCH('Property Value Dist'!R$4,Assumptions!$A$1:$A$16,0),MATCH('Property Value Dist'!R$2,Assumptions!$A$1:$H$1,0)),0)</f>
        <v>203151</v>
      </c>
      <c r="S20" s="17">
        <f>ROUND(INDEX('Pop and Housing Units'!$B$2:$P$115,MATCH('Property Value Dist'!$B20,'Pop and Housing Units'!$B$2:$B$115,0),MATCH('Property Value Dist'!S$2,'Pop and Housing Units'!$B$2:$P$2,0))*INDEX(Assumptions!$A$1:$H$16,MATCH('Property Value Dist'!S$4,Assumptions!$A$1:$A$16,0),MATCH('Property Value Dist'!S$2,Assumptions!$A$1:$H$1,0)),0)</f>
        <v>448808</v>
      </c>
      <c r="T20" s="17">
        <f>ROUND(INDEX('Pop and Housing Units'!$B$2:$P$115,MATCH('Property Value Dist'!$B20,'Pop and Housing Units'!$B$2:$B$115,0),MATCH('Property Value Dist'!T$2,'Pop and Housing Units'!$B$2:$P$2,0))*INDEX(Assumptions!$A$1:$H$16,MATCH('Property Value Dist'!T$4,Assumptions!$A$1:$A$16,0),MATCH('Property Value Dist'!T$2,Assumptions!$A$1:$H$1,0)),0)</f>
        <v>328325</v>
      </c>
      <c r="U20" s="17">
        <f>ROUND(INDEX('Pop and Housing Units'!$B$2:$P$115,MATCH('Property Value Dist'!$B20,'Pop and Housing Units'!$B$2:$B$115,0),MATCH('Property Value Dist'!U$2,'Pop and Housing Units'!$B$2:$P$2,0))*INDEX(Assumptions!$A$1:$H$16,MATCH('Property Value Dist'!U$4,Assumptions!$A$1:$A$16,0),MATCH('Property Value Dist'!U$2,Assumptions!$A$1:$H$1,0)),0)</f>
        <v>277610</v>
      </c>
      <c r="V20" s="17">
        <f>ROUND(INDEX('Pop and Housing Units'!$B$2:$P$115,MATCH('Property Value Dist'!$B20,'Pop and Housing Units'!$B$2:$B$115,0),MATCH('Property Value Dist'!V$2,'Pop and Housing Units'!$B$2:$P$2,0))*INDEX(Assumptions!$A$1:$H$16,MATCH('Property Value Dist'!V$4,Assumptions!$A$1:$A$16,0),MATCH('Property Value Dist'!V$2,Assumptions!$A$1:$H$1,0)),0)</f>
        <v>716452</v>
      </c>
      <c r="W20" s="17">
        <f>ROUND(INDEX('Pop and Housing Units'!$B$2:$P$115,MATCH('Property Value Dist'!$B20,'Pop and Housing Units'!$B$2:$B$115,0),MATCH('Property Value Dist'!W$2,'Pop and Housing Units'!$B$2:$P$2,0))*INDEX(Assumptions!$A$1:$H$16,MATCH('Property Value Dist'!W$4,Assumptions!$A$1:$A$16,0),MATCH('Property Value Dist'!W$2,Assumptions!$A$1:$H$1,0)),0)</f>
        <v>330084</v>
      </c>
      <c r="X20" s="17">
        <f>ROUND(INDEX('Pop and Housing Units'!$B$2:$P$115,MATCH('Property Value Dist'!$B20,'Pop and Housing Units'!$B$2:$B$115,0),MATCH('Property Value Dist'!X$2,'Pop and Housing Units'!$B$2:$P$2,0))*INDEX(Assumptions!$A$1:$H$16,MATCH('Property Value Dist'!X$4,Assumptions!$A$1:$A$16,0),MATCH('Property Value Dist'!X$2,Assumptions!$A$1:$H$1,0)),0)</f>
        <v>142469</v>
      </c>
      <c r="Y20" s="17">
        <f>ROUND(INDEX('Pop and Housing Units'!$B$2:$P$115,MATCH('Property Value Dist'!$B20,'Pop and Housing Units'!$B$2:$B$115,0),MATCH('Property Value Dist'!Y$2,'Pop and Housing Units'!$B$2:$P$2,0))*INDEX(Assumptions!$A$1:$H$16,MATCH('Property Value Dist'!Y$4,Assumptions!$A$1:$A$16,0),MATCH('Property Value Dist'!Y$2,Assumptions!$A$1:$H$1,0)),0)</f>
        <v>90876</v>
      </c>
      <c r="Z20" s="17">
        <f>ROUND(INDEX('Pop and Housing Units'!$B$2:$P$115,MATCH('Property Value Dist'!$B20,'Pop and Housing Units'!$B$2:$B$115,0),MATCH('Property Value Dist'!Z$2,'Pop and Housing Units'!$B$2:$P$2,0))*INDEX(Assumptions!$A$1:$H$16,MATCH('Property Value Dist'!Z$4,Assumptions!$A$1:$A$16,0),MATCH('Property Value Dist'!Z$2,Assumptions!$A$1:$H$1,0)),0)</f>
        <v>23452</v>
      </c>
      <c r="AA20" s="17">
        <f>ROUND(INDEX('Pop and Housing Units'!$B$2:$P$115,MATCH('Property Value Dist'!$B20,'Pop and Housing Units'!$B$2:$B$115,0),MATCH('Property Value Dist'!AA$2,'Pop and Housing Units'!$B$2:$P$2,0))*INDEX(Assumptions!$A$1:$H$16,MATCH('Property Value Dist'!AA$4,Assumptions!$A$1:$A$16,0),MATCH('Property Value Dist'!AA$2,Assumptions!$A$1:$H$1,0)),0)</f>
        <v>16416</v>
      </c>
      <c r="AB20" s="17">
        <f>ROUND(INDEX('Pop and Housing Units'!$B$2:$P$115,MATCH('Property Value Dist'!$B20,'Pop and Housing Units'!$B$2:$B$115,0),MATCH('Property Value Dist'!AB$2,'Pop and Housing Units'!$B$2:$P$2,0))*INDEX(Assumptions!$A$1:$H$16,MATCH('Property Value Dist'!AB$4,Assumptions!$A$1:$A$16,0),MATCH('Property Value Dist'!AB$2,Assumptions!$A$1:$H$1,0)),0)</f>
        <v>10846</v>
      </c>
      <c r="AC20" s="17">
        <f>ROUND(INDEX('Pop and Housing Units'!$B$2:$P$115,MATCH('Property Value Dist'!$B20,'Pop and Housing Units'!$B$2:$B$115,0),MATCH('Property Value Dist'!AC$2,'Pop and Housing Units'!$B$2:$P$2,0))*INDEX(Assumptions!$A$1:$H$16,MATCH('Property Value Dist'!AC$4,Assumptions!$A$1:$A$16,0),MATCH('Property Value Dist'!AC$2,Assumptions!$A$1:$H$1,0)),0)</f>
        <v>95375</v>
      </c>
      <c r="AD20" s="17">
        <f>ROUND(INDEX('Pop and Housing Units'!$B$2:$P$115,MATCH('Property Value Dist'!$B20,'Pop and Housing Units'!$B$2:$B$115,0),MATCH('Property Value Dist'!AD$2,'Pop and Housing Units'!$B$2:$P$2,0))*INDEX(Assumptions!$A$1:$H$16,MATCH('Property Value Dist'!AD$4,Assumptions!$A$1:$A$16,0),MATCH('Property Value Dist'!AD$2,Assumptions!$A$1:$H$1,0)),0)</f>
        <v>166907</v>
      </c>
      <c r="AE20" s="17">
        <f>ROUND(INDEX('Pop and Housing Units'!$B$2:$P$115,MATCH('Property Value Dist'!$B20,'Pop and Housing Units'!$B$2:$B$115,0),MATCH('Property Value Dist'!AE$2,'Pop and Housing Units'!$B$2:$P$2,0))*INDEX(Assumptions!$A$1:$H$16,MATCH('Property Value Dist'!AE$4,Assumptions!$A$1:$A$16,0),MATCH('Property Value Dist'!AE$2,Assumptions!$A$1:$H$1,0)),0)</f>
        <v>300861</v>
      </c>
      <c r="AF20" s="17">
        <f>ROUND(INDEX('Pop and Housing Units'!$B$2:$P$115,MATCH('Property Value Dist'!$B20,'Pop and Housing Units'!$B$2:$B$115,0),MATCH('Property Value Dist'!AF$2,'Pop and Housing Units'!$B$2:$P$2,0))*INDEX(Assumptions!$A$1:$H$16,MATCH('Property Value Dist'!AF$4,Assumptions!$A$1:$A$16,0),MATCH('Property Value Dist'!AF$2,Assumptions!$A$1:$H$1,0)),0)</f>
        <v>578950</v>
      </c>
      <c r="AG20" s="17">
        <f>ROUND(INDEX('Pop and Housing Units'!$B$2:$P$115,MATCH('Property Value Dist'!$B20,'Pop and Housing Units'!$B$2:$B$115,0),MATCH('Property Value Dist'!AG$2,'Pop and Housing Units'!$B$2:$P$2,0))*INDEX(Assumptions!$A$1:$H$16,MATCH('Property Value Dist'!AG$4,Assumptions!$A$1:$A$16,0),MATCH('Property Value Dist'!AG$2,Assumptions!$A$1:$H$1,0)),0)</f>
        <v>282107</v>
      </c>
      <c r="AH20" s="17">
        <f>ROUND(INDEX('Pop and Housing Units'!$B$2:$P$115,MATCH('Property Value Dist'!$B20,'Pop and Housing Units'!$B$2:$B$115,0),MATCH('Property Value Dist'!AH$2,'Pop and Housing Units'!$B$2:$P$2,0))*INDEX(Assumptions!$A$1:$H$16,MATCH('Property Value Dist'!AH$4,Assumptions!$A$1:$A$16,0),MATCH('Property Value Dist'!AH$2,Assumptions!$A$1:$H$1,0)),0)</f>
        <v>203878</v>
      </c>
      <c r="AI20" s="17">
        <f>ROUND(INDEX('Pop and Housing Units'!$B$2:$P$115,MATCH('Property Value Dist'!$B20,'Pop and Housing Units'!$B$2:$B$115,0),MATCH('Property Value Dist'!AI$2,'Pop and Housing Units'!$B$2:$P$2,0))*INDEX(Assumptions!$A$1:$H$16,MATCH('Property Value Dist'!AI$4,Assumptions!$A$1:$A$16,0),MATCH('Property Value Dist'!AI$2,Assumptions!$A$1:$H$1,0)),0)</f>
        <v>507418</v>
      </c>
      <c r="AJ20" s="17">
        <f>ROUND(INDEX('Pop and Housing Units'!$B$2:$P$115,MATCH('Property Value Dist'!$B20,'Pop and Housing Units'!$B$2:$B$115,0),MATCH('Property Value Dist'!AJ$2,'Pop and Housing Units'!$B$2:$P$2,0))*INDEX(Assumptions!$A$1:$H$16,MATCH('Property Value Dist'!AJ$4,Assumptions!$A$1:$A$16,0),MATCH('Property Value Dist'!AJ$2,Assumptions!$A$1:$H$1,0)),0)</f>
        <v>270052</v>
      </c>
      <c r="AK20" s="17">
        <f>ROUND(INDEX('Pop and Housing Units'!$B$2:$P$115,MATCH('Property Value Dist'!$B20,'Pop and Housing Units'!$B$2:$B$115,0),MATCH('Property Value Dist'!AK$2,'Pop and Housing Units'!$B$2:$P$2,0))*INDEX(Assumptions!$A$1:$H$16,MATCH('Property Value Dist'!AK$4,Assumptions!$A$1:$A$16,0),MATCH('Property Value Dist'!AK$2,Assumptions!$A$1:$H$1,0)),0)</f>
        <v>116272</v>
      </c>
      <c r="AL20" s="17">
        <f>ROUND(INDEX('Pop and Housing Units'!$B$2:$P$115,MATCH('Property Value Dist'!$B20,'Pop and Housing Units'!$B$2:$B$115,0),MATCH('Property Value Dist'!AL$2,'Pop and Housing Units'!$B$2:$P$2,0))*INDEX(Assumptions!$A$1:$H$16,MATCH('Property Value Dist'!AL$4,Assumptions!$A$1:$A$16,0),MATCH('Property Value Dist'!AL$2,Assumptions!$A$1:$H$1,0)),0)</f>
        <v>114129</v>
      </c>
      <c r="AM20" s="17">
        <f>ROUND(INDEX('Pop and Housing Units'!$B$2:$P$115,MATCH('Property Value Dist'!$B20,'Pop and Housing Units'!$B$2:$B$115,0),MATCH('Property Value Dist'!AM$2,'Pop and Housing Units'!$B$2:$P$2,0))*INDEX(Assumptions!$A$1:$H$16,MATCH('Property Value Dist'!AM$4,Assumptions!$A$1:$A$16,0),MATCH('Property Value Dist'!AM$2,Assumptions!$A$1:$H$1,0)),0)</f>
        <v>23308</v>
      </c>
      <c r="AN20" s="17">
        <f>ROUND(INDEX('Pop and Housing Units'!$B$2:$P$115,MATCH('Property Value Dist'!$B20,'Pop and Housing Units'!$B$2:$B$115,0),MATCH('Property Value Dist'!AN$2,'Pop and Housing Units'!$B$2:$P$2,0))*INDEX(Assumptions!$A$1:$H$16,MATCH('Property Value Dist'!AN$4,Assumptions!$A$1:$A$16,0),MATCH('Property Value Dist'!AN$2,Assumptions!$A$1:$H$1,0)),0)</f>
        <v>9645</v>
      </c>
      <c r="AO20" s="17">
        <f>ROUND(INDEX('Pop and Housing Units'!$B$2:$P$115,MATCH('Property Value Dist'!$B20,'Pop and Housing Units'!$B$2:$B$115,0),MATCH('Property Value Dist'!AO$2,'Pop and Housing Units'!$B$2:$P$2,0))*INDEX(Assumptions!$A$1:$H$16,MATCH('Property Value Dist'!AO$4,Assumptions!$A$1:$A$16,0),MATCH('Property Value Dist'!AO$2,Assumptions!$A$1:$H$1,0)),0)</f>
        <v>10181</v>
      </c>
      <c r="AP20" s="17">
        <f>ROUND(INDEX('Pop and Housing Units'!$B$2:$P$115,MATCH('Property Value Dist'!$B20,'Pop and Housing Units'!$B$2:$B$115,0),MATCH('Property Value Dist'!AP$2,'Pop and Housing Units'!$B$2:$P$2,0))*INDEX(Assumptions!$A$1:$H$16,MATCH('Property Value Dist'!AP$4,Assumptions!$A$1:$A$16,0),MATCH('Property Value Dist'!AP$2,Assumptions!$A$1:$H$1,0)),0)</f>
        <v>105555</v>
      </c>
      <c r="AQ20" s="17">
        <f>ROUND(INDEX('Pop and Housing Units'!$B$2:$P$115,MATCH('Property Value Dist'!$B20,'Pop and Housing Units'!$B$2:$B$115,0),MATCH('Property Value Dist'!AQ$2,'Pop and Housing Units'!$B$2:$P$2,0))*INDEX(Assumptions!$A$1:$H$16,MATCH('Property Value Dist'!AQ$4,Assumptions!$A$1:$A$16,0),MATCH('Property Value Dist'!AQ$2,Assumptions!$A$1:$H$1,0)),0)</f>
        <v>105892</v>
      </c>
      <c r="AR20" s="17">
        <f>ROUND(INDEX('Pop and Housing Units'!$B$2:$P$115,MATCH('Property Value Dist'!$B20,'Pop and Housing Units'!$B$2:$B$115,0),MATCH('Property Value Dist'!AR$2,'Pop and Housing Units'!$B$2:$P$2,0))*INDEX(Assumptions!$A$1:$H$16,MATCH('Property Value Dist'!AR$4,Assumptions!$A$1:$A$16,0),MATCH('Property Value Dist'!AR$2,Assumptions!$A$1:$H$1,0)),0)</f>
        <v>88505</v>
      </c>
      <c r="AS20" s="17">
        <f>ROUND(INDEX('Pop and Housing Units'!$B$2:$P$115,MATCH('Property Value Dist'!$B20,'Pop and Housing Units'!$B$2:$B$115,0),MATCH('Property Value Dist'!AS$2,'Pop and Housing Units'!$B$2:$P$2,0))*INDEX(Assumptions!$A$1:$H$16,MATCH('Property Value Dist'!AS$4,Assumptions!$A$1:$A$16,0),MATCH('Property Value Dist'!AS$2,Assumptions!$A$1:$H$1,0)),0)</f>
        <v>96806</v>
      </c>
      <c r="AT20" s="17">
        <f>ROUND(INDEX('Pop and Housing Units'!$B$2:$P$115,MATCH('Property Value Dist'!$B20,'Pop and Housing Units'!$B$2:$B$115,0),MATCH('Property Value Dist'!AT$2,'Pop and Housing Units'!$B$2:$P$2,0))*INDEX(Assumptions!$A$1:$H$16,MATCH('Property Value Dist'!AT$4,Assumptions!$A$1:$A$16,0),MATCH('Property Value Dist'!AT$2,Assumptions!$A$1:$H$1,0)),0)</f>
        <v>49132</v>
      </c>
      <c r="AU20" s="17">
        <f>ROUND(INDEX('Pop and Housing Units'!$B$2:$P$115,MATCH('Property Value Dist'!$B20,'Pop and Housing Units'!$B$2:$B$115,0),MATCH('Property Value Dist'!AU$2,'Pop and Housing Units'!$B$2:$P$2,0))*INDEX(Assumptions!$A$1:$H$16,MATCH('Property Value Dist'!AU$4,Assumptions!$A$1:$A$16,0),MATCH('Property Value Dist'!AU$2,Assumptions!$A$1:$H$1,0)),0)</f>
        <v>18901</v>
      </c>
      <c r="AV20" s="17">
        <f>ROUND(INDEX('Pop and Housing Units'!$B$2:$P$115,MATCH('Property Value Dist'!$B20,'Pop and Housing Units'!$B$2:$B$115,0),MATCH('Property Value Dist'!AV$2,'Pop and Housing Units'!$B$2:$P$2,0))*INDEX(Assumptions!$A$1:$H$16,MATCH('Property Value Dist'!AV$4,Assumptions!$A$1:$A$16,0),MATCH('Property Value Dist'!AV$2,Assumptions!$A$1:$H$1,0)),0)</f>
        <v>56816</v>
      </c>
      <c r="AW20" s="17">
        <f>ROUND(INDEX('Pop and Housing Units'!$B$2:$P$115,MATCH('Property Value Dist'!$B20,'Pop and Housing Units'!$B$2:$B$115,0),MATCH('Property Value Dist'!AW$2,'Pop and Housing Units'!$B$2:$P$2,0))*INDEX(Assumptions!$A$1:$H$16,MATCH('Property Value Dist'!AW$4,Assumptions!$A$1:$A$16,0),MATCH('Property Value Dist'!AW$2,Assumptions!$A$1:$H$1,0)),0)</f>
        <v>16321</v>
      </c>
      <c r="AX20" s="17">
        <f>ROUND(INDEX('Pop and Housing Units'!$B$2:$P$115,MATCH('Property Value Dist'!$B20,'Pop and Housing Units'!$B$2:$B$115,0),MATCH('Property Value Dist'!AX$2,'Pop and Housing Units'!$B$2:$P$2,0))*INDEX(Assumptions!$A$1:$H$16,MATCH('Property Value Dist'!AX$4,Assumptions!$A$1:$A$16,0),MATCH('Property Value Dist'!AX$2,Assumptions!$A$1:$H$1,0)),0)</f>
        <v>10264</v>
      </c>
      <c r="AY20" s="17">
        <f>ROUND(INDEX('Pop and Housing Units'!$B$2:$P$115,MATCH('Property Value Dist'!$B20,'Pop and Housing Units'!$B$2:$B$115,0),MATCH('Property Value Dist'!AY$2,'Pop and Housing Units'!$B$2:$P$2,0))*INDEX(Assumptions!$A$1:$H$16,MATCH('Property Value Dist'!AY$4,Assumptions!$A$1:$A$16,0),MATCH('Property Value Dist'!AY$2,Assumptions!$A$1:$H$1,0)),0)</f>
        <v>6057</v>
      </c>
      <c r="AZ20" s="17">
        <f>ROUND(INDEX('Pop and Housing Units'!$B$2:$P$115,MATCH('Property Value Dist'!$B20,'Pop and Housing Units'!$B$2:$B$115,0),MATCH('Property Value Dist'!AZ$2,'Pop and Housing Units'!$B$2:$P$2,0))*INDEX(Assumptions!$A$1:$H$16,MATCH('Property Value Dist'!AZ$4,Assumptions!$A$1:$A$16,0),MATCH('Property Value Dist'!AZ$2,Assumptions!$A$1:$H$1,0)),0)</f>
        <v>1458</v>
      </c>
      <c r="BA20" s="17">
        <f>ROUND(INDEX('Pop and Housing Units'!$B$2:$P$115,MATCH('Property Value Dist'!$B20,'Pop and Housing Units'!$B$2:$B$115,0),MATCH('Property Value Dist'!BA$2,'Pop and Housing Units'!$B$2:$P$2,0))*INDEX(Assumptions!$A$1:$H$16,MATCH('Property Value Dist'!BA$4,Assumptions!$A$1:$A$16,0),MATCH('Property Value Dist'!BA$2,Assumptions!$A$1:$H$1,0)),0)</f>
        <v>3365</v>
      </c>
      <c r="BB20" s="17">
        <f>ROUND(INDEX('Pop and Housing Units'!$B$2:$P$115,MATCH('Property Value Dist'!$B20,'Pop and Housing Units'!$B$2:$B$115,0),MATCH('Property Value Dist'!BB$2,'Pop and Housing Units'!$B$2:$P$2,0))*INDEX(Assumptions!$A$1:$H$16,MATCH('Property Value Dist'!BB$4,Assumptions!$A$1:$A$16,0),MATCH('Property Value Dist'!BB$2,Assumptions!$A$1:$H$1,0)),0)</f>
        <v>1795</v>
      </c>
      <c r="BC20" s="17">
        <f>ROUND(INDEX('Pop and Housing Units'!$B$2:$P$115,MATCH('Property Value Dist'!$B20,'Pop and Housing Units'!$B$2:$B$115,0),MATCH('Property Value Dist'!BC$2,'Pop and Housing Units'!$B$2:$P$2,0))*INDEX(Assumptions!$A$1:$H$16,MATCH('Property Value Dist'!BC$4,Assumptions!$A$1:$A$16,0),MATCH('Property Value Dist'!BC$2,Assumptions!$A$1:$H$1,0)),0)</f>
        <v>64523</v>
      </c>
      <c r="BD20" s="17">
        <f>ROUND(INDEX('Pop and Housing Units'!$B$2:$P$115,MATCH('Property Value Dist'!$B20,'Pop and Housing Units'!$B$2:$B$115,0),MATCH('Property Value Dist'!BD$2,'Pop and Housing Units'!$B$2:$P$2,0))*INDEX(Assumptions!$A$1:$H$16,MATCH('Property Value Dist'!BD$4,Assumptions!$A$1:$A$16,0),MATCH('Property Value Dist'!BD$2,Assumptions!$A$1:$H$1,0)),0)</f>
        <v>90500</v>
      </c>
      <c r="BE20" s="17">
        <f>ROUND(INDEX('Pop and Housing Units'!$B$2:$P$115,MATCH('Property Value Dist'!$B20,'Pop and Housing Units'!$B$2:$B$115,0),MATCH('Property Value Dist'!BE$2,'Pop and Housing Units'!$B$2:$P$2,0))*INDEX(Assumptions!$A$1:$H$16,MATCH('Property Value Dist'!BE$4,Assumptions!$A$1:$A$16,0),MATCH('Property Value Dist'!BE$2,Assumptions!$A$1:$H$1,0)),0)</f>
        <v>122502</v>
      </c>
      <c r="BF20" s="17">
        <f>ROUND(INDEX('Pop and Housing Units'!$B$2:$P$115,MATCH('Property Value Dist'!$B20,'Pop and Housing Units'!$B$2:$B$115,0),MATCH('Property Value Dist'!BF$2,'Pop and Housing Units'!$B$2:$P$2,0))*INDEX(Assumptions!$A$1:$H$16,MATCH('Property Value Dist'!BF$4,Assumptions!$A$1:$A$16,0),MATCH('Property Value Dist'!BF$2,Assumptions!$A$1:$H$1,0)),0)</f>
        <v>120947</v>
      </c>
      <c r="BG20" s="17">
        <f>ROUND(INDEX('Pop and Housing Units'!$B$2:$P$115,MATCH('Property Value Dist'!$B20,'Pop and Housing Units'!$B$2:$B$115,0),MATCH('Property Value Dist'!BG$2,'Pop and Housing Units'!$B$2:$P$2,0))*INDEX(Assumptions!$A$1:$H$16,MATCH('Property Value Dist'!BG$4,Assumptions!$A$1:$A$16,0),MATCH('Property Value Dist'!BG$2,Assumptions!$A$1:$H$1,0)),0)</f>
        <v>77220</v>
      </c>
      <c r="BH20" s="17">
        <f>ROUND(INDEX('Pop and Housing Units'!$B$2:$P$115,MATCH('Property Value Dist'!$B20,'Pop and Housing Units'!$B$2:$B$115,0),MATCH('Property Value Dist'!BH$2,'Pop and Housing Units'!$B$2:$P$2,0))*INDEX(Assumptions!$A$1:$H$16,MATCH('Property Value Dist'!BH$4,Assumptions!$A$1:$A$16,0),MATCH('Property Value Dist'!BH$2,Assumptions!$A$1:$H$1,0)),0)</f>
        <v>43987</v>
      </c>
      <c r="BI20" s="17">
        <f>ROUND(INDEX('Pop and Housing Units'!$B$2:$P$115,MATCH('Property Value Dist'!$B20,'Pop and Housing Units'!$B$2:$B$115,0),MATCH('Property Value Dist'!BI$2,'Pop and Housing Units'!$B$2:$P$2,0))*INDEX(Assumptions!$A$1:$H$16,MATCH('Property Value Dist'!BI$4,Assumptions!$A$1:$A$16,0),MATCH('Property Value Dist'!BI$2,Assumptions!$A$1:$H$1,0)),0)</f>
        <v>81625</v>
      </c>
      <c r="BJ20" s="17">
        <f>ROUND(INDEX('Pop and Housing Units'!$B$2:$P$115,MATCH('Property Value Dist'!$B20,'Pop and Housing Units'!$B$2:$B$115,0),MATCH('Property Value Dist'!BJ$2,'Pop and Housing Units'!$B$2:$P$2,0))*INDEX(Assumptions!$A$1:$H$16,MATCH('Property Value Dist'!BJ$4,Assumptions!$A$1:$A$16,0),MATCH('Property Value Dist'!BJ$2,Assumptions!$A$1:$H$1,0)),0)</f>
        <v>27144</v>
      </c>
      <c r="BK20" s="17">
        <f>ROUND(INDEX('Pop and Housing Units'!$B$2:$P$115,MATCH('Property Value Dist'!$B20,'Pop and Housing Units'!$B$2:$B$115,0),MATCH('Property Value Dist'!BK$2,'Pop and Housing Units'!$B$2:$P$2,0))*INDEX(Assumptions!$A$1:$H$16,MATCH('Property Value Dist'!BK$4,Assumptions!$A$1:$A$16,0),MATCH('Property Value Dist'!BK$2,Assumptions!$A$1:$H$1,0)),0)</f>
        <v>9005</v>
      </c>
      <c r="BL20" s="17">
        <f>ROUND(INDEX('Pop and Housing Units'!$B$2:$P$115,MATCH('Property Value Dist'!$B20,'Pop and Housing Units'!$B$2:$B$115,0),MATCH('Property Value Dist'!BL$2,'Pop and Housing Units'!$B$2:$P$2,0))*INDEX(Assumptions!$A$1:$H$16,MATCH('Property Value Dist'!BL$4,Assumptions!$A$1:$A$16,0),MATCH('Property Value Dist'!BL$2,Assumptions!$A$1:$H$1,0)),0)</f>
        <v>5830</v>
      </c>
      <c r="BM20" s="17">
        <f>ROUND(INDEX('Pop and Housing Units'!$B$2:$P$115,MATCH('Property Value Dist'!$B20,'Pop and Housing Units'!$B$2:$B$115,0),MATCH('Property Value Dist'!BM$2,'Pop and Housing Units'!$B$2:$P$2,0))*INDEX(Assumptions!$A$1:$H$16,MATCH('Property Value Dist'!BM$4,Assumptions!$A$1:$A$16,0),MATCH('Property Value Dist'!BM$2,Assumptions!$A$1:$H$1,0)),0)</f>
        <v>1166</v>
      </c>
      <c r="BN20" s="17">
        <f>ROUND(INDEX('Pop and Housing Units'!$B$2:$P$115,MATCH('Property Value Dist'!$B20,'Pop and Housing Units'!$B$2:$B$115,0),MATCH('Property Value Dist'!BN$2,'Pop and Housing Units'!$B$2:$P$2,0))*INDEX(Assumptions!$A$1:$H$16,MATCH('Property Value Dist'!BN$4,Assumptions!$A$1:$A$16,0),MATCH('Property Value Dist'!BN$2,Assumptions!$A$1:$H$1,0)),0)</f>
        <v>194</v>
      </c>
      <c r="BO20" s="17">
        <f>ROUND(INDEX('Pop and Housing Units'!$B$2:$P$115,MATCH('Property Value Dist'!$B20,'Pop and Housing Units'!$B$2:$B$115,0),MATCH('Property Value Dist'!BO$2,'Pop and Housing Units'!$B$2:$P$2,0))*INDEX(Assumptions!$A$1:$H$16,MATCH('Property Value Dist'!BO$4,Assumptions!$A$1:$A$16,0),MATCH('Property Value Dist'!BO$2,Assumptions!$A$1:$H$1,0)),0)</f>
        <v>3174</v>
      </c>
      <c r="BP20" s="17">
        <f>ROUND(INDEX('Pop and Housing Units'!$B$2:$P$115,MATCH('Property Value Dist'!$B20,'Pop and Housing Units'!$B$2:$B$115,0),MATCH('Property Value Dist'!BP$2,'Pop and Housing Units'!$B$2:$P$2,0))*INDEX(Assumptions!$A$1:$H$16,MATCH('Property Value Dist'!BP$4,Assumptions!$A$1:$A$16,0),MATCH('Property Value Dist'!BP$2,Assumptions!$A$1:$H$1,0)),0)</f>
        <v>11934</v>
      </c>
      <c r="BQ20" s="17">
        <f>ROUND(INDEX('Pop and Housing Units'!$B$2:$P$115,MATCH('Property Value Dist'!$B20,'Pop and Housing Units'!$B$2:$B$115,0),MATCH('Property Value Dist'!BQ$2,'Pop and Housing Units'!$B$2:$P$2,0))*INDEX(Assumptions!$A$1:$H$16,MATCH('Property Value Dist'!BQ$4,Assumptions!$A$1:$A$16,0),MATCH('Property Value Dist'!BQ$2,Assumptions!$A$1:$H$1,0)),0)</f>
        <v>24828</v>
      </c>
      <c r="BR20" s="17">
        <f>ROUND(INDEX('Pop and Housing Units'!$B$2:$P$115,MATCH('Property Value Dist'!$B20,'Pop and Housing Units'!$B$2:$B$115,0),MATCH('Property Value Dist'!BR$2,'Pop and Housing Units'!$B$2:$P$2,0))*INDEX(Assumptions!$A$1:$H$16,MATCH('Property Value Dist'!BR$4,Assumptions!$A$1:$A$16,0),MATCH('Property Value Dist'!BR$2,Assumptions!$A$1:$H$1,0)),0)</f>
        <v>21007</v>
      </c>
      <c r="BS20" s="17">
        <f>ROUND(INDEX('Pop and Housing Units'!$B$2:$P$115,MATCH('Property Value Dist'!$B20,'Pop and Housing Units'!$B$2:$B$115,0),MATCH('Property Value Dist'!BS$2,'Pop and Housing Units'!$B$2:$P$2,0))*INDEX(Assumptions!$A$1:$H$16,MATCH('Property Value Dist'!BS$4,Assumptions!$A$1:$A$16,0),MATCH('Property Value Dist'!BS$2,Assumptions!$A$1:$H$1,0)),0)</f>
        <v>25237</v>
      </c>
      <c r="BT20" s="17">
        <f>ROUND(INDEX('Pop and Housing Units'!$B$2:$P$115,MATCH('Property Value Dist'!$B20,'Pop and Housing Units'!$B$2:$B$115,0),MATCH('Property Value Dist'!BT$2,'Pop and Housing Units'!$B$2:$P$2,0))*INDEX(Assumptions!$A$1:$H$16,MATCH('Property Value Dist'!BT$4,Assumptions!$A$1:$A$16,0),MATCH('Property Value Dist'!BT$2,Assumptions!$A$1:$H$1,0)),0)</f>
        <v>16117</v>
      </c>
      <c r="BU20" s="17">
        <f>ROUND(INDEX('Pop and Housing Units'!$B$2:$P$115,MATCH('Property Value Dist'!$B20,'Pop and Housing Units'!$B$2:$B$115,0),MATCH('Property Value Dist'!BU$2,'Pop and Housing Units'!$B$2:$P$2,0))*INDEX(Assumptions!$A$1:$H$16,MATCH('Property Value Dist'!BU$4,Assumptions!$A$1:$A$16,0),MATCH('Property Value Dist'!BU$2,Assumptions!$A$1:$H$1,0)),0)</f>
        <v>9151</v>
      </c>
      <c r="BV20" s="17">
        <f>ROUND(INDEX('Pop and Housing Units'!$B$2:$P$115,MATCH('Property Value Dist'!$B20,'Pop and Housing Units'!$B$2:$B$115,0),MATCH('Property Value Dist'!BV$2,'Pop and Housing Units'!$B$2:$P$2,0))*INDEX(Assumptions!$A$1:$H$16,MATCH('Property Value Dist'!BV$4,Assumptions!$A$1:$A$16,0),MATCH('Property Value Dist'!BV$2,Assumptions!$A$1:$H$1,0)),0)</f>
        <v>26762</v>
      </c>
      <c r="BW20" s="17">
        <f>ROUND(INDEX('Pop and Housing Units'!$B$2:$P$115,MATCH('Property Value Dist'!$B20,'Pop and Housing Units'!$B$2:$B$115,0),MATCH('Property Value Dist'!BW$2,'Pop and Housing Units'!$B$2:$P$2,0))*INDEX(Assumptions!$A$1:$H$16,MATCH('Property Value Dist'!BW$4,Assumptions!$A$1:$A$16,0),MATCH('Property Value Dist'!BW$2,Assumptions!$A$1:$H$1,0)),0)</f>
        <v>12595</v>
      </c>
      <c r="BX20" s="17">
        <f>ROUND(INDEX('Pop and Housing Units'!$B$2:$P$115,MATCH('Property Value Dist'!$B20,'Pop and Housing Units'!$B$2:$B$115,0),MATCH('Property Value Dist'!BX$2,'Pop and Housing Units'!$B$2:$P$2,0))*INDEX(Assumptions!$A$1:$H$16,MATCH('Property Value Dist'!BX$4,Assumptions!$A$1:$A$16,0),MATCH('Property Value Dist'!BX$2,Assumptions!$A$1:$H$1,0)),0)</f>
        <v>4796</v>
      </c>
      <c r="BY20" s="17">
        <f>ROUND(INDEX('Pop and Housing Units'!$B$2:$P$115,MATCH('Property Value Dist'!$B20,'Pop and Housing Units'!$B$2:$B$115,0),MATCH('Property Value Dist'!BY$2,'Pop and Housing Units'!$B$2:$P$2,0))*INDEX(Assumptions!$A$1:$H$16,MATCH('Property Value Dist'!BY$4,Assumptions!$A$1:$A$16,0),MATCH('Property Value Dist'!BY$2,Assumptions!$A$1:$H$1,0)),0)</f>
        <v>2484</v>
      </c>
      <c r="BZ20" s="17">
        <f>ROUND(INDEX('Pop and Housing Units'!$B$2:$P$115,MATCH('Property Value Dist'!$B20,'Pop and Housing Units'!$B$2:$B$115,0),MATCH('Property Value Dist'!BZ$2,'Pop and Housing Units'!$B$2:$P$2,0))*INDEX(Assumptions!$A$1:$H$16,MATCH('Property Value Dist'!BZ$4,Assumptions!$A$1:$A$16,0),MATCH('Property Value Dist'!BZ$2,Assumptions!$A$1:$H$1,0)),0)</f>
        <v>1698</v>
      </c>
      <c r="CA20" s="17">
        <f>ROUND(INDEX('Pop and Housing Units'!$B$2:$P$115,MATCH('Property Value Dist'!$B20,'Pop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20" s="17">
        <f>ROUND(INDEX('Pop and Housing Units'!$B$2:$P$115,MATCH('Property Value Dist'!$B20,'Pop and Housing Units'!$B$2:$B$115,0),MATCH('Property Value Dist'!CB$2,'Pop and Housing Units'!$B$2:$P$2,0))*INDEX(Assumptions!$A$1:$H$16,MATCH('Property Value Dist'!CB$4,Assumptions!$A$1:$A$16,0),MATCH('Property Value Dist'!CB$2,Assumptions!$A$1:$H$1,0)),0)</f>
        <v>629</v>
      </c>
    </row>
    <row r="21" spans="2:80">
      <c r="B21" s="18">
        <f t="shared" si="6"/>
        <v>2036</v>
      </c>
      <c r="C21" s="19">
        <f>ROUND(INDEX('Pop and Housing Units'!$B$2:$P$115,MATCH('Property Value Dist'!$B21,'Pop and Housing Units'!$B$2:$B$115,0),MATCH('Property Value Dist'!C$2,'Pop and Housing Units'!$B$2:$P$2,0))*INDEX(Assumptions!$A$1:$H$16,MATCH('Property Value Dist'!C$4,Assumptions!$A$1:$A$16,0),MATCH('Property Value Dist'!C$2,Assumptions!$A$1:$H$1,0)),0)</f>
        <v>148120</v>
      </c>
      <c r="D21" s="19">
        <f>ROUND(INDEX('Pop and Housing Units'!$B$2:$P$115,MATCH('Property Value Dist'!$B21,'Pop and Housing Units'!$B$2:$B$115,0),MATCH('Property Value Dist'!D$2,'Pop and Housing Units'!$B$2:$P$2,0))*INDEX(Assumptions!$A$1:$H$16,MATCH('Property Value Dist'!D$4,Assumptions!$A$1:$A$16,0),MATCH('Property Value Dist'!D$2,Assumptions!$A$1:$H$1,0)),0)</f>
        <v>158110</v>
      </c>
      <c r="E21" s="19">
        <f>ROUND(INDEX('Pop and Housing Units'!$B$2:$P$115,MATCH('Property Value Dist'!$B21,'Pop and Housing Units'!$B$2:$B$115,0),MATCH('Property Value Dist'!E$2,'Pop and Housing Units'!$B$2:$P$2,0))*INDEX(Assumptions!$A$1:$H$16,MATCH('Property Value Dist'!E$4,Assumptions!$A$1:$A$16,0),MATCH('Property Value Dist'!E$2,Assumptions!$A$1:$H$1,0)),0)</f>
        <v>239404</v>
      </c>
      <c r="F21" s="19">
        <f>ROUND(INDEX('Pop and Housing Units'!$B$2:$P$115,MATCH('Property Value Dist'!$B21,'Pop and Housing Units'!$B$2:$B$115,0),MATCH('Property Value Dist'!F$2,'Pop and Housing Units'!$B$2:$P$2,0))*INDEX(Assumptions!$A$1:$H$16,MATCH('Property Value Dist'!F$4,Assumptions!$A$1:$A$16,0),MATCH('Property Value Dist'!F$2,Assumptions!$A$1:$H$1,0)),0)</f>
        <v>552523</v>
      </c>
      <c r="G21" s="19">
        <f>ROUND(INDEX('Pop and Housing Units'!$B$2:$P$115,MATCH('Property Value Dist'!$B21,'Pop and Housing Units'!$B$2:$B$115,0),MATCH('Property Value Dist'!G$2,'Pop and Housing Units'!$B$2:$P$2,0))*INDEX(Assumptions!$A$1:$H$16,MATCH('Property Value Dist'!G$4,Assumptions!$A$1:$A$16,0),MATCH('Property Value Dist'!G$2,Assumptions!$A$1:$H$1,0)),0)</f>
        <v>371334</v>
      </c>
      <c r="H21" s="19">
        <f>ROUND(INDEX('Pop and Housing Units'!$B$2:$P$115,MATCH('Property Value Dist'!$B21,'Pop and Housing Units'!$B$2:$B$115,0),MATCH('Property Value Dist'!H$2,'Pop and Housing Units'!$B$2:$P$2,0))*INDEX(Assumptions!$A$1:$H$16,MATCH('Property Value Dist'!H$4,Assumptions!$A$1:$A$16,0),MATCH('Property Value Dist'!H$2,Assumptions!$A$1:$H$1,0)),0)</f>
        <v>281773</v>
      </c>
      <c r="I21" s="19">
        <f>ROUND(INDEX('Pop and Housing Units'!$B$2:$P$115,MATCH('Property Value Dist'!$B21,'Pop and Housing Units'!$B$2:$B$115,0),MATCH('Property Value Dist'!I$2,'Pop and Housing Units'!$B$2:$P$2,0))*INDEX(Assumptions!$A$1:$H$16,MATCH('Property Value Dist'!I$4,Assumptions!$A$1:$A$16,0),MATCH('Property Value Dist'!I$2,Assumptions!$A$1:$H$1,0)),0)</f>
        <v>789515</v>
      </c>
      <c r="J21" s="19">
        <f>ROUND(INDEX('Pop and Housing Units'!$B$2:$P$115,MATCH('Property Value Dist'!$B21,'Pop and Housing Units'!$B$2:$B$115,0),MATCH('Property Value Dist'!J$2,'Pop and Housing Units'!$B$2:$P$2,0))*INDEX(Assumptions!$A$1:$H$16,MATCH('Property Value Dist'!J$4,Assumptions!$A$1:$A$16,0),MATCH('Property Value Dist'!J$2,Assumptions!$A$1:$H$1,0)),0)</f>
        <v>396480</v>
      </c>
      <c r="K21" s="19">
        <f>ROUND(INDEX('Pop and Housing Units'!$B$2:$P$115,MATCH('Property Value Dist'!$B21,'Pop and Housing Units'!$B$2:$B$115,0),MATCH('Property Value Dist'!K$2,'Pop and Housing Units'!$B$2:$P$2,0))*INDEX(Assumptions!$A$1:$H$16,MATCH('Property Value Dist'!K$4,Assumptions!$A$1:$A$16,0),MATCH('Property Value Dist'!K$2,Assumptions!$A$1:$H$1,0)),0)</f>
        <v>181878</v>
      </c>
      <c r="L21" s="19">
        <f>ROUND(INDEX('Pop and Housing Units'!$B$2:$P$115,MATCH('Property Value Dist'!$B21,'Pop and Housing Units'!$B$2:$B$115,0),MATCH('Property Value Dist'!L$2,'Pop and Housing Units'!$B$2:$P$2,0))*INDEX(Assumptions!$A$1:$H$16,MATCH('Property Value Dist'!L$4,Assumptions!$A$1:$A$16,0),MATCH('Property Value Dist'!L$2,Assumptions!$A$1:$H$1,0)),0)</f>
        <v>197379</v>
      </c>
      <c r="M21" s="19">
        <f>ROUND(INDEX('Pop and Housing Units'!$B$2:$P$115,MATCH('Property Value Dist'!$B21,'Pop and Housing Units'!$B$2:$B$115,0),MATCH('Property Value Dist'!M$2,'Pop and Housing Units'!$B$2:$P$2,0))*INDEX(Assumptions!$A$1:$H$16,MATCH('Property Value Dist'!M$4,Assumptions!$A$1:$A$16,0),MATCH('Property Value Dist'!M$2,Assumptions!$A$1:$H$1,0)),0)</f>
        <v>68549</v>
      </c>
      <c r="N21" s="19">
        <f>ROUND(INDEX('Pop and Housing Units'!$B$2:$P$115,MATCH('Property Value Dist'!$B21,'Pop and Housing Units'!$B$2:$B$115,0),MATCH('Property Value Dist'!N$2,'Pop and Housing Units'!$B$2:$P$2,0))*INDEX(Assumptions!$A$1:$H$16,MATCH('Property Value Dist'!N$4,Assumptions!$A$1:$A$16,0),MATCH('Property Value Dist'!N$2,Assumptions!$A$1:$H$1,0)),0)</f>
        <v>38925</v>
      </c>
      <c r="O21" s="19">
        <f>ROUND(INDEX('Pop and Housing Units'!$B$2:$P$115,MATCH('Property Value Dist'!$B21,'Pop and Housing Units'!$B$2:$B$115,0),MATCH('Property Value Dist'!O$2,'Pop and Housing Units'!$B$2:$P$2,0))*INDEX(Assumptions!$A$1:$H$16,MATCH('Property Value Dist'!O$4,Assumptions!$A$1:$A$16,0),MATCH('Property Value Dist'!O$2,Assumptions!$A$1:$H$1,0)),0)</f>
        <v>20668</v>
      </c>
      <c r="P21" s="19">
        <f>ROUND(INDEX('Pop and Housing Units'!$B$2:$P$115,MATCH('Property Value Dist'!$B21,'Pop and Housing Units'!$B$2:$B$115,0),MATCH('Property Value Dist'!P$2,'Pop and Housing Units'!$B$2:$P$2,0))*INDEX(Assumptions!$A$1:$H$16,MATCH('Property Value Dist'!P$4,Assumptions!$A$1:$A$16,0),MATCH('Property Value Dist'!P$2,Assumptions!$A$1:$H$1,0)),0)</f>
        <v>188049</v>
      </c>
      <c r="Q21" s="19">
        <f>ROUND(INDEX('Pop and Housing Units'!$B$2:$P$115,MATCH('Property Value Dist'!$B21,'Pop and Housing Units'!$B$2:$B$115,0),MATCH('Property Value Dist'!Q$2,'Pop and Housing Units'!$B$2:$P$2,0))*INDEX(Assumptions!$A$1:$H$16,MATCH('Property Value Dist'!Q$4,Assumptions!$A$1:$A$16,0),MATCH('Property Value Dist'!Q$2,Assumptions!$A$1:$H$1,0)),0)</f>
        <v>159529</v>
      </c>
      <c r="R21" s="19">
        <f>ROUND(INDEX('Pop and Housing Units'!$B$2:$P$115,MATCH('Property Value Dist'!$B21,'Pop and Housing Units'!$B$2:$B$115,0),MATCH('Property Value Dist'!R$2,'Pop and Housing Units'!$B$2:$P$2,0))*INDEX(Assumptions!$A$1:$H$16,MATCH('Property Value Dist'!R$4,Assumptions!$A$1:$A$16,0),MATCH('Property Value Dist'!R$2,Assumptions!$A$1:$H$1,0)),0)</f>
        <v>205873</v>
      </c>
      <c r="S21" s="19">
        <f>ROUND(INDEX('Pop and Housing Units'!$B$2:$P$115,MATCH('Property Value Dist'!$B21,'Pop and Housing Units'!$B$2:$B$115,0),MATCH('Property Value Dist'!S$2,'Pop and Housing Units'!$B$2:$P$2,0))*INDEX(Assumptions!$A$1:$H$16,MATCH('Property Value Dist'!S$4,Assumptions!$A$1:$A$16,0),MATCH('Property Value Dist'!S$2,Assumptions!$A$1:$H$1,0)),0)</f>
        <v>454822</v>
      </c>
      <c r="T21" s="19">
        <f>ROUND(INDEX('Pop and Housing Units'!$B$2:$P$115,MATCH('Property Value Dist'!$B21,'Pop and Housing Units'!$B$2:$B$115,0),MATCH('Property Value Dist'!T$2,'Pop and Housing Units'!$B$2:$P$2,0))*INDEX(Assumptions!$A$1:$H$16,MATCH('Property Value Dist'!T$4,Assumptions!$A$1:$A$16,0),MATCH('Property Value Dist'!T$2,Assumptions!$A$1:$H$1,0)),0)</f>
        <v>332724</v>
      </c>
      <c r="U21" s="19">
        <f>ROUND(INDEX('Pop and Housing Units'!$B$2:$P$115,MATCH('Property Value Dist'!$B21,'Pop and Housing Units'!$B$2:$B$115,0),MATCH('Property Value Dist'!U$2,'Pop and Housing Units'!$B$2:$P$2,0))*INDEX(Assumptions!$A$1:$H$16,MATCH('Property Value Dist'!U$4,Assumptions!$A$1:$A$16,0),MATCH('Property Value Dist'!U$2,Assumptions!$A$1:$H$1,0)),0)</f>
        <v>281330</v>
      </c>
      <c r="V21" s="19">
        <f>ROUND(INDEX('Pop and Housing Units'!$B$2:$P$115,MATCH('Property Value Dist'!$B21,'Pop and Housing Units'!$B$2:$B$115,0),MATCH('Property Value Dist'!V$2,'Pop and Housing Units'!$B$2:$P$2,0))*INDEX(Assumptions!$A$1:$H$16,MATCH('Property Value Dist'!V$4,Assumptions!$A$1:$A$16,0),MATCH('Property Value Dist'!V$2,Assumptions!$A$1:$H$1,0)),0)</f>
        <v>726052</v>
      </c>
      <c r="W21" s="19">
        <f>ROUND(INDEX('Pop and Housing Units'!$B$2:$P$115,MATCH('Property Value Dist'!$B21,'Pop and Housing Units'!$B$2:$B$115,0),MATCH('Property Value Dist'!W$2,'Pop and Housing Units'!$B$2:$P$2,0))*INDEX(Assumptions!$A$1:$H$16,MATCH('Property Value Dist'!W$4,Assumptions!$A$1:$A$16,0),MATCH('Property Value Dist'!W$2,Assumptions!$A$1:$H$1,0)),0)</f>
        <v>334507</v>
      </c>
      <c r="X21" s="19">
        <f>ROUND(INDEX('Pop and Housing Units'!$B$2:$P$115,MATCH('Property Value Dist'!$B21,'Pop and Housing Units'!$B$2:$B$115,0),MATCH('Property Value Dist'!X$2,'Pop and Housing Units'!$B$2:$P$2,0))*INDEX(Assumptions!$A$1:$H$16,MATCH('Property Value Dist'!X$4,Assumptions!$A$1:$A$16,0),MATCH('Property Value Dist'!X$2,Assumptions!$A$1:$H$1,0)),0)</f>
        <v>144379</v>
      </c>
      <c r="Y21" s="19">
        <f>ROUND(INDEX('Pop and Housing Units'!$B$2:$P$115,MATCH('Property Value Dist'!$B21,'Pop and Housing Units'!$B$2:$B$115,0),MATCH('Property Value Dist'!Y$2,'Pop and Housing Units'!$B$2:$P$2,0))*INDEX(Assumptions!$A$1:$H$16,MATCH('Property Value Dist'!Y$4,Assumptions!$A$1:$A$16,0),MATCH('Property Value Dist'!Y$2,Assumptions!$A$1:$H$1,0)),0)</f>
        <v>92093</v>
      </c>
      <c r="Z21" s="19">
        <f>ROUND(INDEX('Pop and Housing Units'!$B$2:$P$115,MATCH('Property Value Dist'!$B21,'Pop and Housing Units'!$B$2:$B$115,0),MATCH('Property Value Dist'!Z$2,'Pop and Housing Units'!$B$2:$P$2,0))*INDEX(Assumptions!$A$1:$H$16,MATCH('Property Value Dist'!Z$4,Assumptions!$A$1:$A$16,0),MATCH('Property Value Dist'!Z$2,Assumptions!$A$1:$H$1,0)),0)</f>
        <v>23766</v>
      </c>
      <c r="AA21" s="19">
        <f>ROUND(INDEX('Pop and Housing Units'!$B$2:$P$115,MATCH('Property Value Dist'!$B21,'Pop and Housing Units'!$B$2:$B$115,0),MATCH('Property Value Dist'!AA$2,'Pop and Housing Units'!$B$2:$P$2,0))*INDEX(Assumptions!$A$1:$H$16,MATCH('Property Value Dist'!AA$4,Assumptions!$A$1:$A$16,0),MATCH('Property Value Dist'!AA$2,Assumptions!$A$1:$H$1,0)),0)</f>
        <v>16636</v>
      </c>
      <c r="AB21" s="19">
        <f>ROUND(INDEX('Pop and Housing Units'!$B$2:$P$115,MATCH('Property Value Dist'!$B21,'Pop and Housing Units'!$B$2:$B$115,0),MATCH('Property Value Dist'!AB$2,'Pop and Housing Units'!$B$2:$P$2,0))*INDEX(Assumptions!$A$1:$H$16,MATCH('Property Value Dist'!AB$4,Assumptions!$A$1:$A$16,0),MATCH('Property Value Dist'!AB$2,Assumptions!$A$1:$H$1,0)),0)</f>
        <v>10992</v>
      </c>
      <c r="AC21" s="19">
        <f>ROUND(INDEX('Pop and Housing Units'!$B$2:$P$115,MATCH('Property Value Dist'!$B21,'Pop and Housing Units'!$B$2:$B$115,0),MATCH('Property Value Dist'!AC$2,'Pop and Housing Units'!$B$2:$P$2,0))*INDEX(Assumptions!$A$1:$H$16,MATCH('Property Value Dist'!AC$4,Assumptions!$A$1:$A$16,0),MATCH('Property Value Dist'!AC$2,Assumptions!$A$1:$H$1,0)),0)</f>
        <v>96976</v>
      </c>
      <c r="AD21" s="19">
        <f>ROUND(INDEX('Pop and Housing Units'!$B$2:$P$115,MATCH('Property Value Dist'!$B21,'Pop and Housing Units'!$B$2:$B$115,0),MATCH('Property Value Dist'!AD$2,'Pop and Housing Units'!$B$2:$P$2,0))*INDEX(Assumptions!$A$1:$H$16,MATCH('Property Value Dist'!AD$4,Assumptions!$A$1:$A$16,0),MATCH('Property Value Dist'!AD$2,Assumptions!$A$1:$H$1,0)),0)</f>
        <v>169707</v>
      </c>
      <c r="AE21" s="19">
        <f>ROUND(INDEX('Pop and Housing Units'!$B$2:$P$115,MATCH('Property Value Dist'!$B21,'Pop and Housing Units'!$B$2:$B$115,0),MATCH('Property Value Dist'!AE$2,'Pop and Housing Units'!$B$2:$P$2,0))*INDEX(Assumptions!$A$1:$H$16,MATCH('Property Value Dist'!AE$4,Assumptions!$A$1:$A$16,0),MATCH('Property Value Dist'!AE$2,Assumptions!$A$1:$H$1,0)),0)</f>
        <v>305909</v>
      </c>
      <c r="AF21" s="19">
        <f>ROUND(INDEX('Pop and Housing Units'!$B$2:$P$115,MATCH('Property Value Dist'!$B21,'Pop and Housing Units'!$B$2:$B$115,0),MATCH('Property Value Dist'!AF$2,'Pop and Housing Units'!$B$2:$P$2,0))*INDEX(Assumptions!$A$1:$H$16,MATCH('Property Value Dist'!AF$4,Assumptions!$A$1:$A$16,0),MATCH('Property Value Dist'!AF$2,Assumptions!$A$1:$H$1,0)),0)</f>
        <v>588663</v>
      </c>
      <c r="AG21" s="19">
        <f>ROUND(INDEX('Pop and Housing Units'!$B$2:$P$115,MATCH('Property Value Dist'!$B21,'Pop and Housing Units'!$B$2:$B$115,0),MATCH('Property Value Dist'!AG$2,'Pop and Housing Units'!$B$2:$P$2,0))*INDEX(Assumptions!$A$1:$H$16,MATCH('Property Value Dist'!AG$4,Assumptions!$A$1:$A$16,0),MATCH('Property Value Dist'!AG$2,Assumptions!$A$1:$H$1,0)),0)</f>
        <v>286840</v>
      </c>
      <c r="AH21" s="19">
        <f>ROUND(INDEX('Pop and Housing Units'!$B$2:$P$115,MATCH('Property Value Dist'!$B21,'Pop and Housing Units'!$B$2:$B$115,0),MATCH('Property Value Dist'!AH$2,'Pop and Housing Units'!$B$2:$P$2,0))*INDEX(Assumptions!$A$1:$H$16,MATCH('Property Value Dist'!AH$4,Assumptions!$A$1:$A$16,0),MATCH('Property Value Dist'!AH$2,Assumptions!$A$1:$H$1,0)),0)</f>
        <v>207299</v>
      </c>
      <c r="AI21" s="19">
        <f>ROUND(INDEX('Pop and Housing Units'!$B$2:$P$115,MATCH('Property Value Dist'!$B21,'Pop and Housing Units'!$B$2:$B$115,0),MATCH('Property Value Dist'!AI$2,'Pop and Housing Units'!$B$2:$P$2,0))*INDEX(Assumptions!$A$1:$H$16,MATCH('Property Value Dist'!AI$4,Assumptions!$A$1:$A$16,0),MATCH('Property Value Dist'!AI$2,Assumptions!$A$1:$H$1,0)),0)</f>
        <v>515931</v>
      </c>
      <c r="AJ21" s="19">
        <f>ROUND(INDEX('Pop and Housing Units'!$B$2:$P$115,MATCH('Property Value Dist'!$B21,'Pop and Housing Units'!$B$2:$B$115,0),MATCH('Property Value Dist'!AJ$2,'Pop and Housing Units'!$B$2:$P$2,0))*INDEX(Assumptions!$A$1:$H$16,MATCH('Property Value Dist'!AJ$4,Assumptions!$A$1:$A$16,0),MATCH('Property Value Dist'!AJ$2,Assumptions!$A$1:$H$1,0)),0)</f>
        <v>274582</v>
      </c>
      <c r="AK21" s="19">
        <f>ROUND(INDEX('Pop and Housing Units'!$B$2:$P$115,MATCH('Property Value Dist'!$B21,'Pop and Housing Units'!$B$2:$B$115,0),MATCH('Property Value Dist'!AK$2,'Pop and Housing Units'!$B$2:$P$2,0))*INDEX(Assumptions!$A$1:$H$16,MATCH('Property Value Dist'!AK$4,Assumptions!$A$1:$A$16,0),MATCH('Property Value Dist'!AK$2,Assumptions!$A$1:$H$1,0)),0)</f>
        <v>118223</v>
      </c>
      <c r="AL21" s="19">
        <f>ROUND(INDEX('Pop and Housing Units'!$B$2:$P$115,MATCH('Property Value Dist'!$B21,'Pop and Housing Units'!$B$2:$B$115,0),MATCH('Property Value Dist'!AL$2,'Pop and Housing Units'!$B$2:$P$2,0))*INDEX(Assumptions!$A$1:$H$16,MATCH('Property Value Dist'!AL$4,Assumptions!$A$1:$A$16,0),MATCH('Property Value Dist'!AL$2,Assumptions!$A$1:$H$1,0)),0)</f>
        <v>116044</v>
      </c>
      <c r="AM21" s="19">
        <f>ROUND(INDEX('Pop and Housing Units'!$B$2:$P$115,MATCH('Property Value Dist'!$B21,'Pop and Housing Units'!$B$2:$B$115,0),MATCH('Property Value Dist'!AM$2,'Pop and Housing Units'!$B$2:$P$2,0))*INDEX(Assumptions!$A$1:$H$16,MATCH('Property Value Dist'!AM$4,Assumptions!$A$1:$A$16,0),MATCH('Property Value Dist'!AM$2,Assumptions!$A$1:$H$1,0)),0)</f>
        <v>23699</v>
      </c>
      <c r="AN21" s="19">
        <f>ROUND(INDEX('Pop and Housing Units'!$B$2:$P$115,MATCH('Property Value Dist'!$B21,'Pop and Housing Units'!$B$2:$B$115,0),MATCH('Property Value Dist'!AN$2,'Pop and Housing Units'!$B$2:$P$2,0))*INDEX(Assumptions!$A$1:$H$16,MATCH('Property Value Dist'!AN$4,Assumptions!$A$1:$A$16,0),MATCH('Property Value Dist'!AN$2,Assumptions!$A$1:$H$1,0)),0)</f>
        <v>9807</v>
      </c>
      <c r="AO21" s="19">
        <f>ROUND(INDEX('Pop and Housing Units'!$B$2:$P$115,MATCH('Property Value Dist'!$B21,'Pop and Housing Units'!$B$2:$B$115,0),MATCH('Property Value Dist'!AO$2,'Pop and Housing Units'!$B$2:$P$2,0))*INDEX(Assumptions!$A$1:$H$16,MATCH('Property Value Dist'!AO$4,Assumptions!$A$1:$A$16,0),MATCH('Property Value Dist'!AO$2,Assumptions!$A$1:$H$1,0)),0)</f>
        <v>10351</v>
      </c>
      <c r="AP21" s="19">
        <f>ROUND(INDEX('Pop and Housing Units'!$B$2:$P$115,MATCH('Property Value Dist'!$B21,'Pop and Housing Units'!$B$2:$B$115,0),MATCH('Property Value Dist'!AP$2,'Pop and Housing Units'!$B$2:$P$2,0))*INDEX(Assumptions!$A$1:$H$16,MATCH('Property Value Dist'!AP$4,Assumptions!$A$1:$A$16,0),MATCH('Property Value Dist'!AP$2,Assumptions!$A$1:$H$1,0)),0)</f>
        <v>106362</v>
      </c>
      <c r="AQ21" s="19">
        <f>ROUND(INDEX('Pop and Housing Units'!$B$2:$P$115,MATCH('Property Value Dist'!$B21,'Pop and Housing Units'!$B$2:$B$115,0),MATCH('Property Value Dist'!AQ$2,'Pop and Housing Units'!$B$2:$P$2,0))*INDEX(Assumptions!$A$1:$H$16,MATCH('Property Value Dist'!AQ$4,Assumptions!$A$1:$A$16,0),MATCH('Property Value Dist'!AQ$2,Assumptions!$A$1:$H$1,0)),0)</f>
        <v>106701</v>
      </c>
      <c r="AR21" s="19">
        <f>ROUND(INDEX('Pop and Housing Units'!$B$2:$P$115,MATCH('Property Value Dist'!$B21,'Pop and Housing Units'!$B$2:$B$115,0),MATCH('Property Value Dist'!AR$2,'Pop and Housing Units'!$B$2:$P$2,0))*INDEX(Assumptions!$A$1:$H$16,MATCH('Property Value Dist'!AR$4,Assumptions!$A$1:$A$16,0),MATCH('Property Value Dist'!AR$2,Assumptions!$A$1:$H$1,0)),0)</f>
        <v>89182</v>
      </c>
      <c r="AS21" s="19">
        <f>ROUND(INDEX('Pop and Housing Units'!$B$2:$P$115,MATCH('Property Value Dist'!$B21,'Pop and Housing Units'!$B$2:$B$115,0),MATCH('Property Value Dist'!AS$2,'Pop and Housing Units'!$B$2:$P$2,0))*INDEX(Assumptions!$A$1:$H$16,MATCH('Property Value Dist'!AS$4,Assumptions!$A$1:$A$16,0),MATCH('Property Value Dist'!AS$2,Assumptions!$A$1:$H$1,0)),0)</f>
        <v>97546</v>
      </c>
      <c r="AT21" s="19">
        <f>ROUND(INDEX('Pop and Housing Units'!$B$2:$P$115,MATCH('Property Value Dist'!$B21,'Pop and Housing Units'!$B$2:$B$115,0),MATCH('Property Value Dist'!AT$2,'Pop and Housing Units'!$B$2:$P$2,0))*INDEX(Assumptions!$A$1:$H$16,MATCH('Property Value Dist'!AT$4,Assumptions!$A$1:$A$16,0),MATCH('Property Value Dist'!AT$2,Assumptions!$A$1:$H$1,0)),0)</f>
        <v>49508</v>
      </c>
      <c r="AU21" s="19">
        <f>ROUND(INDEX('Pop and Housing Units'!$B$2:$P$115,MATCH('Property Value Dist'!$B21,'Pop and Housing Units'!$B$2:$B$115,0),MATCH('Property Value Dist'!AU$2,'Pop and Housing Units'!$B$2:$P$2,0))*INDEX(Assumptions!$A$1:$H$16,MATCH('Property Value Dist'!AU$4,Assumptions!$A$1:$A$16,0),MATCH('Property Value Dist'!AU$2,Assumptions!$A$1:$H$1,0)),0)</f>
        <v>19046</v>
      </c>
      <c r="AV21" s="19">
        <f>ROUND(INDEX('Pop and Housing Units'!$B$2:$P$115,MATCH('Property Value Dist'!$B21,'Pop and Housing Units'!$B$2:$B$115,0),MATCH('Property Value Dist'!AV$2,'Pop and Housing Units'!$B$2:$P$2,0))*INDEX(Assumptions!$A$1:$H$16,MATCH('Property Value Dist'!AV$4,Assumptions!$A$1:$A$16,0),MATCH('Property Value Dist'!AV$2,Assumptions!$A$1:$H$1,0)),0)</f>
        <v>57250</v>
      </c>
      <c r="AW21" s="19">
        <f>ROUND(INDEX('Pop and Housing Units'!$B$2:$P$115,MATCH('Property Value Dist'!$B21,'Pop and Housing Units'!$B$2:$B$115,0),MATCH('Property Value Dist'!AW$2,'Pop and Housing Units'!$B$2:$P$2,0))*INDEX(Assumptions!$A$1:$H$16,MATCH('Property Value Dist'!AW$4,Assumptions!$A$1:$A$16,0),MATCH('Property Value Dist'!AW$2,Assumptions!$A$1:$H$1,0)),0)</f>
        <v>16446</v>
      </c>
      <c r="AX21" s="19">
        <f>ROUND(INDEX('Pop and Housing Units'!$B$2:$P$115,MATCH('Property Value Dist'!$B21,'Pop and Housing Units'!$B$2:$B$115,0),MATCH('Property Value Dist'!AX$2,'Pop and Housing Units'!$B$2:$P$2,0))*INDEX(Assumptions!$A$1:$H$16,MATCH('Property Value Dist'!AX$4,Assumptions!$A$1:$A$16,0),MATCH('Property Value Dist'!AX$2,Assumptions!$A$1:$H$1,0)),0)</f>
        <v>10342</v>
      </c>
      <c r="AY21" s="19">
        <f>ROUND(INDEX('Pop and Housing Units'!$B$2:$P$115,MATCH('Property Value Dist'!$B21,'Pop and Housing Units'!$B$2:$B$115,0),MATCH('Property Value Dist'!AY$2,'Pop and Housing Units'!$B$2:$P$2,0))*INDEX(Assumptions!$A$1:$H$16,MATCH('Property Value Dist'!AY$4,Assumptions!$A$1:$A$16,0),MATCH('Property Value Dist'!AY$2,Assumptions!$A$1:$H$1,0)),0)</f>
        <v>6104</v>
      </c>
      <c r="AZ21" s="19">
        <f>ROUND(INDEX('Pop and Housing Units'!$B$2:$P$115,MATCH('Property Value Dist'!$B21,'Pop and Housing Units'!$B$2:$B$115,0),MATCH('Property Value Dist'!AZ$2,'Pop and Housing Units'!$B$2:$P$2,0))*INDEX(Assumptions!$A$1:$H$16,MATCH('Property Value Dist'!AZ$4,Assumptions!$A$1:$A$16,0),MATCH('Property Value Dist'!AZ$2,Assumptions!$A$1:$H$1,0)),0)</f>
        <v>1469</v>
      </c>
      <c r="BA21" s="19">
        <f>ROUND(INDEX('Pop and Housing Units'!$B$2:$P$115,MATCH('Property Value Dist'!$B21,'Pop and Housing Units'!$B$2:$B$115,0),MATCH('Property Value Dist'!BA$2,'Pop and Housing Units'!$B$2:$P$2,0))*INDEX(Assumptions!$A$1:$H$16,MATCH('Property Value Dist'!BA$4,Assumptions!$A$1:$A$16,0),MATCH('Property Value Dist'!BA$2,Assumptions!$A$1:$H$1,0)),0)</f>
        <v>3391</v>
      </c>
      <c r="BB21" s="19">
        <f>ROUND(INDEX('Pop and Housing Units'!$B$2:$P$115,MATCH('Property Value Dist'!$B21,'Pop and Housing Units'!$B$2:$B$115,0),MATCH('Property Value Dist'!BB$2,'Pop and Housing Units'!$B$2:$P$2,0))*INDEX(Assumptions!$A$1:$H$16,MATCH('Property Value Dist'!BB$4,Assumptions!$A$1:$A$16,0),MATCH('Property Value Dist'!BB$2,Assumptions!$A$1:$H$1,0)),0)</f>
        <v>1808</v>
      </c>
      <c r="BC21" s="19">
        <f>ROUND(INDEX('Pop and Housing Units'!$B$2:$P$115,MATCH('Property Value Dist'!$B21,'Pop and Housing Units'!$B$2:$B$115,0),MATCH('Property Value Dist'!BC$2,'Pop and Housing Units'!$B$2:$P$2,0))*INDEX(Assumptions!$A$1:$H$16,MATCH('Property Value Dist'!BC$4,Assumptions!$A$1:$A$16,0),MATCH('Property Value Dist'!BC$2,Assumptions!$A$1:$H$1,0)),0)</f>
        <v>65062</v>
      </c>
      <c r="BD21" s="19">
        <f>ROUND(INDEX('Pop and Housing Units'!$B$2:$P$115,MATCH('Property Value Dist'!$B21,'Pop and Housing Units'!$B$2:$B$115,0),MATCH('Property Value Dist'!BD$2,'Pop and Housing Units'!$B$2:$P$2,0))*INDEX(Assumptions!$A$1:$H$16,MATCH('Property Value Dist'!BD$4,Assumptions!$A$1:$A$16,0),MATCH('Property Value Dist'!BD$2,Assumptions!$A$1:$H$1,0)),0)</f>
        <v>91257</v>
      </c>
      <c r="BE21" s="19">
        <f>ROUND(INDEX('Pop and Housing Units'!$B$2:$P$115,MATCH('Property Value Dist'!$B21,'Pop and Housing Units'!$B$2:$B$115,0),MATCH('Property Value Dist'!BE$2,'Pop and Housing Units'!$B$2:$P$2,0))*INDEX(Assumptions!$A$1:$H$16,MATCH('Property Value Dist'!BE$4,Assumptions!$A$1:$A$16,0),MATCH('Property Value Dist'!BE$2,Assumptions!$A$1:$H$1,0)),0)</f>
        <v>123526</v>
      </c>
      <c r="BF21" s="19">
        <f>ROUND(INDEX('Pop and Housing Units'!$B$2:$P$115,MATCH('Property Value Dist'!$B21,'Pop and Housing Units'!$B$2:$B$115,0),MATCH('Property Value Dist'!BF$2,'Pop and Housing Units'!$B$2:$P$2,0))*INDEX(Assumptions!$A$1:$H$16,MATCH('Property Value Dist'!BF$4,Assumptions!$A$1:$A$16,0),MATCH('Property Value Dist'!BF$2,Assumptions!$A$1:$H$1,0)),0)</f>
        <v>121958</v>
      </c>
      <c r="BG21" s="19">
        <f>ROUND(INDEX('Pop and Housing Units'!$B$2:$P$115,MATCH('Property Value Dist'!$B21,'Pop and Housing Units'!$B$2:$B$115,0),MATCH('Property Value Dist'!BG$2,'Pop and Housing Units'!$B$2:$P$2,0))*INDEX(Assumptions!$A$1:$H$16,MATCH('Property Value Dist'!BG$4,Assumptions!$A$1:$A$16,0),MATCH('Property Value Dist'!BG$2,Assumptions!$A$1:$H$1,0)),0)</f>
        <v>77865</v>
      </c>
      <c r="BH21" s="19">
        <f>ROUND(INDEX('Pop and Housing Units'!$B$2:$P$115,MATCH('Property Value Dist'!$B21,'Pop and Housing Units'!$B$2:$B$115,0),MATCH('Property Value Dist'!BH$2,'Pop and Housing Units'!$B$2:$P$2,0))*INDEX(Assumptions!$A$1:$H$16,MATCH('Property Value Dist'!BH$4,Assumptions!$A$1:$A$16,0),MATCH('Property Value Dist'!BH$2,Assumptions!$A$1:$H$1,0)),0)</f>
        <v>44354</v>
      </c>
      <c r="BI21" s="19">
        <f>ROUND(INDEX('Pop and Housing Units'!$B$2:$P$115,MATCH('Property Value Dist'!$B21,'Pop and Housing Units'!$B$2:$B$115,0),MATCH('Property Value Dist'!BI$2,'Pop and Housing Units'!$B$2:$P$2,0))*INDEX(Assumptions!$A$1:$H$16,MATCH('Property Value Dist'!BI$4,Assumptions!$A$1:$A$16,0),MATCH('Property Value Dist'!BI$2,Assumptions!$A$1:$H$1,0)),0)</f>
        <v>82307</v>
      </c>
      <c r="BJ21" s="19">
        <f>ROUND(INDEX('Pop and Housing Units'!$B$2:$P$115,MATCH('Property Value Dist'!$B21,'Pop and Housing Units'!$B$2:$B$115,0),MATCH('Property Value Dist'!BJ$2,'Pop and Housing Units'!$B$2:$P$2,0))*INDEX(Assumptions!$A$1:$H$16,MATCH('Property Value Dist'!BJ$4,Assumptions!$A$1:$A$16,0),MATCH('Property Value Dist'!BJ$2,Assumptions!$A$1:$H$1,0)),0)</f>
        <v>27370</v>
      </c>
      <c r="BK21" s="19">
        <f>ROUND(INDEX('Pop and Housing Units'!$B$2:$P$115,MATCH('Property Value Dist'!$B21,'Pop and Housing Units'!$B$2:$B$115,0),MATCH('Property Value Dist'!BK$2,'Pop and Housing Units'!$B$2:$P$2,0))*INDEX(Assumptions!$A$1:$H$16,MATCH('Property Value Dist'!BK$4,Assumptions!$A$1:$A$16,0),MATCH('Property Value Dist'!BK$2,Assumptions!$A$1:$H$1,0)),0)</f>
        <v>9080</v>
      </c>
      <c r="BL21" s="19">
        <f>ROUND(INDEX('Pop and Housing Units'!$B$2:$P$115,MATCH('Property Value Dist'!$B21,'Pop and Housing Units'!$B$2:$B$115,0),MATCH('Property Value Dist'!BL$2,'Pop and Housing Units'!$B$2:$P$2,0))*INDEX(Assumptions!$A$1:$H$16,MATCH('Property Value Dist'!BL$4,Assumptions!$A$1:$A$16,0),MATCH('Property Value Dist'!BL$2,Assumptions!$A$1:$H$1,0)),0)</f>
        <v>5879</v>
      </c>
      <c r="BM21" s="19">
        <f>ROUND(INDEX('Pop and Housing Units'!$B$2:$P$115,MATCH('Property Value Dist'!$B21,'Pop and Housing Units'!$B$2:$B$115,0),MATCH('Property Value Dist'!BM$2,'Pop and Housing Units'!$B$2:$P$2,0))*INDEX(Assumptions!$A$1:$H$16,MATCH('Property Value Dist'!BM$4,Assumptions!$A$1:$A$16,0),MATCH('Property Value Dist'!BM$2,Assumptions!$A$1:$H$1,0)),0)</f>
        <v>1176</v>
      </c>
      <c r="BN21" s="19">
        <f>ROUND(INDEX('Pop and Housing Units'!$B$2:$P$115,MATCH('Property Value Dist'!$B21,'Pop and Housing Units'!$B$2:$B$115,0),MATCH('Property Value Dist'!BN$2,'Pop and Housing Units'!$B$2:$P$2,0))*INDEX(Assumptions!$A$1:$H$16,MATCH('Property Value Dist'!BN$4,Assumptions!$A$1:$A$16,0),MATCH('Property Value Dist'!BN$2,Assumptions!$A$1:$H$1,0)),0)</f>
        <v>196</v>
      </c>
      <c r="BO21" s="19">
        <f>ROUND(INDEX('Pop and Housing Units'!$B$2:$P$115,MATCH('Property Value Dist'!$B21,'Pop and Housing Units'!$B$2:$B$115,0),MATCH('Property Value Dist'!BO$2,'Pop and Housing Units'!$B$2:$P$2,0))*INDEX(Assumptions!$A$1:$H$16,MATCH('Property Value Dist'!BO$4,Assumptions!$A$1:$A$16,0),MATCH('Property Value Dist'!BO$2,Assumptions!$A$1:$H$1,0)),0)</f>
        <v>3201</v>
      </c>
      <c r="BP21" s="19">
        <f>ROUND(INDEX('Pop and Housing Units'!$B$2:$P$115,MATCH('Property Value Dist'!$B21,'Pop and Housing Units'!$B$2:$B$115,0),MATCH('Property Value Dist'!BP$2,'Pop and Housing Units'!$B$2:$P$2,0))*INDEX(Assumptions!$A$1:$H$16,MATCH('Property Value Dist'!BP$4,Assumptions!$A$1:$A$16,0),MATCH('Property Value Dist'!BP$2,Assumptions!$A$1:$H$1,0)),0)</f>
        <v>12054</v>
      </c>
      <c r="BQ21" s="19">
        <f>ROUND(INDEX('Pop and Housing Units'!$B$2:$P$115,MATCH('Property Value Dist'!$B21,'Pop and Housing Units'!$B$2:$B$115,0),MATCH('Property Value Dist'!BQ$2,'Pop and Housing Units'!$B$2:$P$2,0))*INDEX(Assumptions!$A$1:$H$16,MATCH('Property Value Dist'!BQ$4,Assumptions!$A$1:$A$16,0),MATCH('Property Value Dist'!BQ$2,Assumptions!$A$1:$H$1,0)),0)</f>
        <v>25076</v>
      </c>
      <c r="BR21" s="19">
        <f>ROUND(INDEX('Pop and Housing Units'!$B$2:$P$115,MATCH('Property Value Dist'!$B21,'Pop and Housing Units'!$B$2:$B$115,0),MATCH('Property Value Dist'!BR$2,'Pop and Housing Units'!$B$2:$P$2,0))*INDEX(Assumptions!$A$1:$H$16,MATCH('Property Value Dist'!BR$4,Assumptions!$A$1:$A$16,0),MATCH('Property Value Dist'!BR$2,Assumptions!$A$1:$H$1,0)),0)</f>
        <v>21217</v>
      </c>
      <c r="BS21" s="19">
        <f>ROUND(INDEX('Pop and Housing Units'!$B$2:$P$115,MATCH('Property Value Dist'!$B21,'Pop and Housing Units'!$B$2:$B$115,0),MATCH('Property Value Dist'!BS$2,'Pop and Housing Units'!$B$2:$P$2,0))*INDEX(Assumptions!$A$1:$H$16,MATCH('Property Value Dist'!BS$4,Assumptions!$A$1:$A$16,0),MATCH('Property Value Dist'!BS$2,Assumptions!$A$1:$H$1,0)),0)</f>
        <v>25489</v>
      </c>
      <c r="BT21" s="19">
        <f>ROUND(INDEX('Pop and Housing Units'!$B$2:$P$115,MATCH('Property Value Dist'!$B21,'Pop and Housing Units'!$B$2:$B$115,0),MATCH('Property Value Dist'!BT$2,'Pop and Housing Units'!$B$2:$P$2,0))*INDEX(Assumptions!$A$1:$H$16,MATCH('Property Value Dist'!BT$4,Assumptions!$A$1:$A$16,0),MATCH('Property Value Dist'!BT$2,Assumptions!$A$1:$H$1,0)),0)</f>
        <v>16278</v>
      </c>
      <c r="BU21" s="19">
        <f>ROUND(INDEX('Pop and Housing Units'!$B$2:$P$115,MATCH('Property Value Dist'!$B21,'Pop and Housing Units'!$B$2:$B$115,0),MATCH('Property Value Dist'!BU$2,'Pop and Housing Units'!$B$2:$P$2,0))*INDEX(Assumptions!$A$1:$H$16,MATCH('Property Value Dist'!BU$4,Assumptions!$A$1:$A$16,0),MATCH('Property Value Dist'!BU$2,Assumptions!$A$1:$H$1,0)),0)</f>
        <v>9243</v>
      </c>
      <c r="BV21" s="19">
        <f>ROUND(INDEX('Pop and Housing Units'!$B$2:$P$115,MATCH('Property Value Dist'!$B21,'Pop and Housing Units'!$B$2:$B$115,0),MATCH('Property Value Dist'!BV$2,'Pop and Housing Units'!$B$2:$P$2,0))*INDEX(Assumptions!$A$1:$H$16,MATCH('Property Value Dist'!BV$4,Assumptions!$A$1:$A$16,0),MATCH('Property Value Dist'!BV$2,Assumptions!$A$1:$H$1,0)),0)</f>
        <v>27029</v>
      </c>
      <c r="BW21" s="19">
        <f>ROUND(INDEX('Pop and Housing Units'!$B$2:$P$115,MATCH('Property Value Dist'!$B21,'Pop and Housing Units'!$B$2:$B$115,0),MATCH('Property Value Dist'!BW$2,'Pop and Housing Units'!$B$2:$P$2,0))*INDEX(Assumptions!$A$1:$H$16,MATCH('Property Value Dist'!BW$4,Assumptions!$A$1:$A$16,0),MATCH('Property Value Dist'!BW$2,Assumptions!$A$1:$H$1,0)),0)</f>
        <v>12721</v>
      </c>
      <c r="BX21" s="19">
        <f>ROUND(INDEX('Pop and Housing Units'!$B$2:$P$115,MATCH('Property Value Dist'!$B21,'Pop and Housing Units'!$B$2:$B$115,0),MATCH('Property Value Dist'!BX$2,'Pop and Housing Units'!$B$2:$P$2,0))*INDEX(Assumptions!$A$1:$H$16,MATCH('Property Value Dist'!BX$4,Assumptions!$A$1:$A$16,0),MATCH('Property Value Dist'!BX$2,Assumptions!$A$1:$H$1,0)),0)</f>
        <v>4844</v>
      </c>
      <c r="BY21" s="19">
        <f>ROUND(INDEX('Pop and Housing Units'!$B$2:$P$115,MATCH('Property Value Dist'!$B21,'Pop and Housing Units'!$B$2:$B$115,0),MATCH('Property Value Dist'!BY$2,'Pop and Housing Units'!$B$2:$P$2,0))*INDEX(Assumptions!$A$1:$H$16,MATCH('Property Value Dist'!BY$4,Assumptions!$A$1:$A$16,0),MATCH('Property Value Dist'!BY$2,Assumptions!$A$1:$H$1,0)),0)</f>
        <v>2509</v>
      </c>
      <c r="BZ21" s="19">
        <f>ROUND(INDEX('Pop and Housing Units'!$B$2:$P$115,MATCH('Property Value Dist'!$B21,'Pop and Housing Units'!$B$2:$B$115,0),MATCH('Property Value Dist'!BZ$2,'Pop and Housing Units'!$B$2:$P$2,0))*INDEX(Assumptions!$A$1:$H$16,MATCH('Property Value Dist'!BZ$4,Assumptions!$A$1:$A$16,0),MATCH('Property Value Dist'!BZ$2,Assumptions!$A$1:$H$1,0)),0)</f>
        <v>1715</v>
      </c>
      <c r="CA21" s="19">
        <f>ROUND(INDEX('Pop and Housing Units'!$B$2:$P$115,MATCH('Property Value Dist'!$B21,'Pop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21" s="19">
        <f>ROUND(INDEX('Pop and Housing Units'!$B$2:$P$115,MATCH('Property Value Dist'!$B21,'Pop and Housing Units'!$B$2:$B$115,0),MATCH('Property Value Dist'!CB$2,'Pop and Housing Units'!$B$2:$P$2,0))*INDEX(Assumptions!$A$1:$H$16,MATCH('Property Value Dist'!CB$4,Assumptions!$A$1:$A$16,0),MATCH('Property Value Dist'!CB$2,Assumptions!$A$1:$H$1,0)),0)</f>
        <v>635</v>
      </c>
    </row>
    <row r="22" spans="2:80">
      <c r="B22" s="18">
        <f t="shared" si="6"/>
        <v>2037</v>
      </c>
      <c r="C22" s="17">
        <f>ROUND(INDEX('Pop and Housing Units'!$B$2:$P$115,MATCH('Property Value Dist'!$B22,'Pop and Housing Units'!$B$2:$B$115,0),MATCH('Property Value Dist'!C$2,'Pop and Housing Units'!$B$2:$P$2,0))*INDEX(Assumptions!$A$1:$H$16,MATCH('Property Value Dist'!C$4,Assumptions!$A$1:$A$16,0),MATCH('Property Value Dist'!C$2,Assumptions!$A$1:$H$1,0)),0)</f>
        <v>150710</v>
      </c>
      <c r="D22" s="17">
        <f>ROUND(INDEX('Pop and Housing Units'!$B$2:$P$115,MATCH('Property Value Dist'!$B22,'Pop and Housing Units'!$B$2:$B$115,0),MATCH('Property Value Dist'!D$2,'Pop and Housing Units'!$B$2:$P$2,0))*INDEX(Assumptions!$A$1:$H$16,MATCH('Property Value Dist'!D$4,Assumptions!$A$1:$A$16,0),MATCH('Property Value Dist'!D$2,Assumptions!$A$1:$H$1,0)),0)</f>
        <v>160874</v>
      </c>
      <c r="E22" s="17">
        <f>ROUND(INDEX('Pop and Housing Units'!$B$2:$P$115,MATCH('Property Value Dist'!$B22,'Pop and Housing Units'!$B$2:$B$115,0),MATCH('Property Value Dist'!E$2,'Pop and Housing Units'!$B$2:$P$2,0))*INDEX(Assumptions!$A$1:$H$16,MATCH('Property Value Dist'!E$4,Assumptions!$A$1:$A$16,0),MATCH('Property Value Dist'!E$2,Assumptions!$A$1:$H$1,0)),0)</f>
        <v>243590</v>
      </c>
      <c r="F22" s="17">
        <f>ROUND(INDEX('Pop and Housing Units'!$B$2:$P$115,MATCH('Property Value Dist'!$B22,'Pop and Housing Units'!$B$2:$B$115,0),MATCH('Property Value Dist'!F$2,'Pop and Housing Units'!$B$2:$P$2,0))*INDEX(Assumptions!$A$1:$H$16,MATCH('Property Value Dist'!F$4,Assumptions!$A$1:$A$16,0),MATCH('Property Value Dist'!F$2,Assumptions!$A$1:$H$1,0)),0)</f>
        <v>562184</v>
      </c>
      <c r="G22" s="17">
        <f>ROUND(INDEX('Pop and Housing Units'!$B$2:$P$115,MATCH('Property Value Dist'!$B22,'Pop and Housing Units'!$B$2:$B$115,0),MATCH('Property Value Dist'!G$2,'Pop and Housing Units'!$B$2:$P$2,0))*INDEX(Assumptions!$A$1:$H$16,MATCH('Property Value Dist'!G$4,Assumptions!$A$1:$A$16,0),MATCH('Property Value Dist'!G$2,Assumptions!$A$1:$H$1,0)),0)</f>
        <v>377827</v>
      </c>
      <c r="H22" s="17">
        <f>ROUND(INDEX('Pop and Housing Units'!$B$2:$P$115,MATCH('Property Value Dist'!$B22,'Pop and Housing Units'!$B$2:$B$115,0),MATCH('Property Value Dist'!H$2,'Pop and Housing Units'!$B$2:$P$2,0))*INDEX(Assumptions!$A$1:$H$16,MATCH('Property Value Dist'!H$4,Assumptions!$A$1:$A$16,0),MATCH('Property Value Dist'!H$2,Assumptions!$A$1:$H$1,0)),0)</f>
        <v>286700</v>
      </c>
      <c r="I22" s="17">
        <f>ROUND(INDEX('Pop and Housing Units'!$B$2:$P$115,MATCH('Property Value Dist'!$B22,'Pop and Housing Units'!$B$2:$B$115,0),MATCH('Property Value Dist'!I$2,'Pop and Housing Units'!$B$2:$P$2,0))*INDEX(Assumptions!$A$1:$H$16,MATCH('Property Value Dist'!I$4,Assumptions!$A$1:$A$16,0),MATCH('Property Value Dist'!I$2,Assumptions!$A$1:$H$1,0)),0)</f>
        <v>803320</v>
      </c>
      <c r="J22" s="17">
        <f>ROUND(INDEX('Pop and Housing Units'!$B$2:$P$115,MATCH('Property Value Dist'!$B22,'Pop and Housing Units'!$B$2:$B$115,0),MATCH('Property Value Dist'!J$2,'Pop and Housing Units'!$B$2:$P$2,0))*INDEX(Assumptions!$A$1:$H$16,MATCH('Property Value Dist'!J$4,Assumptions!$A$1:$A$16,0),MATCH('Property Value Dist'!J$2,Assumptions!$A$1:$H$1,0)),0)</f>
        <v>403412</v>
      </c>
      <c r="K22" s="17">
        <f>ROUND(INDEX('Pop and Housing Units'!$B$2:$P$115,MATCH('Property Value Dist'!$B22,'Pop and Housing Units'!$B$2:$B$115,0),MATCH('Property Value Dist'!K$2,'Pop and Housing Units'!$B$2:$P$2,0))*INDEX(Assumptions!$A$1:$H$16,MATCH('Property Value Dist'!K$4,Assumptions!$A$1:$A$16,0),MATCH('Property Value Dist'!K$2,Assumptions!$A$1:$H$1,0)),0)</f>
        <v>185058</v>
      </c>
      <c r="L22" s="17">
        <f>ROUND(INDEX('Pop and Housing Units'!$B$2:$P$115,MATCH('Property Value Dist'!$B22,'Pop and Housing Units'!$B$2:$B$115,0),MATCH('Property Value Dist'!L$2,'Pop and Housing Units'!$B$2:$P$2,0))*INDEX(Assumptions!$A$1:$H$16,MATCH('Property Value Dist'!L$4,Assumptions!$A$1:$A$16,0),MATCH('Property Value Dist'!L$2,Assumptions!$A$1:$H$1,0)),0)</f>
        <v>200830</v>
      </c>
      <c r="M22" s="17">
        <f>ROUND(INDEX('Pop and Housing Units'!$B$2:$P$115,MATCH('Property Value Dist'!$B22,'Pop and Housing Units'!$B$2:$B$115,0),MATCH('Property Value Dist'!M$2,'Pop and Housing Units'!$B$2:$P$2,0))*INDEX(Assumptions!$A$1:$H$16,MATCH('Property Value Dist'!M$4,Assumptions!$A$1:$A$16,0),MATCH('Property Value Dist'!M$2,Assumptions!$A$1:$H$1,0)),0)</f>
        <v>69747</v>
      </c>
      <c r="N22" s="17">
        <f>ROUND(INDEX('Pop and Housing Units'!$B$2:$P$115,MATCH('Property Value Dist'!$B22,'Pop and Housing Units'!$B$2:$B$115,0),MATCH('Property Value Dist'!N$2,'Pop and Housing Units'!$B$2:$P$2,0))*INDEX(Assumptions!$A$1:$H$16,MATCH('Property Value Dist'!N$4,Assumptions!$A$1:$A$16,0),MATCH('Property Value Dist'!N$2,Assumptions!$A$1:$H$1,0)),0)</f>
        <v>39605</v>
      </c>
      <c r="O22" s="17">
        <f>ROUND(INDEX('Pop and Housing Units'!$B$2:$P$115,MATCH('Property Value Dist'!$B22,'Pop and Housing Units'!$B$2:$B$115,0),MATCH('Property Value Dist'!O$2,'Pop and Housing Units'!$B$2:$P$2,0))*INDEX(Assumptions!$A$1:$H$16,MATCH('Property Value Dist'!O$4,Assumptions!$A$1:$A$16,0),MATCH('Property Value Dist'!O$2,Assumptions!$A$1:$H$1,0)),0)</f>
        <v>21029</v>
      </c>
      <c r="P22" s="17">
        <f>ROUND(INDEX('Pop and Housing Units'!$B$2:$P$115,MATCH('Property Value Dist'!$B22,'Pop and Housing Units'!$B$2:$B$115,0),MATCH('Property Value Dist'!P$2,'Pop and Housing Units'!$B$2:$P$2,0))*INDEX(Assumptions!$A$1:$H$16,MATCH('Property Value Dist'!P$4,Assumptions!$A$1:$A$16,0),MATCH('Property Value Dist'!P$2,Assumptions!$A$1:$H$1,0)),0)</f>
        <v>190660</v>
      </c>
      <c r="Q22" s="17">
        <f>ROUND(INDEX('Pop and Housing Units'!$B$2:$P$115,MATCH('Property Value Dist'!$B22,'Pop and Housing Units'!$B$2:$B$115,0),MATCH('Property Value Dist'!Q$2,'Pop and Housing Units'!$B$2:$P$2,0))*INDEX(Assumptions!$A$1:$H$16,MATCH('Property Value Dist'!Q$4,Assumptions!$A$1:$A$16,0),MATCH('Property Value Dist'!Q$2,Assumptions!$A$1:$H$1,0)),0)</f>
        <v>161744</v>
      </c>
      <c r="R22" s="17">
        <f>ROUND(INDEX('Pop and Housing Units'!$B$2:$P$115,MATCH('Property Value Dist'!$B22,'Pop and Housing Units'!$B$2:$B$115,0),MATCH('Property Value Dist'!R$2,'Pop and Housing Units'!$B$2:$P$2,0))*INDEX(Assumptions!$A$1:$H$16,MATCH('Property Value Dist'!R$4,Assumptions!$A$1:$A$16,0),MATCH('Property Value Dist'!R$2,Assumptions!$A$1:$H$1,0)),0)</f>
        <v>208732</v>
      </c>
      <c r="S22" s="17">
        <f>ROUND(INDEX('Pop and Housing Units'!$B$2:$P$115,MATCH('Property Value Dist'!$B22,'Pop and Housing Units'!$B$2:$B$115,0),MATCH('Property Value Dist'!S$2,'Pop and Housing Units'!$B$2:$P$2,0))*INDEX(Assumptions!$A$1:$H$16,MATCH('Property Value Dist'!S$4,Assumptions!$A$1:$A$16,0),MATCH('Property Value Dist'!S$2,Assumptions!$A$1:$H$1,0)),0)</f>
        <v>461137</v>
      </c>
      <c r="T22" s="17">
        <f>ROUND(INDEX('Pop and Housing Units'!$B$2:$P$115,MATCH('Property Value Dist'!$B22,'Pop and Housing Units'!$B$2:$B$115,0),MATCH('Property Value Dist'!T$2,'Pop and Housing Units'!$B$2:$P$2,0))*INDEX(Assumptions!$A$1:$H$16,MATCH('Property Value Dist'!T$4,Assumptions!$A$1:$A$16,0),MATCH('Property Value Dist'!T$2,Assumptions!$A$1:$H$1,0)),0)</f>
        <v>337344</v>
      </c>
      <c r="U22" s="17">
        <f>ROUND(INDEX('Pop and Housing Units'!$B$2:$P$115,MATCH('Property Value Dist'!$B22,'Pop and Housing Units'!$B$2:$B$115,0),MATCH('Property Value Dist'!U$2,'Pop and Housing Units'!$B$2:$P$2,0))*INDEX(Assumptions!$A$1:$H$16,MATCH('Property Value Dist'!U$4,Assumptions!$A$1:$A$16,0),MATCH('Property Value Dist'!U$2,Assumptions!$A$1:$H$1,0)),0)</f>
        <v>285236</v>
      </c>
      <c r="V22" s="17">
        <f>ROUND(INDEX('Pop and Housing Units'!$B$2:$P$115,MATCH('Property Value Dist'!$B22,'Pop and Housing Units'!$B$2:$B$115,0),MATCH('Property Value Dist'!V$2,'Pop and Housing Units'!$B$2:$P$2,0))*INDEX(Assumptions!$A$1:$H$16,MATCH('Property Value Dist'!V$4,Assumptions!$A$1:$A$16,0),MATCH('Property Value Dist'!V$2,Assumptions!$A$1:$H$1,0)),0)</f>
        <v>736133</v>
      </c>
      <c r="W22" s="17">
        <f>ROUND(INDEX('Pop and Housing Units'!$B$2:$P$115,MATCH('Property Value Dist'!$B22,'Pop and Housing Units'!$B$2:$B$115,0),MATCH('Property Value Dist'!W$2,'Pop and Housing Units'!$B$2:$P$2,0))*INDEX(Assumptions!$A$1:$H$16,MATCH('Property Value Dist'!W$4,Assumptions!$A$1:$A$16,0),MATCH('Property Value Dist'!W$2,Assumptions!$A$1:$H$1,0)),0)</f>
        <v>339151</v>
      </c>
      <c r="X22" s="17">
        <f>ROUND(INDEX('Pop and Housing Units'!$B$2:$P$115,MATCH('Property Value Dist'!$B22,'Pop and Housing Units'!$B$2:$B$115,0),MATCH('Property Value Dist'!X$2,'Pop and Housing Units'!$B$2:$P$2,0))*INDEX(Assumptions!$A$1:$H$16,MATCH('Property Value Dist'!X$4,Assumptions!$A$1:$A$16,0),MATCH('Property Value Dist'!X$2,Assumptions!$A$1:$H$1,0)),0)</f>
        <v>146383</v>
      </c>
      <c r="Y22" s="17">
        <f>ROUND(INDEX('Pop and Housing Units'!$B$2:$P$115,MATCH('Property Value Dist'!$B22,'Pop and Housing Units'!$B$2:$B$115,0),MATCH('Property Value Dist'!Y$2,'Pop and Housing Units'!$B$2:$P$2,0))*INDEX(Assumptions!$A$1:$H$16,MATCH('Property Value Dist'!Y$4,Assumptions!$A$1:$A$16,0),MATCH('Property Value Dist'!Y$2,Assumptions!$A$1:$H$1,0)),0)</f>
        <v>93372</v>
      </c>
      <c r="Z22" s="17">
        <f>ROUND(INDEX('Pop and Housing Units'!$B$2:$P$115,MATCH('Property Value Dist'!$B22,'Pop and Housing Units'!$B$2:$B$115,0),MATCH('Property Value Dist'!Z$2,'Pop and Housing Units'!$B$2:$P$2,0))*INDEX(Assumptions!$A$1:$H$16,MATCH('Property Value Dist'!Z$4,Assumptions!$A$1:$A$16,0),MATCH('Property Value Dist'!Z$2,Assumptions!$A$1:$H$1,0)),0)</f>
        <v>24096</v>
      </c>
      <c r="AA22" s="17">
        <f>ROUND(INDEX('Pop and Housing Units'!$B$2:$P$115,MATCH('Property Value Dist'!$B22,'Pop and Housing Units'!$B$2:$B$115,0),MATCH('Property Value Dist'!AA$2,'Pop and Housing Units'!$B$2:$P$2,0))*INDEX(Assumptions!$A$1:$H$16,MATCH('Property Value Dist'!AA$4,Assumptions!$A$1:$A$16,0),MATCH('Property Value Dist'!AA$2,Assumptions!$A$1:$H$1,0)),0)</f>
        <v>16867</v>
      </c>
      <c r="AB22" s="17">
        <f>ROUND(INDEX('Pop and Housing Units'!$B$2:$P$115,MATCH('Property Value Dist'!$B22,'Pop and Housing Units'!$B$2:$B$115,0),MATCH('Property Value Dist'!AB$2,'Pop and Housing Units'!$B$2:$P$2,0))*INDEX(Assumptions!$A$1:$H$16,MATCH('Property Value Dist'!AB$4,Assumptions!$A$1:$A$16,0),MATCH('Property Value Dist'!AB$2,Assumptions!$A$1:$H$1,0)),0)</f>
        <v>11144</v>
      </c>
      <c r="AC22" s="17">
        <f>ROUND(INDEX('Pop and Housing Units'!$B$2:$P$115,MATCH('Property Value Dist'!$B22,'Pop and Housing Units'!$B$2:$B$115,0),MATCH('Property Value Dist'!AC$2,'Pop and Housing Units'!$B$2:$P$2,0))*INDEX(Assumptions!$A$1:$H$16,MATCH('Property Value Dist'!AC$4,Assumptions!$A$1:$A$16,0),MATCH('Property Value Dist'!AC$2,Assumptions!$A$1:$H$1,0)),0)</f>
        <v>98656</v>
      </c>
      <c r="AD22" s="17">
        <f>ROUND(INDEX('Pop and Housing Units'!$B$2:$P$115,MATCH('Property Value Dist'!$B22,'Pop and Housing Units'!$B$2:$B$115,0),MATCH('Property Value Dist'!AD$2,'Pop and Housing Units'!$B$2:$P$2,0))*INDEX(Assumptions!$A$1:$H$16,MATCH('Property Value Dist'!AD$4,Assumptions!$A$1:$A$16,0),MATCH('Property Value Dist'!AD$2,Assumptions!$A$1:$H$1,0)),0)</f>
        <v>172647</v>
      </c>
      <c r="AE22" s="17">
        <f>ROUND(INDEX('Pop and Housing Units'!$B$2:$P$115,MATCH('Property Value Dist'!$B22,'Pop and Housing Units'!$B$2:$B$115,0),MATCH('Property Value Dist'!AE$2,'Pop and Housing Units'!$B$2:$P$2,0))*INDEX(Assumptions!$A$1:$H$16,MATCH('Property Value Dist'!AE$4,Assumptions!$A$1:$A$16,0),MATCH('Property Value Dist'!AE$2,Assumptions!$A$1:$H$1,0)),0)</f>
        <v>311209</v>
      </c>
      <c r="AF22" s="17">
        <f>ROUND(INDEX('Pop and Housing Units'!$B$2:$P$115,MATCH('Property Value Dist'!$B22,'Pop and Housing Units'!$B$2:$B$115,0),MATCH('Property Value Dist'!AF$2,'Pop and Housing Units'!$B$2:$P$2,0))*INDEX(Assumptions!$A$1:$H$16,MATCH('Property Value Dist'!AF$4,Assumptions!$A$1:$A$16,0),MATCH('Property Value Dist'!AF$2,Assumptions!$A$1:$H$1,0)),0)</f>
        <v>598862</v>
      </c>
      <c r="AG22" s="17">
        <f>ROUND(INDEX('Pop and Housing Units'!$B$2:$P$115,MATCH('Property Value Dist'!$B22,'Pop and Housing Units'!$B$2:$B$115,0),MATCH('Property Value Dist'!AG$2,'Pop and Housing Units'!$B$2:$P$2,0))*INDEX(Assumptions!$A$1:$H$16,MATCH('Property Value Dist'!AG$4,Assumptions!$A$1:$A$16,0),MATCH('Property Value Dist'!AG$2,Assumptions!$A$1:$H$1,0)),0)</f>
        <v>291810</v>
      </c>
      <c r="AH22" s="17">
        <f>ROUND(INDEX('Pop and Housing Units'!$B$2:$P$115,MATCH('Property Value Dist'!$B22,'Pop and Housing Units'!$B$2:$B$115,0),MATCH('Property Value Dist'!AH$2,'Pop and Housing Units'!$B$2:$P$2,0))*INDEX(Assumptions!$A$1:$H$16,MATCH('Property Value Dist'!AH$4,Assumptions!$A$1:$A$16,0),MATCH('Property Value Dist'!AH$2,Assumptions!$A$1:$H$1,0)),0)</f>
        <v>210890</v>
      </c>
      <c r="AI22" s="17">
        <f>ROUND(INDEX('Pop and Housing Units'!$B$2:$P$115,MATCH('Property Value Dist'!$B22,'Pop and Housing Units'!$B$2:$B$115,0),MATCH('Property Value Dist'!AI$2,'Pop and Housing Units'!$B$2:$P$2,0))*INDEX(Assumptions!$A$1:$H$16,MATCH('Property Value Dist'!AI$4,Assumptions!$A$1:$A$16,0),MATCH('Property Value Dist'!AI$2,Assumptions!$A$1:$H$1,0)),0)</f>
        <v>524870</v>
      </c>
      <c r="AJ22" s="17">
        <f>ROUND(INDEX('Pop and Housing Units'!$B$2:$P$115,MATCH('Property Value Dist'!$B22,'Pop and Housing Units'!$B$2:$B$115,0),MATCH('Property Value Dist'!AJ$2,'Pop and Housing Units'!$B$2:$P$2,0))*INDEX(Assumptions!$A$1:$H$16,MATCH('Property Value Dist'!AJ$4,Assumptions!$A$1:$A$16,0),MATCH('Property Value Dist'!AJ$2,Assumptions!$A$1:$H$1,0)),0)</f>
        <v>279340</v>
      </c>
      <c r="AK22" s="17">
        <f>ROUND(INDEX('Pop and Housing Units'!$B$2:$P$115,MATCH('Property Value Dist'!$B22,'Pop and Housing Units'!$B$2:$B$115,0),MATCH('Property Value Dist'!AK$2,'Pop and Housing Units'!$B$2:$P$2,0))*INDEX(Assumptions!$A$1:$H$16,MATCH('Property Value Dist'!AK$4,Assumptions!$A$1:$A$16,0),MATCH('Property Value Dist'!AK$2,Assumptions!$A$1:$H$1,0)),0)</f>
        <v>120271</v>
      </c>
      <c r="AL22" s="17">
        <f>ROUND(INDEX('Pop and Housing Units'!$B$2:$P$115,MATCH('Property Value Dist'!$B22,'Pop and Housing Units'!$B$2:$B$115,0),MATCH('Property Value Dist'!AL$2,'Pop and Housing Units'!$B$2:$P$2,0))*INDEX(Assumptions!$A$1:$H$16,MATCH('Property Value Dist'!AL$4,Assumptions!$A$1:$A$16,0),MATCH('Property Value Dist'!AL$2,Assumptions!$A$1:$H$1,0)),0)</f>
        <v>118054</v>
      </c>
      <c r="AM22" s="17">
        <f>ROUND(INDEX('Pop and Housing Units'!$B$2:$P$115,MATCH('Property Value Dist'!$B22,'Pop and Housing Units'!$B$2:$B$115,0),MATCH('Property Value Dist'!AM$2,'Pop and Housing Units'!$B$2:$P$2,0))*INDEX(Assumptions!$A$1:$H$16,MATCH('Property Value Dist'!AM$4,Assumptions!$A$1:$A$16,0),MATCH('Property Value Dist'!AM$2,Assumptions!$A$1:$H$1,0)),0)</f>
        <v>24110</v>
      </c>
      <c r="AN22" s="17">
        <f>ROUND(INDEX('Pop and Housing Units'!$B$2:$P$115,MATCH('Property Value Dist'!$B22,'Pop and Housing Units'!$B$2:$B$115,0),MATCH('Property Value Dist'!AN$2,'Pop and Housing Units'!$B$2:$P$2,0))*INDEX(Assumptions!$A$1:$H$16,MATCH('Property Value Dist'!AN$4,Assumptions!$A$1:$A$16,0),MATCH('Property Value Dist'!AN$2,Assumptions!$A$1:$H$1,0)),0)</f>
        <v>9976</v>
      </c>
      <c r="AO22" s="17">
        <f>ROUND(INDEX('Pop and Housing Units'!$B$2:$P$115,MATCH('Property Value Dist'!$B22,'Pop and Housing Units'!$B$2:$B$115,0),MATCH('Property Value Dist'!AO$2,'Pop and Housing Units'!$B$2:$P$2,0))*INDEX(Assumptions!$A$1:$H$16,MATCH('Property Value Dist'!AO$4,Assumptions!$A$1:$A$16,0),MATCH('Property Value Dist'!AO$2,Assumptions!$A$1:$H$1,0)),0)</f>
        <v>10531</v>
      </c>
      <c r="AP22" s="17">
        <f>ROUND(INDEX('Pop and Housing Units'!$B$2:$P$115,MATCH('Property Value Dist'!$B22,'Pop and Housing Units'!$B$2:$B$115,0),MATCH('Property Value Dist'!AP$2,'Pop and Housing Units'!$B$2:$P$2,0))*INDEX(Assumptions!$A$1:$H$16,MATCH('Property Value Dist'!AP$4,Assumptions!$A$1:$A$16,0),MATCH('Property Value Dist'!AP$2,Assumptions!$A$1:$H$1,0)),0)</f>
        <v>107169</v>
      </c>
      <c r="AQ22" s="17">
        <f>ROUND(INDEX('Pop and Housing Units'!$B$2:$P$115,MATCH('Property Value Dist'!$B22,'Pop and Housing Units'!$B$2:$B$115,0),MATCH('Property Value Dist'!AQ$2,'Pop and Housing Units'!$B$2:$P$2,0))*INDEX(Assumptions!$A$1:$H$16,MATCH('Property Value Dist'!AQ$4,Assumptions!$A$1:$A$16,0),MATCH('Property Value Dist'!AQ$2,Assumptions!$A$1:$H$1,0)),0)</f>
        <v>107511</v>
      </c>
      <c r="AR22" s="17">
        <f>ROUND(INDEX('Pop and Housing Units'!$B$2:$P$115,MATCH('Property Value Dist'!$B22,'Pop and Housing Units'!$B$2:$B$115,0),MATCH('Property Value Dist'!AR$2,'Pop and Housing Units'!$B$2:$P$2,0))*INDEX(Assumptions!$A$1:$H$16,MATCH('Property Value Dist'!AR$4,Assumptions!$A$1:$A$16,0),MATCH('Property Value Dist'!AR$2,Assumptions!$A$1:$H$1,0)),0)</f>
        <v>89858</v>
      </c>
      <c r="AS22" s="17">
        <f>ROUND(INDEX('Pop and Housing Units'!$B$2:$P$115,MATCH('Property Value Dist'!$B22,'Pop and Housing Units'!$B$2:$B$115,0),MATCH('Property Value Dist'!AS$2,'Pop and Housing Units'!$B$2:$P$2,0))*INDEX(Assumptions!$A$1:$H$16,MATCH('Property Value Dist'!AS$4,Assumptions!$A$1:$A$16,0),MATCH('Property Value Dist'!AS$2,Assumptions!$A$1:$H$1,0)),0)</f>
        <v>98286</v>
      </c>
      <c r="AT22" s="17">
        <f>ROUND(INDEX('Pop and Housing Units'!$B$2:$P$115,MATCH('Property Value Dist'!$B22,'Pop and Housing Units'!$B$2:$B$115,0),MATCH('Property Value Dist'!AT$2,'Pop and Housing Units'!$B$2:$P$2,0))*INDEX(Assumptions!$A$1:$H$16,MATCH('Property Value Dist'!AT$4,Assumptions!$A$1:$A$16,0),MATCH('Property Value Dist'!AT$2,Assumptions!$A$1:$H$1,0)),0)</f>
        <v>49883</v>
      </c>
      <c r="AU22" s="17">
        <f>ROUND(INDEX('Pop and Housing Units'!$B$2:$P$115,MATCH('Property Value Dist'!$B22,'Pop and Housing Units'!$B$2:$B$115,0),MATCH('Property Value Dist'!AU$2,'Pop and Housing Units'!$B$2:$P$2,0))*INDEX(Assumptions!$A$1:$H$16,MATCH('Property Value Dist'!AU$4,Assumptions!$A$1:$A$16,0),MATCH('Property Value Dist'!AU$2,Assumptions!$A$1:$H$1,0)),0)</f>
        <v>19190</v>
      </c>
      <c r="AV22" s="17">
        <f>ROUND(INDEX('Pop and Housing Units'!$B$2:$P$115,MATCH('Property Value Dist'!$B22,'Pop and Housing Units'!$B$2:$B$115,0),MATCH('Property Value Dist'!AV$2,'Pop and Housing Units'!$B$2:$P$2,0))*INDEX(Assumptions!$A$1:$H$16,MATCH('Property Value Dist'!AV$4,Assumptions!$A$1:$A$16,0),MATCH('Property Value Dist'!AV$2,Assumptions!$A$1:$H$1,0)),0)</f>
        <v>57685</v>
      </c>
      <c r="AW22" s="17">
        <f>ROUND(INDEX('Pop and Housing Units'!$B$2:$P$115,MATCH('Property Value Dist'!$B22,'Pop and Housing Units'!$B$2:$B$115,0),MATCH('Property Value Dist'!AW$2,'Pop and Housing Units'!$B$2:$P$2,0))*INDEX(Assumptions!$A$1:$H$16,MATCH('Property Value Dist'!AW$4,Assumptions!$A$1:$A$16,0),MATCH('Property Value Dist'!AW$2,Assumptions!$A$1:$H$1,0)),0)</f>
        <v>16571</v>
      </c>
      <c r="AX22" s="17">
        <f>ROUND(INDEX('Pop and Housing Units'!$B$2:$P$115,MATCH('Property Value Dist'!$B22,'Pop and Housing Units'!$B$2:$B$115,0),MATCH('Property Value Dist'!AX$2,'Pop and Housing Units'!$B$2:$P$2,0))*INDEX(Assumptions!$A$1:$H$16,MATCH('Property Value Dist'!AX$4,Assumptions!$A$1:$A$16,0),MATCH('Property Value Dist'!AX$2,Assumptions!$A$1:$H$1,0)),0)</f>
        <v>10421</v>
      </c>
      <c r="AY22" s="17">
        <f>ROUND(INDEX('Pop and Housing Units'!$B$2:$P$115,MATCH('Property Value Dist'!$B22,'Pop and Housing Units'!$B$2:$B$115,0),MATCH('Property Value Dist'!AY$2,'Pop and Housing Units'!$B$2:$P$2,0))*INDEX(Assumptions!$A$1:$H$16,MATCH('Property Value Dist'!AY$4,Assumptions!$A$1:$A$16,0),MATCH('Property Value Dist'!AY$2,Assumptions!$A$1:$H$1,0)),0)</f>
        <v>6150</v>
      </c>
      <c r="AZ22" s="17">
        <f>ROUND(INDEX('Pop and Housing Units'!$B$2:$P$115,MATCH('Property Value Dist'!$B22,'Pop and Housing Units'!$B$2:$B$115,0),MATCH('Property Value Dist'!AZ$2,'Pop and Housing Units'!$B$2:$P$2,0))*INDEX(Assumptions!$A$1:$H$16,MATCH('Property Value Dist'!AZ$4,Assumptions!$A$1:$A$16,0),MATCH('Property Value Dist'!AZ$2,Assumptions!$A$1:$H$1,0)),0)</f>
        <v>1481</v>
      </c>
      <c r="BA22" s="17">
        <f>ROUND(INDEX('Pop and Housing Units'!$B$2:$P$115,MATCH('Property Value Dist'!$B22,'Pop and Housing Units'!$B$2:$B$115,0),MATCH('Property Value Dist'!BA$2,'Pop and Housing Units'!$B$2:$P$2,0))*INDEX(Assumptions!$A$1:$H$16,MATCH('Property Value Dist'!BA$4,Assumptions!$A$1:$A$16,0),MATCH('Property Value Dist'!BA$2,Assumptions!$A$1:$H$1,0)),0)</f>
        <v>3417</v>
      </c>
      <c r="BB22" s="17">
        <f>ROUND(INDEX('Pop and Housing Units'!$B$2:$P$115,MATCH('Property Value Dist'!$B22,'Pop and Housing Units'!$B$2:$B$115,0),MATCH('Property Value Dist'!BB$2,'Pop and Housing Units'!$B$2:$P$2,0))*INDEX(Assumptions!$A$1:$H$16,MATCH('Property Value Dist'!BB$4,Assumptions!$A$1:$A$16,0),MATCH('Property Value Dist'!BB$2,Assumptions!$A$1:$H$1,0)),0)</f>
        <v>1822</v>
      </c>
      <c r="BC22" s="17">
        <f>ROUND(INDEX('Pop and Housing Units'!$B$2:$P$115,MATCH('Property Value Dist'!$B22,'Pop and Housing Units'!$B$2:$B$115,0),MATCH('Property Value Dist'!BC$2,'Pop and Housing Units'!$B$2:$P$2,0))*INDEX(Assumptions!$A$1:$H$16,MATCH('Property Value Dist'!BC$4,Assumptions!$A$1:$A$16,0),MATCH('Property Value Dist'!BC$2,Assumptions!$A$1:$H$1,0)),0)</f>
        <v>65601</v>
      </c>
      <c r="BD22" s="17">
        <f>ROUND(INDEX('Pop and Housing Units'!$B$2:$P$115,MATCH('Property Value Dist'!$B22,'Pop and Housing Units'!$B$2:$B$115,0),MATCH('Property Value Dist'!BD$2,'Pop and Housing Units'!$B$2:$P$2,0))*INDEX(Assumptions!$A$1:$H$16,MATCH('Property Value Dist'!BD$4,Assumptions!$A$1:$A$16,0),MATCH('Property Value Dist'!BD$2,Assumptions!$A$1:$H$1,0)),0)</f>
        <v>92013</v>
      </c>
      <c r="BE22" s="17">
        <f>ROUND(INDEX('Pop and Housing Units'!$B$2:$P$115,MATCH('Property Value Dist'!$B22,'Pop and Housing Units'!$B$2:$B$115,0),MATCH('Property Value Dist'!BE$2,'Pop and Housing Units'!$B$2:$P$2,0))*INDEX(Assumptions!$A$1:$H$16,MATCH('Property Value Dist'!BE$4,Assumptions!$A$1:$A$16,0),MATCH('Property Value Dist'!BE$2,Assumptions!$A$1:$H$1,0)),0)</f>
        <v>124550</v>
      </c>
      <c r="BF22" s="17">
        <f>ROUND(INDEX('Pop and Housing Units'!$B$2:$P$115,MATCH('Property Value Dist'!$B22,'Pop and Housing Units'!$B$2:$B$115,0),MATCH('Property Value Dist'!BF$2,'Pop and Housing Units'!$B$2:$P$2,0))*INDEX(Assumptions!$A$1:$H$16,MATCH('Property Value Dist'!BF$4,Assumptions!$A$1:$A$16,0),MATCH('Property Value Dist'!BF$2,Assumptions!$A$1:$H$1,0)),0)</f>
        <v>122969</v>
      </c>
      <c r="BG22" s="17">
        <f>ROUND(INDEX('Pop and Housing Units'!$B$2:$P$115,MATCH('Property Value Dist'!$B22,'Pop and Housing Units'!$B$2:$B$115,0),MATCH('Property Value Dist'!BG$2,'Pop and Housing Units'!$B$2:$P$2,0))*INDEX(Assumptions!$A$1:$H$16,MATCH('Property Value Dist'!BG$4,Assumptions!$A$1:$A$16,0),MATCH('Property Value Dist'!BG$2,Assumptions!$A$1:$H$1,0)),0)</f>
        <v>78511</v>
      </c>
      <c r="BH22" s="17">
        <f>ROUND(INDEX('Pop and Housing Units'!$B$2:$P$115,MATCH('Property Value Dist'!$B22,'Pop and Housing Units'!$B$2:$B$115,0),MATCH('Property Value Dist'!BH$2,'Pop and Housing Units'!$B$2:$P$2,0))*INDEX(Assumptions!$A$1:$H$16,MATCH('Property Value Dist'!BH$4,Assumptions!$A$1:$A$16,0),MATCH('Property Value Dist'!BH$2,Assumptions!$A$1:$H$1,0)),0)</f>
        <v>44722</v>
      </c>
      <c r="BI22" s="17">
        <f>ROUND(INDEX('Pop and Housing Units'!$B$2:$P$115,MATCH('Property Value Dist'!$B22,'Pop and Housing Units'!$B$2:$B$115,0),MATCH('Property Value Dist'!BI$2,'Pop and Housing Units'!$B$2:$P$2,0))*INDEX(Assumptions!$A$1:$H$16,MATCH('Property Value Dist'!BI$4,Assumptions!$A$1:$A$16,0),MATCH('Property Value Dist'!BI$2,Assumptions!$A$1:$H$1,0)),0)</f>
        <v>82990</v>
      </c>
      <c r="BJ22" s="17">
        <f>ROUND(INDEX('Pop and Housing Units'!$B$2:$P$115,MATCH('Property Value Dist'!$B22,'Pop and Housing Units'!$B$2:$B$115,0),MATCH('Property Value Dist'!BJ$2,'Pop and Housing Units'!$B$2:$P$2,0))*INDEX(Assumptions!$A$1:$H$16,MATCH('Property Value Dist'!BJ$4,Assumptions!$A$1:$A$16,0),MATCH('Property Value Dist'!BJ$2,Assumptions!$A$1:$H$1,0)),0)</f>
        <v>27597</v>
      </c>
      <c r="BK22" s="17">
        <f>ROUND(INDEX('Pop and Housing Units'!$B$2:$P$115,MATCH('Property Value Dist'!$B22,'Pop and Housing Units'!$B$2:$B$115,0),MATCH('Property Value Dist'!BK$2,'Pop and Housing Units'!$B$2:$P$2,0))*INDEX(Assumptions!$A$1:$H$16,MATCH('Property Value Dist'!BK$4,Assumptions!$A$1:$A$16,0),MATCH('Property Value Dist'!BK$2,Assumptions!$A$1:$H$1,0)),0)</f>
        <v>9155</v>
      </c>
      <c r="BL22" s="17">
        <f>ROUND(INDEX('Pop and Housing Units'!$B$2:$P$115,MATCH('Property Value Dist'!$B22,'Pop and Housing Units'!$B$2:$B$115,0),MATCH('Property Value Dist'!BL$2,'Pop and Housing Units'!$B$2:$P$2,0))*INDEX(Assumptions!$A$1:$H$16,MATCH('Property Value Dist'!BL$4,Assumptions!$A$1:$A$16,0),MATCH('Property Value Dist'!BL$2,Assumptions!$A$1:$H$1,0)),0)</f>
        <v>5928</v>
      </c>
      <c r="BM22" s="17">
        <f>ROUND(INDEX('Pop and Housing Units'!$B$2:$P$115,MATCH('Property Value Dist'!$B22,'Pop and Housing Units'!$B$2:$B$115,0),MATCH('Property Value Dist'!BM$2,'Pop and Housing Units'!$B$2:$P$2,0))*INDEX(Assumptions!$A$1:$H$16,MATCH('Property Value Dist'!BM$4,Assumptions!$A$1:$A$16,0),MATCH('Property Value Dist'!BM$2,Assumptions!$A$1:$H$1,0)),0)</f>
        <v>1186</v>
      </c>
      <c r="BN22" s="17">
        <f>ROUND(INDEX('Pop and Housing Units'!$B$2:$P$115,MATCH('Property Value Dist'!$B22,'Pop and Housing Units'!$B$2:$B$115,0),MATCH('Property Value Dist'!BN$2,'Pop and Housing Units'!$B$2:$P$2,0))*INDEX(Assumptions!$A$1:$H$16,MATCH('Property Value Dist'!BN$4,Assumptions!$A$1:$A$16,0),MATCH('Property Value Dist'!BN$2,Assumptions!$A$1:$H$1,0)),0)</f>
        <v>198</v>
      </c>
      <c r="BO22" s="17">
        <f>ROUND(INDEX('Pop and Housing Units'!$B$2:$P$115,MATCH('Property Value Dist'!$B22,'Pop and Housing Units'!$B$2:$B$115,0),MATCH('Property Value Dist'!BO$2,'Pop and Housing Units'!$B$2:$P$2,0))*INDEX(Assumptions!$A$1:$H$16,MATCH('Property Value Dist'!BO$4,Assumptions!$A$1:$A$16,0),MATCH('Property Value Dist'!BO$2,Assumptions!$A$1:$H$1,0)),0)</f>
        <v>3227</v>
      </c>
      <c r="BP22" s="17">
        <f>ROUND(INDEX('Pop and Housing Units'!$B$2:$P$115,MATCH('Property Value Dist'!$B22,'Pop and Housing Units'!$B$2:$B$115,0),MATCH('Property Value Dist'!BP$2,'Pop and Housing Units'!$B$2:$P$2,0))*INDEX(Assumptions!$A$1:$H$16,MATCH('Property Value Dist'!BP$4,Assumptions!$A$1:$A$16,0),MATCH('Property Value Dist'!BP$2,Assumptions!$A$1:$H$1,0)),0)</f>
        <v>12174</v>
      </c>
      <c r="BQ22" s="17">
        <f>ROUND(INDEX('Pop and Housing Units'!$B$2:$P$115,MATCH('Property Value Dist'!$B22,'Pop and Housing Units'!$B$2:$B$115,0),MATCH('Property Value Dist'!BQ$2,'Pop and Housing Units'!$B$2:$P$2,0))*INDEX(Assumptions!$A$1:$H$16,MATCH('Property Value Dist'!BQ$4,Assumptions!$A$1:$A$16,0),MATCH('Property Value Dist'!BQ$2,Assumptions!$A$1:$H$1,0)),0)</f>
        <v>25326</v>
      </c>
      <c r="BR22" s="17">
        <f>ROUND(INDEX('Pop and Housing Units'!$B$2:$P$115,MATCH('Property Value Dist'!$B22,'Pop and Housing Units'!$B$2:$B$115,0),MATCH('Property Value Dist'!BR$2,'Pop and Housing Units'!$B$2:$P$2,0))*INDEX(Assumptions!$A$1:$H$16,MATCH('Property Value Dist'!BR$4,Assumptions!$A$1:$A$16,0),MATCH('Property Value Dist'!BR$2,Assumptions!$A$1:$H$1,0)),0)</f>
        <v>21429</v>
      </c>
      <c r="BS22" s="17">
        <f>ROUND(INDEX('Pop and Housing Units'!$B$2:$P$115,MATCH('Property Value Dist'!$B22,'Pop and Housing Units'!$B$2:$B$115,0),MATCH('Property Value Dist'!BS$2,'Pop and Housing Units'!$B$2:$P$2,0))*INDEX(Assumptions!$A$1:$H$16,MATCH('Property Value Dist'!BS$4,Assumptions!$A$1:$A$16,0),MATCH('Property Value Dist'!BS$2,Assumptions!$A$1:$H$1,0)),0)</f>
        <v>25743</v>
      </c>
      <c r="BT22" s="17">
        <f>ROUND(INDEX('Pop and Housing Units'!$B$2:$P$115,MATCH('Property Value Dist'!$B22,'Pop and Housing Units'!$B$2:$B$115,0),MATCH('Property Value Dist'!BT$2,'Pop and Housing Units'!$B$2:$P$2,0))*INDEX(Assumptions!$A$1:$H$16,MATCH('Property Value Dist'!BT$4,Assumptions!$A$1:$A$16,0),MATCH('Property Value Dist'!BT$2,Assumptions!$A$1:$H$1,0)),0)</f>
        <v>16440</v>
      </c>
      <c r="BU22" s="17">
        <f>ROUND(INDEX('Pop and Housing Units'!$B$2:$P$115,MATCH('Property Value Dist'!$B22,'Pop and Housing Units'!$B$2:$B$115,0),MATCH('Property Value Dist'!BU$2,'Pop and Housing Units'!$B$2:$P$2,0))*INDEX(Assumptions!$A$1:$H$16,MATCH('Property Value Dist'!BU$4,Assumptions!$A$1:$A$16,0),MATCH('Property Value Dist'!BU$2,Assumptions!$A$1:$H$1,0)),0)</f>
        <v>9335</v>
      </c>
      <c r="BV22" s="17">
        <f>ROUND(INDEX('Pop and Housing Units'!$B$2:$P$115,MATCH('Property Value Dist'!$B22,'Pop and Housing Units'!$B$2:$B$115,0),MATCH('Property Value Dist'!BV$2,'Pop and Housing Units'!$B$2:$P$2,0))*INDEX(Assumptions!$A$1:$H$16,MATCH('Property Value Dist'!BV$4,Assumptions!$A$1:$A$16,0),MATCH('Property Value Dist'!BV$2,Assumptions!$A$1:$H$1,0)),0)</f>
        <v>27299</v>
      </c>
      <c r="BW22" s="17">
        <f>ROUND(INDEX('Pop and Housing Units'!$B$2:$P$115,MATCH('Property Value Dist'!$B22,'Pop and Housing Units'!$B$2:$B$115,0),MATCH('Property Value Dist'!BW$2,'Pop and Housing Units'!$B$2:$P$2,0))*INDEX(Assumptions!$A$1:$H$16,MATCH('Property Value Dist'!BW$4,Assumptions!$A$1:$A$16,0),MATCH('Property Value Dist'!BW$2,Assumptions!$A$1:$H$1,0)),0)</f>
        <v>12847</v>
      </c>
      <c r="BX22" s="17">
        <f>ROUND(INDEX('Pop and Housing Units'!$B$2:$P$115,MATCH('Property Value Dist'!$B22,'Pop and Housing Units'!$B$2:$B$115,0),MATCH('Property Value Dist'!BX$2,'Pop and Housing Units'!$B$2:$P$2,0))*INDEX(Assumptions!$A$1:$H$16,MATCH('Property Value Dist'!BX$4,Assumptions!$A$1:$A$16,0),MATCH('Property Value Dist'!BX$2,Assumptions!$A$1:$H$1,0)),0)</f>
        <v>4892</v>
      </c>
      <c r="BY22" s="17">
        <f>ROUND(INDEX('Pop and Housing Units'!$B$2:$P$115,MATCH('Property Value Dist'!$B22,'Pop and Housing Units'!$B$2:$B$115,0),MATCH('Property Value Dist'!BY$2,'Pop and Housing Units'!$B$2:$P$2,0))*INDEX(Assumptions!$A$1:$H$16,MATCH('Property Value Dist'!BY$4,Assumptions!$A$1:$A$16,0),MATCH('Property Value Dist'!BY$2,Assumptions!$A$1:$H$1,0)),0)</f>
        <v>2534</v>
      </c>
      <c r="BZ22" s="17">
        <f>ROUND(INDEX('Pop and Housing Units'!$B$2:$P$115,MATCH('Property Value Dist'!$B22,'Pop and Housing Units'!$B$2:$B$115,0),MATCH('Property Value Dist'!BZ$2,'Pop and Housing Units'!$B$2:$P$2,0))*INDEX(Assumptions!$A$1:$H$16,MATCH('Property Value Dist'!BZ$4,Assumptions!$A$1:$A$16,0),MATCH('Property Value Dist'!BZ$2,Assumptions!$A$1:$H$1,0)),0)</f>
        <v>1732</v>
      </c>
      <c r="CA22" s="17">
        <f>ROUND(INDEX('Pop and Housing Units'!$B$2:$P$115,MATCH('Property Value Dist'!$B22,'Pop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22" s="17">
        <f>ROUND(INDEX('Pop and Housing Units'!$B$2:$P$115,MATCH('Property Value Dist'!$B22,'Pop and Housing Units'!$B$2:$B$115,0),MATCH('Property Value Dist'!CB$2,'Pop and Housing Units'!$B$2:$P$2,0))*INDEX(Assumptions!$A$1:$H$16,MATCH('Property Value Dist'!CB$4,Assumptions!$A$1:$A$16,0),MATCH('Property Value Dist'!CB$2,Assumptions!$A$1:$H$1,0)),0)</f>
        <v>642</v>
      </c>
    </row>
    <row r="23" spans="2:80">
      <c r="B23" s="18">
        <f t="shared" si="6"/>
        <v>2038</v>
      </c>
      <c r="C23" s="19">
        <f>ROUND(INDEX('Pop and Housing Units'!$B$2:$P$115,MATCH('Property Value Dist'!$B23,'Pop and Housing Units'!$B$2:$B$115,0),MATCH('Property Value Dist'!C$2,'Pop and Housing Units'!$B$2:$P$2,0))*INDEX(Assumptions!$A$1:$H$16,MATCH('Property Value Dist'!C$4,Assumptions!$A$1:$A$16,0),MATCH('Property Value Dist'!C$2,Assumptions!$A$1:$H$1,0)),0)</f>
        <v>153430</v>
      </c>
      <c r="D23" s="19">
        <f>ROUND(INDEX('Pop and Housing Units'!$B$2:$P$115,MATCH('Property Value Dist'!$B23,'Pop and Housing Units'!$B$2:$B$115,0),MATCH('Property Value Dist'!D$2,'Pop and Housing Units'!$B$2:$P$2,0))*INDEX(Assumptions!$A$1:$H$16,MATCH('Property Value Dist'!D$4,Assumptions!$A$1:$A$16,0),MATCH('Property Value Dist'!D$2,Assumptions!$A$1:$H$1,0)),0)</f>
        <v>163777</v>
      </c>
      <c r="E23" s="19">
        <f>ROUND(INDEX('Pop and Housing Units'!$B$2:$P$115,MATCH('Property Value Dist'!$B23,'Pop and Housing Units'!$B$2:$B$115,0),MATCH('Property Value Dist'!E$2,'Pop and Housing Units'!$B$2:$P$2,0))*INDEX(Assumptions!$A$1:$H$16,MATCH('Property Value Dist'!E$4,Assumptions!$A$1:$A$16,0),MATCH('Property Value Dist'!E$2,Assumptions!$A$1:$H$1,0)),0)</f>
        <v>247985</v>
      </c>
      <c r="F23" s="19">
        <f>ROUND(INDEX('Pop and Housing Units'!$B$2:$P$115,MATCH('Property Value Dist'!$B23,'Pop and Housing Units'!$B$2:$B$115,0),MATCH('Property Value Dist'!F$2,'Pop and Housing Units'!$B$2:$P$2,0))*INDEX(Assumptions!$A$1:$H$16,MATCH('Property Value Dist'!F$4,Assumptions!$A$1:$A$16,0),MATCH('Property Value Dist'!F$2,Assumptions!$A$1:$H$1,0)),0)</f>
        <v>572328</v>
      </c>
      <c r="G23" s="19">
        <f>ROUND(INDEX('Pop and Housing Units'!$B$2:$P$115,MATCH('Property Value Dist'!$B23,'Pop and Housing Units'!$B$2:$B$115,0),MATCH('Property Value Dist'!G$2,'Pop and Housing Units'!$B$2:$P$2,0))*INDEX(Assumptions!$A$1:$H$16,MATCH('Property Value Dist'!G$4,Assumptions!$A$1:$A$16,0),MATCH('Property Value Dist'!G$2,Assumptions!$A$1:$H$1,0)),0)</f>
        <v>384644</v>
      </c>
      <c r="H23" s="19">
        <f>ROUND(INDEX('Pop and Housing Units'!$B$2:$P$115,MATCH('Property Value Dist'!$B23,'Pop and Housing Units'!$B$2:$B$115,0),MATCH('Property Value Dist'!H$2,'Pop and Housing Units'!$B$2:$P$2,0))*INDEX(Assumptions!$A$1:$H$16,MATCH('Property Value Dist'!H$4,Assumptions!$A$1:$A$16,0),MATCH('Property Value Dist'!H$2,Assumptions!$A$1:$H$1,0)),0)</f>
        <v>291873</v>
      </c>
      <c r="I23" s="19">
        <f>ROUND(INDEX('Pop and Housing Units'!$B$2:$P$115,MATCH('Property Value Dist'!$B23,'Pop and Housing Units'!$B$2:$B$115,0),MATCH('Property Value Dist'!I$2,'Pop and Housing Units'!$B$2:$P$2,0))*INDEX(Assumptions!$A$1:$H$16,MATCH('Property Value Dist'!I$4,Assumptions!$A$1:$A$16,0),MATCH('Property Value Dist'!I$2,Assumptions!$A$1:$H$1,0)),0)</f>
        <v>817815</v>
      </c>
      <c r="J23" s="19">
        <f>ROUND(INDEX('Pop and Housing Units'!$B$2:$P$115,MATCH('Property Value Dist'!$B23,'Pop and Housing Units'!$B$2:$B$115,0),MATCH('Property Value Dist'!J$2,'Pop and Housing Units'!$B$2:$P$2,0))*INDEX(Assumptions!$A$1:$H$16,MATCH('Property Value Dist'!J$4,Assumptions!$A$1:$A$16,0),MATCH('Property Value Dist'!J$2,Assumptions!$A$1:$H$1,0)),0)</f>
        <v>410692</v>
      </c>
      <c r="K23" s="19">
        <f>ROUND(INDEX('Pop and Housing Units'!$B$2:$P$115,MATCH('Property Value Dist'!$B23,'Pop and Housing Units'!$B$2:$B$115,0),MATCH('Property Value Dist'!K$2,'Pop and Housing Units'!$B$2:$P$2,0))*INDEX(Assumptions!$A$1:$H$16,MATCH('Property Value Dist'!K$4,Assumptions!$A$1:$A$16,0),MATCH('Property Value Dist'!K$2,Assumptions!$A$1:$H$1,0)),0)</f>
        <v>188397</v>
      </c>
      <c r="L23" s="19">
        <f>ROUND(INDEX('Pop and Housing Units'!$B$2:$P$115,MATCH('Property Value Dist'!$B23,'Pop and Housing Units'!$B$2:$B$115,0),MATCH('Property Value Dist'!L$2,'Pop and Housing Units'!$B$2:$P$2,0))*INDEX(Assumptions!$A$1:$H$16,MATCH('Property Value Dist'!L$4,Assumptions!$A$1:$A$16,0),MATCH('Property Value Dist'!L$2,Assumptions!$A$1:$H$1,0)),0)</f>
        <v>204454</v>
      </c>
      <c r="M23" s="19">
        <f>ROUND(INDEX('Pop and Housing Units'!$B$2:$P$115,MATCH('Property Value Dist'!$B23,'Pop and Housing Units'!$B$2:$B$115,0),MATCH('Property Value Dist'!M$2,'Pop and Housing Units'!$B$2:$P$2,0))*INDEX(Assumptions!$A$1:$H$16,MATCH('Property Value Dist'!M$4,Assumptions!$A$1:$A$16,0),MATCH('Property Value Dist'!M$2,Assumptions!$A$1:$H$1,0)),0)</f>
        <v>71006</v>
      </c>
      <c r="N23" s="19">
        <f>ROUND(INDEX('Pop and Housing Units'!$B$2:$P$115,MATCH('Property Value Dist'!$B23,'Pop and Housing Units'!$B$2:$B$115,0),MATCH('Property Value Dist'!N$2,'Pop and Housing Units'!$B$2:$P$2,0))*INDEX(Assumptions!$A$1:$H$16,MATCH('Property Value Dist'!N$4,Assumptions!$A$1:$A$16,0),MATCH('Property Value Dist'!N$2,Assumptions!$A$1:$H$1,0)),0)</f>
        <v>40320</v>
      </c>
      <c r="O23" s="19">
        <f>ROUND(INDEX('Pop and Housing Units'!$B$2:$P$115,MATCH('Property Value Dist'!$B23,'Pop and Housing Units'!$B$2:$B$115,0),MATCH('Property Value Dist'!O$2,'Pop and Housing Units'!$B$2:$P$2,0))*INDEX(Assumptions!$A$1:$H$16,MATCH('Property Value Dist'!O$4,Assumptions!$A$1:$A$16,0),MATCH('Property Value Dist'!O$2,Assumptions!$A$1:$H$1,0)),0)</f>
        <v>21409</v>
      </c>
      <c r="P23" s="19">
        <f>ROUND(INDEX('Pop and Housing Units'!$B$2:$P$115,MATCH('Property Value Dist'!$B23,'Pop and Housing Units'!$B$2:$B$115,0),MATCH('Property Value Dist'!P$2,'Pop and Housing Units'!$B$2:$P$2,0))*INDEX(Assumptions!$A$1:$H$16,MATCH('Property Value Dist'!P$4,Assumptions!$A$1:$A$16,0),MATCH('Property Value Dist'!P$2,Assumptions!$A$1:$H$1,0)),0)</f>
        <v>193401</v>
      </c>
      <c r="Q23" s="19">
        <f>ROUND(INDEX('Pop and Housing Units'!$B$2:$P$115,MATCH('Property Value Dist'!$B23,'Pop and Housing Units'!$B$2:$B$115,0),MATCH('Property Value Dist'!Q$2,'Pop and Housing Units'!$B$2:$P$2,0))*INDEX(Assumptions!$A$1:$H$16,MATCH('Property Value Dist'!Q$4,Assumptions!$A$1:$A$16,0),MATCH('Property Value Dist'!Q$2,Assumptions!$A$1:$H$1,0)),0)</f>
        <v>164070</v>
      </c>
      <c r="R23" s="19">
        <f>ROUND(INDEX('Pop and Housing Units'!$B$2:$P$115,MATCH('Property Value Dist'!$B23,'Pop and Housing Units'!$B$2:$B$115,0),MATCH('Property Value Dist'!R$2,'Pop and Housing Units'!$B$2:$P$2,0))*INDEX(Assumptions!$A$1:$H$16,MATCH('Property Value Dist'!R$4,Assumptions!$A$1:$A$16,0),MATCH('Property Value Dist'!R$2,Assumptions!$A$1:$H$1,0)),0)</f>
        <v>211733</v>
      </c>
      <c r="S23" s="19">
        <f>ROUND(INDEX('Pop and Housing Units'!$B$2:$P$115,MATCH('Property Value Dist'!$B23,'Pop and Housing Units'!$B$2:$B$115,0),MATCH('Property Value Dist'!S$2,'Pop and Housing Units'!$B$2:$P$2,0))*INDEX(Assumptions!$A$1:$H$16,MATCH('Property Value Dist'!S$4,Assumptions!$A$1:$A$16,0),MATCH('Property Value Dist'!S$2,Assumptions!$A$1:$H$1,0)),0)</f>
        <v>467768</v>
      </c>
      <c r="T23" s="19">
        <f>ROUND(INDEX('Pop and Housing Units'!$B$2:$P$115,MATCH('Property Value Dist'!$B23,'Pop and Housing Units'!$B$2:$B$115,0),MATCH('Property Value Dist'!T$2,'Pop and Housing Units'!$B$2:$P$2,0))*INDEX(Assumptions!$A$1:$H$16,MATCH('Property Value Dist'!T$4,Assumptions!$A$1:$A$16,0),MATCH('Property Value Dist'!T$2,Assumptions!$A$1:$H$1,0)),0)</f>
        <v>342195</v>
      </c>
      <c r="U23" s="19">
        <f>ROUND(INDEX('Pop and Housing Units'!$B$2:$P$115,MATCH('Property Value Dist'!$B23,'Pop and Housing Units'!$B$2:$B$115,0),MATCH('Property Value Dist'!U$2,'Pop and Housing Units'!$B$2:$P$2,0))*INDEX(Assumptions!$A$1:$H$16,MATCH('Property Value Dist'!U$4,Assumptions!$A$1:$A$16,0),MATCH('Property Value Dist'!U$2,Assumptions!$A$1:$H$1,0)),0)</f>
        <v>289338</v>
      </c>
      <c r="V23" s="19">
        <f>ROUND(INDEX('Pop and Housing Units'!$B$2:$P$115,MATCH('Property Value Dist'!$B23,'Pop and Housing Units'!$B$2:$B$115,0),MATCH('Property Value Dist'!V$2,'Pop and Housing Units'!$B$2:$P$2,0))*INDEX(Assumptions!$A$1:$H$16,MATCH('Property Value Dist'!V$4,Assumptions!$A$1:$A$16,0),MATCH('Property Value Dist'!V$2,Assumptions!$A$1:$H$1,0)),0)</f>
        <v>746718</v>
      </c>
      <c r="W23" s="19">
        <f>ROUND(INDEX('Pop and Housing Units'!$B$2:$P$115,MATCH('Property Value Dist'!$B23,'Pop and Housing Units'!$B$2:$B$115,0),MATCH('Property Value Dist'!W$2,'Pop and Housing Units'!$B$2:$P$2,0))*INDEX(Assumptions!$A$1:$H$16,MATCH('Property Value Dist'!W$4,Assumptions!$A$1:$A$16,0),MATCH('Property Value Dist'!W$2,Assumptions!$A$1:$H$1,0)),0)</f>
        <v>344028</v>
      </c>
      <c r="X23" s="19">
        <f>ROUND(INDEX('Pop and Housing Units'!$B$2:$P$115,MATCH('Property Value Dist'!$B23,'Pop and Housing Units'!$B$2:$B$115,0),MATCH('Property Value Dist'!X$2,'Pop and Housing Units'!$B$2:$P$2,0))*INDEX(Assumptions!$A$1:$H$16,MATCH('Property Value Dist'!X$4,Assumptions!$A$1:$A$16,0),MATCH('Property Value Dist'!X$2,Assumptions!$A$1:$H$1,0)),0)</f>
        <v>148488</v>
      </c>
      <c r="Y23" s="19">
        <f>ROUND(INDEX('Pop and Housing Units'!$B$2:$P$115,MATCH('Property Value Dist'!$B23,'Pop and Housing Units'!$B$2:$B$115,0),MATCH('Property Value Dist'!Y$2,'Pop and Housing Units'!$B$2:$P$2,0))*INDEX(Assumptions!$A$1:$H$16,MATCH('Property Value Dist'!Y$4,Assumptions!$A$1:$A$16,0),MATCH('Property Value Dist'!Y$2,Assumptions!$A$1:$H$1,0)),0)</f>
        <v>94715</v>
      </c>
      <c r="Z23" s="19">
        <f>ROUND(INDEX('Pop and Housing Units'!$B$2:$P$115,MATCH('Property Value Dist'!$B23,'Pop and Housing Units'!$B$2:$B$115,0),MATCH('Property Value Dist'!Z$2,'Pop and Housing Units'!$B$2:$P$2,0))*INDEX(Assumptions!$A$1:$H$16,MATCH('Property Value Dist'!Z$4,Assumptions!$A$1:$A$16,0),MATCH('Property Value Dist'!Z$2,Assumptions!$A$1:$H$1,0)),0)</f>
        <v>24442</v>
      </c>
      <c r="AA23" s="19">
        <f>ROUND(INDEX('Pop and Housing Units'!$B$2:$P$115,MATCH('Property Value Dist'!$B23,'Pop and Housing Units'!$B$2:$B$115,0),MATCH('Property Value Dist'!AA$2,'Pop and Housing Units'!$B$2:$P$2,0))*INDEX(Assumptions!$A$1:$H$16,MATCH('Property Value Dist'!AA$4,Assumptions!$A$1:$A$16,0),MATCH('Property Value Dist'!AA$2,Assumptions!$A$1:$H$1,0)),0)</f>
        <v>17110</v>
      </c>
      <c r="AB23" s="19">
        <f>ROUND(INDEX('Pop and Housing Units'!$B$2:$P$115,MATCH('Property Value Dist'!$B23,'Pop and Housing Units'!$B$2:$B$115,0),MATCH('Property Value Dist'!AB$2,'Pop and Housing Units'!$B$2:$P$2,0))*INDEX(Assumptions!$A$1:$H$16,MATCH('Property Value Dist'!AB$4,Assumptions!$A$1:$A$16,0),MATCH('Property Value Dist'!AB$2,Assumptions!$A$1:$H$1,0)),0)</f>
        <v>11305</v>
      </c>
      <c r="AC23" s="19">
        <f>ROUND(INDEX('Pop and Housing Units'!$B$2:$P$115,MATCH('Property Value Dist'!$B23,'Pop and Housing Units'!$B$2:$B$115,0),MATCH('Property Value Dist'!AC$2,'Pop and Housing Units'!$B$2:$P$2,0))*INDEX(Assumptions!$A$1:$H$16,MATCH('Property Value Dist'!AC$4,Assumptions!$A$1:$A$16,0),MATCH('Property Value Dist'!AC$2,Assumptions!$A$1:$H$1,0)),0)</f>
        <v>100420</v>
      </c>
      <c r="AD23" s="19">
        <f>ROUND(INDEX('Pop and Housing Units'!$B$2:$P$115,MATCH('Property Value Dist'!$B23,'Pop and Housing Units'!$B$2:$B$115,0),MATCH('Property Value Dist'!AD$2,'Pop and Housing Units'!$B$2:$P$2,0))*INDEX(Assumptions!$A$1:$H$16,MATCH('Property Value Dist'!AD$4,Assumptions!$A$1:$A$16,0),MATCH('Property Value Dist'!AD$2,Assumptions!$A$1:$H$1,0)),0)</f>
        <v>175735</v>
      </c>
      <c r="AE23" s="19">
        <f>ROUND(INDEX('Pop and Housing Units'!$B$2:$P$115,MATCH('Property Value Dist'!$B23,'Pop and Housing Units'!$B$2:$B$115,0),MATCH('Property Value Dist'!AE$2,'Pop and Housing Units'!$B$2:$P$2,0))*INDEX(Assumptions!$A$1:$H$16,MATCH('Property Value Dist'!AE$4,Assumptions!$A$1:$A$16,0),MATCH('Property Value Dist'!AE$2,Assumptions!$A$1:$H$1,0)),0)</f>
        <v>316774</v>
      </c>
      <c r="AF23" s="19">
        <f>ROUND(INDEX('Pop and Housing Units'!$B$2:$P$115,MATCH('Property Value Dist'!$B23,'Pop and Housing Units'!$B$2:$B$115,0),MATCH('Property Value Dist'!AF$2,'Pop and Housing Units'!$B$2:$P$2,0))*INDEX(Assumptions!$A$1:$H$16,MATCH('Property Value Dist'!AF$4,Assumptions!$A$1:$A$16,0),MATCH('Property Value Dist'!AF$2,Assumptions!$A$1:$H$1,0)),0)</f>
        <v>609571</v>
      </c>
      <c r="AG23" s="19">
        <f>ROUND(INDEX('Pop and Housing Units'!$B$2:$P$115,MATCH('Property Value Dist'!$B23,'Pop and Housing Units'!$B$2:$B$115,0),MATCH('Property Value Dist'!AG$2,'Pop and Housing Units'!$B$2:$P$2,0))*INDEX(Assumptions!$A$1:$H$16,MATCH('Property Value Dist'!AG$4,Assumptions!$A$1:$A$16,0),MATCH('Property Value Dist'!AG$2,Assumptions!$A$1:$H$1,0)),0)</f>
        <v>297028</v>
      </c>
      <c r="AH23" s="19">
        <f>ROUND(INDEX('Pop and Housing Units'!$B$2:$P$115,MATCH('Property Value Dist'!$B23,'Pop and Housing Units'!$B$2:$B$115,0),MATCH('Property Value Dist'!AH$2,'Pop and Housing Units'!$B$2:$P$2,0))*INDEX(Assumptions!$A$1:$H$16,MATCH('Property Value Dist'!AH$4,Assumptions!$A$1:$A$16,0),MATCH('Property Value Dist'!AH$2,Assumptions!$A$1:$H$1,0)),0)</f>
        <v>214662</v>
      </c>
      <c r="AI23" s="19">
        <f>ROUND(INDEX('Pop and Housing Units'!$B$2:$P$115,MATCH('Property Value Dist'!$B23,'Pop and Housing Units'!$B$2:$B$115,0),MATCH('Property Value Dist'!AI$2,'Pop and Housing Units'!$B$2:$P$2,0))*INDEX(Assumptions!$A$1:$H$16,MATCH('Property Value Dist'!AI$4,Assumptions!$A$1:$A$16,0),MATCH('Property Value Dist'!AI$2,Assumptions!$A$1:$H$1,0)),0)</f>
        <v>534256</v>
      </c>
      <c r="AJ23" s="19">
        <f>ROUND(INDEX('Pop and Housing Units'!$B$2:$P$115,MATCH('Property Value Dist'!$B23,'Pop and Housing Units'!$B$2:$B$115,0),MATCH('Property Value Dist'!AJ$2,'Pop and Housing Units'!$B$2:$P$2,0))*INDEX(Assumptions!$A$1:$H$16,MATCH('Property Value Dist'!AJ$4,Assumptions!$A$1:$A$16,0),MATCH('Property Value Dist'!AJ$2,Assumptions!$A$1:$H$1,0)),0)</f>
        <v>284335</v>
      </c>
      <c r="AK23" s="19">
        <f>ROUND(INDEX('Pop and Housing Units'!$B$2:$P$115,MATCH('Property Value Dist'!$B23,'Pop and Housing Units'!$B$2:$B$115,0),MATCH('Property Value Dist'!AK$2,'Pop and Housing Units'!$B$2:$P$2,0))*INDEX(Assumptions!$A$1:$H$16,MATCH('Property Value Dist'!AK$4,Assumptions!$A$1:$A$16,0),MATCH('Property Value Dist'!AK$2,Assumptions!$A$1:$H$1,0)),0)</f>
        <v>122422</v>
      </c>
      <c r="AL23" s="19">
        <f>ROUND(INDEX('Pop and Housing Units'!$B$2:$P$115,MATCH('Property Value Dist'!$B23,'Pop and Housing Units'!$B$2:$B$115,0),MATCH('Property Value Dist'!AL$2,'Pop and Housing Units'!$B$2:$P$2,0))*INDEX(Assumptions!$A$1:$H$16,MATCH('Property Value Dist'!AL$4,Assumptions!$A$1:$A$16,0),MATCH('Property Value Dist'!AL$2,Assumptions!$A$1:$H$1,0)),0)</f>
        <v>120165</v>
      </c>
      <c r="AM23" s="19">
        <f>ROUND(INDEX('Pop and Housing Units'!$B$2:$P$115,MATCH('Property Value Dist'!$B23,'Pop and Housing Units'!$B$2:$B$115,0),MATCH('Property Value Dist'!AM$2,'Pop and Housing Units'!$B$2:$P$2,0))*INDEX(Assumptions!$A$1:$H$16,MATCH('Property Value Dist'!AM$4,Assumptions!$A$1:$A$16,0),MATCH('Property Value Dist'!AM$2,Assumptions!$A$1:$H$1,0)),0)</f>
        <v>24541</v>
      </c>
      <c r="AN23" s="19">
        <f>ROUND(INDEX('Pop and Housing Units'!$B$2:$P$115,MATCH('Property Value Dist'!$B23,'Pop and Housing Units'!$B$2:$B$115,0),MATCH('Property Value Dist'!AN$2,'Pop and Housing Units'!$B$2:$P$2,0))*INDEX(Assumptions!$A$1:$H$16,MATCH('Property Value Dist'!AN$4,Assumptions!$A$1:$A$16,0),MATCH('Property Value Dist'!AN$2,Assumptions!$A$1:$H$1,0)),0)</f>
        <v>10155</v>
      </c>
      <c r="AO23" s="19">
        <f>ROUND(INDEX('Pop and Housing Units'!$B$2:$P$115,MATCH('Property Value Dist'!$B23,'Pop and Housing Units'!$B$2:$B$115,0),MATCH('Property Value Dist'!AO$2,'Pop and Housing Units'!$B$2:$P$2,0))*INDEX(Assumptions!$A$1:$H$16,MATCH('Property Value Dist'!AO$4,Assumptions!$A$1:$A$16,0),MATCH('Property Value Dist'!AO$2,Assumptions!$A$1:$H$1,0)),0)</f>
        <v>10719</v>
      </c>
      <c r="AP23" s="19">
        <f>ROUND(INDEX('Pop and Housing Units'!$B$2:$P$115,MATCH('Property Value Dist'!$B23,'Pop and Housing Units'!$B$2:$B$115,0),MATCH('Property Value Dist'!AP$2,'Pop and Housing Units'!$B$2:$P$2,0))*INDEX(Assumptions!$A$1:$H$16,MATCH('Property Value Dist'!AP$4,Assumptions!$A$1:$A$16,0),MATCH('Property Value Dist'!AP$2,Assumptions!$A$1:$H$1,0)),0)</f>
        <v>107976</v>
      </c>
      <c r="AQ23" s="19">
        <f>ROUND(INDEX('Pop and Housing Units'!$B$2:$P$115,MATCH('Property Value Dist'!$B23,'Pop and Housing Units'!$B$2:$B$115,0),MATCH('Property Value Dist'!AQ$2,'Pop and Housing Units'!$B$2:$P$2,0))*INDEX(Assumptions!$A$1:$H$16,MATCH('Property Value Dist'!AQ$4,Assumptions!$A$1:$A$16,0),MATCH('Property Value Dist'!AQ$2,Assumptions!$A$1:$H$1,0)),0)</f>
        <v>108321</v>
      </c>
      <c r="AR23" s="19">
        <f>ROUND(INDEX('Pop and Housing Units'!$B$2:$P$115,MATCH('Property Value Dist'!$B23,'Pop and Housing Units'!$B$2:$B$115,0),MATCH('Property Value Dist'!AR$2,'Pop and Housing Units'!$B$2:$P$2,0))*INDEX(Assumptions!$A$1:$H$16,MATCH('Property Value Dist'!AR$4,Assumptions!$A$1:$A$16,0),MATCH('Property Value Dist'!AR$2,Assumptions!$A$1:$H$1,0)),0)</f>
        <v>90535</v>
      </c>
      <c r="AS23" s="19">
        <f>ROUND(INDEX('Pop and Housing Units'!$B$2:$P$115,MATCH('Property Value Dist'!$B23,'Pop and Housing Units'!$B$2:$B$115,0),MATCH('Property Value Dist'!AS$2,'Pop and Housing Units'!$B$2:$P$2,0))*INDEX(Assumptions!$A$1:$H$16,MATCH('Property Value Dist'!AS$4,Assumptions!$A$1:$A$16,0),MATCH('Property Value Dist'!AS$2,Assumptions!$A$1:$H$1,0)),0)</f>
        <v>99026</v>
      </c>
      <c r="AT23" s="19">
        <f>ROUND(INDEX('Pop and Housing Units'!$B$2:$P$115,MATCH('Property Value Dist'!$B23,'Pop and Housing Units'!$B$2:$B$115,0),MATCH('Property Value Dist'!AT$2,'Pop and Housing Units'!$B$2:$P$2,0))*INDEX(Assumptions!$A$1:$H$16,MATCH('Property Value Dist'!AT$4,Assumptions!$A$1:$A$16,0),MATCH('Property Value Dist'!AT$2,Assumptions!$A$1:$H$1,0)),0)</f>
        <v>50259</v>
      </c>
      <c r="AU23" s="19">
        <f>ROUND(INDEX('Pop and Housing Units'!$B$2:$P$115,MATCH('Property Value Dist'!$B23,'Pop and Housing Units'!$B$2:$B$115,0),MATCH('Property Value Dist'!AU$2,'Pop and Housing Units'!$B$2:$P$2,0))*INDEX(Assumptions!$A$1:$H$16,MATCH('Property Value Dist'!AU$4,Assumptions!$A$1:$A$16,0),MATCH('Property Value Dist'!AU$2,Assumptions!$A$1:$H$1,0)),0)</f>
        <v>19335</v>
      </c>
      <c r="AV23" s="19">
        <f>ROUND(INDEX('Pop and Housing Units'!$B$2:$P$115,MATCH('Property Value Dist'!$B23,'Pop and Housing Units'!$B$2:$B$115,0),MATCH('Property Value Dist'!AV$2,'Pop and Housing Units'!$B$2:$P$2,0))*INDEX(Assumptions!$A$1:$H$16,MATCH('Property Value Dist'!AV$4,Assumptions!$A$1:$A$16,0),MATCH('Property Value Dist'!AV$2,Assumptions!$A$1:$H$1,0)),0)</f>
        <v>58119</v>
      </c>
      <c r="AW23" s="19">
        <f>ROUND(INDEX('Pop and Housing Units'!$B$2:$P$115,MATCH('Property Value Dist'!$B23,'Pop and Housing Units'!$B$2:$B$115,0),MATCH('Property Value Dist'!AW$2,'Pop and Housing Units'!$B$2:$P$2,0))*INDEX(Assumptions!$A$1:$H$16,MATCH('Property Value Dist'!AW$4,Assumptions!$A$1:$A$16,0),MATCH('Property Value Dist'!AW$2,Assumptions!$A$1:$H$1,0)),0)</f>
        <v>16696</v>
      </c>
      <c r="AX23" s="19">
        <f>ROUND(INDEX('Pop and Housing Units'!$B$2:$P$115,MATCH('Property Value Dist'!$B23,'Pop and Housing Units'!$B$2:$B$115,0),MATCH('Property Value Dist'!AX$2,'Pop and Housing Units'!$B$2:$P$2,0))*INDEX(Assumptions!$A$1:$H$16,MATCH('Property Value Dist'!AX$4,Assumptions!$A$1:$A$16,0),MATCH('Property Value Dist'!AX$2,Assumptions!$A$1:$H$1,0)),0)</f>
        <v>10499</v>
      </c>
      <c r="AY23" s="19">
        <f>ROUND(INDEX('Pop and Housing Units'!$B$2:$P$115,MATCH('Property Value Dist'!$B23,'Pop and Housing Units'!$B$2:$B$115,0),MATCH('Property Value Dist'!AY$2,'Pop and Housing Units'!$B$2:$P$2,0))*INDEX(Assumptions!$A$1:$H$16,MATCH('Property Value Dist'!AY$4,Assumptions!$A$1:$A$16,0),MATCH('Property Value Dist'!AY$2,Assumptions!$A$1:$H$1,0)),0)</f>
        <v>6196</v>
      </c>
      <c r="AZ23" s="19">
        <f>ROUND(INDEX('Pop and Housing Units'!$B$2:$P$115,MATCH('Property Value Dist'!$B23,'Pop and Housing Units'!$B$2:$B$115,0),MATCH('Property Value Dist'!AZ$2,'Pop and Housing Units'!$B$2:$P$2,0))*INDEX(Assumptions!$A$1:$H$16,MATCH('Property Value Dist'!AZ$4,Assumptions!$A$1:$A$16,0),MATCH('Property Value Dist'!AZ$2,Assumptions!$A$1:$H$1,0)),0)</f>
        <v>1492</v>
      </c>
      <c r="BA23" s="19">
        <f>ROUND(INDEX('Pop and Housing Units'!$B$2:$P$115,MATCH('Property Value Dist'!$B23,'Pop and Housing Units'!$B$2:$B$115,0),MATCH('Property Value Dist'!BA$2,'Pop and Housing Units'!$B$2:$P$2,0))*INDEX(Assumptions!$A$1:$H$16,MATCH('Property Value Dist'!BA$4,Assumptions!$A$1:$A$16,0),MATCH('Property Value Dist'!BA$2,Assumptions!$A$1:$H$1,0)),0)</f>
        <v>3442</v>
      </c>
      <c r="BB23" s="19">
        <f>ROUND(INDEX('Pop and Housing Units'!$B$2:$P$115,MATCH('Property Value Dist'!$B23,'Pop and Housing Units'!$B$2:$B$115,0),MATCH('Property Value Dist'!BB$2,'Pop and Housing Units'!$B$2:$P$2,0))*INDEX(Assumptions!$A$1:$H$16,MATCH('Property Value Dist'!BB$4,Assumptions!$A$1:$A$16,0),MATCH('Property Value Dist'!BB$2,Assumptions!$A$1:$H$1,0)),0)</f>
        <v>1836</v>
      </c>
      <c r="BC23" s="19">
        <f>ROUND(INDEX('Pop and Housing Units'!$B$2:$P$115,MATCH('Property Value Dist'!$B23,'Pop and Housing Units'!$B$2:$B$115,0),MATCH('Property Value Dist'!BC$2,'Pop and Housing Units'!$B$2:$P$2,0))*INDEX(Assumptions!$A$1:$H$16,MATCH('Property Value Dist'!BC$4,Assumptions!$A$1:$A$16,0),MATCH('Property Value Dist'!BC$2,Assumptions!$A$1:$H$1,0)),0)</f>
        <v>66141</v>
      </c>
      <c r="BD23" s="19">
        <f>ROUND(INDEX('Pop and Housing Units'!$B$2:$P$115,MATCH('Property Value Dist'!$B23,'Pop and Housing Units'!$B$2:$B$115,0),MATCH('Property Value Dist'!BD$2,'Pop and Housing Units'!$B$2:$P$2,0))*INDEX(Assumptions!$A$1:$H$16,MATCH('Property Value Dist'!BD$4,Assumptions!$A$1:$A$16,0),MATCH('Property Value Dist'!BD$2,Assumptions!$A$1:$H$1,0)),0)</f>
        <v>92769</v>
      </c>
      <c r="BE23" s="19">
        <f>ROUND(INDEX('Pop and Housing Units'!$B$2:$P$115,MATCH('Property Value Dist'!$B23,'Pop and Housing Units'!$B$2:$B$115,0),MATCH('Property Value Dist'!BE$2,'Pop and Housing Units'!$B$2:$P$2,0))*INDEX(Assumptions!$A$1:$H$16,MATCH('Property Value Dist'!BE$4,Assumptions!$A$1:$A$16,0),MATCH('Property Value Dist'!BE$2,Assumptions!$A$1:$H$1,0)),0)</f>
        <v>125574</v>
      </c>
      <c r="BF23" s="19">
        <f>ROUND(INDEX('Pop and Housing Units'!$B$2:$P$115,MATCH('Property Value Dist'!$B23,'Pop and Housing Units'!$B$2:$B$115,0),MATCH('Property Value Dist'!BF$2,'Pop and Housing Units'!$B$2:$P$2,0))*INDEX(Assumptions!$A$1:$H$16,MATCH('Property Value Dist'!BF$4,Assumptions!$A$1:$A$16,0),MATCH('Property Value Dist'!BF$2,Assumptions!$A$1:$H$1,0)),0)</f>
        <v>123980</v>
      </c>
      <c r="BG23" s="19">
        <f>ROUND(INDEX('Pop and Housing Units'!$B$2:$P$115,MATCH('Property Value Dist'!$B23,'Pop and Housing Units'!$B$2:$B$115,0),MATCH('Property Value Dist'!BG$2,'Pop and Housing Units'!$B$2:$P$2,0))*INDEX(Assumptions!$A$1:$H$16,MATCH('Property Value Dist'!BG$4,Assumptions!$A$1:$A$16,0),MATCH('Property Value Dist'!BG$2,Assumptions!$A$1:$H$1,0)),0)</f>
        <v>79156</v>
      </c>
      <c r="BH23" s="19">
        <f>ROUND(INDEX('Pop and Housing Units'!$B$2:$P$115,MATCH('Property Value Dist'!$B23,'Pop and Housing Units'!$B$2:$B$115,0),MATCH('Property Value Dist'!BH$2,'Pop and Housing Units'!$B$2:$P$2,0))*INDEX(Assumptions!$A$1:$H$16,MATCH('Property Value Dist'!BH$4,Assumptions!$A$1:$A$16,0),MATCH('Property Value Dist'!BH$2,Assumptions!$A$1:$H$1,0)),0)</f>
        <v>45090</v>
      </c>
      <c r="BI23" s="19">
        <f>ROUND(INDEX('Pop and Housing Units'!$B$2:$P$115,MATCH('Property Value Dist'!$B23,'Pop and Housing Units'!$B$2:$B$115,0),MATCH('Property Value Dist'!BI$2,'Pop and Housing Units'!$B$2:$P$2,0))*INDEX(Assumptions!$A$1:$H$16,MATCH('Property Value Dist'!BI$4,Assumptions!$A$1:$A$16,0),MATCH('Property Value Dist'!BI$2,Assumptions!$A$1:$H$1,0)),0)</f>
        <v>83672</v>
      </c>
      <c r="BJ23" s="19">
        <f>ROUND(INDEX('Pop and Housing Units'!$B$2:$P$115,MATCH('Property Value Dist'!$B23,'Pop and Housing Units'!$B$2:$B$115,0),MATCH('Property Value Dist'!BJ$2,'Pop and Housing Units'!$B$2:$P$2,0))*INDEX(Assumptions!$A$1:$H$16,MATCH('Property Value Dist'!BJ$4,Assumptions!$A$1:$A$16,0),MATCH('Property Value Dist'!BJ$2,Assumptions!$A$1:$H$1,0)),0)</f>
        <v>27824</v>
      </c>
      <c r="BK23" s="19">
        <f>ROUND(INDEX('Pop and Housing Units'!$B$2:$P$115,MATCH('Property Value Dist'!$B23,'Pop and Housing Units'!$B$2:$B$115,0),MATCH('Property Value Dist'!BK$2,'Pop and Housing Units'!$B$2:$P$2,0))*INDEX(Assumptions!$A$1:$H$16,MATCH('Property Value Dist'!BK$4,Assumptions!$A$1:$A$16,0),MATCH('Property Value Dist'!BK$2,Assumptions!$A$1:$H$1,0)),0)</f>
        <v>9230</v>
      </c>
      <c r="BL23" s="19">
        <f>ROUND(INDEX('Pop and Housing Units'!$B$2:$P$115,MATCH('Property Value Dist'!$B23,'Pop and Housing Units'!$B$2:$B$115,0),MATCH('Property Value Dist'!BL$2,'Pop and Housing Units'!$B$2:$P$2,0))*INDEX(Assumptions!$A$1:$H$16,MATCH('Property Value Dist'!BL$4,Assumptions!$A$1:$A$16,0),MATCH('Property Value Dist'!BL$2,Assumptions!$A$1:$H$1,0)),0)</f>
        <v>5977</v>
      </c>
      <c r="BM23" s="19">
        <f>ROUND(INDEX('Pop and Housing Units'!$B$2:$P$115,MATCH('Property Value Dist'!$B23,'Pop and Housing Units'!$B$2:$B$115,0),MATCH('Property Value Dist'!BM$2,'Pop and Housing Units'!$B$2:$P$2,0))*INDEX(Assumptions!$A$1:$H$16,MATCH('Property Value Dist'!BM$4,Assumptions!$A$1:$A$16,0),MATCH('Property Value Dist'!BM$2,Assumptions!$A$1:$H$1,0)),0)</f>
        <v>1195</v>
      </c>
      <c r="BN23" s="19">
        <f>ROUND(INDEX('Pop and Housing Units'!$B$2:$P$115,MATCH('Property Value Dist'!$B23,'Pop and Housing Units'!$B$2:$B$115,0),MATCH('Property Value Dist'!BN$2,'Pop and Housing Units'!$B$2:$P$2,0))*INDEX(Assumptions!$A$1:$H$16,MATCH('Property Value Dist'!BN$4,Assumptions!$A$1:$A$16,0),MATCH('Property Value Dist'!BN$2,Assumptions!$A$1:$H$1,0)),0)</f>
        <v>199</v>
      </c>
      <c r="BO23" s="19">
        <f>ROUND(INDEX('Pop and Housing Units'!$B$2:$P$115,MATCH('Property Value Dist'!$B23,'Pop and Housing Units'!$B$2:$B$115,0),MATCH('Property Value Dist'!BO$2,'Pop and Housing Units'!$B$2:$P$2,0))*INDEX(Assumptions!$A$1:$H$16,MATCH('Property Value Dist'!BO$4,Assumptions!$A$1:$A$16,0),MATCH('Property Value Dist'!BO$2,Assumptions!$A$1:$H$1,0)),0)</f>
        <v>3254</v>
      </c>
      <c r="BP23" s="19">
        <f>ROUND(INDEX('Pop and Housing Units'!$B$2:$P$115,MATCH('Property Value Dist'!$B23,'Pop and Housing Units'!$B$2:$B$115,0),MATCH('Property Value Dist'!BP$2,'Pop and Housing Units'!$B$2:$P$2,0))*INDEX(Assumptions!$A$1:$H$16,MATCH('Property Value Dist'!BP$4,Assumptions!$A$1:$A$16,0),MATCH('Property Value Dist'!BP$2,Assumptions!$A$1:$H$1,0)),0)</f>
        <v>12295</v>
      </c>
      <c r="BQ23" s="19">
        <f>ROUND(INDEX('Pop and Housing Units'!$B$2:$P$115,MATCH('Property Value Dist'!$B23,'Pop and Housing Units'!$B$2:$B$115,0),MATCH('Property Value Dist'!BQ$2,'Pop and Housing Units'!$B$2:$P$2,0))*INDEX(Assumptions!$A$1:$H$16,MATCH('Property Value Dist'!BQ$4,Assumptions!$A$1:$A$16,0),MATCH('Property Value Dist'!BQ$2,Assumptions!$A$1:$H$1,0)),0)</f>
        <v>25579</v>
      </c>
      <c r="BR23" s="19">
        <f>ROUND(INDEX('Pop and Housing Units'!$B$2:$P$115,MATCH('Property Value Dist'!$B23,'Pop and Housing Units'!$B$2:$B$115,0),MATCH('Property Value Dist'!BR$2,'Pop and Housing Units'!$B$2:$P$2,0))*INDEX(Assumptions!$A$1:$H$16,MATCH('Property Value Dist'!BR$4,Assumptions!$A$1:$A$16,0),MATCH('Property Value Dist'!BR$2,Assumptions!$A$1:$H$1,0)),0)</f>
        <v>21642</v>
      </c>
      <c r="BS23" s="19">
        <f>ROUND(INDEX('Pop and Housing Units'!$B$2:$P$115,MATCH('Property Value Dist'!$B23,'Pop and Housing Units'!$B$2:$B$115,0),MATCH('Property Value Dist'!BS$2,'Pop and Housing Units'!$B$2:$P$2,0))*INDEX(Assumptions!$A$1:$H$16,MATCH('Property Value Dist'!BS$4,Assumptions!$A$1:$A$16,0),MATCH('Property Value Dist'!BS$2,Assumptions!$A$1:$H$1,0)),0)</f>
        <v>26000</v>
      </c>
      <c r="BT23" s="19">
        <f>ROUND(INDEX('Pop and Housing Units'!$B$2:$P$115,MATCH('Property Value Dist'!$B23,'Pop and Housing Units'!$B$2:$B$115,0),MATCH('Property Value Dist'!BT$2,'Pop and Housing Units'!$B$2:$P$2,0))*INDEX(Assumptions!$A$1:$H$16,MATCH('Property Value Dist'!BT$4,Assumptions!$A$1:$A$16,0),MATCH('Property Value Dist'!BT$2,Assumptions!$A$1:$H$1,0)),0)</f>
        <v>16604</v>
      </c>
      <c r="BU23" s="19">
        <f>ROUND(INDEX('Pop and Housing Units'!$B$2:$P$115,MATCH('Property Value Dist'!$B23,'Pop and Housing Units'!$B$2:$B$115,0),MATCH('Property Value Dist'!BU$2,'Pop and Housing Units'!$B$2:$P$2,0))*INDEX(Assumptions!$A$1:$H$16,MATCH('Property Value Dist'!BU$4,Assumptions!$A$1:$A$16,0),MATCH('Property Value Dist'!BU$2,Assumptions!$A$1:$H$1,0)),0)</f>
        <v>9428</v>
      </c>
      <c r="BV23" s="19">
        <f>ROUND(INDEX('Pop and Housing Units'!$B$2:$P$115,MATCH('Property Value Dist'!$B23,'Pop and Housing Units'!$B$2:$B$115,0),MATCH('Property Value Dist'!BV$2,'Pop and Housing Units'!$B$2:$P$2,0))*INDEX(Assumptions!$A$1:$H$16,MATCH('Property Value Dist'!BV$4,Assumptions!$A$1:$A$16,0),MATCH('Property Value Dist'!BV$2,Assumptions!$A$1:$H$1,0)),0)</f>
        <v>27571</v>
      </c>
      <c r="BW23" s="19">
        <f>ROUND(INDEX('Pop and Housing Units'!$B$2:$P$115,MATCH('Property Value Dist'!$B23,'Pop and Housing Units'!$B$2:$B$115,0),MATCH('Property Value Dist'!BW$2,'Pop and Housing Units'!$B$2:$P$2,0))*INDEX(Assumptions!$A$1:$H$16,MATCH('Property Value Dist'!BW$4,Assumptions!$A$1:$A$16,0),MATCH('Property Value Dist'!BW$2,Assumptions!$A$1:$H$1,0)),0)</f>
        <v>12976</v>
      </c>
      <c r="BX23" s="19">
        <f>ROUND(INDEX('Pop and Housing Units'!$B$2:$P$115,MATCH('Property Value Dist'!$B23,'Pop and Housing Units'!$B$2:$B$115,0),MATCH('Property Value Dist'!BX$2,'Pop and Housing Units'!$B$2:$P$2,0))*INDEX(Assumptions!$A$1:$H$16,MATCH('Property Value Dist'!BX$4,Assumptions!$A$1:$A$16,0),MATCH('Property Value Dist'!BX$2,Assumptions!$A$1:$H$1,0)),0)</f>
        <v>4941</v>
      </c>
      <c r="BY23" s="19">
        <f>ROUND(INDEX('Pop and Housing Units'!$B$2:$P$115,MATCH('Property Value Dist'!$B23,'Pop and Housing Units'!$B$2:$B$115,0),MATCH('Property Value Dist'!BY$2,'Pop and Housing Units'!$B$2:$P$2,0))*INDEX(Assumptions!$A$1:$H$16,MATCH('Property Value Dist'!BY$4,Assumptions!$A$1:$A$16,0),MATCH('Property Value Dist'!BY$2,Assumptions!$A$1:$H$1,0)),0)</f>
        <v>2560</v>
      </c>
      <c r="BZ23" s="19">
        <f>ROUND(INDEX('Pop and Housing Units'!$B$2:$P$115,MATCH('Property Value Dist'!$B23,'Pop and Housing Units'!$B$2:$B$115,0),MATCH('Property Value Dist'!BZ$2,'Pop and Housing Units'!$B$2:$P$2,0))*INDEX(Assumptions!$A$1:$H$16,MATCH('Property Value Dist'!BZ$4,Assumptions!$A$1:$A$16,0),MATCH('Property Value Dist'!BZ$2,Assumptions!$A$1:$H$1,0)),0)</f>
        <v>1750</v>
      </c>
      <c r="CA23" s="19">
        <f>ROUND(INDEX('Pop and Housing Units'!$B$2:$P$115,MATCH('Property Value Dist'!$B23,'Pop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23" s="19">
        <f>ROUND(INDEX('Pop and Housing Units'!$B$2:$P$115,MATCH('Property Value Dist'!$B23,'Pop and Housing Units'!$B$2:$B$115,0),MATCH('Property Value Dist'!CB$2,'Pop and Housing Units'!$B$2:$P$2,0))*INDEX(Assumptions!$A$1:$H$16,MATCH('Property Value Dist'!CB$4,Assumptions!$A$1:$A$16,0),MATCH('Property Value Dist'!CB$2,Assumptions!$A$1:$H$1,0)),0)</f>
        <v>648</v>
      </c>
    </row>
    <row r="24" spans="2:80">
      <c r="B24" s="18">
        <f t="shared" si="6"/>
        <v>2039</v>
      </c>
      <c r="C24" s="17">
        <f>ROUND(INDEX('Pop and Housing Units'!$B$2:$P$115,MATCH('Property Value Dist'!$B24,'Pop and Housing Units'!$B$2:$B$115,0),MATCH('Property Value Dist'!C$2,'Pop and Housing Units'!$B$2:$P$2,0))*INDEX(Assumptions!$A$1:$H$16,MATCH('Property Value Dist'!C$4,Assumptions!$A$1:$A$16,0),MATCH('Property Value Dist'!C$2,Assumptions!$A$1:$H$1,0)),0)</f>
        <v>156285</v>
      </c>
      <c r="D24" s="17">
        <f>ROUND(INDEX('Pop and Housing Units'!$B$2:$P$115,MATCH('Property Value Dist'!$B24,'Pop and Housing Units'!$B$2:$B$115,0),MATCH('Property Value Dist'!D$2,'Pop and Housing Units'!$B$2:$P$2,0))*INDEX(Assumptions!$A$1:$H$16,MATCH('Property Value Dist'!D$4,Assumptions!$A$1:$A$16,0),MATCH('Property Value Dist'!D$2,Assumptions!$A$1:$H$1,0)),0)</f>
        <v>166825</v>
      </c>
      <c r="E24" s="17">
        <f>ROUND(INDEX('Pop and Housing Units'!$B$2:$P$115,MATCH('Property Value Dist'!$B24,'Pop and Housing Units'!$B$2:$B$115,0),MATCH('Property Value Dist'!E$2,'Pop and Housing Units'!$B$2:$P$2,0))*INDEX(Assumptions!$A$1:$H$16,MATCH('Property Value Dist'!E$4,Assumptions!$A$1:$A$16,0),MATCH('Property Value Dist'!E$2,Assumptions!$A$1:$H$1,0)),0)</f>
        <v>252600</v>
      </c>
      <c r="F24" s="17">
        <f>ROUND(INDEX('Pop and Housing Units'!$B$2:$P$115,MATCH('Property Value Dist'!$B24,'Pop and Housing Units'!$B$2:$B$115,0),MATCH('Property Value Dist'!F$2,'Pop and Housing Units'!$B$2:$P$2,0))*INDEX(Assumptions!$A$1:$H$16,MATCH('Property Value Dist'!F$4,Assumptions!$A$1:$A$16,0),MATCH('Property Value Dist'!F$2,Assumptions!$A$1:$H$1,0)),0)</f>
        <v>582979</v>
      </c>
      <c r="G24" s="17">
        <f>ROUND(INDEX('Pop and Housing Units'!$B$2:$P$115,MATCH('Property Value Dist'!$B24,'Pop and Housing Units'!$B$2:$B$115,0),MATCH('Property Value Dist'!G$2,'Pop and Housing Units'!$B$2:$P$2,0))*INDEX(Assumptions!$A$1:$H$16,MATCH('Property Value Dist'!G$4,Assumptions!$A$1:$A$16,0),MATCH('Property Value Dist'!G$2,Assumptions!$A$1:$H$1,0)),0)</f>
        <v>391803</v>
      </c>
      <c r="H24" s="17">
        <f>ROUND(INDEX('Pop and Housing Units'!$B$2:$P$115,MATCH('Property Value Dist'!$B24,'Pop and Housing Units'!$B$2:$B$115,0),MATCH('Property Value Dist'!H$2,'Pop and Housing Units'!$B$2:$P$2,0))*INDEX(Assumptions!$A$1:$H$16,MATCH('Property Value Dist'!H$4,Assumptions!$A$1:$A$16,0),MATCH('Property Value Dist'!H$2,Assumptions!$A$1:$H$1,0)),0)</f>
        <v>297305</v>
      </c>
      <c r="I24" s="17">
        <f>ROUND(INDEX('Pop and Housing Units'!$B$2:$P$115,MATCH('Property Value Dist'!$B24,'Pop and Housing Units'!$B$2:$B$115,0),MATCH('Property Value Dist'!I$2,'Pop and Housing Units'!$B$2:$P$2,0))*INDEX(Assumptions!$A$1:$H$16,MATCH('Property Value Dist'!I$4,Assumptions!$A$1:$A$16,0),MATCH('Property Value Dist'!I$2,Assumptions!$A$1:$H$1,0)),0)</f>
        <v>833035</v>
      </c>
      <c r="J24" s="17">
        <f>ROUND(INDEX('Pop and Housing Units'!$B$2:$P$115,MATCH('Property Value Dist'!$B24,'Pop and Housing Units'!$B$2:$B$115,0),MATCH('Property Value Dist'!J$2,'Pop and Housing Units'!$B$2:$P$2,0))*INDEX(Assumptions!$A$1:$H$16,MATCH('Property Value Dist'!J$4,Assumptions!$A$1:$A$16,0),MATCH('Property Value Dist'!J$2,Assumptions!$A$1:$H$1,0)),0)</f>
        <v>418335</v>
      </c>
      <c r="K24" s="17">
        <f>ROUND(INDEX('Pop and Housing Units'!$B$2:$P$115,MATCH('Property Value Dist'!$B24,'Pop and Housing Units'!$B$2:$B$115,0),MATCH('Property Value Dist'!K$2,'Pop and Housing Units'!$B$2:$P$2,0))*INDEX(Assumptions!$A$1:$H$16,MATCH('Property Value Dist'!K$4,Assumptions!$A$1:$A$16,0),MATCH('Property Value Dist'!K$2,Assumptions!$A$1:$H$1,0)),0)</f>
        <v>191903</v>
      </c>
      <c r="L24" s="17">
        <f>ROUND(INDEX('Pop and Housing Units'!$B$2:$P$115,MATCH('Property Value Dist'!$B24,'Pop and Housing Units'!$B$2:$B$115,0),MATCH('Property Value Dist'!L$2,'Pop and Housing Units'!$B$2:$P$2,0))*INDEX(Assumptions!$A$1:$H$16,MATCH('Property Value Dist'!L$4,Assumptions!$A$1:$A$16,0),MATCH('Property Value Dist'!L$2,Assumptions!$A$1:$H$1,0)),0)</f>
        <v>208259</v>
      </c>
      <c r="M24" s="17">
        <f>ROUND(INDEX('Pop and Housing Units'!$B$2:$P$115,MATCH('Property Value Dist'!$B24,'Pop and Housing Units'!$B$2:$B$115,0),MATCH('Property Value Dist'!M$2,'Pop and Housing Units'!$B$2:$P$2,0))*INDEX(Assumptions!$A$1:$H$16,MATCH('Property Value Dist'!M$4,Assumptions!$A$1:$A$16,0),MATCH('Property Value Dist'!M$2,Assumptions!$A$1:$H$1,0)),0)</f>
        <v>72327</v>
      </c>
      <c r="N24" s="17">
        <f>ROUND(INDEX('Pop and Housing Units'!$B$2:$P$115,MATCH('Property Value Dist'!$B24,'Pop and Housing Units'!$B$2:$B$115,0),MATCH('Property Value Dist'!N$2,'Pop and Housing Units'!$B$2:$P$2,0))*INDEX(Assumptions!$A$1:$H$16,MATCH('Property Value Dist'!N$4,Assumptions!$A$1:$A$16,0),MATCH('Property Value Dist'!N$2,Assumptions!$A$1:$H$1,0)),0)</f>
        <v>41070</v>
      </c>
      <c r="O24" s="17">
        <f>ROUND(INDEX('Pop and Housing Units'!$B$2:$P$115,MATCH('Property Value Dist'!$B24,'Pop and Housing Units'!$B$2:$B$115,0),MATCH('Property Value Dist'!O$2,'Pop and Housing Units'!$B$2:$P$2,0))*INDEX(Assumptions!$A$1:$H$16,MATCH('Property Value Dist'!O$4,Assumptions!$A$1:$A$16,0),MATCH('Property Value Dist'!O$2,Assumptions!$A$1:$H$1,0)),0)</f>
        <v>21807</v>
      </c>
      <c r="P24" s="17">
        <f>ROUND(INDEX('Pop and Housing Units'!$B$2:$P$115,MATCH('Property Value Dist'!$B24,'Pop and Housing Units'!$B$2:$B$115,0),MATCH('Property Value Dist'!P$2,'Pop and Housing Units'!$B$2:$P$2,0))*INDEX(Assumptions!$A$1:$H$16,MATCH('Property Value Dist'!P$4,Assumptions!$A$1:$A$16,0),MATCH('Property Value Dist'!P$2,Assumptions!$A$1:$H$1,0)),0)</f>
        <v>196280</v>
      </c>
      <c r="Q24" s="17">
        <f>ROUND(INDEX('Pop and Housing Units'!$B$2:$P$115,MATCH('Property Value Dist'!$B24,'Pop and Housing Units'!$B$2:$B$115,0),MATCH('Property Value Dist'!Q$2,'Pop and Housing Units'!$B$2:$P$2,0))*INDEX(Assumptions!$A$1:$H$16,MATCH('Property Value Dist'!Q$4,Assumptions!$A$1:$A$16,0),MATCH('Property Value Dist'!Q$2,Assumptions!$A$1:$H$1,0)),0)</f>
        <v>166512</v>
      </c>
      <c r="R24" s="17">
        <f>ROUND(INDEX('Pop and Housing Units'!$B$2:$P$115,MATCH('Property Value Dist'!$B24,'Pop and Housing Units'!$B$2:$B$115,0),MATCH('Property Value Dist'!R$2,'Pop and Housing Units'!$B$2:$P$2,0))*INDEX(Assumptions!$A$1:$H$16,MATCH('Property Value Dist'!R$4,Assumptions!$A$1:$A$16,0),MATCH('Property Value Dist'!R$2,Assumptions!$A$1:$H$1,0)),0)</f>
        <v>214884</v>
      </c>
      <c r="S24" s="17">
        <f>ROUND(INDEX('Pop and Housing Units'!$B$2:$P$115,MATCH('Property Value Dist'!$B24,'Pop and Housing Units'!$B$2:$B$115,0),MATCH('Property Value Dist'!S$2,'Pop and Housing Units'!$B$2:$P$2,0))*INDEX(Assumptions!$A$1:$H$16,MATCH('Property Value Dist'!S$4,Assumptions!$A$1:$A$16,0),MATCH('Property Value Dist'!S$2,Assumptions!$A$1:$H$1,0)),0)</f>
        <v>474730</v>
      </c>
      <c r="T24" s="17">
        <f>ROUND(INDEX('Pop and Housing Units'!$B$2:$P$115,MATCH('Property Value Dist'!$B24,'Pop and Housing Units'!$B$2:$B$115,0),MATCH('Property Value Dist'!T$2,'Pop and Housing Units'!$B$2:$P$2,0))*INDEX(Assumptions!$A$1:$H$16,MATCH('Property Value Dist'!T$4,Assumptions!$A$1:$A$16,0),MATCH('Property Value Dist'!T$2,Assumptions!$A$1:$H$1,0)),0)</f>
        <v>347288</v>
      </c>
      <c r="U24" s="17">
        <f>ROUND(INDEX('Pop and Housing Units'!$B$2:$P$115,MATCH('Property Value Dist'!$B24,'Pop and Housing Units'!$B$2:$B$115,0),MATCH('Property Value Dist'!U$2,'Pop and Housing Units'!$B$2:$P$2,0))*INDEX(Assumptions!$A$1:$H$16,MATCH('Property Value Dist'!U$4,Assumptions!$A$1:$A$16,0),MATCH('Property Value Dist'!U$2,Assumptions!$A$1:$H$1,0)),0)</f>
        <v>293644</v>
      </c>
      <c r="V24" s="17">
        <f>ROUND(INDEX('Pop and Housing Units'!$B$2:$P$115,MATCH('Property Value Dist'!$B24,'Pop and Housing Units'!$B$2:$B$115,0),MATCH('Property Value Dist'!V$2,'Pop and Housing Units'!$B$2:$P$2,0))*INDEX(Assumptions!$A$1:$H$16,MATCH('Property Value Dist'!V$4,Assumptions!$A$1:$A$16,0),MATCH('Property Value Dist'!V$2,Assumptions!$A$1:$H$1,0)),0)</f>
        <v>757832</v>
      </c>
      <c r="W24" s="17">
        <f>ROUND(INDEX('Pop and Housing Units'!$B$2:$P$115,MATCH('Property Value Dist'!$B24,'Pop and Housing Units'!$B$2:$B$115,0),MATCH('Property Value Dist'!W$2,'Pop and Housing Units'!$B$2:$P$2,0))*INDEX(Assumptions!$A$1:$H$16,MATCH('Property Value Dist'!W$4,Assumptions!$A$1:$A$16,0),MATCH('Property Value Dist'!W$2,Assumptions!$A$1:$H$1,0)),0)</f>
        <v>349148</v>
      </c>
      <c r="X24" s="17">
        <f>ROUND(INDEX('Pop and Housing Units'!$B$2:$P$115,MATCH('Property Value Dist'!$B24,'Pop and Housing Units'!$B$2:$B$115,0),MATCH('Property Value Dist'!X$2,'Pop and Housing Units'!$B$2:$P$2,0))*INDEX(Assumptions!$A$1:$H$16,MATCH('Property Value Dist'!X$4,Assumptions!$A$1:$A$16,0),MATCH('Property Value Dist'!X$2,Assumptions!$A$1:$H$1,0)),0)</f>
        <v>150698</v>
      </c>
      <c r="Y24" s="17">
        <f>ROUND(INDEX('Pop and Housing Units'!$B$2:$P$115,MATCH('Property Value Dist'!$B24,'Pop and Housing Units'!$B$2:$B$115,0),MATCH('Property Value Dist'!Y$2,'Pop and Housing Units'!$B$2:$P$2,0))*INDEX(Assumptions!$A$1:$H$16,MATCH('Property Value Dist'!Y$4,Assumptions!$A$1:$A$16,0),MATCH('Property Value Dist'!Y$2,Assumptions!$A$1:$H$1,0)),0)</f>
        <v>96124</v>
      </c>
      <c r="Z24" s="17">
        <f>ROUND(INDEX('Pop and Housing Units'!$B$2:$P$115,MATCH('Property Value Dist'!$B24,'Pop and Housing Units'!$B$2:$B$115,0),MATCH('Property Value Dist'!Z$2,'Pop and Housing Units'!$B$2:$P$2,0))*INDEX(Assumptions!$A$1:$H$16,MATCH('Property Value Dist'!Z$4,Assumptions!$A$1:$A$16,0),MATCH('Property Value Dist'!Z$2,Assumptions!$A$1:$H$1,0)),0)</f>
        <v>24806</v>
      </c>
      <c r="AA24" s="17">
        <f>ROUND(INDEX('Pop and Housing Units'!$B$2:$P$115,MATCH('Property Value Dist'!$B24,'Pop and Housing Units'!$B$2:$B$115,0),MATCH('Property Value Dist'!AA$2,'Pop and Housing Units'!$B$2:$P$2,0))*INDEX(Assumptions!$A$1:$H$16,MATCH('Property Value Dist'!AA$4,Assumptions!$A$1:$A$16,0),MATCH('Property Value Dist'!AA$2,Assumptions!$A$1:$H$1,0)),0)</f>
        <v>17364</v>
      </c>
      <c r="AB24" s="17">
        <f>ROUND(INDEX('Pop and Housing Units'!$B$2:$P$115,MATCH('Property Value Dist'!$B24,'Pop and Housing Units'!$B$2:$B$115,0),MATCH('Property Value Dist'!AB$2,'Pop and Housing Units'!$B$2:$P$2,0))*INDEX(Assumptions!$A$1:$H$16,MATCH('Property Value Dist'!AB$4,Assumptions!$A$1:$A$16,0),MATCH('Property Value Dist'!AB$2,Assumptions!$A$1:$H$1,0)),0)</f>
        <v>11473</v>
      </c>
      <c r="AC24" s="17">
        <f>ROUND(INDEX('Pop and Housing Units'!$B$2:$P$115,MATCH('Property Value Dist'!$B24,'Pop and Housing Units'!$B$2:$B$115,0),MATCH('Property Value Dist'!AC$2,'Pop and Housing Units'!$B$2:$P$2,0))*INDEX(Assumptions!$A$1:$H$16,MATCH('Property Value Dist'!AC$4,Assumptions!$A$1:$A$16,0),MATCH('Property Value Dist'!AC$2,Assumptions!$A$1:$H$1,0)),0)</f>
        <v>102272</v>
      </c>
      <c r="AD24" s="17">
        <f>ROUND(INDEX('Pop and Housing Units'!$B$2:$P$115,MATCH('Property Value Dist'!$B24,'Pop and Housing Units'!$B$2:$B$115,0),MATCH('Property Value Dist'!AD$2,'Pop and Housing Units'!$B$2:$P$2,0))*INDEX(Assumptions!$A$1:$H$16,MATCH('Property Value Dist'!AD$4,Assumptions!$A$1:$A$16,0),MATCH('Property Value Dist'!AD$2,Assumptions!$A$1:$H$1,0)),0)</f>
        <v>178976</v>
      </c>
      <c r="AE24" s="17">
        <f>ROUND(INDEX('Pop and Housing Units'!$B$2:$P$115,MATCH('Property Value Dist'!$B24,'Pop and Housing Units'!$B$2:$B$115,0),MATCH('Property Value Dist'!AE$2,'Pop and Housing Units'!$B$2:$P$2,0))*INDEX(Assumptions!$A$1:$H$16,MATCH('Property Value Dist'!AE$4,Assumptions!$A$1:$A$16,0),MATCH('Property Value Dist'!AE$2,Assumptions!$A$1:$H$1,0)),0)</f>
        <v>322617</v>
      </c>
      <c r="AF24" s="17">
        <f>ROUND(INDEX('Pop and Housing Units'!$B$2:$P$115,MATCH('Property Value Dist'!$B24,'Pop and Housing Units'!$B$2:$B$115,0),MATCH('Property Value Dist'!AF$2,'Pop and Housing Units'!$B$2:$P$2,0))*INDEX(Assumptions!$A$1:$H$16,MATCH('Property Value Dist'!AF$4,Assumptions!$A$1:$A$16,0),MATCH('Property Value Dist'!AF$2,Assumptions!$A$1:$H$1,0)),0)</f>
        <v>620816</v>
      </c>
      <c r="AG24" s="17">
        <f>ROUND(INDEX('Pop and Housing Units'!$B$2:$P$115,MATCH('Property Value Dist'!$B24,'Pop and Housing Units'!$B$2:$B$115,0),MATCH('Property Value Dist'!AG$2,'Pop and Housing Units'!$B$2:$P$2,0))*INDEX(Assumptions!$A$1:$H$16,MATCH('Property Value Dist'!AG$4,Assumptions!$A$1:$A$16,0),MATCH('Property Value Dist'!AG$2,Assumptions!$A$1:$H$1,0)),0)</f>
        <v>302508</v>
      </c>
      <c r="AH24" s="17">
        <f>ROUND(INDEX('Pop and Housing Units'!$B$2:$P$115,MATCH('Property Value Dist'!$B24,'Pop and Housing Units'!$B$2:$B$115,0),MATCH('Property Value Dist'!AH$2,'Pop and Housing Units'!$B$2:$P$2,0))*INDEX(Assumptions!$A$1:$H$16,MATCH('Property Value Dist'!AH$4,Assumptions!$A$1:$A$16,0),MATCH('Property Value Dist'!AH$2,Assumptions!$A$1:$H$1,0)),0)</f>
        <v>218621</v>
      </c>
      <c r="AI24" s="17">
        <f>ROUND(INDEX('Pop and Housing Units'!$B$2:$P$115,MATCH('Property Value Dist'!$B24,'Pop and Housing Units'!$B$2:$B$115,0),MATCH('Property Value Dist'!AI$2,'Pop and Housing Units'!$B$2:$P$2,0))*INDEX(Assumptions!$A$1:$H$16,MATCH('Property Value Dist'!AI$4,Assumptions!$A$1:$A$16,0),MATCH('Property Value Dist'!AI$2,Assumptions!$A$1:$H$1,0)),0)</f>
        <v>544111</v>
      </c>
      <c r="AJ24" s="17">
        <f>ROUND(INDEX('Pop and Housing Units'!$B$2:$P$115,MATCH('Property Value Dist'!$B24,'Pop and Housing Units'!$B$2:$B$115,0),MATCH('Property Value Dist'!AJ$2,'Pop and Housing Units'!$B$2:$P$2,0))*INDEX(Assumptions!$A$1:$H$16,MATCH('Property Value Dist'!AJ$4,Assumptions!$A$1:$A$16,0),MATCH('Property Value Dist'!AJ$2,Assumptions!$A$1:$H$1,0)),0)</f>
        <v>289580</v>
      </c>
      <c r="AK24" s="17">
        <f>ROUND(INDEX('Pop and Housing Units'!$B$2:$P$115,MATCH('Property Value Dist'!$B24,'Pop and Housing Units'!$B$2:$B$115,0),MATCH('Property Value Dist'!AK$2,'Pop and Housing Units'!$B$2:$P$2,0))*INDEX(Assumptions!$A$1:$H$16,MATCH('Property Value Dist'!AK$4,Assumptions!$A$1:$A$16,0),MATCH('Property Value Dist'!AK$2,Assumptions!$A$1:$H$1,0)),0)</f>
        <v>124680</v>
      </c>
      <c r="AL24" s="17">
        <f>ROUND(INDEX('Pop and Housing Units'!$B$2:$P$115,MATCH('Property Value Dist'!$B24,'Pop and Housing Units'!$B$2:$B$115,0),MATCH('Property Value Dist'!AL$2,'Pop and Housing Units'!$B$2:$P$2,0))*INDEX(Assumptions!$A$1:$H$16,MATCH('Property Value Dist'!AL$4,Assumptions!$A$1:$A$16,0),MATCH('Property Value Dist'!AL$2,Assumptions!$A$1:$H$1,0)),0)</f>
        <v>122382</v>
      </c>
      <c r="AM24" s="17">
        <f>ROUND(INDEX('Pop and Housing Units'!$B$2:$P$115,MATCH('Property Value Dist'!$B24,'Pop and Housing Units'!$B$2:$B$115,0),MATCH('Property Value Dist'!AM$2,'Pop and Housing Units'!$B$2:$P$2,0))*INDEX(Assumptions!$A$1:$H$16,MATCH('Property Value Dist'!AM$4,Assumptions!$A$1:$A$16,0),MATCH('Property Value Dist'!AM$2,Assumptions!$A$1:$H$1,0)),0)</f>
        <v>24993</v>
      </c>
      <c r="AN24" s="17">
        <f>ROUND(INDEX('Pop and Housing Units'!$B$2:$P$115,MATCH('Property Value Dist'!$B24,'Pop and Housing Units'!$B$2:$B$115,0),MATCH('Property Value Dist'!AN$2,'Pop and Housing Units'!$B$2:$P$2,0))*INDEX(Assumptions!$A$1:$H$16,MATCH('Property Value Dist'!AN$4,Assumptions!$A$1:$A$16,0),MATCH('Property Value Dist'!AN$2,Assumptions!$A$1:$H$1,0)),0)</f>
        <v>10342</v>
      </c>
      <c r="AO24" s="17">
        <f>ROUND(INDEX('Pop and Housing Units'!$B$2:$P$115,MATCH('Property Value Dist'!$B24,'Pop and Housing Units'!$B$2:$B$115,0),MATCH('Property Value Dist'!AO$2,'Pop and Housing Units'!$B$2:$P$2,0))*INDEX(Assumptions!$A$1:$H$16,MATCH('Property Value Dist'!AO$4,Assumptions!$A$1:$A$16,0),MATCH('Property Value Dist'!AO$2,Assumptions!$A$1:$H$1,0)),0)</f>
        <v>10917</v>
      </c>
      <c r="AP24" s="17">
        <f>ROUND(INDEX('Pop and Housing Units'!$B$2:$P$115,MATCH('Property Value Dist'!$B24,'Pop and Housing Units'!$B$2:$B$115,0),MATCH('Property Value Dist'!AP$2,'Pop and Housing Units'!$B$2:$P$2,0))*INDEX(Assumptions!$A$1:$H$16,MATCH('Property Value Dist'!AP$4,Assumptions!$A$1:$A$16,0),MATCH('Property Value Dist'!AP$2,Assumptions!$A$1:$H$1,0)),0)</f>
        <v>108783</v>
      </c>
      <c r="AQ24" s="17">
        <f>ROUND(INDEX('Pop and Housing Units'!$B$2:$P$115,MATCH('Property Value Dist'!$B24,'Pop and Housing Units'!$B$2:$B$115,0),MATCH('Property Value Dist'!AQ$2,'Pop and Housing Units'!$B$2:$P$2,0))*INDEX(Assumptions!$A$1:$H$16,MATCH('Property Value Dist'!AQ$4,Assumptions!$A$1:$A$16,0),MATCH('Property Value Dist'!AQ$2,Assumptions!$A$1:$H$1,0)),0)</f>
        <v>109130</v>
      </c>
      <c r="AR24" s="17">
        <f>ROUND(INDEX('Pop and Housing Units'!$B$2:$P$115,MATCH('Property Value Dist'!$B24,'Pop and Housing Units'!$B$2:$B$115,0),MATCH('Property Value Dist'!AR$2,'Pop and Housing Units'!$B$2:$P$2,0))*INDEX(Assumptions!$A$1:$H$16,MATCH('Property Value Dist'!AR$4,Assumptions!$A$1:$A$16,0),MATCH('Property Value Dist'!AR$2,Assumptions!$A$1:$H$1,0)),0)</f>
        <v>91212</v>
      </c>
      <c r="AS24" s="17">
        <f>ROUND(INDEX('Pop and Housing Units'!$B$2:$P$115,MATCH('Property Value Dist'!$B24,'Pop and Housing Units'!$B$2:$B$115,0),MATCH('Property Value Dist'!AS$2,'Pop and Housing Units'!$B$2:$P$2,0))*INDEX(Assumptions!$A$1:$H$16,MATCH('Property Value Dist'!AS$4,Assumptions!$A$1:$A$16,0),MATCH('Property Value Dist'!AS$2,Assumptions!$A$1:$H$1,0)),0)</f>
        <v>99766</v>
      </c>
      <c r="AT24" s="17">
        <f>ROUND(INDEX('Pop and Housing Units'!$B$2:$P$115,MATCH('Property Value Dist'!$B24,'Pop and Housing Units'!$B$2:$B$115,0),MATCH('Property Value Dist'!AT$2,'Pop and Housing Units'!$B$2:$P$2,0))*INDEX(Assumptions!$A$1:$H$16,MATCH('Property Value Dist'!AT$4,Assumptions!$A$1:$A$16,0),MATCH('Property Value Dist'!AT$2,Assumptions!$A$1:$H$1,0)),0)</f>
        <v>50635</v>
      </c>
      <c r="AU24" s="17">
        <f>ROUND(INDEX('Pop and Housing Units'!$B$2:$P$115,MATCH('Property Value Dist'!$B24,'Pop and Housing Units'!$B$2:$B$115,0),MATCH('Property Value Dist'!AU$2,'Pop and Housing Units'!$B$2:$P$2,0))*INDEX(Assumptions!$A$1:$H$16,MATCH('Property Value Dist'!AU$4,Assumptions!$A$1:$A$16,0),MATCH('Property Value Dist'!AU$2,Assumptions!$A$1:$H$1,0)),0)</f>
        <v>19479</v>
      </c>
      <c r="AV24" s="17">
        <f>ROUND(INDEX('Pop and Housing Units'!$B$2:$P$115,MATCH('Property Value Dist'!$B24,'Pop and Housing Units'!$B$2:$B$115,0),MATCH('Property Value Dist'!AV$2,'Pop and Housing Units'!$B$2:$P$2,0))*INDEX(Assumptions!$A$1:$H$16,MATCH('Property Value Dist'!AV$4,Assumptions!$A$1:$A$16,0),MATCH('Property Value Dist'!AV$2,Assumptions!$A$1:$H$1,0)),0)</f>
        <v>58553</v>
      </c>
      <c r="AW24" s="17">
        <f>ROUND(INDEX('Pop and Housing Units'!$B$2:$P$115,MATCH('Property Value Dist'!$B24,'Pop and Housing Units'!$B$2:$B$115,0),MATCH('Property Value Dist'!AW$2,'Pop and Housing Units'!$B$2:$P$2,0))*INDEX(Assumptions!$A$1:$H$16,MATCH('Property Value Dist'!AW$4,Assumptions!$A$1:$A$16,0),MATCH('Property Value Dist'!AW$2,Assumptions!$A$1:$H$1,0)),0)</f>
        <v>16820</v>
      </c>
      <c r="AX24" s="17">
        <f>ROUND(INDEX('Pop and Housing Units'!$B$2:$P$115,MATCH('Property Value Dist'!$B24,'Pop and Housing Units'!$B$2:$B$115,0),MATCH('Property Value Dist'!AX$2,'Pop and Housing Units'!$B$2:$P$2,0))*INDEX(Assumptions!$A$1:$H$16,MATCH('Property Value Dist'!AX$4,Assumptions!$A$1:$A$16,0),MATCH('Property Value Dist'!AX$2,Assumptions!$A$1:$H$1,0)),0)</f>
        <v>10578</v>
      </c>
      <c r="AY24" s="17">
        <f>ROUND(INDEX('Pop and Housing Units'!$B$2:$P$115,MATCH('Property Value Dist'!$B24,'Pop and Housing Units'!$B$2:$B$115,0),MATCH('Property Value Dist'!AY$2,'Pop and Housing Units'!$B$2:$P$2,0))*INDEX(Assumptions!$A$1:$H$16,MATCH('Property Value Dist'!AY$4,Assumptions!$A$1:$A$16,0),MATCH('Property Value Dist'!AY$2,Assumptions!$A$1:$H$1,0)),0)</f>
        <v>6243</v>
      </c>
      <c r="AZ24" s="17">
        <f>ROUND(INDEX('Pop and Housing Units'!$B$2:$P$115,MATCH('Property Value Dist'!$B24,'Pop and Housing Units'!$B$2:$B$115,0),MATCH('Property Value Dist'!AZ$2,'Pop and Housing Units'!$B$2:$P$2,0))*INDEX(Assumptions!$A$1:$H$16,MATCH('Property Value Dist'!AZ$4,Assumptions!$A$1:$A$16,0),MATCH('Property Value Dist'!AZ$2,Assumptions!$A$1:$H$1,0)),0)</f>
        <v>1503</v>
      </c>
      <c r="BA24" s="17">
        <f>ROUND(INDEX('Pop and Housing Units'!$B$2:$P$115,MATCH('Property Value Dist'!$B24,'Pop and Housing Units'!$B$2:$B$115,0),MATCH('Property Value Dist'!BA$2,'Pop and Housing Units'!$B$2:$P$2,0))*INDEX(Assumptions!$A$1:$H$16,MATCH('Property Value Dist'!BA$4,Assumptions!$A$1:$A$16,0),MATCH('Property Value Dist'!BA$2,Assumptions!$A$1:$H$1,0)),0)</f>
        <v>3468</v>
      </c>
      <c r="BB24" s="17">
        <f>ROUND(INDEX('Pop and Housing Units'!$B$2:$P$115,MATCH('Property Value Dist'!$B24,'Pop and Housing Units'!$B$2:$B$115,0),MATCH('Property Value Dist'!BB$2,'Pop and Housing Units'!$B$2:$P$2,0))*INDEX(Assumptions!$A$1:$H$16,MATCH('Property Value Dist'!BB$4,Assumptions!$A$1:$A$16,0),MATCH('Property Value Dist'!BB$2,Assumptions!$A$1:$H$1,0)),0)</f>
        <v>1850</v>
      </c>
      <c r="BC24" s="17">
        <f>ROUND(INDEX('Pop and Housing Units'!$B$2:$P$115,MATCH('Property Value Dist'!$B24,'Pop and Housing Units'!$B$2:$B$115,0),MATCH('Property Value Dist'!BC$2,'Pop and Housing Units'!$B$2:$P$2,0))*INDEX(Assumptions!$A$1:$H$16,MATCH('Property Value Dist'!BC$4,Assumptions!$A$1:$A$16,0),MATCH('Property Value Dist'!BC$2,Assumptions!$A$1:$H$1,0)),0)</f>
        <v>66680</v>
      </c>
      <c r="BD24" s="17">
        <f>ROUND(INDEX('Pop and Housing Units'!$B$2:$P$115,MATCH('Property Value Dist'!$B24,'Pop and Housing Units'!$B$2:$B$115,0),MATCH('Property Value Dist'!BD$2,'Pop and Housing Units'!$B$2:$P$2,0))*INDEX(Assumptions!$A$1:$H$16,MATCH('Property Value Dist'!BD$4,Assumptions!$A$1:$A$16,0),MATCH('Property Value Dist'!BD$2,Assumptions!$A$1:$H$1,0)),0)</f>
        <v>93526</v>
      </c>
      <c r="BE24" s="17">
        <f>ROUND(INDEX('Pop and Housing Units'!$B$2:$P$115,MATCH('Property Value Dist'!$B24,'Pop and Housing Units'!$B$2:$B$115,0),MATCH('Property Value Dist'!BE$2,'Pop and Housing Units'!$B$2:$P$2,0))*INDEX(Assumptions!$A$1:$H$16,MATCH('Property Value Dist'!BE$4,Assumptions!$A$1:$A$16,0),MATCH('Property Value Dist'!BE$2,Assumptions!$A$1:$H$1,0)),0)</f>
        <v>126598</v>
      </c>
      <c r="BF24" s="17">
        <f>ROUND(INDEX('Pop and Housing Units'!$B$2:$P$115,MATCH('Property Value Dist'!$B24,'Pop and Housing Units'!$B$2:$B$115,0),MATCH('Property Value Dist'!BF$2,'Pop and Housing Units'!$B$2:$P$2,0))*INDEX(Assumptions!$A$1:$H$16,MATCH('Property Value Dist'!BF$4,Assumptions!$A$1:$A$16,0),MATCH('Property Value Dist'!BF$2,Assumptions!$A$1:$H$1,0)),0)</f>
        <v>124991</v>
      </c>
      <c r="BG24" s="17">
        <f>ROUND(INDEX('Pop and Housing Units'!$B$2:$P$115,MATCH('Property Value Dist'!$B24,'Pop and Housing Units'!$B$2:$B$115,0),MATCH('Property Value Dist'!BG$2,'Pop and Housing Units'!$B$2:$P$2,0))*INDEX(Assumptions!$A$1:$H$16,MATCH('Property Value Dist'!BG$4,Assumptions!$A$1:$A$16,0),MATCH('Property Value Dist'!BG$2,Assumptions!$A$1:$H$1,0)),0)</f>
        <v>79802</v>
      </c>
      <c r="BH24" s="17">
        <f>ROUND(INDEX('Pop and Housing Units'!$B$2:$P$115,MATCH('Property Value Dist'!$B24,'Pop and Housing Units'!$B$2:$B$115,0),MATCH('Property Value Dist'!BH$2,'Pop and Housing Units'!$B$2:$P$2,0))*INDEX(Assumptions!$A$1:$H$16,MATCH('Property Value Dist'!BH$4,Assumptions!$A$1:$A$16,0),MATCH('Property Value Dist'!BH$2,Assumptions!$A$1:$H$1,0)),0)</f>
        <v>45457</v>
      </c>
      <c r="BI24" s="17">
        <f>ROUND(INDEX('Pop and Housing Units'!$B$2:$P$115,MATCH('Property Value Dist'!$B24,'Pop and Housing Units'!$B$2:$B$115,0),MATCH('Property Value Dist'!BI$2,'Pop and Housing Units'!$B$2:$P$2,0))*INDEX(Assumptions!$A$1:$H$16,MATCH('Property Value Dist'!BI$4,Assumptions!$A$1:$A$16,0),MATCH('Property Value Dist'!BI$2,Assumptions!$A$1:$H$1,0)),0)</f>
        <v>84354</v>
      </c>
      <c r="BJ24" s="17">
        <f>ROUND(INDEX('Pop and Housing Units'!$B$2:$P$115,MATCH('Property Value Dist'!$B24,'Pop and Housing Units'!$B$2:$B$115,0),MATCH('Property Value Dist'!BJ$2,'Pop and Housing Units'!$B$2:$P$2,0))*INDEX(Assumptions!$A$1:$H$16,MATCH('Property Value Dist'!BJ$4,Assumptions!$A$1:$A$16,0),MATCH('Property Value Dist'!BJ$2,Assumptions!$A$1:$H$1,0)),0)</f>
        <v>28051</v>
      </c>
      <c r="BK24" s="17">
        <f>ROUND(INDEX('Pop and Housing Units'!$B$2:$P$115,MATCH('Property Value Dist'!$B24,'Pop and Housing Units'!$B$2:$B$115,0),MATCH('Property Value Dist'!BK$2,'Pop and Housing Units'!$B$2:$P$2,0))*INDEX(Assumptions!$A$1:$H$16,MATCH('Property Value Dist'!BK$4,Assumptions!$A$1:$A$16,0),MATCH('Property Value Dist'!BK$2,Assumptions!$A$1:$H$1,0)),0)</f>
        <v>9306</v>
      </c>
      <c r="BL24" s="17">
        <f>ROUND(INDEX('Pop and Housing Units'!$B$2:$P$115,MATCH('Property Value Dist'!$B24,'Pop and Housing Units'!$B$2:$B$115,0),MATCH('Property Value Dist'!BL$2,'Pop and Housing Units'!$B$2:$P$2,0))*INDEX(Assumptions!$A$1:$H$16,MATCH('Property Value Dist'!BL$4,Assumptions!$A$1:$A$16,0),MATCH('Property Value Dist'!BL$2,Assumptions!$A$1:$H$1,0)),0)</f>
        <v>6025</v>
      </c>
      <c r="BM24" s="17">
        <f>ROUND(INDEX('Pop and Housing Units'!$B$2:$P$115,MATCH('Property Value Dist'!$B24,'Pop and Housing Units'!$B$2:$B$115,0),MATCH('Property Value Dist'!BM$2,'Pop and Housing Units'!$B$2:$P$2,0))*INDEX(Assumptions!$A$1:$H$16,MATCH('Property Value Dist'!BM$4,Assumptions!$A$1:$A$16,0),MATCH('Property Value Dist'!BM$2,Assumptions!$A$1:$H$1,0)),0)</f>
        <v>1205</v>
      </c>
      <c r="BN24" s="17">
        <f>ROUND(INDEX('Pop and Housing Units'!$B$2:$P$115,MATCH('Property Value Dist'!$B24,'Pop and Housing Units'!$B$2:$B$115,0),MATCH('Property Value Dist'!BN$2,'Pop and Housing Units'!$B$2:$P$2,0))*INDEX(Assumptions!$A$1:$H$16,MATCH('Property Value Dist'!BN$4,Assumptions!$A$1:$A$16,0),MATCH('Property Value Dist'!BN$2,Assumptions!$A$1:$H$1,0)),0)</f>
        <v>201</v>
      </c>
      <c r="BO24" s="17">
        <f>ROUND(INDEX('Pop and Housing Units'!$B$2:$P$115,MATCH('Property Value Dist'!$B24,'Pop and Housing Units'!$B$2:$B$115,0),MATCH('Property Value Dist'!BO$2,'Pop and Housing Units'!$B$2:$P$2,0))*INDEX(Assumptions!$A$1:$H$16,MATCH('Property Value Dist'!BO$4,Assumptions!$A$1:$A$16,0),MATCH('Property Value Dist'!BO$2,Assumptions!$A$1:$H$1,0)),0)</f>
        <v>3280</v>
      </c>
      <c r="BP24" s="17">
        <f>ROUND(INDEX('Pop and Housing Units'!$B$2:$P$115,MATCH('Property Value Dist'!$B24,'Pop and Housing Units'!$B$2:$B$115,0),MATCH('Property Value Dist'!BP$2,'Pop and Housing Units'!$B$2:$P$2,0))*INDEX(Assumptions!$A$1:$H$16,MATCH('Property Value Dist'!BP$4,Assumptions!$A$1:$A$16,0),MATCH('Property Value Dist'!BP$2,Assumptions!$A$1:$H$1,0)),0)</f>
        <v>12418</v>
      </c>
      <c r="BQ24" s="17">
        <f>ROUND(INDEX('Pop and Housing Units'!$B$2:$P$115,MATCH('Property Value Dist'!$B24,'Pop and Housing Units'!$B$2:$B$115,0),MATCH('Property Value Dist'!BQ$2,'Pop and Housing Units'!$B$2:$P$2,0))*INDEX(Assumptions!$A$1:$H$16,MATCH('Property Value Dist'!BQ$4,Assumptions!$A$1:$A$16,0),MATCH('Property Value Dist'!BQ$2,Assumptions!$A$1:$H$1,0)),0)</f>
        <v>25834</v>
      </c>
      <c r="BR24" s="17">
        <f>ROUND(INDEX('Pop and Housing Units'!$B$2:$P$115,MATCH('Property Value Dist'!$B24,'Pop and Housing Units'!$B$2:$B$115,0),MATCH('Property Value Dist'!BR$2,'Pop and Housing Units'!$B$2:$P$2,0))*INDEX(Assumptions!$A$1:$H$16,MATCH('Property Value Dist'!BR$4,Assumptions!$A$1:$A$16,0),MATCH('Property Value Dist'!BR$2,Assumptions!$A$1:$H$1,0)),0)</f>
        <v>21858</v>
      </c>
      <c r="BS24" s="17">
        <f>ROUND(INDEX('Pop and Housing Units'!$B$2:$P$115,MATCH('Property Value Dist'!$B24,'Pop and Housing Units'!$B$2:$B$115,0),MATCH('Property Value Dist'!BS$2,'Pop and Housing Units'!$B$2:$P$2,0))*INDEX(Assumptions!$A$1:$H$16,MATCH('Property Value Dist'!BS$4,Assumptions!$A$1:$A$16,0),MATCH('Property Value Dist'!BS$2,Assumptions!$A$1:$H$1,0)),0)</f>
        <v>26260</v>
      </c>
      <c r="BT24" s="17">
        <f>ROUND(INDEX('Pop and Housing Units'!$B$2:$P$115,MATCH('Property Value Dist'!$B24,'Pop and Housing Units'!$B$2:$B$115,0),MATCH('Property Value Dist'!BT$2,'Pop and Housing Units'!$B$2:$P$2,0))*INDEX(Assumptions!$A$1:$H$16,MATCH('Property Value Dist'!BT$4,Assumptions!$A$1:$A$16,0),MATCH('Property Value Dist'!BT$2,Assumptions!$A$1:$H$1,0)),0)</f>
        <v>16770</v>
      </c>
      <c r="BU24" s="17">
        <f>ROUND(INDEX('Pop and Housing Units'!$B$2:$P$115,MATCH('Property Value Dist'!$B24,'Pop and Housing Units'!$B$2:$B$115,0),MATCH('Property Value Dist'!BU$2,'Pop and Housing Units'!$B$2:$P$2,0))*INDEX(Assumptions!$A$1:$H$16,MATCH('Property Value Dist'!BU$4,Assumptions!$A$1:$A$16,0),MATCH('Property Value Dist'!BU$2,Assumptions!$A$1:$H$1,0)),0)</f>
        <v>9522</v>
      </c>
      <c r="BV24" s="17">
        <f>ROUND(INDEX('Pop and Housing Units'!$B$2:$P$115,MATCH('Property Value Dist'!$B24,'Pop and Housing Units'!$B$2:$B$115,0),MATCH('Property Value Dist'!BV$2,'Pop and Housing Units'!$B$2:$P$2,0))*INDEX(Assumptions!$A$1:$H$16,MATCH('Property Value Dist'!BV$4,Assumptions!$A$1:$A$16,0),MATCH('Property Value Dist'!BV$2,Assumptions!$A$1:$H$1,0)),0)</f>
        <v>27847</v>
      </c>
      <c r="BW24" s="17">
        <f>ROUND(INDEX('Pop and Housing Units'!$B$2:$P$115,MATCH('Property Value Dist'!$B24,'Pop and Housing Units'!$B$2:$B$115,0),MATCH('Property Value Dist'!BW$2,'Pop and Housing Units'!$B$2:$P$2,0))*INDEX(Assumptions!$A$1:$H$16,MATCH('Property Value Dist'!BW$4,Assumptions!$A$1:$A$16,0),MATCH('Property Value Dist'!BW$2,Assumptions!$A$1:$H$1,0)),0)</f>
        <v>13105</v>
      </c>
      <c r="BX24" s="17">
        <f>ROUND(INDEX('Pop and Housing Units'!$B$2:$P$115,MATCH('Property Value Dist'!$B24,'Pop and Housing Units'!$B$2:$B$115,0),MATCH('Property Value Dist'!BX$2,'Pop and Housing Units'!$B$2:$P$2,0))*INDEX(Assumptions!$A$1:$H$16,MATCH('Property Value Dist'!BX$4,Assumptions!$A$1:$A$16,0),MATCH('Property Value Dist'!BX$2,Assumptions!$A$1:$H$1,0)),0)</f>
        <v>4990</v>
      </c>
      <c r="BY24" s="17">
        <f>ROUND(INDEX('Pop and Housing Units'!$B$2:$P$115,MATCH('Property Value Dist'!$B24,'Pop and Housing Units'!$B$2:$B$115,0),MATCH('Property Value Dist'!BY$2,'Pop and Housing Units'!$B$2:$P$2,0))*INDEX(Assumptions!$A$1:$H$16,MATCH('Property Value Dist'!BY$4,Assumptions!$A$1:$A$16,0),MATCH('Property Value Dist'!BY$2,Assumptions!$A$1:$H$1,0)),0)</f>
        <v>2585</v>
      </c>
      <c r="BZ24" s="17">
        <f>ROUND(INDEX('Pop and Housing Units'!$B$2:$P$115,MATCH('Property Value Dist'!$B24,'Pop and Housing Units'!$B$2:$B$115,0),MATCH('Property Value Dist'!BZ$2,'Pop and Housing Units'!$B$2:$P$2,0))*INDEX(Assumptions!$A$1:$H$16,MATCH('Property Value Dist'!BZ$4,Assumptions!$A$1:$A$16,0),MATCH('Property Value Dist'!BZ$2,Assumptions!$A$1:$H$1,0)),0)</f>
        <v>1767</v>
      </c>
      <c r="CA24" s="17">
        <f>ROUND(INDEX('Pop and Housing Units'!$B$2:$P$115,MATCH('Property Value Dist'!$B24,'Pop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24" s="17">
        <f>ROUND(INDEX('Pop and Housing Units'!$B$2:$P$115,MATCH('Property Value Dist'!$B24,'Pop and Housing Units'!$B$2:$B$115,0),MATCH('Property Value Dist'!CB$2,'Pop and Housing Units'!$B$2:$P$2,0))*INDEX(Assumptions!$A$1:$H$16,MATCH('Property Value Dist'!CB$4,Assumptions!$A$1:$A$16,0),MATCH('Property Value Dist'!CB$2,Assumptions!$A$1:$H$1,0)),0)</f>
        <v>654</v>
      </c>
    </row>
    <row r="25" spans="2:80">
      <c r="B25" s="18">
        <f t="shared" si="6"/>
        <v>2040</v>
      </c>
      <c r="C25" s="19">
        <f>ROUND(INDEX('Pop and Housing Units'!$B$2:$P$115,MATCH('Property Value Dist'!$B25,'Pop and Housing Units'!$B$2:$B$115,0),MATCH('Property Value Dist'!C$2,'Pop and Housing Units'!$B$2:$P$2,0))*INDEX(Assumptions!$A$1:$H$16,MATCH('Property Value Dist'!C$4,Assumptions!$A$1:$A$16,0),MATCH('Property Value Dist'!C$2,Assumptions!$A$1:$H$1,0)),0)</f>
        <v>159283</v>
      </c>
      <c r="D25" s="19">
        <f>ROUND(INDEX('Pop and Housing Units'!$B$2:$P$115,MATCH('Property Value Dist'!$B25,'Pop and Housing Units'!$B$2:$B$115,0),MATCH('Property Value Dist'!D$2,'Pop and Housing Units'!$B$2:$P$2,0))*INDEX(Assumptions!$A$1:$H$16,MATCH('Property Value Dist'!D$4,Assumptions!$A$1:$A$16,0),MATCH('Property Value Dist'!D$2,Assumptions!$A$1:$H$1,0)),0)</f>
        <v>170025</v>
      </c>
      <c r="E25" s="19">
        <f>ROUND(INDEX('Pop and Housing Units'!$B$2:$P$115,MATCH('Property Value Dist'!$B25,'Pop and Housing Units'!$B$2:$B$115,0),MATCH('Property Value Dist'!E$2,'Pop and Housing Units'!$B$2:$P$2,0))*INDEX(Assumptions!$A$1:$H$16,MATCH('Property Value Dist'!E$4,Assumptions!$A$1:$A$16,0),MATCH('Property Value Dist'!E$2,Assumptions!$A$1:$H$1,0)),0)</f>
        <v>257446</v>
      </c>
      <c r="F25" s="19">
        <f>ROUND(INDEX('Pop and Housing Units'!$B$2:$P$115,MATCH('Property Value Dist'!$B25,'Pop and Housing Units'!$B$2:$B$115,0),MATCH('Property Value Dist'!F$2,'Pop and Housing Units'!$B$2:$P$2,0))*INDEX(Assumptions!$A$1:$H$16,MATCH('Property Value Dist'!F$4,Assumptions!$A$1:$A$16,0),MATCH('Property Value Dist'!F$2,Assumptions!$A$1:$H$1,0)),0)</f>
        <v>594163</v>
      </c>
      <c r="G25" s="19">
        <f>ROUND(INDEX('Pop and Housing Units'!$B$2:$P$115,MATCH('Property Value Dist'!$B25,'Pop and Housing Units'!$B$2:$B$115,0),MATCH('Property Value Dist'!G$2,'Pop and Housing Units'!$B$2:$P$2,0))*INDEX(Assumptions!$A$1:$H$16,MATCH('Property Value Dist'!G$4,Assumptions!$A$1:$A$16,0),MATCH('Property Value Dist'!G$2,Assumptions!$A$1:$H$1,0)),0)</f>
        <v>399319</v>
      </c>
      <c r="H25" s="19">
        <f>ROUND(INDEX('Pop and Housing Units'!$B$2:$P$115,MATCH('Property Value Dist'!$B25,'Pop and Housing Units'!$B$2:$B$115,0),MATCH('Property Value Dist'!H$2,'Pop and Housing Units'!$B$2:$P$2,0))*INDEX(Assumptions!$A$1:$H$16,MATCH('Property Value Dist'!H$4,Assumptions!$A$1:$A$16,0),MATCH('Property Value Dist'!H$2,Assumptions!$A$1:$H$1,0)),0)</f>
        <v>303008</v>
      </c>
      <c r="I25" s="19">
        <f>ROUND(INDEX('Pop and Housing Units'!$B$2:$P$115,MATCH('Property Value Dist'!$B25,'Pop and Housing Units'!$B$2:$B$115,0),MATCH('Property Value Dist'!I$2,'Pop and Housing Units'!$B$2:$P$2,0))*INDEX(Assumptions!$A$1:$H$16,MATCH('Property Value Dist'!I$4,Assumptions!$A$1:$A$16,0),MATCH('Property Value Dist'!I$2,Assumptions!$A$1:$H$1,0)),0)</f>
        <v>849015</v>
      </c>
      <c r="J25" s="19">
        <f>ROUND(INDEX('Pop and Housing Units'!$B$2:$P$115,MATCH('Property Value Dist'!$B25,'Pop and Housing Units'!$B$2:$B$115,0),MATCH('Property Value Dist'!J$2,'Pop and Housing Units'!$B$2:$P$2,0))*INDEX(Assumptions!$A$1:$H$16,MATCH('Property Value Dist'!J$4,Assumptions!$A$1:$A$16,0),MATCH('Property Value Dist'!J$2,Assumptions!$A$1:$H$1,0)),0)</f>
        <v>426360</v>
      </c>
      <c r="K25" s="19">
        <f>ROUND(INDEX('Pop and Housing Units'!$B$2:$P$115,MATCH('Property Value Dist'!$B25,'Pop and Housing Units'!$B$2:$B$115,0),MATCH('Property Value Dist'!K$2,'Pop and Housing Units'!$B$2:$P$2,0))*INDEX(Assumptions!$A$1:$H$16,MATCH('Property Value Dist'!K$4,Assumptions!$A$1:$A$16,0),MATCH('Property Value Dist'!K$2,Assumptions!$A$1:$H$1,0)),0)</f>
        <v>195585</v>
      </c>
      <c r="L25" s="19">
        <f>ROUND(INDEX('Pop and Housing Units'!$B$2:$P$115,MATCH('Property Value Dist'!$B25,'Pop and Housing Units'!$B$2:$B$115,0),MATCH('Property Value Dist'!L$2,'Pop and Housing Units'!$B$2:$P$2,0))*INDEX(Assumptions!$A$1:$H$16,MATCH('Property Value Dist'!L$4,Assumptions!$A$1:$A$16,0),MATCH('Property Value Dist'!L$2,Assumptions!$A$1:$H$1,0)),0)</f>
        <v>212254</v>
      </c>
      <c r="M25" s="19">
        <f>ROUND(INDEX('Pop and Housing Units'!$B$2:$P$115,MATCH('Property Value Dist'!$B25,'Pop and Housing Units'!$B$2:$B$115,0),MATCH('Property Value Dist'!M$2,'Pop and Housing Units'!$B$2:$P$2,0))*INDEX(Assumptions!$A$1:$H$16,MATCH('Property Value Dist'!M$4,Assumptions!$A$1:$A$16,0),MATCH('Property Value Dist'!M$2,Assumptions!$A$1:$H$1,0)),0)</f>
        <v>73715</v>
      </c>
      <c r="N25" s="19">
        <f>ROUND(INDEX('Pop and Housing Units'!$B$2:$P$115,MATCH('Property Value Dist'!$B25,'Pop and Housing Units'!$B$2:$B$115,0),MATCH('Property Value Dist'!N$2,'Pop and Housing Units'!$B$2:$P$2,0))*INDEX(Assumptions!$A$1:$H$16,MATCH('Property Value Dist'!N$4,Assumptions!$A$1:$A$16,0),MATCH('Property Value Dist'!N$2,Assumptions!$A$1:$H$1,0)),0)</f>
        <v>41858</v>
      </c>
      <c r="O25" s="19">
        <f>ROUND(INDEX('Pop and Housing Units'!$B$2:$P$115,MATCH('Property Value Dist'!$B25,'Pop and Housing Units'!$B$2:$B$115,0),MATCH('Property Value Dist'!O$2,'Pop and Housing Units'!$B$2:$P$2,0))*INDEX(Assumptions!$A$1:$H$16,MATCH('Property Value Dist'!O$4,Assumptions!$A$1:$A$16,0),MATCH('Property Value Dist'!O$2,Assumptions!$A$1:$H$1,0)),0)</f>
        <v>22226</v>
      </c>
      <c r="P25" s="19">
        <f>ROUND(INDEX('Pop and Housing Units'!$B$2:$P$115,MATCH('Property Value Dist'!$B25,'Pop and Housing Units'!$B$2:$B$115,0),MATCH('Property Value Dist'!P$2,'Pop and Housing Units'!$B$2:$P$2,0))*INDEX(Assumptions!$A$1:$H$16,MATCH('Property Value Dist'!P$4,Assumptions!$A$1:$A$16,0),MATCH('Property Value Dist'!P$2,Assumptions!$A$1:$H$1,0)),0)</f>
        <v>199302</v>
      </c>
      <c r="Q25" s="19">
        <f>ROUND(INDEX('Pop and Housing Units'!$B$2:$P$115,MATCH('Property Value Dist'!$B25,'Pop and Housing Units'!$B$2:$B$115,0),MATCH('Property Value Dist'!Q$2,'Pop and Housing Units'!$B$2:$P$2,0))*INDEX(Assumptions!$A$1:$H$16,MATCH('Property Value Dist'!Q$4,Assumptions!$A$1:$A$16,0),MATCH('Property Value Dist'!Q$2,Assumptions!$A$1:$H$1,0)),0)</f>
        <v>169076</v>
      </c>
      <c r="R25" s="19">
        <f>ROUND(INDEX('Pop and Housing Units'!$B$2:$P$115,MATCH('Property Value Dist'!$B25,'Pop and Housing Units'!$B$2:$B$115,0),MATCH('Property Value Dist'!R$2,'Pop and Housing Units'!$B$2:$P$2,0))*INDEX(Assumptions!$A$1:$H$16,MATCH('Property Value Dist'!R$4,Assumptions!$A$1:$A$16,0),MATCH('Property Value Dist'!R$2,Assumptions!$A$1:$H$1,0)),0)</f>
        <v>218193</v>
      </c>
      <c r="S25" s="19">
        <f>ROUND(INDEX('Pop and Housing Units'!$B$2:$P$115,MATCH('Property Value Dist'!$B25,'Pop and Housing Units'!$B$2:$B$115,0),MATCH('Property Value Dist'!S$2,'Pop and Housing Units'!$B$2:$P$2,0))*INDEX(Assumptions!$A$1:$H$16,MATCH('Property Value Dist'!S$4,Assumptions!$A$1:$A$16,0),MATCH('Property Value Dist'!S$2,Assumptions!$A$1:$H$1,0)),0)</f>
        <v>482040</v>
      </c>
      <c r="T25" s="19">
        <f>ROUND(INDEX('Pop and Housing Units'!$B$2:$P$115,MATCH('Property Value Dist'!$B25,'Pop and Housing Units'!$B$2:$B$115,0),MATCH('Property Value Dist'!T$2,'Pop and Housing Units'!$B$2:$P$2,0))*INDEX(Assumptions!$A$1:$H$16,MATCH('Property Value Dist'!T$4,Assumptions!$A$1:$A$16,0),MATCH('Property Value Dist'!T$2,Assumptions!$A$1:$H$1,0)),0)</f>
        <v>352636</v>
      </c>
      <c r="U25" s="19">
        <f>ROUND(INDEX('Pop and Housing Units'!$B$2:$P$115,MATCH('Property Value Dist'!$B25,'Pop and Housing Units'!$B$2:$B$115,0),MATCH('Property Value Dist'!U$2,'Pop and Housing Units'!$B$2:$P$2,0))*INDEX(Assumptions!$A$1:$H$16,MATCH('Property Value Dist'!U$4,Assumptions!$A$1:$A$16,0),MATCH('Property Value Dist'!U$2,Assumptions!$A$1:$H$1,0)),0)</f>
        <v>298166</v>
      </c>
      <c r="V25" s="19">
        <f>ROUND(INDEX('Pop and Housing Units'!$B$2:$P$115,MATCH('Property Value Dist'!$B25,'Pop and Housing Units'!$B$2:$B$115,0),MATCH('Property Value Dist'!V$2,'Pop and Housing Units'!$B$2:$P$2,0))*INDEX(Assumptions!$A$1:$H$16,MATCH('Property Value Dist'!V$4,Assumptions!$A$1:$A$16,0),MATCH('Property Value Dist'!V$2,Assumptions!$A$1:$H$1,0)),0)</f>
        <v>769501</v>
      </c>
      <c r="W25" s="19">
        <f>ROUND(INDEX('Pop and Housing Units'!$B$2:$P$115,MATCH('Property Value Dist'!$B25,'Pop and Housing Units'!$B$2:$B$115,0),MATCH('Property Value Dist'!W$2,'Pop and Housing Units'!$B$2:$P$2,0))*INDEX(Assumptions!$A$1:$H$16,MATCH('Property Value Dist'!W$4,Assumptions!$A$1:$A$16,0),MATCH('Property Value Dist'!W$2,Assumptions!$A$1:$H$1,0)),0)</f>
        <v>354525</v>
      </c>
      <c r="X25" s="19">
        <f>ROUND(INDEX('Pop and Housing Units'!$B$2:$P$115,MATCH('Property Value Dist'!$B25,'Pop and Housing Units'!$B$2:$B$115,0),MATCH('Property Value Dist'!X$2,'Pop and Housing Units'!$B$2:$P$2,0))*INDEX(Assumptions!$A$1:$H$16,MATCH('Property Value Dist'!X$4,Assumptions!$A$1:$A$16,0),MATCH('Property Value Dist'!X$2,Assumptions!$A$1:$H$1,0)),0)</f>
        <v>153019</v>
      </c>
      <c r="Y25" s="19">
        <f>ROUND(INDEX('Pop and Housing Units'!$B$2:$P$115,MATCH('Property Value Dist'!$B25,'Pop and Housing Units'!$B$2:$B$115,0),MATCH('Property Value Dist'!Y$2,'Pop and Housing Units'!$B$2:$P$2,0))*INDEX(Assumptions!$A$1:$H$16,MATCH('Property Value Dist'!Y$4,Assumptions!$A$1:$A$16,0),MATCH('Property Value Dist'!Y$2,Assumptions!$A$1:$H$1,0)),0)</f>
        <v>97604</v>
      </c>
      <c r="Z25" s="19">
        <f>ROUND(INDEX('Pop and Housing Units'!$B$2:$P$115,MATCH('Property Value Dist'!$B25,'Pop and Housing Units'!$B$2:$B$115,0),MATCH('Property Value Dist'!Z$2,'Pop and Housing Units'!$B$2:$P$2,0))*INDEX(Assumptions!$A$1:$H$16,MATCH('Property Value Dist'!Z$4,Assumptions!$A$1:$A$16,0),MATCH('Property Value Dist'!Z$2,Assumptions!$A$1:$H$1,0)),0)</f>
        <v>25188</v>
      </c>
      <c r="AA25" s="19">
        <f>ROUND(INDEX('Pop and Housing Units'!$B$2:$P$115,MATCH('Property Value Dist'!$B25,'Pop and Housing Units'!$B$2:$B$115,0),MATCH('Property Value Dist'!AA$2,'Pop and Housing Units'!$B$2:$P$2,0))*INDEX(Assumptions!$A$1:$H$16,MATCH('Property Value Dist'!AA$4,Assumptions!$A$1:$A$16,0),MATCH('Property Value Dist'!AA$2,Assumptions!$A$1:$H$1,0)),0)</f>
        <v>17632</v>
      </c>
      <c r="AB25" s="19">
        <f>ROUND(INDEX('Pop and Housing Units'!$B$2:$P$115,MATCH('Property Value Dist'!$B25,'Pop and Housing Units'!$B$2:$B$115,0),MATCH('Property Value Dist'!AB$2,'Pop and Housing Units'!$B$2:$P$2,0))*INDEX(Assumptions!$A$1:$H$16,MATCH('Property Value Dist'!AB$4,Assumptions!$A$1:$A$16,0),MATCH('Property Value Dist'!AB$2,Assumptions!$A$1:$H$1,0)),0)</f>
        <v>11650</v>
      </c>
      <c r="AC25" s="19">
        <f>ROUND(INDEX('Pop and Housing Units'!$B$2:$P$115,MATCH('Property Value Dist'!$B25,'Pop and Housing Units'!$B$2:$B$115,0),MATCH('Property Value Dist'!AC$2,'Pop and Housing Units'!$B$2:$P$2,0))*INDEX(Assumptions!$A$1:$H$16,MATCH('Property Value Dist'!AC$4,Assumptions!$A$1:$A$16,0),MATCH('Property Value Dist'!AC$2,Assumptions!$A$1:$H$1,0)),0)</f>
        <v>104217</v>
      </c>
      <c r="AD25" s="19">
        <f>ROUND(INDEX('Pop and Housing Units'!$B$2:$P$115,MATCH('Property Value Dist'!$B25,'Pop and Housing Units'!$B$2:$B$115,0),MATCH('Property Value Dist'!AD$2,'Pop and Housing Units'!$B$2:$P$2,0))*INDEX(Assumptions!$A$1:$H$16,MATCH('Property Value Dist'!AD$4,Assumptions!$A$1:$A$16,0),MATCH('Property Value Dist'!AD$2,Assumptions!$A$1:$H$1,0)),0)</f>
        <v>182380</v>
      </c>
      <c r="AE25" s="19">
        <f>ROUND(INDEX('Pop and Housing Units'!$B$2:$P$115,MATCH('Property Value Dist'!$B25,'Pop and Housing Units'!$B$2:$B$115,0),MATCH('Property Value Dist'!AE$2,'Pop and Housing Units'!$B$2:$P$2,0))*INDEX(Assumptions!$A$1:$H$16,MATCH('Property Value Dist'!AE$4,Assumptions!$A$1:$A$16,0),MATCH('Property Value Dist'!AE$2,Assumptions!$A$1:$H$1,0)),0)</f>
        <v>328753</v>
      </c>
      <c r="AF25" s="19">
        <f>ROUND(INDEX('Pop and Housing Units'!$B$2:$P$115,MATCH('Property Value Dist'!$B25,'Pop and Housing Units'!$B$2:$B$115,0),MATCH('Property Value Dist'!AF$2,'Pop and Housing Units'!$B$2:$P$2,0))*INDEX(Assumptions!$A$1:$H$16,MATCH('Property Value Dist'!AF$4,Assumptions!$A$1:$A$16,0),MATCH('Property Value Dist'!AF$2,Assumptions!$A$1:$H$1,0)),0)</f>
        <v>632622</v>
      </c>
      <c r="AG25" s="19">
        <f>ROUND(INDEX('Pop and Housing Units'!$B$2:$P$115,MATCH('Property Value Dist'!$B25,'Pop and Housing Units'!$B$2:$B$115,0),MATCH('Property Value Dist'!AG$2,'Pop and Housing Units'!$B$2:$P$2,0))*INDEX(Assumptions!$A$1:$H$16,MATCH('Property Value Dist'!AG$4,Assumptions!$A$1:$A$16,0),MATCH('Property Value Dist'!AG$2,Assumptions!$A$1:$H$1,0)),0)</f>
        <v>308261</v>
      </c>
      <c r="AH25" s="19">
        <f>ROUND(INDEX('Pop and Housing Units'!$B$2:$P$115,MATCH('Property Value Dist'!$B25,'Pop and Housing Units'!$B$2:$B$115,0),MATCH('Property Value Dist'!AH$2,'Pop and Housing Units'!$B$2:$P$2,0))*INDEX(Assumptions!$A$1:$H$16,MATCH('Property Value Dist'!AH$4,Assumptions!$A$1:$A$16,0),MATCH('Property Value Dist'!AH$2,Assumptions!$A$1:$H$1,0)),0)</f>
        <v>222779</v>
      </c>
      <c r="AI25" s="19">
        <f>ROUND(INDEX('Pop and Housing Units'!$B$2:$P$115,MATCH('Property Value Dist'!$B25,'Pop and Housing Units'!$B$2:$B$115,0),MATCH('Property Value Dist'!AI$2,'Pop and Housing Units'!$B$2:$P$2,0))*INDEX(Assumptions!$A$1:$H$16,MATCH('Property Value Dist'!AI$4,Assumptions!$A$1:$A$16,0),MATCH('Property Value Dist'!AI$2,Assumptions!$A$1:$H$1,0)),0)</f>
        <v>554459</v>
      </c>
      <c r="AJ25" s="19">
        <f>ROUND(INDEX('Pop and Housing Units'!$B$2:$P$115,MATCH('Property Value Dist'!$B25,'Pop and Housing Units'!$B$2:$B$115,0),MATCH('Property Value Dist'!AJ$2,'Pop and Housing Units'!$B$2:$P$2,0))*INDEX(Assumptions!$A$1:$H$16,MATCH('Property Value Dist'!AJ$4,Assumptions!$A$1:$A$16,0),MATCH('Property Value Dist'!AJ$2,Assumptions!$A$1:$H$1,0)),0)</f>
        <v>295087</v>
      </c>
      <c r="AK25" s="19">
        <f>ROUND(INDEX('Pop and Housing Units'!$B$2:$P$115,MATCH('Property Value Dist'!$B25,'Pop and Housing Units'!$B$2:$B$115,0),MATCH('Property Value Dist'!AK$2,'Pop and Housing Units'!$B$2:$P$2,0))*INDEX(Assumptions!$A$1:$H$16,MATCH('Property Value Dist'!AK$4,Assumptions!$A$1:$A$16,0),MATCH('Property Value Dist'!AK$2,Assumptions!$A$1:$H$1,0)),0)</f>
        <v>127051</v>
      </c>
      <c r="AL25" s="19">
        <f>ROUND(INDEX('Pop and Housing Units'!$B$2:$P$115,MATCH('Property Value Dist'!$B25,'Pop and Housing Units'!$B$2:$B$115,0),MATCH('Property Value Dist'!AL$2,'Pop and Housing Units'!$B$2:$P$2,0))*INDEX(Assumptions!$A$1:$H$16,MATCH('Property Value Dist'!AL$4,Assumptions!$A$1:$A$16,0),MATCH('Property Value Dist'!AL$2,Assumptions!$A$1:$H$1,0)),0)</f>
        <v>124709</v>
      </c>
      <c r="AM25" s="19">
        <f>ROUND(INDEX('Pop and Housing Units'!$B$2:$P$115,MATCH('Property Value Dist'!$B25,'Pop and Housing Units'!$B$2:$B$115,0),MATCH('Property Value Dist'!AM$2,'Pop and Housing Units'!$B$2:$P$2,0))*INDEX(Assumptions!$A$1:$H$16,MATCH('Property Value Dist'!AM$4,Assumptions!$A$1:$A$16,0),MATCH('Property Value Dist'!AM$2,Assumptions!$A$1:$H$1,0)),0)</f>
        <v>25469</v>
      </c>
      <c r="AN25" s="19">
        <f>ROUND(INDEX('Pop and Housing Units'!$B$2:$P$115,MATCH('Property Value Dist'!$B25,'Pop and Housing Units'!$B$2:$B$115,0),MATCH('Property Value Dist'!AN$2,'Pop and Housing Units'!$B$2:$P$2,0))*INDEX(Assumptions!$A$1:$H$16,MATCH('Property Value Dist'!AN$4,Assumptions!$A$1:$A$16,0),MATCH('Property Value Dist'!AN$2,Assumptions!$A$1:$H$1,0)),0)</f>
        <v>10539</v>
      </c>
      <c r="AO25" s="19">
        <f>ROUND(INDEX('Pop and Housing Units'!$B$2:$P$115,MATCH('Property Value Dist'!$B25,'Pop and Housing Units'!$B$2:$B$115,0),MATCH('Property Value Dist'!AO$2,'Pop and Housing Units'!$B$2:$P$2,0))*INDEX(Assumptions!$A$1:$H$16,MATCH('Property Value Dist'!AO$4,Assumptions!$A$1:$A$16,0),MATCH('Property Value Dist'!AO$2,Assumptions!$A$1:$H$1,0)),0)</f>
        <v>11124</v>
      </c>
      <c r="AP25" s="19">
        <f>ROUND(INDEX('Pop and Housing Units'!$B$2:$P$115,MATCH('Property Value Dist'!$B25,'Pop and Housing Units'!$B$2:$B$115,0),MATCH('Property Value Dist'!AP$2,'Pop and Housing Units'!$B$2:$P$2,0))*INDEX(Assumptions!$A$1:$H$16,MATCH('Property Value Dist'!AP$4,Assumptions!$A$1:$A$16,0),MATCH('Property Value Dist'!AP$2,Assumptions!$A$1:$H$1,0)),0)</f>
        <v>109590</v>
      </c>
      <c r="AQ25" s="19">
        <f>ROUND(INDEX('Pop and Housing Units'!$B$2:$P$115,MATCH('Property Value Dist'!$B25,'Pop and Housing Units'!$B$2:$B$115,0),MATCH('Property Value Dist'!AQ$2,'Pop and Housing Units'!$B$2:$P$2,0))*INDEX(Assumptions!$A$1:$H$16,MATCH('Property Value Dist'!AQ$4,Assumptions!$A$1:$A$16,0),MATCH('Property Value Dist'!AQ$2,Assumptions!$A$1:$H$1,0)),0)</f>
        <v>109940</v>
      </c>
      <c r="AR25" s="19">
        <f>ROUND(INDEX('Pop and Housing Units'!$B$2:$P$115,MATCH('Property Value Dist'!$B25,'Pop and Housing Units'!$B$2:$B$115,0),MATCH('Property Value Dist'!AR$2,'Pop and Housing Units'!$B$2:$P$2,0))*INDEX(Assumptions!$A$1:$H$16,MATCH('Property Value Dist'!AR$4,Assumptions!$A$1:$A$16,0),MATCH('Property Value Dist'!AR$2,Assumptions!$A$1:$H$1,0)),0)</f>
        <v>91888</v>
      </c>
      <c r="AS25" s="19">
        <f>ROUND(INDEX('Pop and Housing Units'!$B$2:$P$115,MATCH('Property Value Dist'!$B25,'Pop and Housing Units'!$B$2:$B$115,0),MATCH('Property Value Dist'!AS$2,'Pop and Housing Units'!$B$2:$P$2,0))*INDEX(Assumptions!$A$1:$H$16,MATCH('Property Value Dist'!AS$4,Assumptions!$A$1:$A$16,0),MATCH('Property Value Dist'!AS$2,Assumptions!$A$1:$H$1,0)),0)</f>
        <v>100506</v>
      </c>
      <c r="AT25" s="19">
        <f>ROUND(INDEX('Pop and Housing Units'!$B$2:$P$115,MATCH('Property Value Dist'!$B25,'Pop and Housing Units'!$B$2:$B$115,0),MATCH('Property Value Dist'!AT$2,'Pop and Housing Units'!$B$2:$P$2,0))*INDEX(Assumptions!$A$1:$H$16,MATCH('Property Value Dist'!AT$4,Assumptions!$A$1:$A$16,0),MATCH('Property Value Dist'!AT$2,Assumptions!$A$1:$H$1,0)),0)</f>
        <v>51010</v>
      </c>
      <c r="AU25" s="19">
        <f>ROUND(INDEX('Pop and Housing Units'!$B$2:$P$115,MATCH('Property Value Dist'!$B25,'Pop and Housing Units'!$B$2:$B$115,0),MATCH('Property Value Dist'!AU$2,'Pop and Housing Units'!$B$2:$P$2,0))*INDEX(Assumptions!$A$1:$H$16,MATCH('Property Value Dist'!AU$4,Assumptions!$A$1:$A$16,0),MATCH('Property Value Dist'!AU$2,Assumptions!$A$1:$H$1,0)),0)</f>
        <v>19624</v>
      </c>
      <c r="AV25" s="19">
        <f>ROUND(INDEX('Pop and Housing Units'!$B$2:$P$115,MATCH('Property Value Dist'!$B25,'Pop and Housing Units'!$B$2:$B$115,0),MATCH('Property Value Dist'!AV$2,'Pop and Housing Units'!$B$2:$P$2,0))*INDEX(Assumptions!$A$1:$H$16,MATCH('Property Value Dist'!AV$4,Assumptions!$A$1:$A$16,0),MATCH('Property Value Dist'!AV$2,Assumptions!$A$1:$H$1,0)),0)</f>
        <v>58988</v>
      </c>
      <c r="AW25" s="19">
        <f>ROUND(INDEX('Pop and Housing Units'!$B$2:$P$115,MATCH('Property Value Dist'!$B25,'Pop and Housing Units'!$B$2:$B$115,0),MATCH('Property Value Dist'!AW$2,'Pop and Housing Units'!$B$2:$P$2,0))*INDEX(Assumptions!$A$1:$H$16,MATCH('Property Value Dist'!AW$4,Assumptions!$A$1:$A$16,0),MATCH('Property Value Dist'!AW$2,Assumptions!$A$1:$H$1,0)),0)</f>
        <v>16945</v>
      </c>
      <c r="AX25" s="19">
        <f>ROUND(INDEX('Pop and Housing Units'!$B$2:$P$115,MATCH('Property Value Dist'!$B25,'Pop and Housing Units'!$B$2:$B$115,0),MATCH('Property Value Dist'!AX$2,'Pop and Housing Units'!$B$2:$P$2,0))*INDEX(Assumptions!$A$1:$H$16,MATCH('Property Value Dist'!AX$4,Assumptions!$A$1:$A$16,0),MATCH('Property Value Dist'!AX$2,Assumptions!$A$1:$H$1,0)),0)</f>
        <v>10656</v>
      </c>
      <c r="AY25" s="19">
        <f>ROUND(INDEX('Pop and Housing Units'!$B$2:$P$115,MATCH('Property Value Dist'!$B25,'Pop and Housing Units'!$B$2:$B$115,0),MATCH('Property Value Dist'!AY$2,'Pop and Housing Units'!$B$2:$P$2,0))*INDEX(Assumptions!$A$1:$H$16,MATCH('Property Value Dist'!AY$4,Assumptions!$A$1:$A$16,0),MATCH('Property Value Dist'!AY$2,Assumptions!$A$1:$H$1,0)),0)</f>
        <v>6289</v>
      </c>
      <c r="AZ25" s="19">
        <f>ROUND(INDEX('Pop and Housing Units'!$B$2:$P$115,MATCH('Property Value Dist'!$B25,'Pop and Housing Units'!$B$2:$B$115,0),MATCH('Property Value Dist'!AZ$2,'Pop and Housing Units'!$B$2:$P$2,0))*INDEX(Assumptions!$A$1:$H$16,MATCH('Property Value Dist'!AZ$4,Assumptions!$A$1:$A$16,0),MATCH('Property Value Dist'!AZ$2,Assumptions!$A$1:$H$1,0)),0)</f>
        <v>1514</v>
      </c>
      <c r="BA25" s="19">
        <f>ROUND(INDEX('Pop and Housing Units'!$B$2:$P$115,MATCH('Property Value Dist'!$B25,'Pop and Housing Units'!$B$2:$B$115,0),MATCH('Property Value Dist'!BA$2,'Pop and Housing Units'!$B$2:$P$2,0))*INDEX(Assumptions!$A$1:$H$16,MATCH('Property Value Dist'!BA$4,Assumptions!$A$1:$A$16,0),MATCH('Property Value Dist'!BA$2,Assumptions!$A$1:$H$1,0)),0)</f>
        <v>3494</v>
      </c>
      <c r="BB25" s="19">
        <f>ROUND(INDEX('Pop and Housing Units'!$B$2:$P$115,MATCH('Property Value Dist'!$B25,'Pop and Housing Units'!$B$2:$B$115,0),MATCH('Property Value Dist'!BB$2,'Pop and Housing Units'!$B$2:$P$2,0))*INDEX(Assumptions!$A$1:$H$16,MATCH('Property Value Dist'!BB$4,Assumptions!$A$1:$A$16,0),MATCH('Property Value Dist'!BB$2,Assumptions!$A$1:$H$1,0)),0)</f>
        <v>1863</v>
      </c>
      <c r="BC25" s="19">
        <f>ROUND(INDEX('Pop and Housing Units'!$B$2:$P$115,MATCH('Property Value Dist'!$B25,'Pop and Housing Units'!$B$2:$B$115,0),MATCH('Property Value Dist'!BC$2,'Pop and Housing Units'!$B$2:$P$2,0))*INDEX(Assumptions!$A$1:$H$16,MATCH('Property Value Dist'!BC$4,Assumptions!$A$1:$A$16,0),MATCH('Property Value Dist'!BC$2,Assumptions!$A$1:$H$1,0)),0)</f>
        <v>67219</v>
      </c>
      <c r="BD25" s="19">
        <f>ROUND(INDEX('Pop and Housing Units'!$B$2:$P$115,MATCH('Property Value Dist'!$B25,'Pop and Housing Units'!$B$2:$B$115,0),MATCH('Property Value Dist'!BD$2,'Pop and Housing Units'!$B$2:$P$2,0))*INDEX(Assumptions!$A$1:$H$16,MATCH('Property Value Dist'!BD$4,Assumptions!$A$1:$A$16,0),MATCH('Property Value Dist'!BD$2,Assumptions!$A$1:$H$1,0)),0)</f>
        <v>94282</v>
      </c>
      <c r="BE25" s="19">
        <f>ROUND(INDEX('Pop and Housing Units'!$B$2:$P$115,MATCH('Property Value Dist'!$B25,'Pop and Housing Units'!$B$2:$B$115,0),MATCH('Property Value Dist'!BE$2,'Pop and Housing Units'!$B$2:$P$2,0))*INDEX(Assumptions!$A$1:$H$16,MATCH('Property Value Dist'!BE$4,Assumptions!$A$1:$A$16,0),MATCH('Property Value Dist'!BE$2,Assumptions!$A$1:$H$1,0)),0)</f>
        <v>127622</v>
      </c>
      <c r="BF25" s="19">
        <f>ROUND(INDEX('Pop and Housing Units'!$B$2:$P$115,MATCH('Property Value Dist'!$B25,'Pop and Housing Units'!$B$2:$B$115,0),MATCH('Property Value Dist'!BF$2,'Pop and Housing Units'!$B$2:$P$2,0))*INDEX(Assumptions!$A$1:$H$16,MATCH('Property Value Dist'!BF$4,Assumptions!$A$1:$A$16,0),MATCH('Property Value Dist'!BF$2,Assumptions!$A$1:$H$1,0)),0)</f>
        <v>126002</v>
      </c>
      <c r="BG25" s="19">
        <f>ROUND(INDEX('Pop and Housing Units'!$B$2:$P$115,MATCH('Property Value Dist'!$B25,'Pop and Housing Units'!$B$2:$B$115,0),MATCH('Property Value Dist'!BG$2,'Pop and Housing Units'!$B$2:$P$2,0))*INDEX(Assumptions!$A$1:$H$16,MATCH('Property Value Dist'!BG$4,Assumptions!$A$1:$A$16,0),MATCH('Property Value Dist'!BG$2,Assumptions!$A$1:$H$1,0)),0)</f>
        <v>80447</v>
      </c>
      <c r="BH25" s="19">
        <f>ROUND(INDEX('Pop and Housing Units'!$B$2:$P$115,MATCH('Property Value Dist'!$B25,'Pop and Housing Units'!$B$2:$B$115,0),MATCH('Property Value Dist'!BH$2,'Pop and Housing Units'!$B$2:$P$2,0))*INDEX(Assumptions!$A$1:$H$16,MATCH('Property Value Dist'!BH$4,Assumptions!$A$1:$A$16,0),MATCH('Property Value Dist'!BH$2,Assumptions!$A$1:$H$1,0)),0)</f>
        <v>45825</v>
      </c>
      <c r="BI25" s="19">
        <f>ROUND(INDEX('Pop and Housing Units'!$B$2:$P$115,MATCH('Property Value Dist'!$B25,'Pop and Housing Units'!$B$2:$B$115,0),MATCH('Property Value Dist'!BI$2,'Pop and Housing Units'!$B$2:$P$2,0))*INDEX(Assumptions!$A$1:$H$16,MATCH('Property Value Dist'!BI$4,Assumptions!$A$1:$A$16,0),MATCH('Property Value Dist'!BI$2,Assumptions!$A$1:$H$1,0)),0)</f>
        <v>85036</v>
      </c>
      <c r="BJ25" s="19">
        <f>ROUND(INDEX('Pop and Housing Units'!$B$2:$P$115,MATCH('Property Value Dist'!$B25,'Pop and Housing Units'!$B$2:$B$115,0),MATCH('Property Value Dist'!BJ$2,'Pop and Housing Units'!$B$2:$P$2,0))*INDEX(Assumptions!$A$1:$H$16,MATCH('Property Value Dist'!BJ$4,Assumptions!$A$1:$A$16,0),MATCH('Property Value Dist'!BJ$2,Assumptions!$A$1:$H$1,0)),0)</f>
        <v>28278</v>
      </c>
      <c r="BK25" s="19">
        <f>ROUND(INDEX('Pop and Housing Units'!$B$2:$P$115,MATCH('Property Value Dist'!$B25,'Pop and Housing Units'!$B$2:$B$115,0),MATCH('Property Value Dist'!BK$2,'Pop and Housing Units'!$B$2:$P$2,0))*INDEX(Assumptions!$A$1:$H$16,MATCH('Property Value Dist'!BK$4,Assumptions!$A$1:$A$16,0),MATCH('Property Value Dist'!BK$2,Assumptions!$A$1:$H$1,0)),0)</f>
        <v>9381</v>
      </c>
      <c r="BL25" s="19">
        <f>ROUND(INDEX('Pop and Housing Units'!$B$2:$P$115,MATCH('Property Value Dist'!$B25,'Pop and Housing Units'!$B$2:$B$115,0),MATCH('Property Value Dist'!BL$2,'Pop and Housing Units'!$B$2:$P$2,0))*INDEX(Assumptions!$A$1:$H$16,MATCH('Property Value Dist'!BL$4,Assumptions!$A$1:$A$16,0),MATCH('Property Value Dist'!BL$2,Assumptions!$A$1:$H$1,0)),0)</f>
        <v>6074</v>
      </c>
      <c r="BM25" s="19">
        <f>ROUND(INDEX('Pop and Housing Units'!$B$2:$P$115,MATCH('Property Value Dist'!$B25,'Pop and Housing Units'!$B$2:$B$115,0),MATCH('Property Value Dist'!BM$2,'Pop and Housing Units'!$B$2:$P$2,0))*INDEX(Assumptions!$A$1:$H$16,MATCH('Property Value Dist'!BM$4,Assumptions!$A$1:$A$16,0),MATCH('Property Value Dist'!BM$2,Assumptions!$A$1:$H$1,0)),0)</f>
        <v>1215</v>
      </c>
      <c r="BN25" s="19">
        <f>ROUND(INDEX('Pop and Housing Units'!$B$2:$P$115,MATCH('Property Value Dist'!$B25,'Pop and Housing Units'!$B$2:$B$115,0),MATCH('Property Value Dist'!BN$2,'Pop and Housing Units'!$B$2:$P$2,0))*INDEX(Assumptions!$A$1:$H$16,MATCH('Property Value Dist'!BN$4,Assumptions!$A$1:$A$16,0),MATCH('Property Value Dist'!BN$2,Assumptions!$A$1:$H$1,0)),0)</f>
        <v>202</v>
      </c>
      <c r="BO25" s="19">
        <f>ROUND(INDEX('Pop and Housing Units'!$B$2:$P$115,MATCH('Property Value Dist'!$B25,'Pop and Housing Units'!$B$2:$B$115,0),MATCH('Property Value Dist'!BO$2,'Pop and Housing Units'!$B$2:$P$2,0))*INDEX(Assumptions!$A$1:$H$16,MATCH('Property Value Dist'!BO$4,Assumptions!$A$1:$A$16,0),MATCH('Property Value Dist'!BO$2,Assumptions!$A$1:$H$1,0)),0)</f>
        <v>3307</v>
      </c>
      <c r="BP25" s="19">
        <f>ROUND(INDEX('Pop and Housing Units'!$B$2:$P$115,MATCH('Property Value Dist'!$B25,'Pop and Housing Units'!$B$2:$B$115,0),MATCH('Property Value Dist'!BP$2,'Pop and Housing Units'!$B$2:$P$2,0))*INDEX(Assumptions!$A$1:$H$16,MATCH('Property Value Dist'!BP$4,Assumptions!$A$1:$A$16,0),MATCH('Property Value Dist'!BP$2,Assumptions!$A$1:$H$1,0)),0)</f>
        <v>12542</v>
      </c>
      <c r="BQ25" s="19">
        <f>ROUND(INDEX('Pop and Housing Units'!$B$2:$P$115,MATCH('Property Value Dist'!$B25,'Pop and Housing Units'!$B$2:$B$115,0),MATCH('Property Value Dist'!BQ$2,'Pop and Housing Units'!$B$2:$P$2,0))*INDEX(Assumptions!$A$1:$H$16,MATCH('Property Value Dist'!BQ$4,Assumptions!$A$1:$A$16,0),MATCH('Property Value Dist'!BQ$2,Assumptions!$A$1:$H$1,0)),0)</f>
        <v>26092</v>
      </c>
      <c r="BR25" s="19">
        <f>ROUND(INDEX('Pop and Housing Units'!$B$2:$P$115,MATCH('Property Value Dist'!$B25,'Pop and Housing Units'!$B$2:$B$115,0),MATCH('Property Value Dist'!BR$2,'Pop and Housing Units'!$B$2:$P$2,0))*INDEX(Assumptions!$A$1:$H$16,MATCH('Property Value Dist'!BR$4,Assumptions!$A$1:$A$16,0),MATCH('Property Value Dist'!BR$2,Assumptions!$A$1:$H$1,0)),0)</f>
        <v>22077</v>
      </c>
      <c r="BS25" s="19">
        <f>ROUND(INDEX('Pop and Housing Units'!$B$2:$P$115,MATCH('Property Value Dist'!$B25,'Pop and Housing Units'!$B$2:$B$115,0),MATCH('Property Value Dist'!BS$2,'Pop and Housing Units'!$B$2:$P$2,0))*INDEX(Assumptions!$A$1:$H$16,MATCH('Property Value Dist'!BS$4,Assumptions!$A$1:$A$16,0),MATCH('Property Value Dist'!BS$2,Assumptions!$A$1:$H$1,0)),0)</f>
        <v>26522</v>
      </c>
      <c r="BT25" s="19">
        <f>ROUND(INDEX('Pop and Housing Units'!$B$2:$P$115,MATCH('Property Value Dist'!$B25,'Pop and Housing Units'!$B$2:$B$115,0),MATCH('Property Value Dist'!BT$2,'Pop and Housing Units'!$B$2:$P$2,0))*INDEX(Assumptions!$A$1:$H$16,MATCH('Property Value Dist'!BT$4,Assumptions!$A$1:$A$16,0),MATCH('Property Value Dist'!BT$2,Assumptions!$A$1:$H$1,0)),0)</f>
        <v>16938</v>
      </c>
      <c r="BU25" s="19">
        <f>ROUND(INDEX('Pop and Housing Units'!$B$2:$P$115,MATCH('Property Value Dist'!$B25,'Pop and Housing Units'!$B$2:$B$115,0),MATCH('Property Value Dist'!BU$2,'Pop and Housing Units'!$B$2:$P$2,0))*INDEX(Assumptions!$A$1:$H$16,MATCH('Property Value Dist'!BU$4,Assumptions!$A$1:$A$16,0),MATCH('Property Value Dist'!BU$2,Assumptions!$A$1:$H$1,0)),0)</f>
        <v>9617</v>
      </c>
      <c r="BV25" s="19">
        <f>ROUND(INDEX('Pop and Housing Units'!$B$2:$P$115,MATCH('Property Value Dist'!$B25,'Pop and Housing Units'!$B$2:$B$115,0),MATCH('Property Value Dist'!BV$2,'Pop and Housing Units'!$B$2:$P$2,0))*INDEX(Assumptions!$A$1:$H$16,MATCH('Property Value Dist'!BV$4,Assumptions!$A$1:$A$16,0),MATCH('Property Value Dist'!BV$2,Assumptions!$A$1:$H$1,0)),0)</f>
        <v>28125</v>
      </c>
      <c r="BW25" s="19">
        <f>ROUND(INDEX('Pop and Housing Units'!$B$2:$P$115,MATCH('Property Value Dist'!$B25,'Pop and Housing Units'!$B$2:$B$115,0),MATCH('Property Value Dist'!BW$2,'Pop and Housing Units'!$B$2:$P$2,0))*INDEX(Assumptions!$A$1:$H$16,MATCH('Property Value Dist'!BW$4,Assumptions!$A$1:$A$16,0),MATCH('Property Value Dist'!BW$2,Assumptions!$A$1:$H$1,0)),0)</f>
        <v>13236</v>
      </c>
      <c r="BX25" s="19">
        <f>ROUND(INDEX('Pop and Housing Units'!$B$2:$P$115,MATCH('Property Value Dist'!$B25,'Pop and Housing Units'!$B$2:$B$115,0),MATCH('Property Value Dist'!BX$2,'Pop and Housing Units'!$B$2:$P$2,0))*INDEX(Assumptions!$A$1:$H$16,MATCH('Property Value Dist'!BX$4,Assumptions!$A$1:$A$16,0),MATCH('Property Value Dist'!BX$2,Assumptions!$A$1:$H$1,0)),0)</f>
        <v>5040</v>
      </c>
      <c r="BY25" s="19">
        <f>ROUND(INDEX('Pop and Housing Units'!$B$2:$P$115,MATCH('Property Value Dist'!$B25,'Pop and Housing Units'!$B$2:$B$115,0),MATCH('Property Value Dist'!BY$2,'Pop and Housing Units'!$B$2:$P$2,0))*INDEX(Assumptions!$A$1:$H$16,MATCH('Property Value Dist'!BY$4,Assumptions!$A$1:$A$16,0),MATCH('Property Value Dist'!BY$2,Assumptions!$A$1:$H$1,0)),0)</f>
        <v>2611</v>
      </c>
      <c r="BZ25" s="19">
        <f>ROUND(INDEX('Pop and Housing Units'!$B$2:$P$115,MATCH('Property Value Dist'!$B25,'Pop and Housing Units'!$B$2:$B$115,0),MATCH('Property Value Dist'!BZ$2,'Pop and Housing Units'!$B$2:$P$2,0))*INDEX(Assumptions!$A$1:$H$16,MATCH('Property Value Dist'!BZ$4,Assumptions!$A$1:$A$16,0),MATCH('Property Value Dist'!BZ$2,Assumptions!$A$1:$H$1,0)),0)</f>
        <v>1785</v>
      </c>
      <c r="CA25" s="19">
        <f>ROUND(INDEX('Pop and Housing Units'!$B$2:$P$115,MATCH('Property Value Dist'!$B25,'Pop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25" s="19">
        <f>ROUND(INDEX('Pop and Housing Units'!$B$2:$P$115,MATCH('Property Value Dist'!$B25,'Pop and Housing Units'!$B$2:$B$115,0),MATCH('Property Value Dist'!CB$2,'Pop and Housing Units'!$B$2:$P$2,0))*INDEX(Assumptions!$A$1:$H$16,MATCH('Property Value Dist'!CB$4,Assumptions!$A$1:$A$16,0),MATCH('Property Value Dist'!CB$2,Assumptions!$A$1:$H$1,0)),0)</f>
        <v>661</v>
      </c>
    </row>
    <row r="26" spans="2:80">
      <c r="B26" s="18">
        <f t="shared" si="6"/>
        <v>2041</v>
      </c>
      <c r="C26" s="17">
        <f>ROUND(INDEX('Pop and Housing Units'!$B$2:$P$115,MATCH('Property Value Dist'!$B26,'Pop and Housing Units'!$B$2:$B$115,0),MATCH('Property Value Dist'!C$2,'Pop and Housing Units'!$B$2:$P$2,0))*INDEX(Assumptions!$A$1:$H$16,MATCH('Property Value Dist'!C$4,Assumptions!$A$1:$A$16,0),MATCH('Property Value Dist'!C$2,Assumptions!$A$1:$H$1,0)),0)</f>
        <v>162431</v>
      </c>
      <c r="D26" s="17">
        <f>ROUND(INDEX('Pop and Housing Units'!$B$2:$P$115,MATCH('Property Value Dist'!$B26,'Pop and Housing Units'!$B$2:$B$115,0),MATCH('Property Value Dist'!D$2,'Pop and Housing Units'!$B$2:$P$2,0))*INDEX(Assumptions!$A$1:$H$16,MATCH('Property Value Dist'!D$4,Assumptions!$A$1:$A$16,0),MATCH('Property Value Dist'!D$2,Assumptions!$A$1:$H$1,0)),0)</f>
        <v>173386</v>
      </c>
      <c r="E26" s="17">
        <f>ROUND(INDEX('Pop and Housing Units'!$B$2:$P$115,MATCH('Property Value Dist'!$B26,'Pop and Housing Units'!$B$2:$B$115,0),MATCH('Property Value Dist'!E$2,'Pop and Housing Units'!$B$2:$P$2,0))*INDEX(Assumptions!$A$1:$H$16,MATCH('Property Value Dist'!E$4,Assumptions!$A$1:$A$16,0),MATCH('Property Value Dist'!E$2,Assumptions!$A$1:$H$1,0)),0)</f>
        <v>262534</v>
      </c>
      <c r="F26" s="17">
        <f>ROUND(INDEX('Pop and Housing Units'!$B$2:$P$115,MATCH('Property Value Dist'!$B26,'Pop and Housing Units'!$B$2:$B$115,0),MATCH('Property Value Dist'!F$2,'Pop and Housing Units'!$B$2:$P$2,0))*INDEX(Assumptions!$A$1:$H$16,MATCH('Property Value Dist'!F$4,Assumptions!$A$1:$A$16,0),MATCH('Property Value Dist'!F$2,Assumptions!$A$1:$H$1,0)),0)</f>
        <v>605906</v>
      </c>
      <c r="G26" s="17">
        <f>ROUND(INDEX('Pop and Housing Units'!$B$2:$P$115,MATCH('Property Value Dist'!$B26,'Pop and Housing Units'!$B$2:$B$115,0),MATCH('Property Value Dist'!G$2,'Pop and Housing Units'!$B$2:$P$2,0))*INDEX(Assumptions!$A$1:$H$16,MATCH('Property Value Dist'!G$4,Assumptions!$A$1:$A$16,0),MATCH('Property Value Dist'!G$2,Assumptions!$A$1:$H$1,0)),0)</f>
        <v>407211</v>
      </c>
      <c r="H26" s="17">
        <f>ROUND(INDEX('Pop and Housing Units'!$B$2:$P$115,MATCH('Property Value Dist'!$B26,'Pop and Housing Units'!$B$2:$B$115,0),MATCH('Property Value Dist'!H$2,'Pop and Housing Units'!$B$2:$P$2,0))*INDEX(Assumptions!$A$1:$H$16,MATCH('Property Value Dist'!H$4,Assumptions!$A$1:$A$16,0),MATCH('Property Value Dist'!H$2,Assumptions!$A$1:$H$1,0)),0)</f>
        <v>308997</v>
      </c>
      <c r="I26" s="17">
        <f>ROUND(INDEX('Pop and Housing Units'!$B$2:$P$115,MATCH('Property Value Dist'!$B26,'Pop and Housing Units'!$B$2:$B$115,0),MATCH('Property Value Dist'!I$2,'Pop and Housing Units'!$B$2:$P$2,0))*INDEX(Assumptions!$A$1:$H$16,MATCH('Property Value Dist'!I$4,Assumptions!$A$1:$A$16,0),MATCH('Property Value Dist'!I$2,Assumptions!$A$1:$H$1,0)),0)</f>
        <v>865795</v>
      </c>
      <c r="J26" s="17">
        <f>ROUND(INDEX('Pop and Housing Units'!$B$2:$P$115,MATCH('Property Value Dist'!$B26,'Pop and Housing Units'!$B$2:$B$115,0),MATCH('Property Value Dist'!J$2,'Pop and Housing Units'!$B$2:$P$2,0))*INDEX(Assumptions!$A$1:$H$16,MATCH('Property Value Dist'!J$4,Assumptions!$A$1:$A$16,0),MATCH('Property Value Dist'!J$2,Assumptions!$A$1:$H$1,0)),0)</f>
        <v>434786</v>
      </c>
      <c r="K26" s="17">
        <f>ROUND(INDEX('Pop and Housing Units'!$B$2:$P$115,MATCH('Property Value Dist'!$B26,'Pop and Housing Units'!$B$2:$B$115,0),MATCH('Property Value Dist'!K$2,'Pop and Housing Units'!$B$2:$P$2,0))*INDEX(Assumptions!$A$1:$H$16,MATCH('Property Value Dist'!K$4,Assumptions!$A$1:$A$16,0),MATCH('Property Value Dist'!K$2,Assumptions!$A$1:$H$1,0)),0)</f>
        <v>199450</v>
      </c>
      <c r="L26" s="17">
        <f>ROUND(INDEX('Pop and Housing Units'!$B$2:$P$115,MATCH('Property Value Dist'!$B26,'Pop and Housing Units'!$B$2:$B$115,0),MATCH('Property Value Dist'!L$2,'Pop and Housing Units'!$B$2:$P$2,0))*INDEX(Assumptions!$A$1:$H$16,MATCH('Property Value Dist'!L$4,Assumptions!$A$1:$A$16,0),MATCH('Property Value Dist'!L$2,Assumptions!$A$1:$H$1,0)),0)</f>
        <v>216449</v>
      </c>
      <c r="M26" s="17">
        <f>ROUND(INDEX('Pop and Housing Units'!$B$2:$P$115,MATCH('Property Value Dist'!$B26,'Pop and Housing Units'!$B$2:$B$115,0),MATCH('Property Value Dist'!M$2,'Pop and Housing Units'!$B$2:$P$2,0))*INDEX(Assumptions!$A$1:$H$16,MATCH('Property Value Dist'!M$4,Assumptions!$A$1:$A$16,0),MATCH('Property Value Dist'!M$2,Assumptions!$A$1:$H$1,0)),0)</f>
        <v>75172</v>
      </c>
      <c r="N26" s="17">
        <f>ROUND(INDEX('Pop and Housing Units'!$B$2:$P$115,MATCH('Property Value Dist'!$B26,'Pop and Housing Units'!$B$2:$B$115,0),MATCH('Property Value Dist'!N$2,'Pop and Housing Units'!$B$2:$P$2,0))*INDEX(Assumptions!$A$1:$H$16,MATCH('Property Value Dist'!N$4,Assumptions!$A$1:$A$16,0),MATCH('Property Value Dist'!N$2,Assumptions!$A$1:$H$1,0)),0)</f>
        <v>42685</v>
      </c>
      <c r="O26" s="17">
        <f>ROUND(INDEX('Pop and Housing Units'!$B$2:$P$115,MATCH('Property Value Dist'!$B26,'Pop and Housing Units'!$B$2:$B$115,0),MATCH('Property Value Dist'!O$2,'Pop and Housing Units'!$B$2:$P$2,0))*INDEX(Assumptions!$A$1:$H$16,MATCH('Property Value Dist'!O$4,Assumptions!$A$1:$A$16,0),MATCH('Property Value Dist'!O$2,Assumptions!$A$1:$H$1,0)),0)</f>
        <v>22665</v>
      </c>
      <c r="P26" s="17">
        <f>ROUND(INDEX('Pop and Housing Units'!$B$2:$P$115,MATCH('Property Value Dist'!$B26,'Pop and Housing Units'!$B$2:$B$115,0),MATCH('Property Value Dist'!P$2,'Pop and Housing Units'!$B$2:$P$2,0))*INDEX(Assumptions!$A$1:$H$16,MATCH('Property Value Dist'!P$4,Assumptions!$A$1:$A$16,0),MATCH('Property Value Dist'!P$2,Assumptions!$A$1:$H$1,0)),0)</f>
        <v>202476</v>
      </c>
      <c r="Q26" s="17">
        <f>ROUND(INDEX('Pop and Housing Units'!$B$2:$P$115,MATCH('Property Value Dist'!$B26,'Pop and Housing Units'!$B$2:$B$115,0),MATCH('Property Value Dist'!Q$2,'Pop and Housing Units'!$B$2:$P$2,0))*INDEX(Assumptions!$A$1:$H$16,MATCH('Property Value Dist'!Q$4,Assumptions!$A$1:$A$16,0),MATCH('Property Value Dist'!Q$2,Assumptions!$A$1:$H$1,0)),0)</f>
        <v>171768</v>
      </c>
      <c r="R26" s="17">
        <f>ROUND(INDEX('Pop and Housing Units'!$B$2:$P$115,MATCH('Property Value Dist'!$B26,'Pop and Housing Units'!$B$2:$B$115,0),MATCH('Property Value Dist'!R$2,'Pop and Housing Units'!$B$2:$P$2,0))*INDEX(Assumptions!$A$1:$H$16,MATCH('Property Value Dist'!R$4,Assumptions!$A$1:$A$16,0),MATCH('Property Value Dist'!R$2,Assumptions!$A$1:$H$1,0)),0)</f>
        <v>221668</v>
      </c>
      <c r="S26" s="17">
        <f>ROUND(INDEX('Pop and Housing Units'!$B$2:$P$115,MATCH('Property Value Dist'!$B26,'Pop and Housing Units'!$B$2:$B$115,0),MATCH('Property Value Dist'!S$2,'Pop and Housing Units'!$B$2:$P$2,0))*INDEX(Assumptions!$A$1:$H$16,MATCH('Property Value Dist'!S$4,Assumptions!$A$1:$A$16,0),MATCH('Property Value Dist'!S$2,Assumptions!$A$1:$H$1,0)),0)</f>
        <v>489716</v>
      </c>
      <c r="T26" s="17">
        <f>ROUND(INDEX('Pop and Housing Units'!$B$2:$P$115,MATCH('Property Value Dist'!$B26,'Pop and Housing Units'!$B$2:$B$115,0),MATCH('Property Value Dist'!T$2,'Pop and Housing Units'!$B$2:$P$2,0))*INDEX(Assumptions!$A$1:$H$16,MATCH('Property Value Dist'!T$4,Assumptions!$A$1:$A$16,0),MATCH('Property Value Dist'!T$2,Assumptions!$A$1:$H$1,0)),0)</f>
        <v>358251</v>
      </c>
      <c r="U26" s="17">
        <f>ROUND(INDEX('Pop and Housing Units'!$B$2:$P$115,MATCH('Property Value Dist'!$B26,'Pop and Housing Units'!$B$2:$B$115,0),MATCH('Property Value Dist'!U$2,'Pop and Housing Units'!$B$2:$P$2,0))*INDEX(Assumptions!$A$1:$H$16,MATCH('Property Value Dist'!U$4,Assumptions!$A$1:$A$16,0),MATCH('Property Value Dist'!U$2,Assumptions!$A$1:$H$1,0)),0)</f>
        <v>302914</v>
      </c>
      <c r="V26" s="17">
        <f>ROUND(INDEX('Pop and Housing Units'!$B$2:$P$115,MATCH('Property Value Dist'!$B26,'Pop and Housing Units'!$B$2:$B$115,0),MATCH('Property Value Dist'!V$2,'Pop and Housing Units'!$B$2:$P$2,0))*INDEX(Assumptions!$A$1:$H$16,MATCH('Property Value Dist'!V$4,Assumptions!$A$1:$A$16,0),MATCH('Property Value Dist'!V$2,Assumptions!$A$1:$H$1,0)),0)</f>
        <v>781754</v>
      </c>
      <c r="W26" s="17">
        <f>ROUND(INDEX('Pop and Housing Units'!$B$2:$P$115,MATCH('Property Value Dist'!$B26,'Pop and Housing Units'!$B$2:$B$115,0),MATCH('Property Value Dist'!W$2,'Pop and Housing Units'!$B$2:$P$2,0))*INDEX(Assumptions!$A$1:$H$16,MATCH('Property Value Dist'!W$4,Assumptions!$A$1:$A$16,0),MATCH('Property Value Dist'!W$2,Assumptions!$A$1:$H$1,0)),0)</f>
        <v>360170</v>
      </c>
      <c r="X26" s="17">
        <f>ROUND(INDEX('Pop and Housing Units'!$B$2:$P$115,MATCH('Property Value Dist'!$B26,'Pop and Housing Units'!$B$2:$B$115,0),MATCH('Property Value Dist'!X$2,'Pop and Housing Units'!$B$2:$P$2,0))*INDEX(Assumptions!$A$1:$H$16,MATCH('Property Value Dist'!X$4,Assumptions!$A$1:$A$16,0),MATCH('Property Value Dist'!X$2,Assumptions!$A$1:$H$1,0)),0)</f>
        <v>155455</v>
      </c>
      <c r="Y26" s="17">
        <f>ROUND(INDEX('Pop and Housing Units'!$B$2:$P$115,MATCH('Property Value Dist'!$B26,'Pop and Housing Units'!$B$2:$B$115,0),MATCH('Property Value Dist'!Y$2,'Pop and Housing Units'!$B$2:$P$2,0))*INDEX(Assumptions!$A$1:$H$16,MATCH('Property Value Dist'!Y$4,Assumptions!$A$1:$A$16,0),MATCH('Property Value Dist'!Y$2,Assumptions!$A$1:$H$1,0)),0)</f>
        <v>99159</v>
      </c>
      <c r="Z26" s="17">
        <f>ROUND(INDEX('Pop and Housing Units'!$B$2:$P$115,MATCH('Property Value Dist'!$B26,'Pop and Housing Units'!$B$2:$B$115,0),MATCH('Property Value Dist'!Z$2,'Pop and Housing Units'!$B$2:$P$2,0))*INDEX(Assumptions!$A$1:$H$16,MATCH('Property Value Dist'!Z$4,Assumptions!$A$1:$A$16,0),MATCH('Property Value Dist'!Z$2,Assumptions!$A$1:$H$1,0)),0)</f>
        <v>25589</v>
      </c>
      <c r="AA26" s="17">
        <f>ROUND(INDEX('Pop and Housing Units'!$B$2:$P$115,MATCH('Property Value Dist'!$B26,'Pop and Housing Units'!$B$2:$B$115,0),MATCH('Property Value Dist'!AA$2,'Pop and Housing Units'!$B$2:$P$2,0))*INDEX(Assumptions!$A$1:$H$16,MATCH('Property Value Dist'!AA$4,Assumptions!$A$1:$A$16,0),MATCH('Property Value Dist'!AA$2,Assumptions!$A$1:$H$1,0)),0)</f>
        <v>17913</v>
      </c>
      <c r="AB26" s="17">
        <f>ROUND(INDEX('Pop and Housing Units'!$B$2:$P$115,MATCH('Property Value Dist'!$B26,'Pop and Housing Units'!$B$2:$B$115,0),MATCH('Property Value Dist'!AB$2,'Pop and Housing Units'!$B$2:$P$2,0))*INDEX(Assumptions!$A$1:$H$16,MATCH('Property Value Dist'!AB$4,Assumptions!$A$1:$A$16,0),MATCH('Property Value Dist'!AB$2,Assumptions!$A$1:$H$1,0)),0)</f>
        <v>11835</v>
      </c>
      <c r="AC26" s="17">
        <f>ROUND(INDEX('Pop and Housing Units'!$B$2:$P$115,MATCH('Property Value Dist'!$B26,'Pop and Housing Units'!$B$2:$B$115,0),MATCH('Property Value Dist'!AC$2,'Pop and Housing Units'!$B$2:$P$2,0))*INDEX(Assumptions!$A$1:$H$16,MATCH('Property Value Dist'!AC$4,Assumptions!$A$1:$A$16,0),MATCH('Property Value Dist'!AC$2,Assumptions!$A$1:$H$1,0)),0)</f>
        <v>106260</v>
      </c>
      <c r="AD26" s="17">
        <f>ROUND(INDEX('Pop and Housing Units'!$B$2:$P$115,MATCH('Property Value Dist'!$B26,'Pop and Housing Units'!$B$2:$B$115,0),MATCH('Property Value Dist'!AD$2,'Pop and Housing Units'!$B$2:$P$2,0))*INDEX(Assumptions!$A$1:$H$16,MATCH('Property Value Dist'!AD$4,Assumptions!$A$1:$A$16,0),MATCH('Property Value Dist'!AD$2,Assumptions!$A$1:$H$1,0)),0)</f>
        <v>185954</v>
      </c>
      <c r="AE26" s="17">
        <f>ROUND(INDEX('Pop and Housing Units'!$B$2:$P$115,MATCH('Property Value Dist'!$B26,'Pop and Housing Units'!$B$2:$B$115,0),MATCH('Property Value Dist'!AE$2,'Pop and Housing Units'!$B$2:$P$2,0))*INDEX(Assumptions!$A$1:$H$16,MATCH('Property Value Dist'!AE$4,Assumptions!$A$1:$A$16,0),MATCH('Property Value Dist'!AE$2,Assumptions!$A$1:$H$1,0)),0)</f>
        <v>335195</v>
      </c>
      <c r="AF26" s="17">
        <f>ROUND(INDEX('Pop and Housing Units'!$B$2:$P$115,MATCH('Property Value Dist'!$B26,'Pop and Housing Units'!$B$2:$B$115,0),MATCH('Property Value Dist'!AF$2,'Pop and Housing Units'!$B$2:$P$2,0))*INDEX(Assumptions!$A$1:$H$16,MATCH('Property Value Dist'!AF$4,Assumptions!$A$1:$A$16,0),MATCH('Property Value Dist'!AF$2,Assumptions!$A$1:$H$1,0)),0)</f>
        <v>645019</v>
      </c>
      <c r="AG26" s="17">
        <f>ROUND(INDEX('Pop and Housing Units'!$B$2:$P$115,MATCH('Property Value Dist'!$B26,'Pop and Housing Units'!$B$2:$B$115,0),MATCH('Property Value Dist'!AG$2,'Pop and Housing Units'!$B$2:$P$2,0))*INDEX(Assumptions!$A$1:$H$16,MATCH('Property Value Dist'!AG$4,Assumptions!$A$1:$A$16,0),MATCH('Property Value Dist'!AG$2,Assumptions!$A$1:$H$1,0)),0)</f>
        <v>314301</v>
      </c>
      <c r="AH26" s="17">
        <f>ROUND(INDEX('Pop and Housing Units'!$B$2:$P$115,MATCH('Property Value Dist'!$B26,'Pop and Housing Units'!$B$2:$B$115,0),MATCH('Property Value Dist'!AH$2,'Pop and Housing Units'!$B$2:$P$2,0))*INDEX(Assumptions!$A$1:$H$16,MATCH('Property Value Dist'!AH$4,Assumptions!$A$1:$A$16,0),MATCH('Property Value Dist'!AH$2,Assumptions!$A$1:$H$1,0)),0)</f>
        <v>227145</v>
      </c>
      <c r="AI26" s="17">
        <f>ROUND(INDEX('Pop and Housing Units'!$B$2:$P$115,MATCH('Property Value Dist'!$B26,'Pop and Housing Units'!$B$2:$B$115,0),MATCH('Property Value Dist'!AI$2,'Pop and Housing Units'!$B$2:$P$2,0))*INDEX(Assumptions!$A$1:$H$16,MATCH('Property Value Dist'!AI$4,Assumptions!$A$1:$A$16,0),MATCH('Property Value Dist'!AI$2,Assumptions!$A$1:$H$1,0)),0)</f>
        <v>565325</v>
      </c>
      <c r="AJ26" s="17">
        <f>ROUND(INDEX('Pop and Housing Units'!$B$2:$P$115,MATCH('Property Value Dist'!$B26,'Pop and Housing Units'!$B$2:$B$115,0),MATCH('Property Value Dist'!AJ$2,'Pop and Housing Units'!$B$2:$P$2,0))*INDEX(Assumptions!$A$1:$H$16,MATCH('Property Value Dist'!AJ$4,Assumptions!$A$1:$A$16,0),MATCH('Property Value Dist'!AJ$2,Assumptions!$A$1:$H$1,0)),0)</f>
        <v>300870</v>
      </c>
      <c r="AK26" s="17">
        <f>ROUND(INDEX('Pop and Housing Units'!$B$2:$P$115,MATCH('Property Value Dist'!$B26,'Pop and Housing Units'!$B$2:$B$115,0),MATCH('Property Value Dist'!AK$2,'Pop and Housing Units'!$B$2:$P$2,0))*INDEX(Assumptions!$A$1:$H$16,MATCH('Property Value Dist'!AK$4,Assumptions!$A$1:$A$16,0),MATCH('Property Value Dist'!AK$2,Assumptions!$A$1:$H$1,0)),0)</f>
        <v>129541</v>
      </c>
      <c r="AL26" s="17">
        <f>ROUND(INDEX('Pop and Housing Units'!$B$2:$P$115,MATCH('Property Value Dist'!$B26,'Pop and Housing Units'!$B$2:$B$115,0),MATCH('Property Value Dist'!AL$2,'Pop and Housing Units'!$B$2:$P$2,0))*INDEX(Assumptions!$A$1:$H$16,MATCH('Property Value Dist'!AL$4,Assumptions!$A$1:$A$16,0),MATCH('Property Value Dist'!AL$2,Assumptions!$A$1:$H$1,0)),0)</f>
        <v>127153</v>
      </c>
      <c r="AM26" s="17">
        <f>ROUND(INDEX('Pop and Housing Units'!$B$2:$P$115,MATCH('Property Value Dist'!$B26,'Pop and Housing Units'!$B$2:$B$115,0),MATCH('Property Value Dist'!AM$2,'Pop and Housing Units'!$B$2:$P$2,0))*INDEX(Assumptions!$A$1:$H$16,MATCH('Property Value Dist'!AM$4,Assumptions!$A$1:$A$16,0),MATCH('Property Value Dist'!AM$2,Assumptions!$A$1:$H$1,0)),0)</f>
        <v>25968</v>
      </c>
      <c r="AN26" s="17">
        <f>ROUND(INDEX('Pop and Housing Units'!$B$2:$P$115,MATCH('Property Value Dist'!$B26,'Pop and Housing Units'!$B$2:$B$115,0),MATCH('Property Value Dist'!AN$2,'Pop and Housing Units'!$B$2:$P$2,0))*INDEX(Assumptions!$A$1:$H$16,MATCH('Property Value Dist'!AN$4,Assumptions!$A$1:$A$16,0),MATCH('Property Value Dist'!AN$2,Assumptions!$A$1:$H$1,0)),0)</f>
        <v>10745</v>
      </c>
      <c r="AO26" s="17">
        <f>ROUND(INDEX('Pop and Housing Units'!$B$2:$P$115,MATCH('Property Value Dist'!$B26,'Pop and Housing Units'!$B$2:$B$115,0),MATCH('Property Value Dist'!AO$2,'Pop and Housing Units'!$B$2:$P$2,0))*INDEX(Assumptions!$A$1:$H$16,MATCH('Property Value Dist'!AO$4,Assumptions!$A$1:$A$16,0),MATCH('Property Value Dist'!AO$2,Assumptions!$A$1:$H$1,0)),0)</f>
        <v>11342</v>
      </c>
      <c r="AP26" s="17">
        <f>ROUND(INDEX('Pop and Housing Units'!$B$2:$P$115,MATCH('Property Value Dist'!$B26,'Pop and Housing Units'!$B$2:$B$115,0),MATCH('Property Value Dist'!AP$2,'Pop and Housing Units'!$B$2:$P$2,0))*INDEX(Assumptions!$A$1:$H$16,MATCH('Property Value Dist'!AP$4,Assumptions!$A$1:$A$16,0),MATCH('Property Value Dist'!AP$2,Assumptions!$A$1:$H$1,0)),0)</f>
        <v>110397</v>
      </c>
      <c r="AQ26" s="17">
        <f>ROUND(INDEX('Pop and Housing Units'!$B$2:$P$115,MATCH('Property Value Dist'!$B26,'Pop and Housing Units'!$B$2:$B$115,0),MATCH('Property Value Dist'!AQ$2,'Pop and Housing Units'!$B$2:$P$2,0))*INDEX(Assumptions!$A$1:$H$16,MATCH('Property Value Dist'!AQ$4,Assumptions!$A$1:$A$16,0),MATCH('Property Value Dist'!AQ$2,Assumptions!$A$1:$H$1,0)),0)</f>
        <v>110749</v>
      </c>
      <c r="AR26" s="17">
        <f>ROUND(INDEX('Pop and Housing Units'!$B$2:$P$115,MATCH('Property Value Dist'!$B26,'Pop and Housing Units'!$B$2:$B$115,0),MATCH('Property Value Dist'!AR$2,'Pop and Housing Units'!$B$2:$P$2,0))*INDEX(Assumptions!$A$1:$H$16,MATCH('Property Value Dist'!AR$4,Assumptions!$A$1:$A$16,0),MATCH('Property Value Dist'!AR$2,Assumptions!$A$1:$H$1,0)),0)</f>
        <v>92565</v>
      </c>
      <c r="AS26" s="17">
        <f>ROUND(INDEX('Pop and Housing Units'!$B$2:$P$115,MATCH('Property Value Dist'!$B26,'Pop and Housing Units'!$B$2:$B$115,0),MATCH('Property Value Dist'!AS$2,'Pop and Housing Units'!$B$2:$P$2,0))*INDEX(Assumptions!$A$1:$H$16,MATCH('Property Value Dist'!AS$4,Assumptions!$A$1:$A$16,0),MATCH('Property Value Dist'!AS$2,Assumptions!$A$1:$H$1,0)),0)</f>
        <v>101246</v>
      </c>
      <c r="AT26" s="17">
        <f>ROUND(INDEX('Pop and Housing Units'!$B$2:$P$115,MATCH('Property Value Dist'!$B26,'Pop and Housing Units'!$B$2:$B$115,0),MATCH('Property Value Dist'!AT$2,'Pop and Housing Units'!$B$2:$P$2,0))*INDEX(Assumptions!$A$1:$H$16,MATCH('Property Value Dist'!AT$4,Assumptions!$A$1:$A$16,0),MATCH('Property Value Dist'!AT$2,Assumptions!$A$1:$H$1,0)),0)</f>
        <v>51386</v>
      </c>
      <c r="AU26" s="17">
        <f>ROUND(INDEX('Pop and Housing Units'!$B$2:$P$115,MATCH('Property Value Dist'!$B26,'Pop and Housing Units'!$B$2:$B$115,0),MATCH('Property Value Dist'!AU$2,'Pop and Housing Units'!$B$2:$P$2,0))*INDEX(Assumptions!$A$1:$H$16,MATCH('Property Value Dist'!AU$4,Assumptions!$A$1:$A$16,0),MATCH('Property Value Dist'!AU$2,Assumptions!$A$1:$H$1,0)),0)</f>
        <v>19768</v>
      </c>
      <c r="AV26" s="17">
        <f>ROUND(INDEX('Pop and Housing Units'!$B$2:$P$115,MATCH('Property Value Dist'!$B26,'Pop and Housing Units'!$B$2:$B$115,0),MATCH('Property Value Dist'!AV$2,'Pop and Housing Units'!$B$2:$P$2,0))*INDEX(Assumptions!$A$1:$H$16,MATCH('Property Value Dist'!AV$4,Assumptions!$A$1:$A$16,0),MATCH('Property Value Dist'!AV$2,Assumptions!$A$1:$H$1,0)),0)</f>
        <v>59422</v>
      </c>
      <c r="AW26" s="17">
        <f>ROUND(INDEX('Pop and Housing Units'!$B$2:$P$115,MATCH('Property Value Dist'!$B26,'Pop and Housing Units'!$B$2:$B$115,0),MATCH('Property Value Dist'!AW$2,'Pop and Housing Units'!$B$2:$P$2,0))*INDEX(Assumptions!$A$1:$H$16,MATCH('Property Value Dist'!AW$4,Assumptions!$A$1:$A$16,0),MATCH('Property Value Dist'!AW$2,Assumptions!$A$1:$H$1,0)),0)</f>
        <v>17070</v>
      </c>
      <c r="AX26" s="17">
        <f>ROUND(INDEX('Pop and Housing Units'!$B$2:$P$115,MATCH('Property Value Dist'!$B26,'Pop and Housing Units'!$B$2:$B$115,0),MATCH('Property Value Dist'!AX$2,'Pop and Housing Units'!$B$2:$P$2,0))*INDEX(Assumptions!$A$1:$H$16,MATCH('Property Value Dist'!AX$4,Assumptions!$A$1:$A$16,0),MATCH('Property Value Dist'!AX$2,Assumptions!$A$1:$H$1,0)),0)</f>
        <v>10735</v>
      </c>
      <c r="AY26" s="17">
        <f>ROUND(INDEX('Pop and Housing Units'!$B$2:$P$115,MATCH('Property Value Dist'!$B26,'Pop and Housing Units'!$B$2:$B$115,0),MATCH('Property Value Dist'!AY$2,'Pop and Housing Units'!$B$2:$P$2,0))*INDEX(Assumptions!$A$1:$H$16,MATCH('Property Value Dist'!AY$4,Assumptions!$A$1:$A$16,0),MATCH('Property Value Dist'!AY$2,Assumptions!$A$1:$H$1,0)),0)</f>
        <v>6335</v>
      </c>
      <c r="AZ26" s="17">
        <f>ROUND(INDEX('Pop and Housing Units'!$B$2:$P$115,MATCH('Property Value Dist'!$B26,'Pop and Housing Units'!$B$2:$B$115,0),MATCH('Property Value Dist'!AZ$2,'Pop and Housing Units'!$B$2:$P$2,0))*INDEX(Assumptions!$A$1:$H$16,MATCH('Property Value Dist'!AZ$4,Assumptions!$A$1:$A$16,0),MATCH('Property Value Dist'!AZ$2,Assumptions!$A$1:$H$1,0)),0)</f>
        <v>1525</v>
      </c>
      <c r="BA26" s="17">
        <f>ROUND(INDEX('Pop and Housing Units'!$B$2:$P$115,MATCH('Property Value Dist'!$B26,'Pop and Housing Units'!$B$2:$B$115,0),MATCH('Property Value Dist'!BA$2,'Pop and Housing Units'!$B$2:$P$2,0))*INDEX(Assumptions!$A$1:$H$16,MATCH('Property Value Dist'!BA$4,Assumptions!$A$1:$A$16,0),MATCH('Property Value Dist'!BA$2,Assumptions!$A$1:$H$1,0)),0)</f>
        <v>3520</v>
      </c>
      <c r="BB26" s="17">
        <f>ROUND(INDEX('Pop and Housing Units'!$B$2:$P$115,MATCH('Property Value Dist'!$B26,'Pop and Housing Units'!$B$2:$B$115,0),MATCH('Property Value Dist'!BB$2,'Pop and Housing Units'!$B$2:$P$2,0))*INDEX(Assumptions!$A$1:$H$16,MATCH('Property Value Dist'!BB$4,Assumptions!$A$1:$A$16,0),MATCH('Property Value Dist'!BB$2,Assumptions!$A$1:$H$1,0)),0)</f>
        <v>1877</v>
      </c>
      <c r="BC26" s="17">
        <f>ROUND(INDEX('Pop and Housing Units'!$B$2:$P$115,MATCH('Property Value Dist'!$B26,'Pop and Housing Units'!$B$2:$B$115,0),MATCH('Property Value Dist'!BC$2,'Pop and Housing Units'!$B$2:$P$2,0))*INDEX(Assumptions!$A$1:$H$16,MATCH('Property Value Dist'!BC$4,Assumptions!$A$1:$A$16,0),MATCH('Property Value Dist'!BC$2,Assumptions!$A$1:$H$1,0)),0)</f>
        <v>67759</v>
      </c>
      <c r="BD26" s="17">
        <f>ROUND(INDEX('Pop and Housing Units'!$B$2:$P$115,MATCH('Property Value Dist'!$B26,'Pop and Housing Units'!$B$2:$B$115,0),MATCH('Property Value Dist'!BD$2,'Pop and Housing Units'!$B$2:$P$2,0))*INDEX(Assumptions!$A$1:$H$16,MATCH('Property Value Dist'!BD$4,Assumptions!$A$1:$A$16,0),MATCH('Property Value Dist'!BD$2,Assumptions!$A$1:$H$1,0)),0)</f>
        <v>95039</v>
      </c>
      <c r="BE26" s="17">
        <f>ROUND(INDEX('Pop and Housing Units'!$B$2:$P$115,MATCH('Property Value Dist'!$B26,'Pop and Housing Units'!$B$2:$B$115,0),MATCH('Property Value Dist'!BE$2,'Pop and Housing Units'!$B$2:$P$2,0))*INDEX(Assumptions!$A$1:$H$16,MATCH('Property Value Dist'!BE$4,Assumptions!$A$1:$A$16,0),MATCH('Property Value Dist'!BE$2,Assumptions!$A$1:$H$1,0)),0)</f>
        <v>128646</v>
      </c>
      <c r="BF26" s="17">
        <f>ROUND(INDEX('Pop and Housing Units'!$B$2:$P$115,MATCH('Property Value Dist'!$B26,'Pop and Housing Units'!$B$2:$B$115,0),MATCH('Property Value Dist'!BF$2,'Pop and Housing Units'!$B$2:$P$2,0))*INDEX(Assumptions!$A$1:$H$16,MATCH('Property Value Dist'!BF$4,Assumptions!$A$1:$A$16,0),MATCH('Property Value Dist'!BF$2,Assumptions!$A$1:$H$1,0)),0)</f>
        <v>127013</v>
      </c>
      <c r="BG26" s="17">
        <f>ROUND(INDEX('Pop and Housing Units'!$B$2:$P$115,MATCH('Property Value Dist'!$B26,'Pop and Housing Units'!$B$2:$B$115,0),MATCH('Property Value Dist'!BG$2,'Pop and Housing Units'!$B$2:$P$2,0))*INDEX(Assumptions!$A$1:$H$16,MATCH('Property Value Dist'!BG$4,Assumptions!$A$1:$A$16,0),MATCH('Property Value Dist'!BG$2,Assumptions!$A$1:$H$1,0)),0)</f>
        <v>81093</v>
      </c>
      <c r="BH26" s="17">
        <f>ROUND(INDEX('Pop and Housing Units'!$B$2:$P$115,MATCH('Property Value Dist'!$B26,'Pop and Housing Units'!$B$2:$B$115,0),MATCH('Property Value Dist'!BH$2,'Pop and Housing Units'!$B$2:$P$2,0))*INDEX(Assumptions!$A$1:$H$16,MATCH('Property Value Dist'!BH$4,Assumptions!$A$1:$A$16,0),MATCH('Property Value Dist'!BH$2,Assumptions!$A$1:$H$1,0)),0)</f>
        <v>46193</v>
      </c>
      <c r="BI26" s="17">
        <f>ROUND(INDEX('Pop and Housing Units'!$B$2:$P$115,MATCH('Property Value Dist'!$B26,'Pop and Housing Units'!$B$2:$B$115,0),MATCH('Property Value Dist'!BI$2,'Pop and Housing Units'!$B$2:$P$2,0))*INDEX(Assumptions!$A$1:$H$16,MATCH('Property Value Dist'!BI$4,Assumptions!$A$1:$A$16,0),MATCH('Property Value Dist'!BI$2,Assumptions!$A$1:$H$1,0)),0)</f>
        <v>85719</v>
      </c>
      <c r="BJ26" s="17">
        <f>ROUND(INDEX('Pop and Housing Units'!$B$2:$P$115,MATCH('Property Value Dist'!$B26,'Pop and Housing Units'!$B$2:$B$115,0),MATCH('Property Value Dist'!BJ$2,'Pop and Housing Units'!$B$2:$P$2,0))*INDEX(Assumptions!$A$1:$H$16,MATCH('Property Value Dist'!BJ$4,Assumptions!$A$1:$A$16,0),MATCH('Property Value Dist'!BJ$2,Assumptions!$A$1:$H$1,0)),0)</f>
        <v>28505</v>
      </c>
      <c r="BK26" s="17">
        <f>ROUND(INDEX('Pop and Housing Units'!$B$2:$P$115,MATCH('Property Value Dist'!$B26,'Pop and Housing Units'!$B$2:$B$115,0),MATCH('Property Value Dist'!BK$2,'Pop and Housing Units'!$B$2:$P$2,0))*INDEX(Assumptions!$A$1:$H$16,MATCH('Property Value Dist'!BK$4,Assumptions!$A$1:$A$16,0),MATCH('Property Value Dist'!BK$2,Assumptions!$A$1:$H$1,0)),0)</f>
        <v>9456</v>
      </c>
      <c r="BL26" s="17">
        <f>ROUND(INDEX('Pop and Housing Units'!$B$2:$P$115,MATCH('Property Value Dist'!$B26,'Pop and Housing Units'!$B$2:$B$115,0),MATCH('Property Value Dist'!BL$2,'Pop and Housing Units'!$B$2:$P$2,0))*INDEX(Assumptions!$A$1:$H$16,MATCH('Property Value Dist'!BL$4,Assumptions!$A$1:$A$16,0),MATCH('Property Value Dist'!BL$2,Assumptions!$A$1:$H$1,0)),0)</f>
        <v>6123</v>
      </c>
      <c r="BM26" s="17">
        <f>ROUND(INDEX('Pop and Housing Units'!$B$2:$P$115,MATCH('Property Value Dist'!$B26,'Pop and Housing Units'!$B$2:$B$115,0),MATCH('Property Value Dist'!BM$2,'Pop and Housing Units'!$B$2:$P$2,0))*INDEX(Assumptions!$A$1:$H$16,MATCH('Property Value Dist'!BM$4,Assumptions!$A$1:$A$16,0),MATCH('Property Value Dist'!BM$2,Assumptions!$A$1:$H$1,0)),0)</f>
        <v>1225</v>
      </c>
      <c r="BN26" s="17">
        <f>ROUND(INDEX('Pop and Housing Units'!$B$2:$P$115,MATCH('Property Value Dist'!$B26,'Pop and Housing Units'!$B$2:$B$115,0),MATCH('Property Value Dist'!BN$2,'Pop and Housing Units'!$B$2:$P$2,0))*INDEX(Assumptions!$A$1:$H$16,MATCH('Property Value Dist'!BN$4,Assumptions!$A$1:$A$16,0),MATCH('Property Value Dist'!BN$2,Assumptions!$A$1:$H$1,0)),0)</f>
        <v>204</v>
      </c>
      <c r="BO26" s="17">
        <f>ROUND(INDEX('Pop and Housing Units'!$B$2:$P$115,MATCH('Property Value Dist'!$B26,'Pop and Housing Units'!$B$2:$B$115,0),MATCH('Property Value Dist'!BO$2,'Pop and Housing Units'!$B$2:$P$2,0))*INDEX(Assumptions!$A$1:$H$16,MATCH('Property Value Dist'!BO$4,Assumptions!$A$1:$A$16,0),MATCH('Property Value Dist'!BO$2,Assumptions!$A$1:$H$1,0)),0)</f>
        <v>3334</v>
      </c>
      <c r="BP26" s="17">
        <f>ROUND(INDEX('Pop and Housing Units'!$B$2:$P$115,MATCH('Property Value Dist'!$B26,'Pop and Housing Units'!$B$2:$B$115,0),MATCH('Property Value Dist'!BP$2,'Pop and Housing Units'!$B$2:$P$2,0))*INDEX(Assumptions!$A$1:$H$16,MATCH('Property Value Dist'!BP$4,Assumptions!$A$1:$A$16,0),MATCH('Property Value Dist'!BP$2,Assumptions!$A$1:$H$1,0)),0)</f>
        <v>12667</v>
      </c>
      <c r="BQ26" s="17">
        <f>ROUND(INDEX('Pop and Housing Units'!$B$2:$P$115,MATCH('Property Value Dist'!$B26,'Pop and Housing Units'!$B$2:$B$115,0),MATCH('Property Value Dist'!BQ$2,'Pop and Housing Units'!$B$2:$P$2,0))*INDEX(Assumptions!$A$1:$H$16,MATCH('Property Value Dist'!BQ$4,Assumptions!$A$1:$A$16,0),MATCH('Property Value Dist'!BQ$2,Assumptions!$A$1:$H$1,0)),0)</f>
        <v>26352</v>
      </c>
      <c r="BR26" s="17">
        <f>ROUND(INDEX('Pop and Housing Units'!$B$2:$P$115,MATCH('Property Value Dist'!$B26,'Pop and Housing Units'!$B$2:$B$115,0),MATCH('Property Value Dist'!BR$2,'Pop and Housing Units'!$B$2:$P$2,0))*INDEX(Assumptions!$A$1:$H$16,MATCH('Property Value Dist'!BR$4,Assumptions!$A$1:$A$16,0),MATCH('Property Value Dist'!BR$2,Assumptions!$A$1:$H$1,0)),0)</f>
        <v>22297</v>
      </c>
      <c r="BS26" s="17">
        <f>ROUND(INDEX('Pop and Housing Units'!$B$2:$P$115,MATCH('Property Value Dist'!$B26,'Pop and Housing Units'!$B$2:$B$115,0),MATCH('Property Value Dist'!BS$2,'Pop and Housing Units'!$B$2:$P$2,0))*INDEX(Assumptions!$A$1:$H$16,MATCH('Property Value Dist'!BS$4,Assumptions!$A$1:$A$16,0),MATCH('Property Value Dist'!BS$2,Assumptions!$A$1:$H$1,0)),0)</f>
        <v>26786</v>
      </c>
      <c r="BT26" s="17">
        <f>ROUND(INDEX('Pop and Housing Units'!$B$2:$P$115,MATCH('Property Value Dist'!$B26,'Pop and Housing Units'!$B$2:$B$115,0),MATCH('Property Value Dist'!BT$2,'Pop and Housing Units'!$B$2:$P$2,0))*INDEX(Assumptions!$A$1:$H$16,MATCH('Property Value Dist'!BT$4,Assumptions!$A$1:$A$16,0),MATCH('Property Value Dist'!BT$2,Assumptions!$A$1:$H$1,0)),0)</f>
        <v>17107</v>
      </c>
      <c r="BU26" s="17">
        <f>ROUND(INDEX('Pop and Housing Units'!$B$2:$P$115,MATCH('Property Value Dist'!$B26,'Pop and Housing Units'!$B$2:$B$115,0),MATCH('Property Value Dist'!BU$2,'Pop and Housing Units'!$B$2:$P$2,0))*INDEX(Assumptions!$A$1:$H$16,MATCH('Property Value Dist'!BU$4,Assumptions!$A$1:$A$16,0),MATCH('Property Value Dist'!BU$2,Assumptions!$A$1:$H$1,0)),0)</f>
        <v>9713</v>
      </c>
      <c r="BV26" s="17">
        <f>ROUND(INDEX('Pop and Housing Units'!$B$2:$P$115,MATCH('Property Value Dist'!$B26,'Pop and Housing Units'!$B$2:$B$115,0),MATCH('Property Value Dist'!BV$2,'Pop and Housing Units'!$B$2:$P$2,0))*INDEX(Assumptions!$A$1:$H$16,MATCH('Property Value Dist'!BV$4,Assumptions!$A$1:$A$16,0),MATCH('Property Value Dist'!BV$2,Assumptions!$A$1:$H$1,0)),0)</f>
        <v>28405</v>
      </c>
      <c r="BW26" s="17">
        <f>ROUND(INDEX('Pop and Housing Units'!$B$2:$P$115,MATCH('Property Value Dist'!$B26,'Pop and Housing Units'!$B$2:$B$115,0),MATCH('Property Value Dist'!BW$2,'Pop and Housing Units'!$B$2:$P$2,0))*INDEX(Assumptions!$A$1:$H$16,MATCH('Property Value Dist'!BW$4,Assumptions!$A$1:$A$16,0),MATCH('Property Value Dist'!BW$2,Assumptions!$A$1:$H$1,0)),0)</f>
        <v>13368</v>
      </c>
      <c r="BX26" s="17">
        <f>ROUND(INDEX('Pop and Housing Units'!$B$2:$P$115,MATCH('Property Value Dist'!$B26,'Pop and Housing Units'!$B$2:$B$115,0),MATCH('Property Value Dist'!BX$2,'Pop and Housing Units'!$B$2:$P$2,0))*INDEX(Assumptions!$A$1:$H$16,MATCH('Property Value Dist'!BX$4,Assumptions!$A$1:$A$16,0),MATCH('Property Value Dist'!BX$2,Assumptions!$A$1:$H$1,0)),0)</f>
        <v>5090</v>
      </c>
      <c r="BY26" s="17">
        <f>ROUND(INDEX('Pop and Housing Units'!$B$2:$P$115,MATCH('Property Value Dist'!$B26,'Pop and Housing Units'!$B$2:$B$115,0),MATCH('Property Value Dist'!BY$2,'Pop and Housing Units'!$B$2:$P$2,0))*INDEX(Assumptions!$A$1:$H$16,MATCH('Property Value Dist'!BY$4,Assumptions!$A$1:$A$16,0),MATCH('Property Value Dist'!BY$2,Assumptions!$A$1:$H$1,0)),0)</f>
        <v>2637</v>
      </c>
      <c r="BZ26" s="17">
        <f>ROUND(INDEX('Pop and Housing Units'!$B$2:$P$115,MATCH('Property Value Dist'!$B26,'Pop and Housing Units'!$B$2:$B$115,0),MATCH('Property Value Dist'!BZ$2,'Pop and Housing Units'!$B$2:$P$2,0))*INDEX(Assumptions!$A$1:$H$16,MATCH('Property Value Dist'!BZ$4,Assumptions!$A$1:$A$16,0),MATCH('Property Value Dist'!BZ$2,Assumptions!$A$1:$H$1,0)),0)</f>
        <v>1802</v>
      </c>
      <c r="CA26" s="17">
        <f>ROUND(INDEX('Pop and Housing Units'!$B$2:$P$115,MATCH('Property Value Dist'!$B26,'Pop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26" s="17">
        <f>ROUND(INDEX('Pop and Housing Units'!$B$2:$P$115,MATCH('Property Value Dist'!$B26,'Pop and Housing Units'!$B$2:$B$115,0),MATCH('Property Value Dist'!CB$2,'Pop and Housing Units'!$B$2:$P$2,0))*INDEX(Assumptions!$A$1:$H$16,MATCH('Property Value Dist'!CB$4,Assumptions!$A$1:$A$16,0),MATCH('Property Value Dist'!CB$2,Assumptions!$A$1:$H$1,0)),0)</f>
        <v>668</v>
      </c>
    </row>
    <row r="27" spans="2:80">
      <c r="B27" s="18">
        <f t="shared" si="6"/>
        <v>2042</v>
      </c>
      <c r="C27" s="19">
        <f>ROUND(INDEX('Pop and Housing Units'!$B$2:$P$115,MATCH('Property Value Dist'!$B27,'Pop and Housing Units'!$B$2:$B$115,0),MATCH('Property Value Dist'!C$2,'Pop and Housing Units'!$B$2:$P$2,0))*INDEX(Assumptions!$A$1:$H$16,MATCH('Property Value Dist'!C$4,Assumptions!$A$1:$A$16,0),MATCH('Property Value Dist'!C$2,Assumptions!$A$1:$H$1,0)),0)</f>
        <v>165736</v>
      </c>
      <c r="D27" s="19">
        <f>ROUND(INDEX('Pop and Housing Units'!$B$2:$P$115,MATCH('Property Value Dist'!$B27,'Pop and Housing Units'!$B$2:$B$115,0),MATCH('Property Value Dist'!D$2,'Pop and Housing Units'!$B$2:$P$2,0))*INDEX(Assumptions!$A$1:$H$16,MATCH('Property Value Dist'!D$4,Assumptions!$A$1:$A$16,0),MATCH('Property Value Dist'!D$2,Assumptions!$A$1:$H$1,0)),0)</f>
        <v>176914</v>
      </c>
      <c r="E27" s="19">
        <f>ROUND(INDEX('Pop and Housing Units'!$B$2:$P$115,MATCH('Property Value Dist'!$B27,'Pop and Housing Units'!$B$2:$B$115,0),MATCH('Property Value Dist'!E$2,'Pop and Housing Units'!$B$2:$P$2,0))*INDEX(Assumptions!$A$1:$H$16,MATCH('Property Value Dist'!E$4,Assumptions!$A$1:$A$16,0),MATCH('Property Value Dist'!E$2,Assumptions!$A$1:$H$1,0)),0)</f>
        <v>267876</v>
      </c>
      <c r="F27" s="19">
        <f>ROUND(INDEX('Pop and Housing Units'!$B$2:$P$115,MATCH('Property Value Dist'!$B27,'Pop and Housing Units'!$B$2:$B$115,0),MATCH('Property Value Dist'!F$2,'Pop and Housing Units'!$B$2:$P$2,0))*INDEX(Assumptions!$A$1:$H$16,MATCH('Property Value Dist'!F$4,Assumptions!$A$1:$A$16,0),MATCH('Property Value Dist'!F$2,Assumptions!$A$1:$H$1,0)),0)</f>
        <v>618236</v>
      </c>
      <c r="G27" s="19">
        <f>ROUND(INDEX('Pop and Housing Units'!$B$2:$P$115,MATCH('Property Value Dist'!$B27,'Pop and Housing Units'!$B$2:$B$115,0),MATCH('Property Value Dist'!G$2,'Pop and Housing Units'!$B$2:$P$2,0))*INDEX(Assumptions!$A$1:$H$16,MATCH('Property Value Dist'!G$4,Assumptions!$A$1:$A$16,0),MATCH('Property Value Dist'!G$2,Assumptions!$A$1:$H$1,0)),0)</f>
        <v>415498</v>
      </c>
      <c r="H27" s="19">
        <f>ROUND(INDEX('Pop and Housing Units'!$B$2:$P$115,MATCH('Property Value Dist'!$B27,'Pop and Housing Units'!$B$2:$B$115,0),MATCH('Property Value Dist'!H$2,'Pop and Housing Units'!$B$2:$P$2,0))*INDEX(Assumptions!$A$1:$H$16,MATCH('Property Value Dist'!H$4,Assumptions!$A$1:$A$16,0),MATCH('Property Value Dist'!H$2,Assumptions!$A$1:$H$1,0)),0)</f>
        <v>315285</v>
      </c>
      <c r="I27" s="19">
        <f>ROUND(INDEX('Pop and Housing Units'!$B$2:$P$115,MATCH('Property Value Dist'!$B27,'Pop and Housing Units'!$B$2:$B$115,0),MATCH('Property Value Dist'!I$2,'Pop and Housing Units'!$B$2:$P$2,0))*INDEX(Assumptions!$A$1:$H$16,MATCH('Property Value Dist'!I$4,Assumptions!$A$1:$A$16,0),MATCH('Property Value Dist'!I$2,Assumptions!$A$1:$H$1,0)),0)</f>
        <v>883414</v>
      </c>
      <c r="J27" s="19">
        <f>ROUND(INDEX('Pop and Housing Units'!$B$2:$P$115,MATCH('Property Value Dist'!$B27,'Pop and Housing Units'!$B$2:$B$115,0),MATCH('Property Value Dist'!J$2,'Pop and Housing Units'!$B$2:$P$2,0))*INDEX(Assumptions!$A$1:$H$16,MATCH('Property Value Dist'!J$4,Assumptions!$A$1:$A$16,0),MATCH('Property Value Dist'!J$2,Assumptions!$A$1:$H$1,0)),0)</f>
        <v>443634</v>
      </c>
      <c r="K27" s="19">
        <f>ROUND(INDEX('Pop and Housing Units'!$B$2:$P$115,MATCH('Property Value Dist'!$B27,'Pop and Housing Units'!$B$2:$B$115,0),MATCH('Property Value Dist'!K$2,'Pop and Housing Units'!$B$2:$P$2,0))*INDEX(Assumptions!$A$1:$H$16,MATCH('Property Value Dist'!K$4,Assumptions!$A$1:$A$16,0),MATCH('Property Value Dist'!K$2,Assumptions!$A$1:$H$1,0)),0)</f>
        <v>203509</v>
      </c>
      <c r="L27" s="19">
        <f>ROUND(INDEX('Pop and Housing Units'!$B$2:$P$115,MATCH('Property Value Dist'!$B27,'Pop and Housing Units'!$B$2:$B$115,0),MATCH('Property Value Dist'!L$2,'Pop and Housing Units'!$B$2:$P$2,0))*INDEX(Assumptions!$A$1:$H$16,MATCH('Property Value Dist'!L$4,Assumptions!$A$1:$A$16,0),MATCH('Property Value Dist'!L$2,Assumptions!$A$1:$H$1,0)),0)</f>
        <v>220854</v>
      </c>
      <c r="M27" s="19">
        <f>ROUND(INDEX('Pop and Housing Units'!$B$2:$P$115,MATCH('Property Value Dist'!$B27,'Pop and Housing Units'!$B$2:$B$115,0),MATCH('Property Value Dist'!M$2,'Pop and Housing Units'!$B$2:$P$2,0))*INDEX(Assumptions!$A$1:$H$16,MATCH('Property Value Dist'!M$4,Assumptions!$A$1:$A$16,0),MATCH('Property Value Dist'!M$2,Assumptions!$A$1:$H$1,0)),0)</f>
        <v>76701</v>
      </c>
      <c r="N27" s="19">
        <f>ROUND(INDEX('Pop and Housing Units'!$B$2:$P$115,MATCH('Property Value Dist'!$B27,'Pop and Housing Units'!$B$2:$B$115,0),MATCH('Property Value Dist'!N$2,'Pop and Housing Units'!$B$2:$P$2,0))*INDEX(Assumptions!$A$1:$H$16,MATCH('Property Value Dist'!N$4,Assumptions!$A$1:$A$16,0),MATCH('Property Value Dist'!N$2,Assumptions!$A$1:$H$1,0)),0)</f>
        <v>43554</v>
      </c>
      <c r="O27" s="19">
        <f>ROUND(INDEX('Pop and Housing Units'!$B$2:$P$115,MATCH('Property Value Dist'!$B27,'Pop and Housing Units'!$B$2:$B$115,0),MATCH('Property Value Dist'!O$2,'Pop and Housing Units'!$B$2:$P$2,0))*INDEX(Assumptions!$A$1:$H$16,MATCH('Property Value Dist'!O$4,Assumptions!$A$1:$A$16,0),MATCH('Property Value Dist'!O$2,Assumptions!$A$1:$H$1,0)),0)</f>
        <v>23126</v>
      </c>
      <c r="P27" s="19">
        <f>ROUND(INDEX('Pop and Housing Units'!$B$2:$P$115,MATCH('Property Value Dist'!$B27,'Pop and Housing Units'!$B$2:$B$115,0),MATCH('Property Value Dist'!P$2,'Pop and Housing Units'!$B$2:$P$2,0))*INDEX(Assumptions!$A$1:$H$16,MATCH('Property Value Dist'!P$4,Assumptions!$A$1:$A$16,0),MATCH('Property Value Dist'!P$2,Assumptions!$A$1:$H$1,0)),0)</f>
        <v>205808</v>
      </c>
      <c r="Q27" s="19">
        <f>ROUND(INDEX('Pop and Housing Units'!$B$2:$P$115,MATCH('Property Value Dist'!$B27,'Pop and Housing Units'!$B$2:$B$115,0),MATCH('Property Value Dist'!Q$2,'Pop and Housing Units'!$B$2:$P$2,0))*INDEX(Assumptions!$A$1:$H$16,MATCH('Property Value Dist'!Q$4,Assumptions!$A$1:$A$16,0),MATCH('Property Value Dist'!Q$2,Assumptions!$A$1:$H$1,0)),0)</f>
        <v>174595</v>
      </c>
      <c r="R27" s="19">
        <f>ROUND(INDEX('Pop and Housing Units'!$B$2:$P$115,MATCH('Property Value Dist'!$B27,'Pop and Housing Units'!$B$2:$B$115,0),MATCH('Property Value Dist'!R$2,'Pop and Housing Units'!$B$2:$P$2,0))*INDEX(Assumptions!$A$1:$H$16,MATCH('Property Value Dist'!R$4,Assumptions!$A$1:$A$16,0),MATCH('Property Value Dist'!R$2,Assumptions!$A$1:$H$1,0)),0)</f>
        <v>225316</v>
      </c>
      <c r="S27" s="19">
        <f>ROUND(INDEX('Pop and Housing Units'!$B$2:$P$115,MATCH('Property Value Dist'!$B27,'Pop and Housing Units'!$B$2:$B$115,0),MATCH('Property Value Dist'!S$2,'Pop and Housing Units'!$B$2:$P$2,0))*INDEX(Assumptions!$A$1:$H$16,MATCH('Property Value Dist'!S$4,Assumptions!$A$1:$A$16,0),MATCH('Property Value Dist'!S$2,Assumptions!$A$1:$H$1,0)),0)</f>
        <v>497776</v>
      </c>
      <c r="T27" s="19">
        <f>ROUND(INDEX('Pop and Housing Units'!$B$2:$P$115,MATCH('Property Value Dist'!$B27,'Pop and Housing Units'!$B$2:$B$115,0),MATCH('Property Value Dist'!T$2,'Pop and Housing Units'!$B$2:$P$2,0))*INDEX(Assumptions!$A$1:$H$16,MATCH('Property Value Dist'!T$4,Assumptions!$A$1:$A$16,0),MATCH('Property Value Dist'!T$2,Assumptions!$A$1:$H$1,0)),0)</f>
        <v>364147</v>
      </c>
      <c r="U27" s="19">
        <f>ROUND(INDEX('Pop and Housing Units'!$B$2:$P$115,MATCH('Property Value Dist'!$B27,'Pop and Housing Units'!$B$2:$B$115,0),MATCH('Property Value Dist'!U$2,'Pop and Housing Units'!$B$2:$P$2,0))*INDEX(Assumptions!$A$1:$H$16,MATCH('Property Value Dist'!U$4,Assumptions!$A$1:$A$16,0),MATCH('Property Value Dist'!U$2,Assumptions!$A$1:$H$1,0)),0)</f>
        <v>307899</v>
      </c>
      <c r="V27" s="19">
        <f>ROUND(INDEX('Pop and Housing Units'!$B$2:$P$115,MATCH('Property Value Dist'!$B27,'Pop and Housing Units'!$B$2:$B$115,0),MATCH('Property Value Dist'!V$2,'Pop and Housing Units'!$B$2:$P$2,0))*INDEX(Assumptions!$A$1:$H$16,MATCH('Property Value Dist'!V$4,Assumptions!$A$1:$A$16,0),MATCH('Property Value Dist'!V$2,Assumptions!$A$1:$H$1,0)),0)</f>
        <v>794620</v>
      </c>
      <c r="W27" s="19">
        <f>ROUND(INDEX('Pop and Housing Units'!$B$2:$P$115,MATCH('Property Value Dist'!$B27,'Pop and Housing Units'!$B$2:$B$115,0),MATCH('Property Value Dist'!W$2,'Pop and Housing Units'!$B$2:$P$2,0))*INDEX(Assumptions!$A$1:$H$16,MATCH('Property Value Dist'!W$4,Assumptions!$A$1:$A$16,0),MATCH('Property Value Dist'!W$2,Assumptions!$A$1:$H$1,0)),0)</f>
        <v>366098</v>
      </c>
      <c r="X27" s="19">
        <f>ROUND(INDEX('Pop and Housing Units'!$B$2:$P$115,MATCH('Property Value Dist'!$B27,'Pop and Housing Units'!$B$2:$B$115,0),MATCH('Property Value Dist'!X$2,'Pop and Housing Units'!$B$2:$P$2,0))*INDEX(Assumptions!$A$1:$H$16,MATCH('Property Value Dist'!X$4,Assumptions!$A$1:$A$16,0),MATCH('Property Value Dist'!X$2,Assumptions!$A$1:$H$1,0)),0)</f>
        <v>158014</v>
      </c>
      <c r="Y27" s="19">
        <f>ROUND(INDEX('Pop and Housing Units'!$B$2:$P$115,MATCH('Property Value Dist'!$B27,'Pop and Housing Units'!$B$2:$B$115,0),MATCH('Property Value Dist'!Y$2,'Pop and Housing Units'!$B$2:$P$2,0))*INDEX(Assumptions!$A$1:$H$16,MATCH('Property Value Dist'!Y$4,Assumptions!$A$1:$A$16,0),MATCH('Property Value Dist'!Y$2,Assumptions!$A$1:$H$1,0)),0)</f>
        <v>100791</v>
      </c>
      <c r="Z27" s="19">
        <f>ROUND(INDEX('Pop and Housing Units'!$B$2:$P$115,MATCH('Property Value Dist'!$B27,'Pop and Housing Units'!$B$2:$B$115,0),MATCH('Property Value Dist'!Z$2,'Pop and Housing Units'!$B$2:$P$2,0))*INDEX(Assumptions!$A$1:$H$16,MATCH('Property Value Dist'!Z$4,Assumptions!$A$1:$A$16,0),MATCH('Property Value Dist'!Z$2,Assumptions!$A$1:$H$1,0)),0)</f>
        <v>26010</v>
      </c>
      <c r="AA27" s="19">
        <f>ROUND(INDEX('Pop and Housing Units'!$B$2:$P$115,MATCH('Property Value Dist'!$B27,'Pop and Housing Units'!$B$2:$B$115,0),MATCH('Property Value Dist'!AA$2,'Pop and Housing Units'!$B$2:$P$2,0))*INDEX(Assumptions!$A$1:$H$16,MATCH('Property Value Dist'!AA$4,Assumptions!$A$1:$A$16,0),MATCH('Property Value Dist'!AA$2,Assumptions!$A$1:$H$1,0)),0)</f>
        <v>18207</v>
      </c>
      <c r="AB27" s="19">
        <f>ROUND(INDEX('Pop and Housing Units'!$B$2:$P$115,MATCH('Property Value Dist'!$B27,'Pop and Housing Units'!$B$2:$B$115,0),MATCH('Property Value Dist'!AB$2,'Pop and Housing Units'!$B$2:$P$2,0))*INDEX(Assumptions!$A$1:$H$16,MATCH('Property Value Dist'!AB$4,Assumptions!$A$1:$A$16,0),MATCH('Property Value Dist'!AB$2,Assumptions!$A$1:$H$1,0)),0)</f>
        <v>12030</v>
      </c>
      <c r="AC27" s="19">
        <f>ROUND(INDEX('Pop and Housing Units'!$B$2:$P$115,MATCH('Property Value Dist'!$B27,'Pop and Housing Units'!$B$2:$B$115,0),MATCH('Property Value Dist'!AC$2,'Pop and Housing Units'!$B$2:$P$2,0))*INDEX(Assumptions!$A$1:$H$16,MATCH('Property Value Dist'!AC$4,Assumptions!$A$1:$A$16,0),MATCH('Property Value Dist'!AC$2,Assumptions!$A$1:$H$1,0)),0)</f>
        <v>108404</v>
      </c>
      <c r="AD27" s="19">
        <f>ROUND(INDEX('Pop and Housing Units'!$B$2:$P$115,MATCH('Property Value Dist'!$B27,'Pop and Housing Units'!$B$2:$B$115,0),MATCH('Property Value Dist'!AD$2,'Pop and Housing Units'!$B$2:$P$2,0))*INDEX(Assumptions!$A$1:$H$16,MATCH('Property Value Dist'!AD$4,Assumptions!$A$1:$A$16,0),MATCH('Property Value Dist'!AD$2,Assumptions!$A$1:$H$1,0)),0)</f>
        <v>189707</v>
      </c>
      <c r="AE27" s="19">
        <f>ROUND(INDEX('Pop and Housing Units'!$B$2:$P$115,MATCH('Property Value Dist'!$B27,'Pop and Housing Units'!$B$2:$B$115,0),MATCH('Property Value Dist'!AE$2,'Pop and Housing Units'!$B$2:$P$2,0))*INDEX(Assumptions!$A$1:$H$16,MATCH('Property Value Dist'!AE$4,Assumptions!$A$1:$A$16,0),MATCH('Property Value Dist'!AE$2,Assumptions!$A$1:$H$1,0)),0)</f>
        <v>341959</v>
      </c>
      <c r="AF27" s="19">
        <f>ROUND(INDEX('Pop and Housing Units'!$B$2:$P$115,MATCH('Property Value Dist'!$B27,'Pop and Housing Units'!$B$2:$B$115,0),MATCH('Property Value Dist'!AF$2,'Pop and Housing Units'!$B$2:$P$2,0))*INDEX(Assumptions!$A$1:$H$16,MATCH('Property Value Dist'!AF$4,Assumptions!$A$1:$A$16,0),MATCH('Property Value Dist'!AF$2,Assumptions!$A$1:$H$1,0)),0)</f>
        <v>658036</v>
      </c>
      <c r="AG27" s="19">
        <f>ROUND(INDEX('Pop and Housing Units'!$B$2:$P$115,MATCH('Property Value Dist'!$B27,'Pop and Housing Units'!$B$2:$B$115,0),MATCH('Property Value Dist'!AG$2,'Pop and Housing Units'!$B$2:$P$2,0))*INDEX(Assumptions!$A$1:$H$16,MATCH('Property Value Dist'!AG$4,Assumptions!$A$1:$A$16,0),MATCH('Property Value Dist'!AG$2,Assumptions!$A$1:$H$1,0)),0)</f>
        <v>320644</v>
      </c>
      <c r="AH27" s="19">
        <f>ROUND(INDEX('Pop and Housing Units'!$B$2:$P$115,MATCH('Property Value Dist'!$B27,'Pop and Housing Units'!$B$2:$B$115,0),MATCH('Property Value Dist'!AH$2,'Pop and Housing Units'!$B$2:$P$2,0))*INDEX(Assumptions!$A$1:$H$16,MATCH('Property Value Dist'!AH$4,Assumptions!$A$1:$A$16,0),MATCH('Property Value Dist'!AH$2,Assumptions!$A$1:$H$1,0)),0)</f>
        <v>231729</v>
      </c>
      <c r="AI27" s="19">
        <f>ROUND(INDEX('Pop and Housing Units'!$B$2:$P$115,MATCH('Property Value Dist'!$B27,'Pop and Housing Units'!$B$2:$B$115,0),MATCH('Property Value Dist'!AI$2,'Pop and Housing Units'!$B$2:$P$2,0))*INDEX(Assumptions!$A$1:$H$16,MATCH('Property Value Dist'!AI$4,Assumptions!$A$1:$A$16,0),MATCH('Property Value Dist'!AI$2,Assumptions!$A$1:$H$1,0)),0)</f>
        <v>576733</v>
      </c>
      <c r="AJ27" s="19">
        <f>ROUND(INDEX('Pop and Housing Units'!$B$2:$P$115,MATCH('Property Value Dist'!$B27,'Pop and Housing Units'!$B$2:$B$115,0),MATCH('Property Value Dist'!AJ$2,'Pop and Housing Units'!$B$2:$P$2,0))*INDEX(Assumptions!$A$1:$H$16,MATCH('Property Value Dist'!AJ$4,Assumptions!$A$1:$A$16,0),MATCH('Property Value Dist'!AJ$2,Assumptions!$A$1:$H$1,0)),0)</f>
        <v>306941</v>
      </c>
      <c r="AK27" s="19">
        <f>ROUND(INDEX('Pop and Housing Units'!$B$2:$P$115,MATCH('Property Value Dist'!$B27,'Pop and Housing Units'!$B$2:$B$115,0),MATCH('Property Value Dist'!AK$2,'Pop and Housing Units'!$B$2:$P$2,0))*INDEX(Assumptions!$A$1:$H$16,MATCH('Property Value Dist'!AK$4,Assumptions!$A$1:$A$16,0),MATCH('Property Value Dist'!AK$2,Assumptions!$A$1:$H$1,0)),0)</f>
        <v>132155</v>
      </c>
      <c r="AL27" s="19">
        <f>ROUND(INDEX('Pop and Housing Units'!$B$2:$P$115,MATCH('Property Value Dist'!$B27,'Pop and Housing Units'!$B$2:$B$115,0),MATCH('Property Value Dist'!AL$2,'Pop and Housing Units'!$B$2:$P$2,0))*INDEX(Assumptions!$A$1:$H$16,MATCH('Property Value Dist'!AL$4,Assumptions!$A$1:$A$16,0),MATCH('Property Value Dist'!AL$2,Assumptions!$A$1:$H$1,0)),0)</f>
        <v>129719</v>
      </c>
      <c r="AM27" s="19">
        <f>ROUND(INDEX('Pop and Housing Units'!$B$2:$P$115,MATCH('Property Value Dist'!$B27,'Pop and Housing Units'!$B$2:$B$115,0),MATCH('Property Value Dist'!AM$2,'Pop and Housing Units'!$B$2:$P$2,0))*INDEX(Assumptions!$A$1:$H$16,MATCH('Property Value Dist'!AM$4,Assumptions!$A$1:$A$16,0),MATCH('Property Value Dist'!AM$2,Assumptions!$A$1:$H$1,0)),0)</f>
        <v>26492</v>
      </c>
      <c r="AN27" s="19">
        <f>ROUND(INDEX('Pop and Housing Units'!$B$2:$P$115,MATCH('Property Value Dist'!$B27,'Pop and Housing Units'!$B$2:$B$115,0),MATCH('Property Value Dist'!AN$2,'Pop and Housing Units'!$B$2:$P$2,0))*INDEX(Assumptions!$A$1:$H$16,MATCH('Property Value Dist'!AN$4,Assumptions!$A$1:$A$16,0),MATCH('Property Value Dist'!AN$2,Assumptions!$A$1:$H$1,0)),0)</f>
        <v>10962</v>
      </c>
      <c r="AO27" s="19">
        <f>ROUND(INDEX('Pop and Housing Units'!$B$2:$P$115,MATCH('Property Value Dist'!$B27,'Pop and Housing Units'!$B$2:$B$115,0),MATCH('Property Value Dist'!AO$2,'Pop and Housing Units'!$B$2:$P$2,0))*INDEX(Assumptions!$A$1:$H$16,MATCH('Property Value Dist'!AO$4,Assumptions!$A$1:$A$16,0),MATCH('Property Value Dist'!AO$2,Assumptions!$A$1:$H$1,0)),0)</f>
        <v>11571</v>
      </c>
      <c r="AP27" s="19">
        <f>ROUND(INDEX('Pop and Housing Units'!$B$2:$P$115,MATCH('Property Value Dist'!$B27,'Pop and Housing Units'!$B$2:$B$115,0),MATCH('Property Value Dist'!AP$2,'Pop and Housing Units'!$B$2:$P$2,0))*INDEX(Assumptions!$A$1:$H$16,MATCH('Property Value Dist'!AP$4,Assumptions!$A$1:$A$16,0),MATCH('Property Value Dist'!AP$2,Assumptions!$A$1:$H$1,0)),0)</f>
        <v>111204</v>
      </c>
      <c r="AQ27" s="19">
        <f>ROUND(INDEX('Pop and Housing Units'!$B$2:$P$115,MATCH('Property Value Dist'!$B27,'Pop and Housing Units'!$B$2:$B$115,0),MATCH('Property Value Dist'!AQ$2,'Pop and Housing Units'!$B$2:$P$2,0))*INDEX(Assumptions!$A$1:$H$16,MATCH('Property Value Dist'!AQ$4,Assumptions!$A$1:$A$16,0),MATCH('Property Value Dist'!AQ$2,Assumptions!$A$1:$H$1,0)),0)</f>
        <v>111559</v>
      </c>
      <c r="AR27" s="19">
        <f>ROUND(INDEX('Pop and Housing Units'!$B$2:$P$115,MATCH('Property Value Dist'!$B27,'Pop and Housing Units'!$B$2:$B$115,0),MATCH('Property Value Dist'!AR$2,'Pop and Housing Units'!$B$2:$P$2,0))*INDEX(Assumptions!$A$1:$H$16,MATCH('Property Value Dist'!AR$4,Assumptions!$A$1:$A$16,0),MATCH('Property Value Dist'!AR$2,Assumptions!$A$1:$H$1,0)),0)</f>
        <v>93241</v>
      </c>
      <c r="AS27" s="19">
        <f>ROUND(INDEX('Pop and Housing Units'!$B$2:$P$115,MATCH('Property Value Dist'!$B27,'Pop and Housing Units'!$B$2:$B$115,0),MATCH('Property Value Dist'!AS$2,'Pop and Housing Units'!$B$2:$P$2,0))*INDEX(Assumptions!$A$1:$H$16,MATCH('Property Value Dist'!AS$4,Assumptions!$A$1:$A$16,0),MATCH('Property Value Dist'!AS$2,Assumptions!$A$1:$H$1,0)),0)</f>
        <v>101987</v>
      </c>
      <c r="AT27" s="19">
        <f>ROUND(INDEX('Pop and Housing Units'!$B$2:$P$115,MATCH('Property Value Dist'!$B27,'Pop and Housing Units'!$B$2:$B$115,0),MATCH('Property Value Dist'!AT$2,'Pop and Housing Units'!$B$2:$P$2,0))*INDEX(Assumptions!$A$1:$H$16,MATCH('Property Value Dist'!AT$4,Assumptions!$A$1:$A$16,0),MATCH('Property Value Dist'!AT$2,Assumptions!$A$1:$H$1,0)),0)</f>
        <v>51761</v>
      </c>
      <c r="AU27" s="19">
        <f>ROUND(INDEX('Pop and Housing Units'!$B$2:$P$115,MATCH('Property Value Dist'!$B27,'Pop and Housing Units'!$B$2:$B$115,0),MATCH('Property Value Dist'!AU$2,'Pop and Housing Units'!$B$2:$P$2,0))*INDEX(Assumptions!$A$1:$H$16,MATCH('Property Value Dist'!AU$4,Assumptions!$A$1:$A$16,0),MATCH('Property Value Dist'!AU$2,Assumptions!$A$1:$H$1,0)),0)</f>
        <v>19913</v>
      </c>
      <c r="AV27" s="19">
        <f>ROUND(INDEX('Pop and Housing Units'!$B$2:$P$115,MATCH('Property Value Dist'!$B27,'Pop and Housing Units'!$B$2:$B$115,0),MATCH('Property Value Dist'!AV$2,'Pop and Housing Units'!$B$2:$P$2,0))*INDEX(Assumptions!$A$1:$H$16,MATCH('Property Value Dist'!AV$4,Assumptions!$A$1:$A$16,0),MATCH('Property Value Dist'!AV$2,Assumptions!$A$1:$H$1,0)),0)</f>
        <v>59857</v>
      </c>
      <c r="AW27" s="19">
        <f>ROUND(INDEX('Pop and Housing Units'!$B$2:$P$115,MATCH('Property Value Dist'!$B27,'Pop and Housing Units'!$B$2:$B$115,0),MATCH('Property Value Dist'!AW$2,'Pop and Housing Units'!$B$2:$P$2,0))*INDEX(Assumptions!$A$1:$H$16,MATCH('Property Value Dist'!AW$4,Assumptions!$A$1:$A$16,0),MATCH('Property Value Dist'!AW$2,Assumptions!$A$1:$H$1,0)),0)</f>
        <v>17195</v>
      </c>
      <c r="AX27" s="19">
        <f>ROUND(INDEX('Pop and Housing Units'!$B$2:$P$115,MATCH('Property Value Dist'!$B27,'Pop and Housing Units'!$B$2:$B$115,0),MATCH('Property Value Dist'!AX$2,'Pop and Housing Units'!$B$2:$P$2,0))*INDEX(Assumptions!$A$1:$H$16,MATCH('Property Value Dist'!AX$4,Assumptions!$A$1:$A$16,0),MATCH('Property Value Dist'!AX$2,Assumptions!$A$1:$H$1,0)),0)</f>
        <v>10813</v>
      </c>
      <c r="AY27" s="19">
        <f>ROUND(INDEX('Pop and Housing Units'!$B$2:$P$115,MATCH('Property Value Dist'!$B27,'Pop and Housing Units'!$B$2:$B$115,0),MATCH('Property Value Dist'!AY$2,'Pop and Housing Units'!$B$2:$P$2,0))*INDEX(Assumptions!$A$1:$H$16,MATCH('Property Value Dist'!AY$4,Assumptions!$A$1:$A$16,0),MATCH('Property Value Dist'!AY$2,Assumptions!$A$1:$H$1,0)),0)</f>
        <v>6382</v>
      </c>
      <c r="AZ27" s="19">
        <f>ROUND(INDEX('Pop and Housing Units'!$B$2:$P$115,MATCH('Property Value Dist'!$B27,'Pop and Housing Units'!$B$2:$B$115,0),MATCH('Property Value Dist'!AZ$2,'Pop and Housing Units'!$B$2:$P$2,0))*INDEX(Assumptions!$A$1:$H$16,MATCH('Property Value Dist'!AZ$4,Assumptions!$A$1:$A$16,0),MATCH('Property Value Dist'!AZ$2,Assumptions!$A$1:$H$1,0)),0)</f>
        <v>1536</v>
      </c>
      <c r="BA27" s="19">
        <f>ROUND(INDEX('Pop and Housing Units'!$B$2:$P$115,MATCH('Property Value Dist'!$B27,'Pop and Housing Units'!$B$2:$B$115,0),MATCH('Property Value Dist'!BA$2,'Pop and Housing Units'!$B$2:$P$2,0))*INDEX(Assumptions!$A$1:$H$16,MATCH('Property Value Dist'!BA$4,Assumptions!$A$1:$A$16,0),MATCH('Property Value Dist'!BA$2,Assumptions!$A$1:$H$1,0)),0)</f>
        <v>3545</v>
      </c>
      <c r="BB27" s="19">
        <f>ROUND(INDEX('Pop and Housing Units'!$B$2:$P$115,MATCH('Property Value Dist'!$B27,'Pop and Housing Units'!$B$2:$B$115,0),MATCH('Property Value Dist'!BB$2,'Pop and Housing Units'!$B$2:$P$2,0))*INDEX(Assumptions!$A$1:$H$16,MATCH('Property Value Dist'!BB$4,Assumptions!$A$1:$A$16,0),MATCH('Property Value Dist'!BB$2,Assumptions!$A$1:$H$1,0)),0)</f>
        <v>1891</v>
      </c>
      <c r="BC27" s="19">
        <f>ROUND(INDEX('Pop and Housing Units'!$B$2:$P$115,MATCH('Property Value Dist'!$B27,'Pop and Housing Units'!$B$2:$B$115,0),MATCH('Property Value Dist'!BC$2,'Pop and Housing Units'!$B$2:$P$2,0))*INDEX(Assumptions!$A$1:$H$16,MATCH('Property Value Dist'!BC$4,Assumptions!$A$1:$A$16,0),MATCH('Property Value Dist'!BC$2,Assumptions!$A$1:$H$1,0)),0)</f>
        <v>68298</v>
      </c>
      <c r="BD27" s="19">
        <f>ROUND(INDEX('Pop and Housing Units'!$B$2:$P$115,MATCH('Property Value Dist'!$B27,'Pop and Housing Units'!$B$2:$B$115,0),MATCH('Property Value Dist'!BD$2,'Pop and Housing Units'!$B$2:$P$2,0))*INDEX(Assumptions!$A$1:$H$16,MATCH('Property Value Dist'!BD$4,Assumptions!$A$1:$A$16,0),MATCH('Property Value Dist'!BD$2,Assumptions!$A$1:$H$1,0)),0)</f>
        <v>95795</v>
      </c>
      <c r="BE27" s="19">
        <f>ROUND(INDEX('Pop and Housing Units'!$B$2:$P$115,MATCH('Property Value Dist'!$B27,'Pop and Housing Units'!$B$2:$B$115,0),MATCH('Property Value Dist'!BE$2,'Pop and Housing Units'!$B$2:$P$2,0))*INDEX(Assumptions!$A$1:$H$16,MATCH('Property Value Dist'!BE$4,Assumptions!$A$1:$A$16,0),MATCH('Property Value Dist'!BE$2,Assumptions!$A$1:$H$1,0)),0)</f>
        <v>129670</v>
      </c>
      <c r="BF27" s="19">
        <f>ROUND(INDEX('Pop and Housing Units'!$B$2:$P$115,MATCH('Property Value Dist'!$B27,'Pop and Housing Units'!$B$2:$B$115,0),MATCH('Property Value Dist'!BF$2,'Pop and Housing Units'!$B$2:$P$2,0))*INDEX(Assumptions!$A$1:$H$16,MATCH('Property Value Dist'!BF$4,Assumptions!$A$1:$A$16,0),MATCH('Property Value Dist'!BF$2,Assumptions!$A$1:$H$1,0)),0)</f>
        <v>128024</v>
      </c>
      <c r="BG27" s="19">
        <f>ROUND(INDEX('Pop and Housing Units'!$B$2:$P$115,MATCH('Property Value Dist'!$B27,'Pop and Housing Units'!$B$2:$B$115,0),MATCH('Property Value Dist'!BG$2,'Pop and Housing Units'!$B$2:$P$2,0))*INDEX(Assumptions!$A$1:$H$16,MATCH('Property Value Dist'!BG$4,Assumptions!$A$1:$A$16,0),MATCH('Property Value Dist'!BG$2,Assumptions!$A$1:$H$1,0)),0)</f>
        <v>81738</v>
      </c>
      <c r="BH27" s="19">
        <f>ROUND(INDEX('Pop and Housing Units'!$B$2:$P$115,MATCH('Property Value Dist'!$B27,'Pop and Housing Units'!$B$2:$B$115,0),MATCH('Property Value Dist'!BH$2,'Pop and Housing Units'!$B$2:$P$2,0))*INDEX(Assumptions!$A$1:$H$16,MATCH('Property Value Dist'!BH$4,Assumptions!$A$1:$A$16,0),MATCH('Property Value Dist'!BH$2,Assumptions!$A$1:$H$1,0)),0)</f>
        <v>46561</v>
      </c>
      <c r="BI27" s="19">
        <f>ROUND(INDEX('Pop and Housing Units'!$B$2:$P$115,MATCH('Property Value Dist'!$B27,'Pop and Housing Units'!$B$2:$B$115,0),MATCH('Property Value Dist'!BI$2,'Pop and Housing Units'!$B$2:$P$2,0))*INDEX(Assumptions!$A$1:$H$16,MATCH('Property Value Dist'!BI$4,Assumptions!$A$1:$A$16,0),MATCH('Property Value Dist'!BI$2,Assumptions!$A$1:$H$1,0)),0)</f>
        <v>86401</v>
      </c>
      <c r="BJ27" s="19">
        <f>ROUND(INDEX('Pop and Housing Units'!$B$2:$P$115,MATCH('Property Value Dist'!$B27,'Pop and Housing Units'!$B$2:$B$115,0),MATCH('Property Value Dist'!BJ$2,'Pop and Housing Units'!$B$2:$P$2,0))*INDEX(Assumptions!$A$1:$H$16,MATCH('Property Value Dist'!BJ$4,Assumptions!$A$1:$A$16,0),MATCH('Property Value Dist'!BJ$2,Assumptions!$A$1:$H$1,0)),0)</f>
        <v>28732</v>
      </c>
      <c r="BK27" s="19">
        <f>ROUND(INDEX('Pop and Housing Units'!$B$2:$P$115,MATCH('Property Value Dist'!$B27,'Pop and Housing Units'!$B$2:$B$115,0),MATCH('Property Value Dist'!BK$2,'Pop and Housing Units'!$B$2:$P$2,0))*INDEX(Assumptions!$A$1:$H$16,MATCH('Property Value Dist'!BK$4,Assumptions!$A$1:$A$16,0),MATCH('Property Value Dist'!BK$2,Assumptions!$A$1:$H$1,0)),0)</f>
        <v>9532</v>
      </c>
      <c r="BL27" s="19">
        <f>ROUND(INDEX('Pop and Housing Units'!$B$2:$P$115,MATCH('Property Value Dist'!$B27,'Pop and Housing Units'!$B$2:$B$115,0),MATCH('Property Value Dist'!BL$2,'Pop and Housing Units'!$B$2:$P$2,0))*INDEX(Assumptions!$A$1:$H$16,MATCH('Property Value Dist'!BL$4,Assumptions!$A$1:$A$16,0),MATCH('Property Value Dist'!BL$2,Assumptions!$A$1:$H$1,0)),0)</f>
        <v>6171</v>
      </c>
      <c r="BM27" s="19">
        <f>ROUND(INDEX('Pop and Housing Units'!$B$2:$P$115,MATCH('Property Value Dist'!$B27,'Pop and Housing Units'!$B$2:$B$115,0),MATCH('Property Value Dist'!BM$2,'Pop and Housing Units'!$B$2:$P$2,0))*INDEX(Assumptions!$A$1:$H$16,MATCH('Property Value Dist'!BM$4,Assumptions!$A$1:$A$16,0),MATCH('Property Value Dist'!BM$2,Assumptions!$A$1:$H$1,0)),0)</f>
        <v>1234</v>
      </c>
      <c r="BN27" s="19">
        <f>ROUND(INDEX('Pop and Housing Units'!$B$2:$P$115,MATCH('Property Value Dist'!$B27,'Pop and Housing Units'!$B$2:$B$115,0),MATCH('Property Value Dist'!BN$2,'Pop and Housing Units'!$B$2:$P$2,0))*INDEX(Assumptions!$A$1:$H$16,MATCH('Property Value Dist'!BN$4,Assumptions!$A$1:$A$16,0),MATCH('Property Value Dist'!BN$2,Assumptions!$A$1:$H$1,0)),0)</f>
        <v>206</v>
      </c>
      <c r="BO27" s="19">
        <f>ROUND(INDEX('Pop and Housing Units'!$B$2:$P$115,MATCH('Property Value Dist'!$B27,'Pop and Housing Units'!$B$2:$B$115,0),MATCH('Property Value Dist'!BO$2,'Pop and Housing Units'!$B$2:$P$2,0))*INDEX(Assumptions!$A$1:$H$16,MATCH('Property Value Dist'!BO$4,Assumptions!$A$1:$A$16,0),MATCH('Property Value Dist'!BO$2,Assumptions!$A$1:$H$1,0)),0)</f>
        <v>3360</v>
      </c>
      <c r="BP27" s="19">
        <f>ROUND(INDEX('Pop and Housing Units'!$B$2:$P$115,MATCH('Property Value Dist'!$B27,'Pop and Housing Units'!$B$2:$B$115,0),MATCH('Property Value Dist'!BP$2,'Pop and Housing Units'!$B$2:$P$2,0))*INDEX(Assumptions!$A$1:$H$16,MATCH('Property Value Dist'!BP$4,Assumptions!$A$1:$A$16,0),MATCH('Property Value Dist'!BP$2,Assumptions!$A$1:$H$1,0)),0)</f>
        <v>12794</v>
      </c>
      <c r="BQ27" s="19">
        <f>ROUND(INDEX('Pop and Housing Units'!$B$2:$P$115,MATCH('Property Value Dist'!$B27,'Pop and Housing Units'!$B$2:$B$115,0),MATCH('Property Value Dist'!BQ$2,'Pop and Housing Units'!$B$2:$P$2,0))*INDEX(Assumptions!$A$1:$H$16,MATCH('Property Value Dist'!BQ$4,Assumptions!$A$1:$A$16,0),MATCH('Property Value Dist'!BQ$2,Assumptions!$A$1:$H$1,0)),0)</f>
        <v>26615</v>
      </c>
      <c r="BR27" s="19">
        <f>ROUND(INDEX('Pop and Housing Units'!$B$2:$P$115,MATCH('Property Value Dist'!$B27,'Pop and Housing Units'!$B$2:$B$115,0),MATCH('Property Value Dist'!BR$2,'Pop and Housing Units'!$B$2:$P$2,0))*INDEX(Assumptions!$A$1:$H$16,MATCH('Property Value Dist'!BR$4,Assumptions!$A$1:$A$16,0),MATCH('Property Value Dist'!BR$2,Assumptions!$A$1:$H$1,0)),0)</f>
        <v>22519</v>
      </c>
      <c r="BS27" s="19">
        <f>ROUND(INDEX('Pop and Housing Units'!$B$2:$P$115,MATCH('Property Value Dist'!$B27,'Pop and Housing Units'!$B$2:$B$115,0),MATCH('Property Value Dist'!BS$2,'Pop and Housing Units'!$B$2:$P$2,0))*INDEX(Assumptions!$A$1:$H$16,MATCH('Property Value Dist'!BS$4,Assumptions!$A$1:$A$16,0),MATCH('Property Value Dist'!BS$2,Assumptions!$A$1:$H$1,0)),0)</f>
        <v>27054</v>
      </c>
      <c r="BT27" s="19">
        <f>ROUND(INDEX('Pop and Housing Units'!$B$2:$P$115,MATCH('Property Value Dist'!$B27,'Pop and Housing Units'!$B$2:$B$115,0),MATCH('Property Value Dist'!BT$2,'Pop and Housing Units'!$B$2:$P$2,0))*INDEX(Assumptions!$A$1:$H$16,MATCH('Property Value Dist'!BT$4,Assumptions!$A$1:$A$16,0),MATCH('Property Value Dist'!BT$2,Assumptions!$A$1:$H$1,0)),0)</f>
        <v>17277</v>
      </c>
      <c r="BU27" s="19">
        <f>ROUND(INDEX('Pop and Housing Units'!$B$2:$P$115,MATCH('Property Value Dist'!$B27,'Pop and Housing Units'!$B$2:$B$115,0),MATCH('Property Value Dist'!BU$2,'Pop and Housing Units'!$B$2:$P$2,0))*INDEX(Assumptions!$A$1:$H$16,MATCH('Property Value Dist'!BU$4,Assumptions!$A$1:$A$16,0),MATCH('Property Value Dist'!BU$2,Assumptions!$A$1:$H$1,0)),0)</f>
        <v>9810</v>
      </c>
      <c r="BV27" s="19">
        <f>ROUND(INDEX('Pop and Housing Units'!$B$2:$P$115,MATCH('Property Value Dist'!$B27,'Pop and Housing Units'!$B$2:$B$115,0),MATCH('Property Value Dist'!BV$2,'Pop and Housing Units'!$B$2:$P$2,0))*INDEX(Assumptions!$A$1:$H$16,MATCH('Property Value Dist'!BV$4,Assumptions!$A$1:$A$16,0),MATCH('Property Value Dist'!BV$2,Assumptions!$A$1:$H$1,0)),0)</f>
        <v>28689</v>
      </c>
      <c r="BW27" s="19">
        <f>ROUND(INDEX('Pop and Housing Units'!$B$2:$P$115,MATCH('Property Value Dist'!$B27,'Pop and Housing Units'!$B$2:$B$115,0),MATCH('Property Value Dist'!BW$2,'Pop and Housing Units'!$B$2:$P$2,0))*INDEX(Assumptions!$A$1:$H$16,MATCH('Property Value Dist'!BW$4,Assumptions!$A$1:$A$16,0),MATCH('Property Value Dist'!BW$2,Assumptions!$A$1:$H$1,0)),0)</f>
        <v>13502</v>
      </c>
      <c r="BX27" s="19">
        <f>ROUND(INDEX('Pop and Housing Units'!$B$2:$P$115,MATCH('Property Value Dist'!$B27,'Pop and Housing Units'!$B$2:$B$115,0),MATCH('Property Value Dist'!BX$2,'Pop and Housing Units'!$B$2:$P$2,0))*INDEX(Assumptions!$A$1:$H$16,MATCH('Property Value Dist'!BX$4,Assumptions!$A$1:$A$16,0),MATCH('Property Value Dist'!BX$2,Assumptions!$A$1:$H$1,0)),0)</f>
        <v>5141</v>
      </c>
      <c r="BY27" s="19">
        <f>ROUND(INDEX('Pop and Housing Units'!$B$2:$P$115,MATCH('Property Value Dist'!$B27,'Pop and Housing Units'!$B$2:$B$115,0),MATCH('Property Value Dist'!BY$2,'Pop and Housing Units'!$B$2:$P$2,0))*INDEX(Assumptions!$A$1:$H$16,MATCH('Property Value Dist'!BY$4,Assumptions!$A$1:$A$16,0),MATCH('Property Value Dist'!BY$2,Assumptions!$A$1:$H$1,0)),0)</f>
        <v>2663</v>
      </c>
      <c r="BZ27" s="19">
        <f>ROUND(INDEX('Pop and Housing Units'!$B$2:$P$115,MATCH('Property Value Dist'!$B27,'Pop and Housing Units'!$B$2:$B$115,0),MATCH('Property Value Dist'!BZ$2,'Pop and Housing Units'!$B$2:$P$2,0))*INDEX(Assumptions!$A$1:$H$16,MATCH('Property Value Dist'!BZ$4,Assumptions!$A$1:$A$16,0),MATCH('Property Value Dist'!BZ$2,Assumptions!$A$1:$H$1,0)),0)</f>
        <v>1820</v>
      </c>
      <c r="CA27" s="19">
        <f>ROUND(INDEX('Pop and Housing Units'!$B$2:$P$115,MATCH('Property Value Dist'!$B27,'Pop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27" s="19">
        <f>ROUND(INDEX('Pop and Housing Units'!$B$2:$P$115,MATCH('Property Value Dist'!$B27,'Pop and Housing Units'!$B$2:$B$115,0),MATCH('Property Value Dist'!CB$2,'Pop and Housing Units'!$B$2:$P$2,0))*INDEX(Assumptions!$A$1:$H$16,MATCH('Property Value Dist'!CB$4,Assumptions!$A$1:$A$16,0),MATCH('Property Value Dist'!CB$2,Assumptions!$A$1:$H$1,0)),0)</f>
        <v>674</v>
      </c>
    </row>
    <row r="28" spans="2:80">
      <c r="B28" s="18">
        <f t="shared" si="6"/>
        <v>2043</v>
      </c>
      <c r="C28" s="17">
        <f>ROUND(INDEX('Pop and Housing Units'!$B$2:$P$115,MATCH('Property Value Dist'!$B28,'Pop and Housing Units'!$B$2:$B$115,0),MATCH('Property Value Dist'!C$2,'Pop and Housing Units'!$B$2:$P$2,0))*INDEX(Assumptions!$A$1:$H$16,MATCH('Property Value Dist'!C$4,Assumptions!$A$1:$A$16,0),MATCH('Property Value Dist'!C$2,Assumptions!$A$1:$H$1,0)),0)</f>
        <v>169207</v>
      </c>
      <c r="D28" s="17">
        <f>ROUND(INDEX('Pop and Housing Units'!$B$2:$P$115,MATCH('Property Value Dist'!$B28,'Pop and Housing Units'!$B$2:$B$115,0),MATCH('Property Value Dist'!D$2,'Pop and Housing Units'!$B$2:$P$2,0))*INDEX(Assumptions!$A$1:$H$16,MATCH('Property Value Dist'!D$4,Assumptions!$A$1:$A$16,0),MATCH('Property Value Dist'!D$2,Assumptions!$A$1:$H$1,0)),0)</f>
        <v>180619</v>
      </c>
      <c r="E28" s="17">
        <f>ROUND(INDEX('Pop and Housing Units'!$B$2:$P$115,MATCH('Property Value Dist'!$B28,'Pop and Housing Units'!$B$2:$B$115,0),MATCH('Property Value Dist'!E$2,'Pop and Housing Units'!$B$2:$P$2,0))*INDEX(Assumptions!$A$1:$H$16,MATCH('Property Value Dist'!E$4,Assumptions!$A$1:$A$16,0),MATCH('Property Value Dist'!E$2,Assumptions!$A$1:$H$1,0)),0)</f>
        <v>273486</v>
      </c>
      <c r="F28" s="17">
        <f>ROUND(INDEX('Pop and Housing Units'!$B$2:$P$115,MATCH('Property Value Dist'!$B28,'Pop and Housing Units'!$B$2:$B$115,0),MATCH('Property Value Dist'!F$2,'Pop and Housing Units'!$B$2:$P$2,0))*INDEX(Assumptions!$A$1:$H$16,MATCH('Property Value Dist'!F$4,Assumptions!$A$1:$A$16,0),MATCH('Property Value Dist'!F$2,Assumptions!$A$1:$H$1,0)),0)</f>
        <v>631182</v>
      </c>
      <c r="G28" s="17">
        <f>ROUND(INDEX('Pop and Housing Units'!$B$2:$P$115,MATCH('Property Value Dist'!$B28,'Pop and Housing Units'!$B$2:$B$115,0),MATCH('Property Value Dist'!G$2,'Pop and Housing Units'!$B$2:$P$2,0))*INDEX(Assumptions!$A$1:$H$16,MATCH('Property Value Dist'!G$4,Assumptions!$A$1:$A$16,0),MATCH('Property Value Dist'!G$2,Assumptions!$A$1:$H$1,0)),0)</f>
        <v>424198</v>
      </c>
      <c r="H28" s="17">
        <f>ROUND(INDEX('Pop and Housing Units'!$B$2:$P$115,MATCH('Property Value Dist'!$B28,'Pop and Housing Units'!$B$2:$B$115,0),MATCH('Property Value Dist'!H$2,'Pop and Housing Units'!$B$2:$P$2,0))*INDEX(Assumptions!$A$1:$H$16,MATCH('Property Value Dist'!H$4,Assumptions!$A$1:$A$16,0),MATCH('Property Value Dist'!H$2,Assumptions!$A$1:$H$1,0)),0)</f>
        <v>321887</v>
      </c>
      <c r="I28" s="17">
        <f>ROUND(INDEX('Pop and Housing Units'!$B$2:$P$115,MATCH('Property Value Dist'!$B28,'Pop and Housing Units'!$B$2:$B$115,0),MATCH('Property Value Dist'!I$2,'Pop and Housing Units'!$B$2:$P$2,0))*INDEX(Assumptions!$A$1:$H$16,MATCH('Property Value Dist'!I$4,Assumptions!$A$1:$A$16,0),MATCH('Property Value Dist'!I$2,Assumptions!$A$1:$H$1,0)),0)</f>
        <v>901914</v>
      </c>
      <c r="J28" s="17">
        <f>ROUND(INDEX('Pop and Housing Units'!$B$2:$P$115,MATCH('Property Value Dist'!$B28,'Pop and Housing Units'!$B$2:$B$115,0),MATCH('Property Value Dist'!J$2,'Pop and Housing Units'!$B$2:$P$2,0))*INDEX(Assumptions!$A$1:$H$16,MATCH('Property Value Dist'!J$4,Assumptions!$A$1:$A$16,0),MATCH('Property Value Dist'!J$2,Assumptions!$A$1:$H$1,0)),0)</f>
        <v>452924</v>
      </c>
      <c r="K28" s="17">
        <f>ROUND(INDEX('Pop and Housing Units'!$B$2:$P$115,MATCH('Property Value Dist'!$B28,'Pop and Housing Units'!$B$2:$B$115,0),MATCH('Property Value Dist'!K$2,'Pop and Housing Units'!$B$2:$P$2,0))*INDEX(Assumptions!$A$1:$H$16,MATCH('Property Value Dist'!K$4,Assumptions!$A$1:$A$16,0),MATCH('Property Value Dist'!K$2,Assumptions!$A$1:$H$1,0)),0)</f>
        <v>207771</v>
      </c>
      <c r="L28" s="17">
        <f>ROUND(INDEX('Pop and Housing Units'!$B$2:$P$115,MATCH('Property Value Dist'!$B28,'Pop and Housing Units'!$B$2:$B$115,0),MATCH('Property Value Dist'!L$2,'Pop and Housing Units'!$B$2:$P$2,0))*INDEX(Assumptions!$A$1:$H$16,MATCH('Property Value Dist'!L$4,Assumptions!$A$1:$A$16,0),MATCH('Property Value Dist'!L$2,Assumptions!$A$1:$H$1,0)),0)</f>
        <v>225478</v>
      </c>
      <c r="M28" s="17">
        <f>ROUND(INDEX('Pop and Housing Units'!$B$2:$P$115,MATCH('Property Value Dist'!$B28,'Pop and Housing Units'!$B$2:$B$115,0),MATCH('Property Value Dist'!M$2,'Pop and Housing Units'!$B$2:$P$2,0))*INDEX(Assumptions!$A$1:$H$16,MATCH('Property Value Dist'!M$4,Assumptions!$A$1:$A$16,0),MATCH('Property Value Dist'!M$2,Assumptions!$A$1:$H$1,0)),0)</f>
        <v>78308</v>
      </c>
      <c r="N28" s="17">
        <f>ROUND(INDEX('Pop and Housing Units'!$B$2:$P$115,MATCH('Property Value Dist'!$B28,'Pop and Housing Units'!$B$2:$B$115,0),MATCH('Property Value Dist'!N$2,'Pop and Housing Units'!$B$2:$P$2,0))*INDEX(Assumptions!$A$1:$H$16,MATCH('Property Value Dist'!N$4,Assumptions!$A$1:$A$16,0),MATCH('Property Value Dist'!N$2,Assumptions!$A$1:$H$1,0)),0)</f>
        <v>44466</v>
      </c>
      <c r="O28" s="17">
        <f>ROUND(INDEX('Pop and Housing Units'!$B$2:$P$115,MATCH('Property Value Dist'!$B28,'Pop and Housing Units'!$B$2:$B$115,0),MATCH('Property Value Dist'!O$2,'Pop and Housing Units'!$B$2:$P$2,0))*INDEX(Assumptions!$A$1:$H$16,MATCH('Property Value Dist'!O$4,Assumptions!$A$1:$A$16,0),MATCH('Property Value Dist'!O$2,Assumptions!$A$1:$H$1,0)),0)</f>
        <v>23610</v>
      </c>
      <c r="P28" s="17">
        <f>ROUND(INDEX('Pop and Housing Units'!$B$2:$P$115,MATCH('Property Value Dist'!$B28,'Pop and Housing Units'!$B$2:$B$115,0),MATCH('Property Value Dist'!P$2,'Pop and Housing Units'!$B$2:$P$2,0))*INDEX(Assumptions!$A$1:$H$16,MATCH('Property Value Dist'!P$4,Assumptions!$A$1:$A$16,0),MATCH('Property Value Dist'!P$2,Assumptions!$A$1:$H$1,0)),0)</f>
        <v>209307</v>
      </c>
      <c r="Q28" s="17">
        <f>ROUND(INDEX('Pop and Housing Units'!$B$2:$P$115,MATCH('Property Value Dist'!$B28,'Pop and Housing Units'!$B$2:$B$115,0),MATCH('Property Value Dist'!Q$2,'Pop and Housing Units'!$B$2:$P$2,0))*INDEX(Assumptions!$A$1:$H$16,MATCH('Property Value Dist'!Q$4,Assumptions!$A$1:$A$16,0),MATCH('Property Value Dist'!Q$2,Assumptions!$A$1:$H$1,0)),0)</f>
        <v>177564</v>
      </c>
      <c r="R28" s="17">
        <f>ROUND(INDEX('Pop and Housing Units'!$B$2:$P$115,MATCH('Property Value Dist'!$B28,'Pop and Housing Units'!$B$2:$B$115,0),MATCH('Property Value Dist'!R$2,'Pop and Housing Units'!$B$2:$P$2,0))*INDEX(Assumptions!$A$1:$H$16,MATCH('Property Value Dist'!R$4,Assumptions!$A$1:$A$16,0),MATCH('Property Value Dist'!R$2,Assumptions!$A$1:$H$1,0)),0)</f>
        <v>229146</v>
      </c>
      <c r="S28" s="17">
        <f>ROUND(INDEX('Pop and Housing Units'!$B$2:$P$115,MATCH('Property Value Dist'!$B28,'Pop and Housing Units'!$B$2:$B$115,0),MATCH('Property Value Dist'!S$2,'Pop and Housing Units'!$B$2:$P$2,0))*INDEX(Assumptions!$A$1:$H$16,MATCH('Property Value Dist'!S$4,Assumptions!$A$1:$A$16,0),MATCH('Property Value Dist'!S$2,Assumptions!$A$1:$H$1,0)),0)</f>
        <v>506238</v>
      </c>
      <c r="T28" s="17">
        <f>ROUND(INDEX('Pop and Housing Units'!$B$2:$P$115,MATCH('Property Value Dist'!$B28,'Pop and Housing Units'!$B$2:$B$115,0),MATCH('Property Value Dist'!T$2,'Pop and Housing Units'!$B$2:$P$2,0))*INDEX(Assumptions!$A$1:$H$16,MATCH('Property Value Dist'!T$4,Assumptions!$A$1:$A$16,0),MATCH('Property Value Dist'!T$2,Assumptions!$A$1:$H$1,0)),0)</f>
        <v>370338</v>
      </c>
      <c r="U28" s="17">
        <f>ROUND(INDEX('Pop and Housing Units'!$B$2:$P$115,MATCH('Property Value Dist'!$B28,'Pop and Housing Units'!$B$2:$B$115,0),MATCH('Property Value Dist'!U$2,'Pop and Housing Units'!$B$2:$P$2,0))*INDEX(Assumptions!$A$1:$H$16,MATCH('Property Value Dist'!U$4,Assumptions!$A$1:$A$16,0),MATCH('Property Value Dist'!U$2,Assumptions!$A$1:$H$1,0)),0)</f>
        <v>313134</v>
      </c>
      <c r="V28" s="17">
        <f>ROUND(INDEX('Pop and Housing Units'!$B$2:$P$115,MATCH('Property Value Dist'!$B28,'Pop and Housing Units'!$B$2:$B$115,0),MATCH('Property Value Dist'!V$2,'Pop and Housing Units'!$B$2:$P$2,0))*INDEX(Assumptions!$A$1:$H$16,MATCH('Property Value Dist'!V$4,Assumptions!$A$1:$A$16,0),MATCH('Property Value Dist'!V$2,Assumptions!$A$1:$H$1,0)),0)</f>
        <v>808129</v>
      </c>
      <c r="W28" s="17">
        <f>ROUND(INDEX('Pop and Housing Units'!$B$2:$P$115,MATCH('Property Value Dist'!$B28,'Pop and Housing Units'!$B$2:$B$115,0),MATCH('Property Value Dist'!W$2,'Pop and Housing Units'!$B$2:$P$2,0))*INDEX(Assumptions!$A$1:$H$16,MATCH('Property Value Dist'!W$4,Assumptions!$A$1:$A$16,0),MATCH('Property Value Dist'!W$2,Assumptions!$A$1:$H$1,0)),0)</f>
        <v>372321</v>
      </c>
      <c r="X28" s="17">
        <f>ROUND(INDEX('Pop and Housing Units'!$B$2:$P$115,MATCH('Property Value Dist'!$B28,'Pop and Housing Units'!$B$2:$B$115,0),MATCH('Property Value Dist'!X$2,'Pop and Housing Units'!$B$2:$P$2,0))*INDEX(Assumptions!$A$1:$H$16,MATCH('Property Value Dist'!X$4,Assumptions!$A$1:$A$16,0),MATCH('Property Value Dist'!X$2,Assumptions!$A$1:$H$1,0)),0)</f>
        <v>160700</v>
      </c>
      <c r="Y28" s="17">
        <f>ROUND(INDEX('Pop and Housing Units'!$B$2:$P$115,MATCH('Property Value Dist'!$B28,'Pop and Housing Units'!$B$2:$B$115,0),MATCH('Property Value Dist'!Y$2,'Pop and Housing Units'!$B$2:$P$2,0))*INDEX(Assumptions!$A$1:$H$16,MATCH('Property Value Dist'!Y$4,Assumptions!$A$1:$A$16,0),MATCH('Property Value Dist'!Y$2,Assumptions!$A$1:$H$1,0)),0)</f>
        <v>102504</v>
      </c>
      <c r="Z28" s="17">
        <f>ROUND(INDEX('Pop and Housing Units'!$B$2:$P$115,MATCH('Property Value Dist'!$B28,'Pop and Housing Units'!$B$2:$B$115,0),MATCH('Property Value Dist'!Z$2,'Pop and Housing Units'!$B$2:$P$2,0))*INDEX(Assumptions!$A$1:$H$16,MATCH('Property Value Dist'!Z$4,Assumptions!$A$1:$A$16,0),MATCH('Property Value Dist'!Z$2,Assumptions!$A$1:$H$1,0)),0)</f>
        <v>26453</v>
      </c>
      <c r="AA28" s="17">
        <f>ROUND(INDEX('Pop and Housing Units'!$B$2:$P$115,MATCH('Property Value Dist'!$B28,'Pop and Housing Units'!$B$2:$B$115,0),MATCH('Property Value Dist'!AA$2,'Pop and Housing Units'!$B$2:$P$2,0))*INDEX(Assumptions!$A$1:$H$16,MATCH('Property Value Dist'!AA$4,Assumptions!$A$1:$A$16,0),MATCH('Property Value Dist'!AA$2,Assumptions!$A$1:$H$1,0)),0)</f>
        <v>18517</v>
      </c>
      <c r="AB28" s="17">
        <f>ROUND(INDEX('Pop and Housing Units'!$B$2:$P$115,MATCH('Property Value Dist'!$B28,'Pop and Housing Units'!$B$2:$B$115,0),MATCH('Property Value Dist'!AB$2,'Pop and Housing Units'!$B$2:$P$2,0))*INDEX(Assumptions!$A$1:$H$16,MATCH('Property Value Dist'!AB$4,Assumptions!$A$1:$A$16,0),MATCH('Property Value Dist'!AB$2,Assumptions!$A$1:$H$1,0)),0)</f>
        <v>12234</v>
      </c>
      <c r="AC28" s="17">
        <f>ROUND(INDEX('Pop and Housing Units'!$B$2:$P$115,MATCH('Property Value Dist'!$B28,'Pop and Housing Units'!$B$2:$B$115,0),MATCH('Property Value Dist'!AC$2,'Pop and Housing Units'!$B$2:$P$2,0))*INDEX(Assumptions!$A$1:$H$16,MATCH('Property Value Dist'!AC$4,Assumptions!$A$1:$A$16,0),MATCH('Property Value Dist'!AC$2,Assumptions!$A$1:$H$1,0)),0)</f>
        <v>110655</v>
      </c>
      <c r="AD28" s="17">
        <f>ROUND(INDEX('Pop and Housing Units'!$B$2:$P$115,MATCH('Property Value Dist'!$B28,'Pop and Housing Units'!$B$2:$B$115,0),MATCH('Property Value Dist'!AD$2,'Pop and Housing Units'!$B$2:$P$2,0))*INDEX(Assumptions!$A$1:$H$16,MATCH('Property Value Dist'!AD$4,Assumptions!$A$1:$A$16,0),MATCH('Property Value Dist'!AD$2,Assumptions!$A$1:$H$1,0)),0)</f>
        <v>193647</v>
      </c>
      <c r="AE28" s="17">
        <f>ROUND(INDEX('Pop and Housing Units'!$B$2:$P$115,MATCH('Property Value Dist'!$B28,'Pop and Housing Units'!$B$2:$B$115,0),MATCH('Property Value Dist'!AE$2,'Pop and Housing Units'!$B$2:$P$2,0))*INDEX(Assumptions!$A$1:$H$16,MATCH('Property Value Dist'!AE$4,Assumptions!$A$1:$A$16,0),MATCH('Property Value Dist'!AE$2,Assumptions!$A$1:$H$1,0)),0)</f>
        <v>349062</v>
      </c>
      <c r="AF28" s="17">
        <f>ROUND(INDEX('Pop and Housing Units'!$B$2:$P$115,MATCH('Property Value Dist'!$B28,'Pop and Housing Units'!$B$2:$B$115,0),MATCH('Property Value Dist'!AF$2,'Pop and Housing Units'!$B$2:$P$2,0))*INDEX(Assumptions!$A$1:$H$16,MATCH('Property Value Dist'!AF$4,Assumptions!$A$1:$A$16,0),MATCH('Property Value Dist'!AF$2,Assumptions!$A$1:$H$1,0)),0)</f>
        <v>671704</v>
      </c>
      <c r="AG28" s="17">
        <f>ROUND(INDEX('Pop and Housing Units'!$B$2:$P$115,MATCH('Property Value Dist'!$B28,'Pop and Housing Units'!$B$2:$B$115,0),MATCH('Property Value Dist'!AG$2,'Pop and Housing Units'!$B$2:$P$2,0))*INDEX(Assumptions!$A$1:$H$16,MATCH('Property Value Dist'!AG$4,Assumptions!$A$1:$A$16,0),MATCH('Property Value Dist'!AG$2,Assumptions!$A$1:$H$1,0)),0)</f>
        <v>327304</v>
      </c>
      <c r="AH28" s="17">
        <f>ROUND(INDEX('Pop and Housing Units'!$B$2:$P$115,MATCH('Property Value Dist'!$B28,'Pop and Housing Units'!$B$2:$B$115,0),MATCH('Property Value Dist'!AH$2,'Pop and Housing Units'!$B$2:$P$2,0))*INDEX(Assumptions!$A$1:$H$16,MATCH('Property Value Dist'!AH$4,Assumptions!$A$1:$A$16,0),MATCH('Property Value Dist'!AH$2,Assumptions!$A$1:$H$1,0)),0)</f>
        <v>236542</v>
      </c>
      <c r="AI28" s="17">
        <f>ROUND(INDEX('Pop and Housing Units'!$B$2:$P$115,MATCH('Property Value Dist'!$B28,'Pop and Housing Units'!$B$2:$B$115,0),MATCH('Property Value Dist'!AI$2,'Pop and Housing Units'!$B$2:$P$2,0))*INDEX(Assumptions!$A$1:$H$16,MATCH('Property Value Dist'!AI$4,Assumptions!$A$1:$A$16,0),MATCH('Property Value Dist'!AI$2,Assumptions!$A$1:$H$1,0)),0)</f>
        <v>588712</v>
      </c>
      <c r="AJ28" s="17">
        <f>ROUND(INDEX('Pop and Housing Units'!$B$2:$P$115,MATCH('Property Value Dist'!$B28,'Pop and Housing Units'!$B$2:$B$115,0),MATCH('Property Value Dist'!AJ$2,'Pop and Housing Units'!$B$2:$P$2,0))*INDEX(Assumptions!$A$1:$H$16,MATCH('Property Value Dist'!AJ$4,Assumptions!$A$1:$A$16,0),MATCH('Property Value Dist'!AJ$2,Assumptions!$A$1:$H$1,0)),0)</f>
        <v>313317</v>
      </c>
      <c r="AK28" s="17">
        <f>ROUND(INDEX('Pop and Housing Units'!$B$2:$P$115,MATCH('Property Value Dist'!$B28,'Pop and Housing Units'!$B$2:$B$115,0),MATCH('Property Value Dist'!AK$2,'Pop and Housing Units'!$B$2:$P$2,0))*INDEX(Assumptions!$A$1:$H$16,MATCH('Property Value Dist'!AK$4,Assumptions!$A$1:$A$16,0),MATCH('Property Value Dist'!AK$2,Assumptions!$A$1:$H$1,0)),0)</f>
        <v>134900</v>
      </c>
      <c r="AL28" s="17">
        <f>ROUND(INDEX('Pop and Housing Units'!$B$2:$P$115,MATCH('Property Value Dist'!$B28,'Pop and Housing Units'!$B$2:$B$115,0),MATCH('Property Value Dist'!AL$2,'Pop and Housing Units'!$B$2:$P$2,0))*INDEX(Assumptions!$A$1:$H$16,MATCH('Property Value Dist'!AL$4,Assumptions!$A$1:$A$16,0),MATCH('Property Value Dist'!AL$2,Assumptions!$A$1:$H$1,0)),0)</f>
        <v>132414</v>
      </c>
      <c r="AM28" s="17">
        <f>ROUND(INDEX('Pop and Housing Units'!$B$2:$P$115,MATCH('Property Value Dist'!$B28,'Pop and Housing Units'!$B$2:$B$115,0),MATCH('Property Value Dist'!AM$2,'Pop and Housing Units'!$B$2:$P$2,0))*INDEX(Assumptions!$A$1:$H$16,MATCH('Property Value Dist'!AM$4,Assumptions!$A$1:$A$16,0),MATCH('Property Value Dist'!AM$2,Assumptions!$A$1:$H$1,0)),0)</f>
        <v>27042</v>
      </c>
      <c r="AN28" s="17">
        <f>ROUND(INDEX('Pop and Housing Units'!$B$2:$P$115,MATCH('Property Value Dist'!$B28,'Pop and Housing Units'!$B$2:$B$115,0),MATCH('Property Value Dist'!AN$2,'Pop and Housing Units'!$B$2:$P$2,0))*INDEX(Assumptions!$A$1:$H$16,MATCH('Property Value Dist'!AN$4,Assumptions!$A$1:$A$16,0),MATCH('Property Value Dist'!AN$2,Assumptions!$A$1:$H$1,0)),0)</f>
        <v>11190</v>
      </c>
      <c r="AO28" s="17">
        <f>ROUND(INDEX('Pop and Housing Units'!$B$2:$P$115,MATCH('Property Value Dist'!$B28,'Pop and Housing Units'!$B$2:$B$115,0),MATCH('Property Value Dist'!AO$2,'Pop and Housing Units'!$B$2:$P$2,0))*INDEX(Assumptions!$A$1:$H$16,MATCH('Property Value Dist'!AO$4,Assumptions!$A$1:$A$16,0),MATCH('Property Value Dist'!AO$2,Assumptions!$A$1:$H$1,0)),0)</f>
        <v>11812</v>
      </c>
      <c r="AP28" s="17">
        <f>ROUND(INDEX('Pop and Housing Units'!$B$2:$P$115,MATCH('Property Value Dist'!$B28,'Pop and Housing Units'!$B$2:$B$115,0),MATCH('Property Value Dist'!AP$2,'Pop and Housing Units'!$B$2:$P$2,0))*INDEX(Assumptions!$A$1:$H$16,MATCH('Property Value Dist'!AP$4,Assumptions!$A$1:$A$16,0),MATCH('Property Value Dist'!AP$2,Assumptions!$A$1:$H$1,0)),0)</f>
        <v>112011</v>
      </c>
      <c r="AQ28" s="17">
        <f>ROUND(INDEX('Pop and Housing Units'!$B$2:$P$115,MATCH('Property Value Dist'!$B28,'Pop and Housing Units'!$B$2:$B$115,0),MATCH('Property Value Dist'!AQ$2,'Pop and Housing Units'!$B$2:$P$2,0))*INDEX(Assumptions!$A$1:$H$16,MATCH('Property Value Dist'!AQ$4,Assumptions!$A$1:$A$16,0),MATCH('Property Value Dist'!AQ$2,Assumptions!$A$1:$H$1,0)),0)</f>
        <v>112368</v>
      </c>
      <c r="AR28" s="17">
        <f>ROUND(INDEX('Pop and Housing Units'!$B$2:$P$115,MATCH('Property Value Dist'!$B28,'Pop and Housing Units'!$B$2:$B$115,0),MATCH('Property Value Dist'!AR$2,'Pop and Housing Units'!$B$2:$P$2,0))*INDEX(Assumptions!$A$1:$H$16,MATCH('Property Value Dist'!AR$4,Assumptions!$A$1:$A$16,0),MATCH('Property Value Dist'!AR$2,Assumptions!$A$1:$H$1,0)),0)</f>
        <v>93918</v>
      </c>
      <c r="AS28" s="17">
        <f>ROUND(INDEX('Pop and Housing Units'!$B$2:$P$115,MATCH('Property Value Dist'!$B28,'Pop and Housing Units'!$B$2:$B$115,0),MATCH('Property Value Dist'!AS$2,'Pop and Housing Units'!$B$2:$P$2,0))*INDEX(Assumptions!$A$1:$H$16,MATCH('Property Value Dist'!AS$4,Assumptions!$A$1:$A$16,0),MATCH('Property Value Dist'!AS$2,Assumptions!$A$1:$H$1,0)),0)</f>
        <v>102727</v>
      </c>
      <c r="AT28" s="17">
        <f>ROUND(INDEX('Pop and Housing Units'!$B$2:$P$115,MATCH('Property Value Dist'!$B28,'Pop and Housing Units'!$B$2:$B$115,0),MATCH('Property Value Dist'!AT$2,'Pop and Housing Units'!$B$2:$P$2,0))*INDEX(Assumptions!$A$1:$H$16,MATCH('Property Value Dist'!AT$4,Assumptions!$A$1:$A$16,0),MATCH('Property Value Dist'!AT$2,Assumptions!$A$1:$H$1,0)),0)</f>
        <v>52137</v>
      </c>
      <c r="AU28" s="17">
        <f>ROUND(INDEX('Pop and Housing Units'!$B$2:$P$115,MATCH('Property Value Dist'!$B28,'Pop and Housing Units'!$B$2:$B$115,0),MATCH('Property Value Dist'!AU$2,'Pop and Housing Units'!$B$2:$P$2,0))*INDEX(Assumptions!$A$1:$H$16,MATCH('Property Value Dist'!AU$4,Assumptions!$A$1:$A$16,0),MATCH('Property Value Dist'!AU$2,Assumptions!$A$1:$H$1,0)),0)</f>
        <v>20057</v>
      </c>
      <c r="AV28" s="17">
        <f>ROUND(INDEX('Pop and Housing Units'!$B$2:$P$115,MATCH('Property Value Dist'!$B28,'Pop and Housing Units'!$B$2:$B$115,0),MATCH('Property Value Dist'!AV$2,'Pop and Housing Units'!$B$2:$P$2,0))*INDEX(Assumptions!$A$1:$H$16,MATCH('Property Value Dist'!AV$4,Assumptions!$A$1:$A$16,0),MATCH('Property Value Dist'!AV$2,Assumptions!$A$1:$H$1,0)),0)</f>
        <v>60291</v>
      </c>
      <c r="AW28" s="17">
        <f>ROUND(INDEX('Pop and Housing Units'!$B$2:$P$115,MATCH('Property Value Dist'!$B28,'Pop and Housing Units'!$B$2:$B$115,0),MATCH('Property Value Dist'!AW$2,'Pop and Housing Units'!$B$2:$P$2,0))*INDEX(Assumptions!$A$1:$H$16,MATCH('Property Value Dist'!AW$4,Assumptions!$A$1:$A$16,0),MATCH('Property Value Dist'!AW$2,Assumptions!$A$1:$H$1,0)),0)</f>
        <v>17320</v>
      </c>
      <c r="AX28" s="17">
        <f>ROUND(INDEX('Pop and Housing Units'!$B$2:$P$115,MATCH('Property Value Dist'!$B28,'Pop and Housing Units'!$B$2:$B$115,0),MATCH('Property Value Dist'!AX$2,'Pop and Housing Units'!$B$2:$P$2,0))*INDEX(Assumptions!$A$1:$H$16,MATCH('Property Value Dist'!AX$4,Assumptions!$A$1:$A$16,0),MATCH('Property Value Dist'!AX$2,Assumptions!$A$1:$H$1,0)),0)</f>
        <v>10892</v>
      </c>
      <c r="AY28" s="17">
        <f>ROUND(INDEX('Pop and Housing Units'!$B$2:$P$115,MATCH('Property Value Dist'!$B28,'Pop and Housing Units'!$B$2:$B$115,0),MATCH('Property Value Dist'!AY$2,'Pop and Housing Units'!$B$2:$P$2,0))*INDEX(Assumptions!$A$1:$H$16,MATCH('Property Value Dist'!AY$4,Assumptions!$A$1:$A$16,0),MATCH('Property Value Dist'!AY$2,Assumptions!$A$1:$H$1,0)),0)</f>
        <v>6428</v>
      </c>
      <c r="AZ28" s="17">
        <f>ROUND(INDEX('Pop and Housing Units'!$B$2:$P$115,MATCH('Property Value Dist'!$B28,'Pop and Housing Units'!$B$2:$B$115,0),MATCH('Property Value Dist'!AZ$2,'Pop and Housing Units'!$B$2:$P$2,0))*INDEX(Assumptions!$A$1:$H$16,MATCH('Property Value Dist'!AZ$4,Assumptions!$A$1:$A$16,0),MATCH('Property Value Dist'!AZ$2,Assumptions!$A$1:$H$1,0)),0)</f>
        <v>1547</v>
      </c>
      <c r="BA28" s="17">
        <f>ROUND(INDEX('Pop and Housing Units'!$B$2:$P$115,MATCH('Property Value Dist'!$B28,'Pop and Housing Units'!$B$2:$B$115,0),MATCH('Property Value Dist'!BA$2,'Pop and Housing Units'!$B$2:$P$2,0))*INDEX(Assumptions!$A$1:$H$16,MATCH('Property Value Dist'!BA$4,Assumptions!$A$1:$A$16,0),MATCH('Property Value Dist'!BA$2,Assumptions!$A$1:$H$1,0)),0)</f>
        <v>3571</v>
      </c>
      <c r="BB28" s="17">
        <f>ROUND(INDEX('Pop and Housing Units'!$B$2:$P$115,MATCH('Property Value Dist'!$B28,'Pop and Housing Units'!$B$2:$B$115,0),MATCH('Property Value Dist'!BB$2,'Pop and Housing Units'!$B$2:$P$2,0))*INDEX(Assumptions!$A$1:$H$16,MATCH('Property Value Dist'!BB$4,Assumptions!$A$1:$A$16,0),MATCH('Property Value Dist'!BB$2,Assumptions!$A$1:$H$1,0)),0)</f>
        <v>1905</v>
      </c>
      <c r="BC28" s="17">
        <f>ROUND(INDEX('Pop and Housing Units'!$B$2:$P$115,MATCH('Property Value Dist'!$B28,'Pop and Housing Units'!$B$2:$B$115,0),MATCH('Property Value Dist'!BC$2,'Pop and Housing Units'!$B$2:$P$2,0))*INDEX(Assumptions!$A$1:$H$16,MATCH('Property Value Dist'!BC$4,Assumptions!$A$1:$A$16,0),MATCH('Property Value Dist'!BC$2,Assumptions!$A$1:$H$1,0)),0)</f>
        <v>68837</v>
      </c>
      <c r="BD28" s="17">
        <f>ROUND(INDEX('Pop and Housing Units'!$B$2:$P$115,MATCH('Property Value Dist'!$B28,'Pop and Housing Units'!$B$2:$B$115,0),MATCH('Property Value Dist'!BD$2,'Pop and Housing Units'!$B$2:$P$2,0))*INDEX(Assumptions!$A$1:$H$16,MATCH('Property Value Dist'!BD$4,Assumptions!$A$1:$A$16,0),MATCH('Property Value Dist'!BD$2,Assumptions!$A$1:$H$1,0)),0)</f>
        <v>96552</v>
      </c>
      <c r="BE28" s="17">
        <f>ROUND(INDEX('Pop and Housing Units'!$B$2:$P$115,MATCH('Property Value Dist'!$B28,'Pop and Housing Units'!$B$2:$B$115,0),MATCH('Property Value Dist'!BE$2,'Pop and Housing Units'!$B$2:$P$2,0))*INDEX(Assumptions!$A$1:$H$16,MATCH('Property Value Dist'!BE$4,Assumptions!$A$1:$A$16,0),MATCH('Property Value Dist'!BE$2,Assumptions!$A$1:$H$1,0)),0)</f>
        <v>130694</v>
      </c>
      <c r="BF28" s="17">
        <f>ROUND(INDEX('Pop and Housing Units'!$B$2:$P$115,MATCH('Property Value Dist'!$B28,'Pop and Housing Units'!$B$2:$B$115,0),MATCH('Property Value Dist'!BF$2,'Pop and Housing Units'!$B$2:$P$2,0))*INDEX(Assumptions!$A$1:$H$16,MATCH('Property Value Dist'!BF$4,Assumptions!$A$1:$A$16,0),MATCH('Property Value Dist'!BF$2,Assumptions!$A$1:$H$1,0)),0)</f>
        <v>129035</v>
      </c>
      <c r="BG28" s="17">
        <f>ROUND(INDEX('Pop and Housing Units'!$B$2:$P$115,MATCH('Property Value Dist'!$B28,'Pop and Housing Units'!$B$2:$B$115,0),MATCH('Property Value Dist'!BG$2,'Pop and Housing Units'!$B$2:$P$2,0))*INDEX(Assumptions!$A$1:$H$16,MATCH('Property Value Dist'!BG$4,Assumptions!$A$1:$A$16,0),MATCH('Property Value Dist'!BG$2,Assumptions!$A$1:$H$1,0)),0)</f>
        <v>82384</v>
      </c>
      <c r="BH28" s="17">
        <f>ROUND(INDEX('Pop and Housing Units'!$B$2:$P$115,MATCH('Property Value Dist'!$B28,'Pop and Housing Units'!$B$2:$B$115,0),MATCH('Property Value Dist'!BH$2,'Pop and Housing Units'!$B$2:$P$2,0))*INDEX(Assumptions!$A$1:$H$16,MATCH('Property Value Dist'!BH$4,Assumptions!$A$1:$A$16,0),MATCH('Property Value Dist'!BH$2,Assumptions!$A$1:$H$1,0)),0)</f>
        <v>46928</v>
      </c>
      <c r="BI28" s="17">
        <f>ROUND(INDEX('Pop and Housing Units'!$B$2:$P$115,MATCH('Property Value Dist'!$B28,'Pop and Housing Units'!$B$2:$B$115,0),MATCH('Property Value Dist'!BI$2,'Pop and Housing Units'!$B$2:$P$2,0))*INDEX(Assumptions!$A$1:$H$16,MATCH('Property Value Dist'!BI$4,Assumptions!$A$1:$A$16,0),MATCH('Property Value Dist'!BI$2,Assumptions!$A$1:$H$1,0)),0)</f>
        <v>87083</v>
      </c>
      <c r="BJ28" s="17">
        <f>ROUND(INDEX('Pop and Housing Units'!$B$2:$P$115,MATCH('Property Value Dist'!$B28,'Pop and Housing Units'!$B$2:$B$115,0),MATCH('Property Value Dist'!BJ$2,'Pop and Housing Units'!$B$2:$P$2,0))*INDEX(Assumptions!$A$1:$H$16,MATCH('Property Value Dist'!BJ$4,Assumptions!$A$1:$A$16,0),MATCH('Property Value Dist'!BJ$2,Assumptions!$A$1:$H$1,0)),0)</f>
        <v>28959</v>
      </c>
      <c r="BK28" s="17">
        <f>ROUND(INDEX('Pop and Housing Units'!$B$2:$P$115,MATCH('Property Value Dist'!$B28,'Pop and Housing Units'!$B$2:$B$115,0),MATCH('Property Value Dist'!BK$2,'Pop and Housing Units'!$B$2:$P$2,0))*INDEX(Assumptions!$A$1:$H$16,MATCH('Property Value Dist'!BK$4,Assumptions!$A$1:$A$16,0),MATCH('Property Value Dist'!BK$2,Assumptions!$A$1:$H$1,0)),0)</f>
        <v>9607</v>
      </c>
      <c r="BL28" s="17">
        <f>ROUND(INDEX('Pop and Housing Units'!$B$2:$P$115,MATCH('Property Value Dist'!$B28,'Pop and Housing Units'!$B$2:$B$115,0),MATCH('Property Value Dist'!BL$2,'Pop and Housing Units'!$B$2:$P$2,0))*INDEX(Assumptions!$A$1:$H$16,MATCH('Property Value Dist'!BL$4,Assumptions!$A$1:$A$16,0),MATCH('Property Value Dist'!BL$2,Assumptions!$A$1:$H$1,0)),0)</f>
        <v>6220</v>
      </c>
      <c r="BM28" s="17">
        <f>ROUND(INDEX('Pop and Housing Units'!$B$2:$P$115,MATCH('Property Value Dist'!$B28,'Pop and Housing Units'!$B$2:$B$115,0),MATCH('Property Value Dist'!BM$2,'Pop and Housing Units'!$B$2:$P$2,0))*INDEX(Assumptions!$A$1:$H$16,MATCH('Property Value Dist'!BM$4,Assumptions!$A$1:$A$16,0),MATCH('Property Value Dist'!BM$2,Assumptions!$A$1:$H$1,0)),0)</f>
        <v>1244</v>
      </c>
      <c r="BN28" s="17">
        <f>ROUND(INDEX('Pop and Housing Units'!$B$2:$P$115,MATCH('Property Value Dist'!$B28,'Pop and Housing Units'!$B$2:$B$115,0),MATCH('Property Value Dist'!BN$2,'Pop and Housing Units'!$B$2:$P$2,0))*INDEX(Assumptions!$A$1:$H$16,MATCH('Property Value Dist'!BN$4,Assumptions!$A$1:$A$16,0),MATCH('Property Value Dist'!BN$2,Assumptions!$A$1:$H$1,0)),0)</f>
        <v>207</v>
      </c>
      <c r="BO28" s="17">
        <f>ROUND(INDEX('Pop and Housing Units'!$B$2:$P$115,MATCH('Property Value Dist'!$B28,'Pop and Housing Units'!$B$2:$B$115,0),MATCH('Property Value Dist'!BO$2,'Pop and Housing Units'!$B$2:$P$2,0))*INDEX(Assumptions!$A$1:$H$16,MATCH('Property Value Dist'!BO$4,Assumptions!$A$1:$A$16,0),MATCH('Property Value Dist'!BO$2,Assumptions!$A$1:$H$1,0)),0)</f>
        <v>3387</v>
      </c>
      <c r="BP28" s="17">
        <f>ROUND(INDEX('Pop and Housing Units'!$B$2:$P$115,MATCH('Property Value Dist'!$B28,'Pop and Housing Units'!$B$2:$B$115,0),MATCH('Property Value Dist'!BP$2,'Pop and Housing Units'!$B$2:$P$2,0))*INDEX(Assumptions!$A$1:$H$16,MATCH('Property Value Dist'!BP$4,Assumptions!$A$1:$A$16,0),MATCH('Property Value Dist'!BP$2,Assumptions!$A$1:$H$1,0)),0)</f>
        <v>12921</v>
      </c>
      <c r="BQ28" s="17">
        <f>ROUND(INDEX('Pop and Housing Units'!$B$2:$P$115,MATCH('Property Value Dist'!$B28,'Pop and Housing Units'!$B$2:$B$115,0),MATCH('Property Value Dist'!BQ$2,'Pop and Housing Units'!$B$2:$P$2,0))*INDEX(Assumptions!$A$1:$H$16,MATCH('Property Value Dist'!BQ$4,Assumptions!$A$1:$A$16,0),MATCH('Property Value Dist'!BQ$2,Assumptions!$A$1:$H$1,0)),0)</f>
        <v>26881</v>
      </c>
      <c r="BR28" s="17">
        <f>ROUND(INDEX('Pop and Housing Units'!$B$2:$P$115,MATCH('Property Value Dist'!$B28,'Pop and Housing Units'!$B$2:$B$115,0),MATCH('Property Value Dist'!BR$2,'Pop and Housing Units'!$B$2:$P$2,0))*INDEX(Assumptions!$A$1:$H$16,MATCH('Property Value Dist'!BR$4,Assumptions!$A$1:$A$16,0),MATCH('Property Value Dist'!BR$2,Assumptions!$A$1:$H$1,0)),0)</f>
        <v>22744</v>
      </c>
      <c r="BS28" s="17">
        <f>ROUND(INDEX('Pop and Housing Units'!$B$2:$P$115,MATCH('Property Value Dist'!$B28,'Pop and Housing Units'!$B$2:$B$115,0),MATCH('Property Value Dist'!BS$2,'Pop and Housing Units'!$B$2:$P$2,0))*INDEX(Assumptions!$A$1:$H$16,MATCH('Property Value Dist'!BS$4,Assumptions!$A$1:$A$16,0),MATCH('Property Value Dist'!BS$2,Assumptions!$A$1:$H$1,0)),0)</f>
        <v>27324</v>
      </c>
      <c r="BT28" s="17">
        <f>ROUND(INDEX('Pop and Housing Units'!$B$2:$P$115,MATCH('Property Value Dist'!$B28,'Pop and Housing Units'!$B$2:$B$115,0),MATCH('Property Value Dist'!BT$2,'Pop and Housing Units'!$B$2:$P$2,0))*INDEX(Assumptions!$A$1:$H$16,MATCH('Property Value Dist'!BT$4,Assumptions!$A$1:$A$16,0),MATCH('Property Value Dist'!BT$2,Assumptions!$A$1:$H$1,0)),0)</f>
        <v>17450</v>
      </c>
      <c r="BU28" s="17">
        <f>ROUND(INDEX('Pop and Housing Units'!$B$2:$P$115,MATCH('Property Value Dist'!$B28,'Pop and Housing Units'!$B$2:$B$115,0),MATCH('Property Value Dist'!BU$2,'Pop and Housing Units'!$B$2:$P$2,0))*INDEX(Assumptions!$A$1:$H$16,MATCH('Property Value Dist'!BU$4,Assumptions!$A$1:$A$16,0),MATCH('Property Value Dist'!BU$2,Assumptions!$A$1:$H$1,0)),0)</f>
        <v>9908</v>
      </c>
      <c r="BV28" s="17">
        <f>ROUND(INDEX('Pop and Housing Units'!$B$2:$P$115,MATCH('Property Value Dist'!$B28,'Pop and Housing Units'!$B$2:$B$115,0),MATCH('Property Value Dist'!BV$2,'Pop and Housing Units'!$B$2:$P$2,0))*INDEX(Assumptions!$A$1:$H$16,MATCH('Property Value Dist'!BV$4,Assumptions!$A$1:$A$16,0),MATCH('Property Value Dist'!BV$2,Assumptions!$A$1:$H$1,0)),0)</f>
        <v>28975</v>
      </c>
      <c r="BW28" s="17">
        <f>ROUND(INDEX('Pop and Housing Units'!$B$2:$P$115,MATCH('Property Value Dist'!$B28,'Pop and Housing Units'!$B$2:$B$115,0),MATCH('Property Value Dist'!BW$2,'Pop and Housing Units'!$B$2:$P$2,0))*INDEX(Assumptions!$A$1:$H$16,MATCH('Property Value Dist'!BW$4,Assumptions!$A$1:$A$16,0),MATCH('Property Value Dist'!BW$2,Assumptions!$A$1:$H$1,0)),0)</f>
        <v>13636</v>
      </c>
      <c r="BX28" s="17">
        <f>ROUND(INDEX('Pop and Housing Units'!$B$2:$P$115,MATCH('Property Value Dist'!$B28,'Pop and Housing Units'!$B$2:$B$115,0),MATCH('Property Value Dist'!BX$2,'Pop and Housing Units'!$B$2:$P$2,0))*INDEX(Assumptions!$A$1:$H$16,MATCH('Property Value Dist'!BX$4,Assumptions!$A$1:$A$16,0),MATCH('Property Value Dist'!BX$2,Assumptions!$A$1:$H$1,0)),0)</f>
        <v>5192</v>
      </c>
      <c r="BY28" s="17">
        <f>ROUND(INDEX('Pop and Housing Units'!$B$2:$P$115,MATCH('Property Value Dist'!$B28,'Pop and Housing Units'!$B$2:$B$115,0),MATCH('Property Value Dist'!BY$2,'Pop and Housing Units'!$B$2:$P$2,0))*INDEX(Assumptions!$A$1:$H$16,MATCH('Property Value Dist'!BY$4,Assumptions!$A$1:$A$16,0),MATCH('Property Value Dist'!BY$2,Assumptions!$A$1:$H$1,0)),0)</f>
        <v>2690</v>
      </c>
      <c r="BZ28" s="17">
        <f>ROUND(INDEX('Pop and Housing Units'!$B$2:$P$115,MATCH('Property Value Dist'!$B28,'Pop and Housing Units'!$B$2:$B$115,0),MATCH('Property Value Dist'!BZ$2,'Pop and Housing Units'!$B$2:$P$2,0))*INDEX(Assumptions!$A$1:$H$16,MATCH('Property Value Dist'!BZ$4,Assumptions!$A$1:$A$16,0),MATCH('Property Value Dist'!BZ$2,Assumptions!$A$1:$H$1,0)),0)</f>
        <v>1839</v>
      </c>
      <c r="CA28" s="17">
        <f>ROUND(INDEX('Pop and Housing Units'!$B$2:$P$115,MATCH('Property Value Dist'!$B28,'Pop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28" s="17">
        <f>ROUND(INDEX('Pop and Housing Units'!$B$2:$P$115,MATCH('Property Value Dist'!$B28,'Pop and Housing Units'!$B$2:$B$115,0),MATCH('Property Value Dist'!CB$2,'Pop and Housing Units'!$B$2:$P$2,0))*INDEX(Assumptions!$A$1:$H$16,MATCH('Property Value Dist'!CB$4,Assumptions!$A$1:$A$16,0),MATCH('Property Value Dist'!CB$2,Assumptions!$A$1:$H$1,0)),0)</f>
        <v>681</v>
      </c>
    </row>
    <row r="29" spans="2:80">
      <c r="B29" s="18">
        <f t="shared" si="6"/>
        <v>2044</v>
      </c>
      <c r="C29" s="19">
        <f>ROUND(INDEX('Pop and Housing Units'!$B$2:$P$115,MATCH('Property Value Dist'!$B29,'Pop and Housing Units'!$B$2:$B$115,0),MATCH('Property Value Dist'!C$2,'Pop and Housing Units'!$B$2:$P$2,0))*INDEX(Assumptions!$A$1:$H$16,MATCH('Property Value Dist'!C$4,Assumptions!$A$1:$A$16,0),MATCH('Property Value Dist'!C$2,Assumptions!$A$1:$H$1,0)),0)</f>
        <v>172851</v>
      </c>
      <c r="D29" s="19">
        <f>ROUND(INDEX('Pop and Housing Units'!$B$2:$P$115,MATCH('Property Value Dist'!$B29,'Pop and Housing Units'!$B$2:$B$115,0),MATCH('Property Value Dist'!D$2,'Pop and Housing Units'!$B$2:$P$2,0))*INDEX(Assumptions!$A$1:$H$16,MATCH('Property Value Dist'!D$4,Assumptions!$A$1:$A$16,0),MATCH('Property Value Dist'!D$2,Assumptions!$A$1:$H$1,0)),0)</f>
        <v>184509</v>
      </c>
      <c r="E29" s="19">
        <f>ROUND(INDEX('Pop and Housing Units'!$B$2:$P$115,MATCH('Property Value Dist'!$B29,'Pop and Housing Units'!$B$2:$B$115,0),MATCH('Property Value Dist'!E$2,'Pop and Housing Units'!$B$2:$P$2,0))*INDEX(Assumptions!$A$1:$H$16,MATCH('Property Value Dist'!E$4,Assumptions!$A$1:$A$16,0),MATCH('Property Value Dist'!E$2,Assumptions!$A$1:$H$1,0)),0)</f>
        <v>279376</v>
      </c>
      <c r="F29" s="19">
        <f>ROUND(INDEX('Pop and Housing Units'!$B$2:$P$115,MATCH('Property Value Dist'!$B29,'Pop and Housing Units'!$B$2:$B$115,0),MATCH('Property Value Dist'!F$2,'Pop and Housing Units'!$B$2:$P$2,0))*INDEX(Assumptions!$A$1:$H$16,MATCH('Property Value Dist'!F$4,Assumptions!$A$1:$A$16,0),MATCH('Property Value Dist'!F$2,Assumptions!$A$1:$H$1,0)),0)</f>
        <v>644776</v>
      </c>
      <c r="G29" s="19">
        <f>ROUND(INDEX('Pop and Housing Units'!$B$2:$P$115,MATCH('Property Value Dist'!$B29,'Pop and Housing Units'!$B$2:$B$115,0),MATCH('Property Value Dist'!G$2,'Pop and Housing Units'!$B$2:$P$2,0))*INDEX(Assumptions!$A$1:$H$16,MATCH('Property Value Dist'!G$4,Assumptions!$A$1:$A$16,0),MATCH('Property Value Dist'!G$2,Assumptions!$A$1:$H$1,0)),0)</f>
        <v>433335</v>
      </c>
      <c r="H29" s="19">
        <f>ROUND(INDEX('Pop and Housing Units'!$B$2:$P$115,MATCH('Property Value Dist'!$B29,'Pop and Housing Units'!$B$2:$B$115,0),MATCH('Property Value Dist'!H$2,'Pop and Housing Units'!$B$2:$P$2,0))*INDEX(Assumptions!$A$1:$H$16,MATCH('Property Value Dist'!H$4,Assumptions!$A$1:$A$16,0),MATCH('Property Value Dist'!H$2,Assumptions!$A$1:$H$1,0)),0)</f>
        <v>328820</v>
      </c>
      <c r="I29" s="19">
        <f>ROUND(INDEX('Pop and Housing Units'!$B$2:$P$115,MATCH('Property Value Dist'!$B29,'Pop and Housing Units'!$B$2:$B$115,0),MATCH('Property Value Dist'!I$2,'Pop and Housing Units'!$B$2:$P$2,0))*INDEX(Assumptions!$A$1:$H$16,MATCH('Property Value Dist'!I$4,Assumptions!$A$1:$A$16,0),MATCH('Property Value Dist'!I$2,Assumptions!$A$1:$H$1,0)),0)</f>
        <v>921338</v>
      </c>
      <c r="J29" s="19">
        <f>ROUND(INDEX('Pop and Housing Units'!$B$2:$P$115,MATCH('Property Value Dist'!$B29,'Pop and Housing Units'!$B$2:$B$115,0),MATCH('Property Value Dist'!J$2,'Pop and Housing Units'!$B$2:$P$2,0))*INDEX(Assumptions!$A$1:$H$16,MATCH('Property Value Dist'!J$4,Assumptions!$A$1:$A$16,0),MATCH('Property Value Dist'!J$2,Assumptions!$A$1:$H$1,0)),0)</f>
        <v>462679</v>
      </c>
      <c r="K29" s="19">
        <f>ROUND(INDEX('Pop and Housing Units'!$B$2:$P$115,MATCH('Property Value Dist'!$B29,'Pop and Housing Units'!$B$2:$B$115,0),MATCH('Property Value Dist'!K$2,'Pop and Housing Units'!$B$2:$P$2,0))*INDEX(Assumptions!$A$1:$H$16,MATCH('Property Value Dist'!K$4,Assumptions!$A$1:$A$16,0),MATCH('Property Value Dist'!K$2,Assumptions!$A$1:$H$1,0)),0)</f>
        <v>212245</v>
      </c>
      <c r="L29" s="19">
        <f>ROUND(INDEX('Pop and Housing Units'!$B$2:$P$115,MATCH('Property Value Dist'!$B29,'Pop and Housing Units'!$B$2:$B$115,0),MATCH('Property Value Dist'!L$2,'Pop and Housing Units'!$B$2:$P$2,0))*INDEX(Assumptions!$A$1:$H$16,MATCH('Property Value Dist'!L$4,Assumptions!$A$1:$A$16,0),MATCH('Property Value Dist'!L$2,Assumptions!$A$1:$H$1,0)),0)</f>
        <v>230335</v>
      </c>
      <c r="M29" s="19">
        <f>ROUND(INDEX('Pop and Housing Units'!$B$2:$P$115,MATCH('Property Value Dist'!$B29,'Pop and Housing Units'!$B$2:$B$115,0),MATCH('Property Value Dist'!M$2,'Pop and Housing Units'!$B$2:$P$2,0))*INDEX(Assumptions!$A$1:$H$16,MATCH('Property Value Dist'!M$4,Assumptions!$A$1:$A$16,0),MATCH('Property Value Dist'!M$2,Assumptions!$A$1:$H$1,0)),0)</f>
        <v>79994</v>
      </c>
      <c r="N29" s="19">
        <f>ROUND(INDEX('Pop and Housing Units'!$B$2:$P$115,MATCH('Property Value Dist'!$B29,'Pop and Housing Units'!$B$2:$B$115,0),MATCH('Property Value Dist'!N$2,'Pop and Housing Units'!$B$2:$P$2,0))*INDEX(Assumptions!$A$1:$H$16,MATCH('Property Value Dist'!N$4,Assumptions!$A$1:$A$16,0),MATCH('Property Value Dist'!N$2,Assumptions!$A$1:$H$1,0)),0)</f>
        <v>45424</v>
      </c>
      <c r="O29" s="19">
        <f>ROUND(INDEX('Pop and Housing Units'!$B$2:$P$115,MATCH('Property Value Dist'!$B29,'Pop and Housing Units'!$B$2:$B$115,0),MATCH('Property Value Dist'!O$2,'Pop and Housing Units'!$B$2:$P$2,0))*INDEX(Assumptions!$A$1:$H$16,MATCH('Property Value Dist'!O$4,Assumptions!$A$1:$A$16,0),MATCH('Property Value Dist'!O$2,Assumptions!$A$1:$H$1,0)),0)</f>
        <v>24119</v>
      </c>
      <c r="P29" s="19">
        <f>ROUND(INDEX('Pop and Housing Units'!$B$2:$P$115,MATCH('Property Value Dist'!$B29,'Pop and Housing Units'!$B$2:$B$115,0),MATCH('Property Value Dist'!P$2,'Pop and Housing Units'!$B$2:$P$2,0))*INDEX(Assumptions!$A$1:$H$16,MATCH('Property Value Dist'!P$4,Assumptions!$A$1:$A$16,0),MATCH('Property Value Dist'!P$2,Assumptions!$A$1:$H$1,0)),0)</f>
        <v>212981</v>
      </c>
      <c r="Q29" s="19">
        <f>ROUND(INDEX('Pop and Housing Units'!$B$2:$P$115,MATCH('Property Value Dist'!$B29,'Pop and Housing Units'!$B$2:$B$115,0),MATCH('Property Value Dist'!Q$2,'Pop and Housing Units'!$B$2:$P$2,0))*INDEX(Assumptions!$A$1:$H$16,MATCH('Property Value Dist'!Q$4,Assumptions!$A$1:$A$16,0),MATCH('Property Value Dist'!Q$2,Assumptions!$A$1:$H$1,0)),0)</f>
        <v>180680</v>
      </c>
      <c r="R29" s="19">
        <f>ROUND(INDEX('Pop and Housing Units'!$B$2:$P$115,MATCH('Property Value Dist'!$B29,'Pop and Housing Units'!$B$2:$B$115,0),MATCH('Property Value Dist'!R$2,'Pop and Housing Units'!$B$2:$P$2,0))*INDEX(Assumptions!$A$1:$H$16,MATCH('Property Value Dist'!R$4,Assumptions!$A$1:$A$16,0),MATCH('Property Value Dist'!R$2,Assumptions!$A$1:$H$1,0)),0)</f>
        <v>233168</v>
      </c>
      <c r="S29" s="19">
        <f>ROUND(INDEX('Pop and Housing Units'!$B$2:$P$115,MATCH('Property Value Dist'!$B29,'Pop and Housing Units'!$B$2:$B$115,0),MATCH('Property Value Dist'!S$2,'Pop and Housing Units'!$B$2:$P$2,0))*INDEX(Assumptions!$A$1:$H$16,MATCH('Property Value Dist'!S$4,Assumptions!$A$1:$A$16,0),MATCH('Property Value Dist'!S$2,Assumptions!$A$1:$H$1,0)),0)</f>
        <v>515124</v>
      </c>
      <c r="T29" s="19">
        <f>ROUND(INDEX('Pop and Housing Units'!$B$2:$P$115,MATCH('Property Value Dist'!$B29,'Pop and Housing Units'!$B$2:$B$115,0),MATCH('Property Value Dist'!T$2,'Pop and Housing Units'!$B$2:$P$2,0))*INDEX(Assumptions!$A$1:$H$16,MATCH('Property Value Dist'!T$4,Assumptions!$A$1:$A$16,0),MATCH('Property Value Dist'!T$2,Assumptions!$A$1:$H$1,0)),0)</f>
        <v>376838</v>
      </c>
      <c r="U29" s="19">
        <f>ROUND(INDEX('Pop and Housing Units'!$B$2:$P$115,MATCH('Property Value Dist'!$B29,'Pop and Housing Units'!$B$2:$B$115,0),MATCH('Property Value Dist'!U$2,'Pop and Housing Units'!$B$2:$P$2,0))*INDEX(Assumptions!$A$1:$H$16,MATCH('Property Value Dist'!U$4,Assumptions!$A$1:$A$16,0),MATCH('Property Value Dist'!U$2,Assumptions!$A$1:$H$1,0)),0)</f>
        <v>318630</v>
      </c>
      <c r="V29" s="19">
        <f>ROUND(INDEX('Pop and Housing Units'!$B$2:$P$115,MATCH('Property Value Dist'!$B29,'Pop and Housing Units'!$B$2:$B$115,0),MATCH('Property Value Dist'!V$2,'Pop and Housing Units'!$B$2:$P$2,0))*INDEX(Assumptions!$A$1:$H$16,MATCH('Property Value Dist'!V$4,Assumptions!$A$1:$A$16,0),MATCH('Property Value Dist'!V$2,Assumptions!$A$1:$H$1,0)),0)</f>
        <v>822314</v>
      </c>
      <c r="W29" s="19">
        <f>ROUND(INDEX('Pop and Housing Units'!$B$2:$P$115,MATCH('Property Value Dist'!$B29,'Pop and Housing Units'!$B$2:$B$115,0),MATCH('Property Value Dist'!W$2,'Pop and Housing Units'!$B$2:$P$2,0))*INDEX(Assumptions!$A$1:$H$16,MATCH('Property Value Dist'!W$4,Assumptions!$A$1:$A$16,0),MATCH('Property Value Dist'!W$2,Assumptions!$A$1:$H$1,0)),0)</f>
        <v>378857</v>
      </c>
      <c r="X29" s="19">
        <f>ROUND(INDEX('Pop and Housing Units'!$B$2:$P$115,MATCH('Property Value Dist'!$B29,'Pop and Housing Units'!$B$2:$B$115,0),MATCH('Property Value Dist'!X$2,'Pop and Housing Units'!$B$2:$P$2,0))*INDEX(Assumptions!$A$1:$H$16,MATCH('Property Value Dist'!X$4,Assumptions!$A$1:$A$16,0),MATCH('Property Value Dist'!X$2,Assumptions!$A$1:$H$1,0)),0)</f>
        <v>163521</v>
      </c>
      <c r="Y29" s="19">
        <f>ROUND(INDEX('Pop and Housing Units'!$B$2:$P$115,MATCH('Property Value Dist'!$B29,'Pop and Housing Units'!$B$2:$B$115,0),MATCH('Property Value Dist'!Y$2,'Pop and Housing Units'!$B$2:$P$2,0))*INDEX(Assumptions!$A$1:$H$16,MATCH('Property Value Dist'!Y$4,Assumptions!$A$1:$A$16,0),MATCH('Property Value Dist'!Y$2,Assumptions!$A$1:$H$1,0)),0)</f>
        <v>104303</v>
      </c>
      <c r="Z29" s="19">
        <f>ROUND(INDEX('Pop and Housing Units'!$B$2:$P$115,MATCH('Property Value Dist'!$B29,'Pop and Housing Units'!$B$2:$B$115,0),MATCH('Property Value Dist'!Z$2,'Pop and Housing Units'!$B$2:$P$2,0))*INDEX(Assumptions!$A$1:$H$16,MATCH('Property Value Dist'!Z$4,Assumptions!$A$1:$A$16,0),MATCH('Property Value Dist'!Z$2,Assumptions!$A$1:$H$1,0)),0)</f>
        <v>26917</v>
      </c>
      <c r="AA29" s="19">
        <f>ROUND(INDEX('Pop and Housing Units'!$B$2:$P$115,MATCH('Property Value Dist'!$B29,'Pop and Housing Units'!$B$2:$B$115,0),MATCH('Property Value Dist'!AA$2,'Pop and Housing Units'!$B$2:$P$2,0))*INDEX(Assumptions!$A$1:$H$16,MATCH('Property Value Dist'!AA$4,Assumptions!$A$1:$A$16,0),MATCH('Property Value Dist'!AA$2,Assumptions!$A$1:$H$1,0)),0)</f>
        <v>18842</v>
      </c>
      <c r="AB29" s="19">
        <f>ROUND(INDEX('Pop and Housing Units'!$B$2:$P$115,MATCH('Property Value Dist'!$B29,'Pop and Housing Units'!$B$2:$B$115,0),MATCH('Property Value Dist'!AB$2,'Pop and Housing Units'!$B$2:$P$2,0))*INDEX(Assumptions!$A$1:$H$16,MATCH('Property Value Dist'!AB$4,Assumptions!$A$1:$A$16,0),MATCH('Property Value Dist'!AB$2,Assumptions!$A$1:$H$1,0)),0)</f>
        <v>12449</v>
      </c>
      <c r="AC29" s="19">
        <f>ROUND(INDEX('Pop and Housing Units'!$B$2:$P$115,MATCH('Property Value Dist'!$B29,'Pop and Housing Units'!$B$2:$B$115,0),MATCH('Property Value Dist'!AC$2,'Pop and Housing Units'!$B$2:$P$2,0))*INDEX(Assumptions!$A$1:$H$16,MATCH('Property Value Dist'!AC$4,Assumptions!$A$1:$A$16,0),MATCH('Property Value Dist'!AC$2,Assumptions!$A$1:$H$1,0)),0)</f>
        <v>113020</v>
      </c>
      <c r="AD29" s="19">
        <f>ROUND(INDEX('Pop and Housing Units'!$B$2:$P$115,MATCH('Property Value Dist'!$B29,'Pop and Housing Units'!$B$2:$B$115,0),MATCH('Property Value Dist'!AD$2,'Pop and Housing Units'!$B$2:$P$2,0))*INDEX(Assumptions!$A$1:$H$16,MATCH('Property Value Dist'!AD$4,Assumptions!$A$1:$A$16,0),MATCH('Property Value Dist'!AD$2,Assumptions!$A$1:$H$1,0)),0)</f>
        <v>197784</v>
      </c>
      <c r="AE29" s="19">
        <f>ROUND(INDEX('Pop and Housing Units'!$B$2:$P$115,MATCH('Property Value Dist'!$B29,'Pop and Housing Units'!$B$2:$B$115,0),MATCH('Property Value Dist'!AE$2,'Pop and Housing Units'!$B$2:$P$2,0))*INDEX(Assumptions!$A$1:$H$16,MATCH('Property Value Dist'!AE$4,Assumptions!$A$1:$A$16,0),MATCH('Property Value Dist'!AE$2,Assumptions!$A$1:$H$1,0)),0)</f>
        <v>356520</v>
      </c>
      <c r="AF29" s="19">
        <f>ROUND(INDEX('Pop and Housing Units'!$B$2:$P$115,MATCH('Property Value Dist'!$B29,'Pop and Housing Units'!$B$2:$B$115,0),MATCH('Property Value Dist'!AF$2,'Pop and Housing Units'!$B$2:$P$2,0))*INDEX(Assumptions!$A$1:$H$16,MATCH('Property Value Dist'!AF$4,Assumptions!$A$1:$A$16,0),MATCH('Property Value Dist'!AF$2,Assumptions!$A$1:$H$1,0)),0)</f>
        <v>686055</v>
      </c>
      <c r="AG29" s="19">
        <f>ROUND(INDEX('Pop and Housing Units'!$B$2:$P$115,MATCH('Property Value Dist'!$B29,'Pop and Housing Units'!$B$2:$B$115,0),MATCH('Property Value Dist'!AG$2,'Pop and Housing Units'!$B$2:$P$2,0))*INDEX(Assumptions!$A$1:$H$16,MATCH('Property Value Dist'!AG$4,Assumptions!$A$1:$A$16,0),MATCH('Property Value Dist'!AG$2,Assumptions!$A$1:$H$1,0)),0)</f>
        <v>334297</v>
      </c>
      <c r="AH29" s="19">
        <f>ROUND(INDEX('Pop and Housing Units'!$B$2:$P$115,MATCH('Property Value Dist'!$B29,'Pop and Housing Units'!$B$2:$B$115,0),MATCH('Property Value Dist'!AH$2,'Pop and Housing Units'!$B$2:$P$2,0))*INDEX(Assumptions!$A$1:$H$16,MATCH('Property Value Dist'!AH$4,Assumptions!$A$1:$A$16,0),MATCH('Property Value Dist'!AH$2,Assumptions!$A$1:$H$1,0)),0)</f>
        <v>241595</v>
      </c>
      <c r="AI29" s="19">
        <f>ROUND(INDEX('Pop and Housing Units'!$B$2:$P$115,MATCH('Property Value Dist'!$B29,'Pop and Housing Units'!$B$2:$B$115,0),MATCH('Property Value Dist'!AI$2,'Pop and Housing Units'!$B$2:$P$2,0))*INDEX(Assumptions!$A$1:$H$16,MATCH('Property Value Dist'!AI$4,Assumptions!$A$1:$A$16,0),MATCH('Property Value Dist'!AI$2,Assumptions!$A$1:$H$1,0)),0)</f>
        <v>601290</v>
      </c>
      <c r="AJ29" s="19">
        <f>ROUND(INDEX('Pop and Housing Units'!$B$2:$P$115,MATCH('Property Value Dist'!$B29,'Pop and Housing Units'!$B$2:$B$115,0),MATCH('Property Value Dist'!AJ$2,'Pop and Housing Units'!$B$2:$P$2,0))*INDEX(Assumptions!$A$1:$H$16,MATCH('Property Value Dist'!AJ$4,Assumptions!$A$1:$A$16,0),MATCH('Property Value Dist'!AJ$2,Assumptions!$A$1:$H$1,0)),0)</f>
        <v>320011</v>
      </c>
      <c r="AK29" s="19">
        <f>ROUND(INDEX('Pop and Housing Units'!$B$2:$P$115,MATCH('Property Value Dist'!$B29,'Pop and Housing Units'!$B$2:$B$115,0),MATCH('Property Value Dist'!AK$2,'Pop and Housing Units'!$B$2:$P$2,0))*INDEX(Assumptions!$A$1:$H$16,MATCH('Property Value Dist'!AK$4,Assumptions!$A$1:$A$16,0),MATCH('Property Value Dist'!AK$2,Assumptions!$A$1:$H$1,0)),0)</f>
        <v>137782</v>
      </c>
      <c r="AL29" s="19">
        <f>ROUND(INDEX('Pop and Housing Units'!$B$2:$P$115,MATCH('Property Value Dist'!$B29,'Pop and Housing Units'!$B$2:$B$115,0),MATCH('Property Value Dist'!AL$2,'Pop and Housing Units'!$B$2:$P$2,0))*INDEX(Assumptions!$A$1:$H$16,MATCH('Property Value Dist'!AL$4,Assumptions!$A$1:$A$16,0),MATCH('Property Value Dist'!AL$2,Assumptions!$A$1:$H$1,0)),0)</f>
        <v>135243</v>
      </c>
      <c r="AM29" s="19">
        <f>ROUND(INDEX('Pop and Housing Units'!$B$2:$P$115,MATCH('Property Value Dist'!$B29,'Pop and Housing Units'!$B$2:$B$115,0),MATCH('Property Value Dist'!AM$2,'Pop and Housing Units'!$B$2:$P$2,0))*INDEX(Assumptions!$A$1:$H$16,MATCH('Property Value Dist'!AM$4,Assumptions!$A$1:$A$16,0),MATCH('Property Value Dist'!AM$2,Assumptions!$A$1:$H$1,0)),0)</f>
        <v>27620</v>
      </c>
      <c r="AN29" s="19">
        <f>ROUND(INDEX('Pop and Housing Units'!$B$2:$P$115,MATCH('Property Value Dist'!$B29,'Pop and Housing Units'!$B$2:$B$115,0),MATCH('Property Value Dist'!AN$2,'Pop and Housing Units'!$B$2:$P$2,0))*INDEX(Assumptions!$A$1:$H$16,MATCH('Property Value Dist'!AN$4,Assumptions!$A$1:$A$16,0),MATCH('Property Value Dist'!AN$2,Assumptions!$A$1:$H$1,0)),0)</f>
        <v>11429</v>
      </c>
      <c r="AO29" s="19">
        <f>ROUND(INDEX('Pop and Housing Units'!$B$2:$P$115,MATCH('Property Value Dist'!$B29,'Pop and Housing Units'!$B$2:$B$115,0),MATCH('Property Value Dist'!AO$2,'Pop and Housing Units'!$B$2:$P$2,0))*INDEX(Assumptions!$A$1:$H$16,MATCH('Property Value Dist'!AO$4,Assumptions!$A$1:$A$16,0),MATCH('Property Value Dist'!AO$2,Assumptions!$A$1:$H$1,0)),0)</f>
        <v>12064</v>
      </c>
      <c r="AP29" s="19">
        <f>ROUND(INDEX('Pop and Housing Units'!$B$2:$P$115,MATCH('Property Value Dist'!$B29,'Pop and Housing Units'!$B$2:$B$115,0),MATCH('Property Value Dist'!AP$2,'Pop and Housing Units'!$B$2:$P$2,0))*INDEX(Assumptions!$A$1:$H$16,MATCH('Property Value Dist'!AP$4,Assumptions!$A$1:$A$16,0),MATCH('Property Value Dist'!AP$2,Assumptions!$A$1:$H$1,0)),0)</f>
        <v>112818</v>
      </c>
      <c r="AQ29" s="19">
        <f>ROUND(INDEX('Pop and Housing Units'!$B$2:$P$115,MATCH('Property Value Dist'!$B29,'Pop and Housing Units'!$B$2:$B$115,0),MATCH('Property Value Dist'!AQ$2,'Pop and Housing Units'!$B$2:$P$2,0))*INDEX(Assumptions!$A$1:$H$16,MATCH('Property Value Dist'!AQ$4,Assumptions!$A$1:$A$16,0),MATCH('Property Value Dist'!AQ$2,Assumptions!$A$1:$H$1,0)),0)</f>
        <v>113178</v>
      </c>
      <c r="AR29" s="19">
        <f>ROUND(INDEX('Pop and Housing Units'!$B$2:$P$115,MATCH('Property Value Dist'!$B29,'Pop and Housing Units'!$B$2:$B$115,0),MATCH('Property Value Dist'!AR$2,'Pop and Housing Units'!$B$2:$P$2,0))*INDEX(Assumptions!$A$1:$H$16,MATCH('Property Value Dist'!AR$4,Assumptions!$A$1:$A$16,0),MATCH('Property Value Dist'!AR$2,Assumptions!$A$1:$H$1,0)),0)</f>
        <v>94595</v>
      </c>
      <c r="AS29" s="19">
        <f>ROUND(INDEX('Pop and Housing Units'!$B$2:$P$115,MATCH('Property Value Dist'!$B29,'Pop and Housing Units'!$B$2:$B$115,0),MATCH('Property Value Dist'!AS$2,'Pop and Housing Units'!$B$2:$P$2,0))*INDEX(Assumptions!$A$1:$H$16,MATCH('Property Value Dist'!AS$4,Assumptions!$A$1:$A$16,0),MATCH('Property Value Dist'!AS$2,Assumptions!$A$1:$H$1,0)),0)</f>
        <v>103467</v>
      </c>
      <c r="AT29" s="19">
        <f>ROUND(INDEX('Pop and Housing Units'!$B$2:$P$115,MATCH('Property Value Dist'!$B29,'Pop and Housing Units'!$B$2:$B$115,0),MATCH('Property Value Dist'!AT$2,'Pop and Housing Units'!$B$2:$P$2,0))*INDEX(Assumptions!$A$1:$H$16,MATCH('Property Value Dist'!AT$4,Assumptions!$A$1:$A$16,0),MATCH('Property Value Dist'!AT$2,Assumptions!$A$1:$H$1,0)),0)</f>
        <v>52513</v>
      </c>
      <c r="AU29" s="19">
        <f>ROUND(INDEX('Pop and Housing Units'!$B$2:$P$115,MATCH('Property Value Dist'!$B29,'Pop and Housing Units'!$B$2:$B$115,0),MATCH('Property Value Dist'!AU$2,'Pop and Housing Units'!$B$2:$P$2,0))*INDEX(Assumptions!$A$1:$H$16,MATCH('Property Value Dist'!AU$4,Assumptions!$A$1:$A$16,0),MATCH('Property Value Dist'!AU$2,Assumptions!$A$1:$H$1,0)),0)</f>
        <v>20202</v>
      </c>
      <c r="AV29" s="19">
        <f>ROUND(INDEX('Pop and Housing Units'!$B$2:$P$115,MATCH('Property Value Dist'!$B29,'Pop and Housing Units'!$B$2:$B$115,0),MATCH('Property Value Dist'!AV$2,'Pop and Housing Units'!$B$2:$P$2,0))*INDEX(Assumptions!$A$1:$H$16,MATCH('Property Value Dist'!AV$4,Assumptions!$A$1:$A$16,0),MATCH('Property Value Dist'!AV$2,Assumptions!$A$1:$H$1,0)),0)</f>
        <v>60725</v>
      </c>
      <c r="AW29" s="19">
        <f>ROUND(INDEX('Pop and Housing Units'!$B$2:$P$115,MATCH('Property Value Dist'!$B29,'Pop and Housing Units'!$B$2:$B$115,0),MATCH('Property Value Dist'!AW$2,'Pop and Housing Units'!$B$2:$P$2,0))*INDEX(Assumptions!$A$1:$H$16,MATCH('Property Value Dist'!AW$4,Assumptions!$A$1:$A$16,0),MATCH('Property Value Dist'!AW$2,Assumptions!$A$1:$H$1,0)),0)</f>
        <v>17444</v>
      </c>
      <c r="AX29" s="19">
        <f>ROUND(INDEX('Pop and Housing Units'!$B$2:$P$115,MATCH('Property Value Dist'!$B29,'Pop and Housing Units'!$B$2:$B$115,0),MATCH('Property Value Dist'!AX$2,'Pop and Housing Units'!$B$2:$P$2,0))*INDEX(Assumptions!$A$1:$H$16,MATCH('Property Value Dist'!AX$4,Assumptions!$A$1:$A$16,0),MATCH('Property Value Dist'!AX$2,Assumptions!$A$1:$H$1,0)),0)</f>
        <v>10970</v>
      </c>
      <c r="AY29" s="19">
        <f>ROUND(INDEX('Pop and Housing Units'!$B$2:$P$115,MATCH('Property Value Dist'!$B29,'Pop and Housing Units'!$B$2:$B$115,0),MATCH('Property Value Dist'!AY$2,'Pop and Housing Units'!$B$2:$P$2,0))*INDEX(Assumptions!$A$1:$H$16,MATCH('Property Value Dist'!AY$4,Assumptions!$A$1:$A$16,0),MATCH('Property Value Dist'!AY$2,Assumptions!$A$1:$H$1,0)),0)</f>
        <v>6474</v>
      </c>
      <c r="AZ29" s="19">
        <f>ROUND(INDEX('Pop and Housing Units'!$B$2:$P$115,MATCH('Property Value Dist'!$B29,'Pop and Housing Units'!$B$2:$B$115,0),MATCH('Property Value Dist'!AZ$2,'Pop and Housing Units'!$B$2:$P$2,0))*INDEX(Assumptions!$A$1:$H$16,MATCH('Property Value Dist'!AZ$4,Assumptions!$A$1:$A$16,0),MATCH('Property Value Dist'!AZ$2,Assumptions!$A$1:$H$1,0)),0)</f>
        <v>1559</v>
      </c>
      <c r="BA29" s="19">
        <f>ROUND(INDEX('Pop and Housing Units'!$B$2:$P$115,MATCH('Property Value Dist'!$B29,'Pop and Housing Units'!$B$2:$B$115,0),MATCH('Property Value Dist'!BA$2,'Pop and Housing Units'!$B$2:$P$2,0))*INDEX(Assumptions!$A$1:$H$16,MATCH('Property Value Dist'!BA$4,Assumptions!$A$1:$A$16,0),MATCH('Property Value Dist'!BA$2,Assumptions!$A$1:$H$1,0)),0)</f>
        <v>3597</v>
      </c>
      <c r="BB29" s="19">
        <f>ROUND(INDEX('Pop and Housing Units'!$B$2:$P$115,MATCH('Property Value Dist'!$B29,'Pop and Housing Units'!$B$2:$B$115,0),MATCH('Property Value Dist'!BB$2,'Pop and Housing Units'!$B$2:$P$2,0))*INDEX(Assumptions!$A$1:$H$16,MATCH('Property Value Dist'!BB$4,Assumptions!$A$1:$A$16,0),MATCH('Property Value Dist'!BB$2,Assumptions!$A$1:$H$1,0)),0)</f>
        <v>1918</v>
      </c>
      <c r="BC29" s="19">
        <f>ROUND(INDEX('Pop and Housing Units'!$B$2:$P$115,MATCH('Property Value Dist'!$B29,'Pop and Housing Units'!$B$2:$B$115,0),MATCH('Property Value Dist'!BC$2,'Pop and Housing Units'!$B$2:$P$2,0))*INDEX(Assumptions!$A$1:$H$16,MATCH('Property Value Dist'!BC$4,Assumptions!$A$1:$A$16,0),MATCH('Property Value Dist'!BC$2,Assumptions!$A$1:$H$1,0)),0)</f>
        <v>69377</v>
      </c>
      <c r="BD29" s="19">
        <f>ROUND(INDEX('Pop and Housing Units'!$B$2:$P$115,MATCH('Property Value Dist'!$B29,'Pop and Housing Units'!$B$2:$B$115,0),MATCH('Property Value Dist'!BD$2,'Pop and Housing Units'!$B$2:$P$2,0))*INDEX(Assumptions!$A$1:$H$16,MATCH('Property Value Dist'!BD$4,Assumptions!$A$1:$A$16,0),MATCH('Property Value Dist'!BD$2,Assumptions!$A$1:$H$1,0)),0)</f>
        <v>97308</v>
      </c>
      <c r="BE29" s="19">
        <f>ROUND(INDEX('Pop and Housing Units'!$B$2:$P$115,MATCH('Property Value Dist'!$B29,'Pop and Housing Units'!$B$2:$B$115,0),MATCH('Property Value Dist'!BE$2,'Pop and Housing Units'!$B$2:$P$2,0))*INDEX(Assumptions!$A$1:$H$16,MATCH('Property Value Dist'!BE$4,Assumptions!$A$1:$A$16,0),MATCH('Property Value Dist'!BE$2,Assumptions!$A$1:$H$1,0)),0)</f>
        <v>131718</v>
      </c>
      <c r="BF29" s="19">
        <f>ROUND(INDEX('Pop and Housing Units'!$B$2:$P$115,MATCH('Property Value Dist'!$B29,'Pop and Housing Units'!$B$2:$B$115,0),MATCH('Property Value Dist'!BF$2,'Pop and Housing Units'!$B$2:$P$2,0))*INDEX(Assumptions!$A$1:$H$16,MATCH('Property Value Dist'!BF$4,Assumptions!$A$1:$A$16,0),MATCH('Property Value Dist'!BF$2,Assumptions!$A$1:$H$1,0)),0)</f>
        <v>130046</v>
      </c>
      <c r="BG29" s="19">
        <f>ROUND(INDEX('Pop and Housing Units'!$B$2:$P$115,MATCH('Property Value Dist'!$B29,'Pop and Housing Units'!$B$2:$B$115,0),MATCH('Property Value Dist'!BG$2,'Pop and Housing Units'!$B$2:$P$2,0))*INDEX(Assumptions!$A$1:$H$16,MATCH('Property Value Dist'!BG$4,Assumptions!$A$1:$A$16,0),MATCH('Property Value Dist'!BG$2,Assumptions!$A$1:$H$1,0)),0)</f>
        <v>83029</v>
      </c>
      <c r="BH29" s="19">
        <f>ROUND(INDEX('Pop and Housing Units'!$B$2:$P$115,MATCH('Property Value Dist'!$B29,'Pop and Housing Units'!$B$2:$B$115,0),MATCH('Property Value Dist'!BH$2,'Pop and Housing Units'!$B$2:$P$2,0))*INDEX(Assumptions!$A$1:$H$16,MATCH('Property Value Dist'!BH$4,Assumptions!$A$1:$A$16,0),MATCH('Property Value Dist'!BH$2,Assumptions!$A$1:$H$1,0)),0)</f>
        <v>47296</v>
      </c>
      <c r="BI29" s="19">
        <f>ROUND(INDEX('Pop and Housing Units'!$B$2:$P$115,MATCH('Property Value Dist'!$B29,'Pop and Housing Units'!$B$2:$B$115,0),MATCH('Property Value Dist'!BI$2,'Pop and Housing Units'!$B$2:$P$2,0))*INDEX(Assumptions!$A$1:$H$16,MATCH('Property Value Dist'!BI$4,Assumptions!$A$1:$A$16,0),MATCH('Property Value Dist'!BI$2,Assumptions!$A$1:$H$1,0)),0)</f>
        <v>87766</v>
      </c>
      <c r="BJ29" s="19">
        <f>ROUND(INDEX('Pop and Housing Units'!$B$2:$P$115,MATCH('Property Value Dist'!$B29,'Pop and Housing Units'!$B$2:$B$115,0),MATCH('Property Value Dist'!BJ$2,'Pop and Housing Units'!$B$2:$P$2,0))*INDEX(Assumptions!$A$1:$H$16,MATCH('Property Value Dist'!BJ$4,Assumptions!$A$1:$A$16,0),MATCH('Property Value Dist'!BJ$2,Assumptions!$A$1:$H$1,0)),0)</f>
        <v>29186</v>
      </c>
      <c r="BK29" s="19">
        <f>ROUND(INDEX('Pop and Housing Units'!$B$2:$P$115,MATCH('Property Value Dist'!$B29,'Pop and Housing Units'!$B$2:$B$115,0),MATCH('Property Value Dist'!BK$2,'Pop and Housing Units'!$B$2:$P$2,0))*INDEX(Assumptions!$A$1:$H$16,MATCH('Property Value Dist'!BK$4,Assumptions!$A$1:$A$16,0),MATCH('Property Value Dist'!BK$2,Assumptions!$A$1:$H$1,0)),0)</f>
        <v>9682</v>
      </c>
      <c r="BL29" s="19">
        <f>ROUND(INDEX('Pop and Housing Units'!$B$2:$P$115,MATCH('Property Value Dist'!$B29,'Pop and Housing Units'!$B$2:$B$115,0),MATCH('Property Value Dist'!BL$2,'Pop and Housing Units'!$B$2:$P$2,0))*INDEX(Assumptions!$A$1:$H$16,MATCH('Property Value Dist'!BL$4,Assumptions!$A$1:$A$16,0),MATCH('Property Value Dist'!BL$2,Assumptions!$A$1:$H$1,0)),0)</f>
        <v>6269</v>
      </c>
      <c r="BM29" s="19">
        <f>ROUND(INDEX('Pop and Housing Units'!$B$2:$P$115,MATCH('Property Value Dist'!$B29,'Pop and Housing Units'!$B$2:$B$115,0),MATCH('Property Value Dist'!BM$2,'Pop and Housing Units'!$B$2:$P$2,0))*INDEX(Assumptions!$A$1:$H$16,MATCH('Property Value Dist'!BM$4,Assumptions!$A$1:$A$16,0),MATCH('Property Value Dist'!BM$2,Assumptions!$A$1:$H$1,0)),0)</f>
        <v>1254</v>
      </c>
      <c r="BN29" s="19">
        <f>ROUND(INDEX('Pop and Housing Units'!$B$2:$P$115,MATCH('Property Value Dist'!$B29,'Pop and Housing Units'!$B$2:$B$115,0),MATCH('Property Value Dist'!BN$2,'Pop and Housing Units'!$B$2:$P$2,0))*INDEX(Assumptions!$A$1:$H$16,MATCH('Property Value Dist'!BN$4,Assumptions!$A$1:$A$16,0),MATCH('Property Value Dist'!BN$2,Assumptions!$A$1:$H$1,0)),0)</f>
        <v>209</v>
      </c>
      <c r="BO29" s="19">
        <f>ROUND(INDEX('Pop and Housing Units'!$B$2:$P$115,MATCH('Property Value Dist'!$B29,'Pop and Housing Units'!$B$2:$B$115,0),MATCH('Property Value Dist'!BO$2,'Pop and Housing Units'!$B$2:$P$2,0))*INDEX(Assumptions!$A$1:$H$16,MATCH('Property Value Dist'!BO$4,Assumptions!$A$1:$A$16,0),MATCH('Property Value Dist'!BO$2,Assumptions!$A$1:$H$1,0)),0)</f>
        <v>3413</v>
      </c>
      <c r="BP29" s="19">
        <f>ROUND(INDEX('Pop and Housing Units'!$B$2:$P$115,MATCH('Property Value Dist'!$B29,'Pop and Housing Units'!$B$2:$B$115,0),MATCH('Property Value Dist'!BP$2,'Pop and Housing Units'!$B$2:$P$2,0))*INDEX(Assumptions!$A$1:$H$16,MATCH('Property Value Dist'!BP$4,Assumptions!$A$1:$A$16,0),MATCH('Property Value Dist'!BP$2,Assumptions!$A$1:$H$1,0)),0)</f>
        <v>13050</v>
      </c>
      <c r="BQ29" s="19">
        <f>ROUND(INDEX('Pop and Housing Units'!$B$2:$P$115,MATCH('Property Value Dist'!$B29,'Pop and Housing Units'!$B$2:$B$115,0),MATCH('Property Value Dist'!BQ$2,'Pop and Housing Units'!$B$2:$P$2,0))*INDEX(Assumptions!$A$1:$H$16,MATCH('Property Value Dist'!BQ$4,Assumptions!$A$1:$A$16,0),MATCH('Property Value Dist'!BQ$2,Assumptions!$A$1:$H$1,0)),0)</f>
        <v>27149</v>
      </c>
      <c r="BR29" s="19">
        <f>ROUND(INDEX('Pop and Housing Units'!$B$2:$P$115,MATCH('Property Value Dist'!$B29,'Pop and Housing Units'!$B$2:$B$115,0),MATCH('Property Value Dist'!BR$2,'Pop and Housing Units'!$B$2:$P$2,0))*INDEX(Assumptions!$A$1:$H$16,MATCH('Property Value Dist'!BR$4,Assumptions!$A$1:$A$16,0),MATCH('Property Value Dist'!BR$2,Assumptions!$A$1:$H$1,0)),0)</f>
        <v>22971</v>
      </c>
      <c r="BS29" s="19">
        <f>ROUND(INDEX('Pop and Housing Units'!$B$2:$P$115,MATCH('Property Value Dist'!$B29,'Pop and Housing Units'!$B$2:$B$115,0),MATCH('Property Value Dist'!BS$2,'Pop and Housing Units'!$B$2:$P$2,0))*INDEX(Assumptions!$A$1:$H$16,MATCH('Property Value Dist'!BS$4,Assumptions!$A$1:$A$16,0),MATCH('Property Value Dist'!BS$2,Assumptions!$A$1:$H$1,0)),0)</f>
        <v>27597</v>
      </c>
      <c r="BT29" s="19">
        <f>ROUND(INDEX('Pop and Housing Units'!$B$2:$P$115,MATCH('Property Value Dist'!$B29,'Pop and Housing Units'!$B$2:$B$115,0),MATCH('Property Value Dist'!BT$2,'Pop and Housing Units'!$B$2:$P$2,0))*INDEX(Assumptions!$A$1:$H$16,MATCH('Property Value Dist'!BT$4,Assumptions!$A$1:$A$16,0),MATCH('Property Value Dist'!BT$2,Assumptions!$A$1:$H$1,0)),0)</f>
        <v>17624</v>
      </c>
      <c r="BU29" s="19">
        <f>ROUND(INDEX('Pop and Housing Units'!$B$2:$P$115,MATCH('Property Value Dist'!$B29,'Pop and Housing Units'!$B$2:$B$115,0),MATCH('Property Value Dist'!BU$2,'Pop and Housing Units'!$B$2:$P$2,0))*INDEX(Assumptions!$A$1:$H$16,MATCH('Property Value Dist'!BU$4,Assumptions!$A$1:$A$16,0),MATCH('Property Value Dist'!BU$2,Assumptions!$A$1:$H$1,0)),0)</f>
        <v>10007</v>
      </c>
      <c r="BV29" s="19">
        <f>ROUND(INDEX('Pop and Housing Units'!$B$2:$P$115,MATCH('Property Value Dist'!$B29,'Pop and Housing Units'!$B$2:$B$115,0),MATCH('Property Value Dist'!BV$2,'Pop and Housing Units'!$B$2:$P$2,0))*INDEX(Assumptions!$A$1:$H$16,MATCH('Property Value Dist'!BV$4,Assumptions!$A$1:$A$16,0),MATCH('Property Value Dist'!BV$2,Assumptions!$A$1:$H$1,0)),0)</f>
        <v>29264</v>
      </c>
      <c r="BW29" s="19">
        <f>ROUND(INDEX('Pop and Housing Units'!$B$2:$P$115,MATCH('Property Value Dist'!$B29,'Pop and Housing Units'!$B$2:$B$115,0),MATCH('Property Value Dist'!BW$2,'Pop and Housing Units'!$B$2:$P$2,0))*INDEX(Assumptions!$A$1:$H$16,MATCH('Property Value Dist'!BW$4,Assumptions!$A$1:$A$16,0),MATCH('Property Value Dist'!BW$2,Assumptions!$A$1:$H$1,0)),0)</f>
        <v>13772</v>
      </c>
      <c r="BX29" s="19">
        <f>ROUND(INDEX('Pop and Housing Units'!$B$2:$P$115,MATCH('Property Value Dist'!$B29,'Pop and Housing Units'!$B$2:$B$115,0),MATCH('Property Value Dist'!BX$2,'Pop and Housing Units'!$B$2:$P$2,0))*INDEX(Assumptions!$A$1:$H$16,MATCH('Property Value Dist'!BX$4,Assumptions!$A$1:$A$16,0),MATCH('Property Value Dist'!BX$2,Assumptions!$A$1:$H$1,0)),0)</f>
        <v>5244</v>
      </c>
      <c r="BY29" s="19">
        <f>ROUND(INDEX('Pop and Housing Units'!$B$2:$P$115,MATCH('Property Value Dist'!$B29,'Pop and Housing Units'!$B$2:$B$115,0),MATCH('Property Value Dist'!BY$2,'Pop and Housing Units'!$B$2:$P$2,0))*INDEX(Assumptions!$A$1:$H$16,MATCH('Property Value Dist'!BY$4,Assumptions!$A$1:$A$16,0),MATCH('Property Value Dist'!BY$2,Assumptions!$A$1:$H$1,0)),0)</f>
        <v>2717</v>
      </c>
      <c r="BZ29" s="19">
        <f>ROUND(INDEX('Pop and Housing Units'!$B$2:$P$115,MATCH('Property Value Dist'!$B29,'Pop and Housing Units'!$B$2:$B$115,0),MATCH('Property Value Dist'!BZ$2,'Pop and Housing Units'!$B$2:$P$2,0))*INDEX(Assumptions!$A$1:$H$16,MATCH('Property Value Dist'!BZ$4,Assumptions!$A$1:$A$16,0),MATCH('Property Value Dist'!BZ$2,Assumptions!$A$1:$H$1,0)),0)</f>
        <v>1857</v>
      </c>
      <c r="CA29" s="19">
        <f>ROUND(INDEX('Pop and Housing Units'!$B$2:$P$115,MATCH('Property Value Dist'!$B29,'Pop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29" s="19">
        <f>ROUND(INDEX('Pop and Housing Units'!$B$2:$P$115,MATCH('Property Value Dist'!$B29,'Pop and Housing Units'!$B$2:$B$115,0),MATCH('Property Value Dist'!CB$2,'Pop and Housing Units'!$B$2:$P$2,0))*INDEX(Assumptions!$A$1:$H$16,MATCH('Property Value Dist'!CB$4,Assumptions!$A$1:$A$16,0),MATCH('Property Value Dist'!CB$2,Assumptions!$A$1:$H$1,0)),0)</f>
        <v>688</v>
      </c>
    </row>
    <row r="30" spans="2:80">
      <c r="B30" s="18">
        <f t="shared" si="6"/>
        <v>2045</v>
      </c>
      <c r="C30" s="17">
        <f>ROUND(INDEX('Pop and Housing Units'!$B$2:$P$115,MATCH('Property Value Dist'!$B30,'Pop and Housing Units'!$B$2:$B$115,0),MATCH('Property Value Dist'!C$2,'Pop and Housing Units'!$B$2:$P$2,0))*INDEX(Assumptions!$A$1:$H$16,MATCH('Property Value Dist'!C$4,Assumptions!$A$1:$A$16,0),MATCH('Property Value Dist'!C$2,Assumptions!$A$1:$H$1,0)),0)</f>
        <v>176678</v>
      </c>
      <c r="D30" s="17">
        <f>ROUND(INDEX('Pop and Housing Units'!$B$2:$P$115,MATCH('Property Value Dist'!$B30,'Pop and Housing Units'!$B$2:$B$115,0),MATCH('Property Value Dist'!D$2,'Pop and Housing Units'!$B$2:$P$2,0))*INDEX(Assumptions!$A$1:$H$16,MATCH('Property Value Dist'!D$4,Assumptions!$A$1:$A$16,0),MATCH('Property Value Dist'!D$2,Assumptions!$A$1:$H$1,0)),0)</f>
        <v>188593</v>
      </c>
      <c r="E30" s="17">
        <f>ROUND(INDEX('Pop and Housing Units'!$B$2:$P$115,MATCH('Property Value Dist'!$B30,'Pop and Housing Units'!$B$2:$B$115,0),MATCH('Property Value Dist'!E$2,'Pop and Housing Units'!$B$2:$P$2,0))*INDEX(Assumptions!$A$1:$H$16,MATCH('Property Value Dist'!E$4,Assumptions!$A$1:$A$16,0),MATCH('Property Value Dist'!E$2,Assumptions!$A$1:$H$1,0)),0)</f>
        <v>285561</v>
      </c>
      <c r="F30" s="17">
        <f>ROUND(INDEX('Pop and Housing Units'!$B$2:$P$115,MATCH('Property Value Dist'!$B30,'Pop and Housing Units'!$B$2:$B$115,0),MATCH('Property Value Dist'!F$2,'Pop and Housing Units'!$B$2:$P$2,0))*INDEX(Assumptions!$A$1:$H$16,MATCH('Property Value Dist'!F$4,Assumptions!$A$1:$A$16,0),MATCH('Property Value Dist'!F$2,Assumptions!$A$1:$H$1,0)),0)</f>
        <v>659050</v>
      </c>
      <c r="G30" s="17">
        <f>ROUND(INDEX('Pop and Housing Units'!$B$2:$P$115,MATCH('Property Value Dist'!$B30,'Pop and Housing Units'!$B$2:$B$115,0),MATCH('Property Value Dist'!G$2,'Pop and Housing Units'!$B$2:$P$2,0))*INDEX(Assumptions!$A$1:$H$16,MATCH('Property Value Dist'!G$4,Assumptions!$A$1:$A$16,0),MATCH('Property Value Dist'!G$2,Assumptions!$A$1:$H$1,0)),0)</f>
        <v>442927</v>
      </c>
      <c r="H30" s="17">
        <f>ROUND(INDEX('Pop and Housing Units'!$B$2:$P$115,MATCH('Property Value Dist'!$B30,'Pop and Housing Units'!$B$2:$B$115,0),MATCH('Property Value Dist'!H$2,'Pop and Housing Units'!$B$2:$P$2,0))*INDEX(Assumptions!$A$1:$H$16,MATCH('Property Value Dist'!H$4,Assumptions!$A$1:$A$16,0),MATCH('Property Value Dist'!H$2,Assumptions!$A$1:$H$1,0)),0)</f>
        <v>336099</v>
      </c>
      <c r="I30" s="17">
        <f>ROUND(INDEX('Pop and Housing Units'!$B$2:$P$115,MATCH('Property Value Dist'!$B30,'Pop and Housing Units'!$B$2:$B$115,0),MATCH('Property Value Dist'!I$2,'Pop and Housing Units'!$B$2:$P$2,0))*INDEX(Assumptions!$A$1:$H$16,MATCH('Property Value Dist'!I$4,Assumptions!$A$1:$A$16,0),MATCH('Property Value Dist'!I$2,Assumptions!$A$1:$H$1,0)),0)</f>
        <v>941734</v>
      </c>
      <c r="J30" s="17">
        <f>ROUND(INDEX('Pop and Housing Units'!$B$2:$P$115,MATCH('Property Value Dist'!$B30,'Pop and Housing Units'!$B$2:$B$115,0),MATCH('Property Value Dist'!J$2,'Pop and Housing Units'!$B$2:$P$2,0))*INDEX(Assumptions!$A$1:$H$16,MATCH('Property Value Dist'!J$4,Assumptions!$A$1:$A$16,0),MATCH('Property Value Dist'!J$2,Assumptions!$A$1:$H$1,0)),0)</f>
        <v>472921</v>
      </c>
      <c r="K30" s="17">
        <f>ROUND(INDEX('Pop and Housing Units'!$B$2:$P$115,MATCH('Property Value Dist'!$B30,'Pop and Housing Units'!$B$2:$B$115,0),MATCH('Property Value Dist'!K$2,'Pop and Housing Units'!$B$2:$P$2,0))*INDEX(Assumptions!$A$1:$H$16,MATCH('Property Value Dist'!K$4,Assumptions!$A$1:$A$16,0),MATCH('Property Value Dist'!K$2,Assumptions!$A$1:$H$1,0)),0)</f>
        <v>216944</v>
      </c>
      <c r="L30" s="17">
        <f>ROUND(INDEX('Pop and Housing Units'!$B$2:$P$115,MATCH('Property Value Dist'!$B30,'Pop and Housing Units'!$B$2:$B$115,0),MATCH('Property Value Dist'!L$2,'Pop and Housing Units'!$B$2:$P$2,0))*INDEX(Assumptions!$A$1:$H$16,MATCH('Property Value Dist'!L$4,Assumptions!$A$1:$A$16,0),MATCH('Property Value Dist'!L$2,Assumptions!$A$1:$H$1,0)),0)</f>
        <v>235434</v>
      </c>
      <c r="M30" s="17">
        <f>ROUND(INDEX('Pop and Housing Units'!$B$2:$P$115,MATCH('Property Value Dist'!$B30,'Pop and Housing Units'!$B$2:$B$115,0),MATCH('Property Value Dist'!M$2,'Pop and Housing Units'!$B$2:$P$2,0))*INDEX(Assumptions!$A$1:$H$16,MATCH('Property Value Dist'!M$4,Assumptions!$A$1:$A$16,0),MATCH('Property Value Dist'!M$2,Assumptions!$A$1:$H$1,0)),0)</f>
        <v>81765</v>
      </c>
      <c r="N30" s="17">
        <f>ROUND(INDEX('Pop and Housing Units'!$B$2:$P$115,MATCH('Property Value Dist'!$B30,'Pop and Housing Units'!$B$2:$B$115,0),MATCH('Property Value Dist'!N$2,'Pop and Housing Units'!$B$2:$P$2,0))*INDEX(Assumptions!$A$1:$H$16,MATCH('Property Value Dist'!N$4,Assumptions!$A$1:$A$16,0),MATCH('Property Value Dist'!N$2,Assumptions!$A$1:$H$1,0)),0)</f>
        <v>46429</v>
      </c>
      <c r="O30" s="17">
        <f>ROUND(INDEX('Pop and Housing Units'!$B$2:$P$115,MATCH('Property Value Dist'!$B30,'Pop and Housing Units'!$B$2:$B$115,0),MATCH('Property Value Dist'!O$2,'Pop and Housing Units'!$B$2:$P$2,0))*INDEX(Assumptions!$A$1:$H$16,MATCH('Property Value Dist'!O$4,Assumptions!$A$1:$A$16,0),MATCH('Property Value Dist'!O$2,Assumptions!$A$1:$H$1,0)),0)</f>
        <v>24653</v>
      </c>
      <c r="P30" s="17">
        <f>ROUND(INDEX('Pop and Housing Units'!$B$2:$P$115,MATCH('Property Value Dist'!$B30,'Pop and Housing Units'!$B$2:$B$115,0),MATCH('Property Value Dist'!P$2,'Pop and Housing Units'!$B$2:$P$2,0))*INDEX(Assumptions!$A$1:$H$16,MATCH('Property Value Dist'!P$4,Assumptions!$A$1:$A$16,0),MATCH('Property Value Dist'!P$2,Assumptions!$A$1:$H$1,0)),0)</f>
        <v>216838</v>
      </c>
      <c r="Q30" s="17">
        <f>ROUND(INDEX('Pop and Housing Units'!$B$2:$P$115,MATCH('Property Value Dist'!$B30,'Pop and Housing Units'!$B$2:$B$115,0),MATCH('Property Value Dist'!Q$2,'Pop and Housing Units'!$B$2:$P$2,0))*INDEX(Assumptions!$A$1:$H$16,MATCH('Property Value Dist'!Q$4,Assumptions!$A$1:$A$16,0),MATCH('Property Value Dist'!Q$2,Assumptions!$A$1:$H$1,0)),0)</f>
        <v>183953</v>
      </c>
      <c r="R30" s="17">
        <f>ROUND(INDEX('Pop and Housing Units'!$B$2:$P$115,MATCH('Property Value Dist'!$B30,'Pop and Housing Units'!$B$2:$B$115,0),MATCH('Property Value Dist'!R$2,'Pop and Housing Units'!$B$2:$P$2,0))*INDEX(Assumptions!$A$1:$H$16,MATCH('Property Value Dist'!R$4,Assumptions!$A$1:$A$16,0),MATCH('Property Value Dist'!R$2,Assumptions!$A$1:$H$1,0)),0)</f>
        <v>237392</v>
      </c>
      <c r="S30" s="17">
        <f>ROUND(INDEX('Pop and Housing Units'!$B$2:$P$115,MATCH('Property Value Dist'!$B30,'Pop and Housing Units'!$B$2:$B$115,0),MATCH('Property Value Dist'!S$2,'Pop and Housing Units'!$B$2:$P$2,0))*INDEX(Assumptions!$A$1:$H$16,MATCH('Property Value Dist'!S$4,Assumptions!$A$1:$A$16,0),MATCH('Property Value Dist'!S$2,Assumptions!$A$1:$H$1,0)),0)</f>
        <v>524454</v>
      </c>
      <c r="T30" s="17">
        <f>ROUND(INDEX('Pop and Housing Units'!$B$2:$P$115,MATCH('Property Value Dist'!$B30,'Pop and Housing Units'!$B$2:$B$115,0),MATCH('Property Value Dist'!T$2,'Pop and Housing Units'!$B$2:$P$2,0))*INDEX(Assumptions!$A$1:$H$16,MATCH('Property Value Dist'!T$4,Assumptions!$A$1:$A$16,0),MATCH('Property Value Dist'!T$2,Assumptions!$A$1:$H$1,0)),0)</f>
        <v>383663</v>
      </c>
      <c r="U30" s="17">
        <f>ROUND(INDEX('Pop and Housing Units'!$B$2:$P$115,MATCH('Property Value Dist'!$B30,'Pop and Housing Units'!$B$2:$B$115,0),MATCH('Property Value Dist'!U$2,'Pop and Housing Units'!$B$2:$P$2,0))*INDEX(Assumptions!$A$1:$H$16,MATCH('Property Value Dist'!U$4,Assumptions!$A$1:$A$16,0),MATCH('Property Value Dist'!U$2,Assumptions!$A$1:$H$1,0)),0)</f>
        <v>324401</v>
      </c>
      <c r="V30" s="17">
        <f>ROUND(INDEX('Pop and Housing Units'!$B$2:$P$115,MATCH('Property Value Dist'!$B30,'Pop and Housing Units'!$B$2:$B$115,0),MATCH('Property Value Dist'!V$2,'Pop and Housing Units'!$B$2:$P$2,0))*INDEX(Assumptions!$A$1:$H$16,MATCH('Property Value Dist'!V$4,Assumptions!$A$1:$A$16,0),MATCH('Property Value Dist'!V$2,Assumptions!$A$1:$H$1,0)),0)</f>
        <v>837208</v>
      </c>
      <c r="W30" s="17">
        <f>ROUND(INDEX('Pop and Housing Units'!$B$2:$P$115,MATCH('Property Value Dist'!$B30,'Pop and Housing Units'!$B$2:$B$115,0),MATCH('Property Value Dist'!W$2,'Pop and Housing Units'!$B$2:$P$2,0))*INDEX(Assumptions!$A$1:$H$16,MATCH('Property Value Dist'!W$4,Assumptions!$A$1:$A$16,0),MATCH('Property Value Dist'!W$2,Assumptions!$A$1:$H$1,0)),0)</f>
        <v>385718</v>
      </c>
      <c r="X30" s="17">
        <f>ROUND(INDEX('Pop and Housing Units'!$B$2:$P$115,MATCH('Property Value Dist'!$B30,'Pop and Housing Units'!$B$2:$B$115,0),MATCH('Property Value Dist'!X$2,'Pop and Housing Units'!$B$2:$P$2,0))*INDEX(Assumptions!$A$1:$H$16,MATCH('Property Value Dist'!X$4,Assumptions!$A$1:$A$16,0),MATCH('Property Value Dist'!X$2,Assumptions!$A$1:$H$1,0)),0)</f>
        <v>166482</v>
      </c>
      <c r="Y30" s="17">
        <f>ROUND(INDEX('Pop and Housing Units'!$B$2:$P$115,MATCH('Property Value Dist'!$B30,'Pop and Housing Units'!$B$2:$B$115,0),MATCH('Property Value Dist'!Y$2,'Pop and Housing Units'!$B$2:$P$2,0))*INDEX(Assumptions!$A$1:$H$16,MATCH('Property Value Dist'!Y$4,Assumptions!$A$1:$A$16,0),MATCH('Property Value Dist'!Y$2,Assumptions!$A$1:$H$1,0)),0)</f>
        <v>106192</v>
      </c>
      <c r="Z30" s="17">
        <f>ROUND(INDEX('Pop and Housing Units'!$B$2:$P$115,MATCH('Property Value Dist'!$B30,'Pop and Housing Units'!$B$2:$B$115,0),MATCH('Property Value Dist'!Z$2,'Pop and Housing Units'!$B$2:$P$2,0))*INDEX(Assumptions!$A$1:$H$16,MATCH('Property Value Dist'!Z$4,Assumptions!$A$1:$A$16,0),MATCH('Property Value Dist'!Z$2,Assumptions!$A$1:$H$1,0)),0)</f>
        <v>27405</v>
      </c>
      <c r="AA30" s="17">
        <f>ROUND(INDEX('Pop and Housing Units'!$B$2:$P$115,MATCH('Property Value Dist'!$B30,'Pop and Housing Units'!$B$2:$B$115,0),MATCH('Property Value Dist'!AA$2,'Pop and Housing Units'!$B$2:$P$2,0))*INDEX(Assumptions!$A$1:$H$16,MATCH('Property Value Dist'!AA$4,Assumptions!$A$1:$A$16,0),MATCH('Property Value Dist'!AA$2,Assumptions!$A$1:$H$1,0)),0)</f>
        <v>19183</v>
      </c>
      <c r="AB30" s="17">
        <f>ROUND(INDEX('Pop and Housing Units'!$B$2:$P$115,MATCH('Property Value Dist'!$B30,'Pop and Housing Units'!$B$2:$B$115,0),MATCH('Property Value Dist'!AB$2,'Pop and Housing Units'!$B$2:$P$2,0))*INDEX(Assumptions!$A$1:$H$16,MATCH('Property Value Dist'!AB$4,Assumptions!$A$1:$A$16,0),MATCH('Property Value Dist'!AB$2,Assumptions!$A$1:$H$1,0)),0)</f>
        <v>12675</v>
      </c>
      <c r="AC30" s="17">
        <f>ROUND(INDEX('Pop and Housing Units'!$B$2:$P$115,MATCH('Property Value Dist'!$B30,'Pop and Housing Units'!$B$2:$B$115,0),MATCH('Property Value Dist'!AC$2,'Pop and Housing Units'!$B$2:$P$2,0))*INDEX(Assumptions!$A$1:$H$16,MATCH('Property Value Dist'!AC$4,Assumptions!$A$1:$A$16,0),MATCH('Property Value Dist'!AC$2,Assumptions!$A$1:$H$1,0)),0)</f>
        <v>115502</v>
      </c>
      <c r="AD30" s="17">
        <f>ROUND(INDEX('Pop and Housing Units'!$B$2:$P$115,MATCH('Property Value Dist'!$B30,'Pop and Housing Units'!$B$2:$B$115,0),MATCH('Property Value Dist'!AD$2,'Pop and Housing Units'!$B$2:$P$2,0))*INDEX(Assumptions!$A$1:$H$16,MATCH('Property Value Dist'!AD$4,Assumptions!$A$1:$A$16,0),MATCH('Property Value Dist'!AD$2,Assumptions!$A$1:$H$1,0)),0)</f>
        <v>202129</v>
      </c>
      <c r="AE30" s="17">
        <f>ROUND(INDEX('Pop and Housing Units'!$B$2:$P$115,MATCH('Property Value Dist'!$B30,'Pop and Housing Units'!$B$2:$B$115,0),MATCH('Property Value Dist'!AE$2,'Pop and Housing Units'!$B$2:$P$2,0))*INDEX(Assumptions!$A$1:$H$16,MATCH('Property Value Dist'!AE$4,Assumptions!$A$1:$A$16,0),MATCH('Property Value Dist'!AE$2,Assumptions!$A$1:$H$1,0)),0)</f>
        <v>364350</v>
      </c>
      <c r="AF30" s="17">
        <f>ROUND(INDEX('Pop and Housing Units'!$B$2:$P$115,MATCH('Property Value Dist'!$B30,'Pop and Housing Units'!$B$2:$B$115,0),MATCH('Property Value Dist'!AF$2,'Pop and Housing Units'!$B$2:$P$2,0))*INDEX(Assumptions!$A$1:$H$16,MATCH('Property Value Dist'!AF$4,Assumptions!$A$1:$A$16,0),MATCH('Property Value Dist'!AF$2,Assumptions!$A$1:$H$1,0)),0)</f>
        <v>701123</v>
      </c>
      <c r="AG30" s="17">
        <f>ROUND(INDEX('Pop and Housing Units'!$B$2:$P$115,MATCH('Property Value Dist'!$B30,'Pop and Housing Units'!$B$2:$B$115,0),MATCH('Property Value Dist'!AG$2,'Pop and Housing Units'!$B$2:$P$2,0))*INDEX(Assumptions!$A$1:$H$16,MATCH('Property Value Dist'!AG$4,Assumptions!$A$1:$A$16,0),MATCH('Property Value Dist'!AG$2,Assumptions!$A$1:$H$1,0)),0)</f>
        <v>341639</v>
      </c>
      <c r="AH30" s="17">
        <f>ROUND(INDEX('Pop and Housing Units'!$B$2:$P$115,MATCH('Property Value Dist'!$B30,'Pop and Housing Units'!$B$2:$B$115,0),MATCH('Property Value Dist'!AH$2,'Pop and Housing Units'!$B$2:$P$2,0))*INDEX(Assumptions!$A$1:$H$16,MATCH('Property Value Dist'!AH$4,Assumptions!$A$1:$A$16,0),MATCH('Property Value Dist'!AH$2,Assumptions!$A$1:$H$1,0)),0)</f>
        <v>246902</v>
      </c>
      <c r="AI30" s="17">
        <f>ROUND(INDEX('Pop and Housing Units'!$B$2:$P$115,MATCH('Property Value Dist'!$B30,'Pop and Housing Units'!$B$2:$B$115,0),MATCH('Property Value Dist'!AI$2,'Pop and Housing Units'!$B$2:$P$2,0))*INDEX(Assumptions!$A$1:$H$16,MATCH('Property Value Dist'!AI$4,Assumptions!$A$1:$A$16,0),MATCH('Property Value Dist'!AI$2,Assumptions!$A$1:$H$1,0)),0)</f>
        <v>614497</v>
      </c>
      <c r="AJ30" s="17">
        <f>ROUND(INDEX('Pop and Housing Units'!$B$2:$P$115,MATCH('Property Value Dist'!$B30,'Pop and Housing Units'!$B$2:$B$115,0),MATCH('Property Value Dist'!AJ$2,'Pop and Housing Units'!$B$2:$P$2,0))*INDEX(Assumptions!$A$1:$H$16,MATCH('Property Value Dist'!AJ$4,Assumptions!$A$1:$A$16,0),MATCH('Property Value Dist'!AJ$2,Assumptions!$A$1:$H$1,0)),0)</f>
        <v>327039</v>
      </c>
      <c r="AK30" s="17">
        <f>ROUND(INDEX('Pop and Housing Units'!$B$2:$P$115,MATCH('Property Value Dist'!$B30,'Pop and Housing Units'!$B$2:$B$115,0),MATCH('Property Value Dist'!AK$2,'Pop and Housing Units'!$B$2:$P$2,0))*INDEX(Assumptions!$A$1:$H$16,MATCH('Property Value Dist'!AK$4,Assumptions!$A$1:$A$16,0),MATCH('Property Value Dist'!AK$2,Assumptions!$A$1:$H$1,0)),0)</f>
        <v>140809</v>
      </c>
      <c r="AL30" s="17">
        <f>ROUND(INDEX('Pop and Housing Units'!$B$2:$P$115,MATCH('Property Value Dist'!$B30,'Pop and Housing Units'!$B$2:$B$115,0),MATCH('Property Value Dist'!AL$2,'Pop and Housing Units'!$B$2:$P$2,0))*INDEX(Assumptions!$A$1:$H$16,MATCH('Property Value Dist'!AL$4,Assumptions!$A$1:$A$16,0),MATCH('Property Value Dist'!AL$2,Assumptions!$A$1:$H$1,0)),0)</f>
        <v>138213</v>
      </c>
      <c r="AM30" s="17">
        <f>ROUND(INDEX('Pop and Housing Units'!$B$2:$P$115,MATCH('Property Value Dist'!$B30,'Pop and Housing Units'!$B$2:$B$115,0),MATCH('Property Value Dist'!AM$2,'Pop and Housing Units'!$B$2:$P$2,0))*INDEX(Assumptions!$A$1:$H$16,MATCH('Property Value Dist'!AM$4,Assumptions!$A$1:$A$16,0),MATCH('Property Value Dist'!AM$2,Assumptions!$A$1:$H$1,0)),0)</f>
        <v>28227</v>
      </c>
      <c r="AN30" s="17">
        <f>ROUND(INDEX('Pop and Housing Units'!$B$2:$P$115,MATCH('Property Value Dist'!$B30,'Pop and Housing Units'!$B$2:$B$115,0),MATCH('Property Value Dist'!AN$2,'Pop and Housing Units'!$B$2:$P$2,0))*INDEX(Assumptions!$A$1:$H$16,MATCH('Property Value Dist'!AN$4,Assumptions!$A$1:$A$16,0),MATCH('Property Value Dist'!AN$2,Assumptions!$A$1:$H$1,0)),0)</f>
        <v>11680</v>
      </c>
      <c r="AO30" s="17">
        <f>ROUND(INDEX('Pop and Housing Units'!$B$2:$P$115,MATCH('Property Value Dist'!$B30,'Pop and Housing Units'!$B$2:$B$115,0),MATCH('Property Value Dist'!AO$2,'Pop and Housing Units'!$B$2:$P$2,0))*INDEX(Assumptions!$A$1:$H$16,MATCH('Property Value Dist'!AO$4,Assumptions!$A$1:$A$16,0),MATCH('Property Value Dist'!AO$2,Assumptions!$A$1:$H$1,0)),0)</f>
        <v>12329</v>
      </c>
      <c r="AP30" s="17">
        <f>ROUND(INDEX('Pop and Housing Units'!$B$2:$P$115,MATCH('Property Value Dist'!$B30,'Pop and Housing Units'!$B$2:$B$115,0),MATCH('Property Value Dist'!AP$2,'Pop and Housing Units'!$B$2:$P$2,0))*INDEX(Assumptions!$A$1:$H$16,MATCH('Property Value Dist'!AP$4,Assumptions!$A$1:$A$16,0),MATCH('Property Value Dist'!AP$2,Assumptions!$A$1:$H$1,0)),0)</f>
        <v>113625</v>
      </c>
      <c r="AQ30" s="17">
        <f>ROUND(INDEX('Pop and Housing Units'!$B$2:$P$115,MATCH('Property Value Dist'!$B30,'Pop and Housing Units'!$B$2:$B$115,0),MATCH('Property Value Dist'!AQ$2,'Pop and Housing Units'!$B$2:$P$2,0))*INDEX(Assumptions!$A$1:$H$16,MATCH('Property Value Dist'!AQ$4,Assumptions!$A$1:$A$16,0),MATCH('Property Value Dist'!AQ$2,Assumptions!$A$1:$H$1,0)),0)</f>
        <v>113988</v>
      </c>
      <c r="AR30" s="17">
        <f>ROUND(INDEX('Pop and Housing Units'!$B$2:$P$115,MATCH('Property Value Dist'!$B30,'Pop and Housing Units'!$B$2:$B$115,0),MATCH('Property Value Dist'!AR$2,'Pop and Housing Units'!$B$2:$P$2,0))*INDEX(Assumptions!$A$1:$H$16,MATCH('Property Value Dist'!AR$4,Assumptions!$A$1:$A$16,0),MATCH('Property Value Dist'!AR$2,Assumptions!$A$1:$H$1,0)),0)</f>
        <v>95271</v>
      </c>
      <c r="AS30" s="17">
        <f>ROUND(INDEX('Pop and Housing Units'!$B$2:$P$115,MATCH('Property Value Dist'!$B30,'Pop and Housing Units'!$B$2:$B$115,0),MATCH('Property Value Dist'!AS$2,'Pop and Housing Units'!$B$2:$P$2,0))*INDEX(Assumptions!$A$1:$H$16,MATCH('Property Value Dist'!AS$4,Assumptions!$A$1:$A$16,0),MATCH('Property Value Dist'!AS$2,Assumptions!$A$1:$H$1,0)),0)</f>
        <v>104207</v>
      </c>
      <c r="AT30" s="17">
        <f>ROUND(INDEX('Pop and Housing Units'!$B$2:$P$115,MATCH('Property Value Dist'!$B30,'Pop and Housing Units'!$B$2:$B$115,0),MATCH('Property Value Dist'!AT$2,'Pop and Housing Units'!$B$2:$P$2,0))*INDEX(Assumptions!$A$1:$H$16,MATCH('Property Value Dist'!AT$4,Assumptions!$A$1:$A$16,0),MATCH('Property Value Dist'!AT$2,Assumptions!$A$1:$H$1,0)),0)</f>
        <v>52888</v>
      </c>
      <c r="AU30" s="17">
        <f>ROUND(INDEX('Pop and Housing Units'!$B$2:$P$115,MATCH('Property Value Dist'!$B30,'Pop and Housing Units'!$B$2:$B$115,0),MATCH('Property Value Dist'!AU$2,'Pop and Housing Units'!$B$2:$P$2,0))*INDEX(Assumptions!$A$1:$H$16,MATCH('Property Value Dist'!AU$4,Assumptions!$A$1:$A$16,0),MATCH('Property Value Dist'!AU$2,Assumptions!$A$1:$H$1,0)),0)</f>
        <v>20346</v>
      </c>
      <c r="AV30" s="17">
        <f>ROUND(INDEX('Pop and Housing Units'!$B$2:$P$115,MATCH('Property Value Dist'!$B30,'Pop and Housing Units'!$B$2:$B$115,0),MATCH('Property Value Dist'!AV$2,'Pop and Housing Units'!$B$2:$P$2,0))*INDEX(Assumptions!$A$1:$H$16,MATCH('Property Value Dist'!AV$4,Assumptions!$A$1:$A$16,0),MATCH('Property Value Dist'!AV$2,Assumptions!$A$1:$H$1,0)),0)</f>
        <v>61160</v>
      </c>
      <c r="AW30" s="17">
        <f>ROUND(INDEX('Pop and Housing Units'!$B$2:$P$115,MATCH('Property Value Dist'!$B30,'Pop and Housing Units'!$B$2:$B$115,0),MATCH('Property Value Dist'!AW$2,'Pop and Housing Units'!$B$2:$P$2,0))*INDEX(Assumptions!$A$1:$H$16,MATCH('Property Value Dist'!AW$4,Assumptions!$A$1:$A$16,0),MATCH('Property Value Dist'!AW$2,Assumptions!$A$1:$H$1,0)),0)</f>
        <v>17569</v>
      </c>
      <c r="AX30" s="17">
        <f>ROUND(INDEX('Pop and Housing Units'!$B$2:$P$115,MATCH('Property Value Dist'!$B30,'Pop and Housing Units'!$B$2:$B$115,0),MATCH('Property Value Dist'!AX$2,'Pop and Housing Units'!$B$2:$P$2,0))*INDEX(Assumptions!$A$1:$H$16,MATCH('Property Value Dist'!AX$4,Assumptions!$A$1:$A$16,0),MATCH('Property Value Dist'!AX$2,Assumptions!$A$1:$H$1,0)),0)</f>
        <v>11049</v>
      </c>
      <c r="AY30" s="17">
        <f>ROUND(INDEX('Pop and Housing Units'!$B$2:$P$115,MATCH('Property Value Dist'!$B30,'Pop and Housing Units'!$B$2:$B$115,0),MATCH('Property Value Dist'!AY$2,'Pop and Housing Units'!$B$2:$P$2,0))*INDEX(Assumptions!$A$1:$H$16,MATCH('Property Value Dist'!AY$4,Assumptions!$A$1:$A$16,0),MATCH('Property Value Dist'!AY$2,Assumptions!$A$1:$H$1,0)),0)</f>
        <v>6520</v>
      </c>
      <c r="AZ30" s="17">
        <f>ROUND(INDEX('Pop and Housing Units'!$B$2:$P$115,MATCH('Property Value Dist'!$B30,'Pop and Housing Units'!$B$2:$B$115,0),MATCH('Property Value Dist'!AZ$2,'Pop and Housing Units'!$B$2:$P$2,0))*INDEX(Assumptions!$A$1:$H$16,MATCH('Property Value Dist'!AZ$4,Assumptions!$A$1:$A$16,0),MATCH('Property Value Dist'!AZ$2,Assumptions!$A$1:$H$1,0)),0)</f>
        <v>1570</v>
      </c>
      <c r="BA30" s="17">
        <f>ROUND(INDEX('Pop and Housing Units'!$B$2:$P$115,MATCH('Property Value Dist'!$B30,'Pop and Housing Units'!$B$2:$B$115,0),MATCH('Property Value Dist'!BA$2,'Pop and Housing Units'!$B$2:$P$2,0))*INDEX(Assumptions!$A$1:$H$16,MATCH('Property Value Dist'!BA$4,Assumptions!$A$1:$A$16,0),MATCH('Property Value Dist'!BA$2,Assumptions!$A$1:$H$1,0)),0)</f>
        <v>3622</v>
      </c>
      <c r="BB30" s="17">
        <f>ROUND(INDEX('Pop and Housing Units'!$B$2:$P$115,MATCH('Property Value Dist'!$B30,'Pop and Housing Units'!$B$2:$B$115,0),MATCH('Property Value Dist'!BB$2,'Pop and Housing Units'!$B$2:$P$2,0))*INDEX(Assumptions!$A$1:$H$16,MATCH('Property Value Dist'!BB$4,Assumptions!$A$1:$A$16,0),MATCH('Property Value Dist'!BB$2,Assumptions!$A$1:$H$1,0)),0)</f>
        <v>1932</v>
      </c>
      <c r="BC30" s="17">
        <f>ROUND(INDEX('Pop and Housing Units'!$B$2:$P$115,MATCH('Property Value Dist'!$B30,'Pop and Housing Units'!$B$2:$B$115,0),MATCH('Property Value Dist'!BC$2,'Pop and Housing Units'!$B$2:$P$2,0))*INDEX(Assumptions!$A$1:$H$16,MATCH('Property Value Dist'!BC$4,Assumptions!$A$1:$A$16,0),MATCH('Property Value Dist'!BC$2,Assumptions!$A$1:$H$1,0)),0)</f>
        <v>69916</v>
      </c>
      <c r="BD30" s="17">
        <f>ROUND(INDEX('Pop and Housing Units'!$B$2:$P$115,MATCH('Property Value Dist'!$B30,'Pop and Housing Units'!$B$2:$B$115,0),MATCH('Property Value Dist'!BD$2,'Pop and Housing Units'!$B$2:$P$2,0))*INDEX(Assumptions!$A$1:$H$16,MATCH('Property Value Dist'!BD$4,Assumptions!$A$1:$A$16,0),MATCH('Property Value Dist'!BD$2,Assumptions!$A$1:$H$1,0)),0)</f>
        <v>98065</v>
      </c>
      <c r="BE30" s="17">
        <f>ROUND(INDEX('Pop and Housing Units'!$B$2:$P$115,MATCH('Property Value Dist'!$B30,'Pop and Housing Units'!$B$2:$B$115,0),MATCH('Property Value Dist'!BE$2,'Pop and Housing Units'!$B$2:$P$2,0))*INDEX(Assumptions!$A$1:$H$16,MATCH('Property Value Dist'!BE$4,Assumptions!$A$1:$A$16,0),MATCH('Property Value Dist'!BE$2,Assumptions!$A$1:$H$1,0)),0)</f>
        <v>132742</v>
      </c>
      <c r="BF30" s="17">
        <f>ROUND(INDEX('Pop and Housing Units'!$B$2:$P$115,MATCH('Property Value Dist'!$B30,'Pop and Housing Units'!$B$2:$B$115,0),MATCH('Property Value Dist'!BF$2,'Pop and Housing Units'!$B$2:$P$2,0))*INDEX(Assumptions!$A$1:$H$16,MATCH('Property Value Dist'!BF$4,Assumptions!$A$1:$A$16,0),MATCH('Property Value Dist'!BF$2,Assumptions!$A$1:$H$1,0)),0)</f>
        <v>131057</v>
      </c>
      <c r="BG30" s="17">
        <f>ROUND(INDEX('Pop and Housing Units'!$B$2:$P$115,MATCH('Property Value Dist'!$B30,'Pop and Housing Units'!$B$2:$B$115,0),MATCH('Property Value Dist'!BG$2,'Pop and Housing Units'!$B$2:$P$2,0))*INDEX(Assumptions!$A$1:$H$16,MATCH('Property Value Dist'!BG$4,Assumptions!$A$1:$A$16,0),MATCH('Property Value Dist'!BG$2,Assumptions!$A$1:$H$1,0)),0)</f>
        <v>83674</v>
      </c>
      <c r="BH30" s="17">
        <f>ROUND(INDEX('Pop and Housing Units'!$B$2:$P$115,MATCH('Property Value Dist'!$B30,'Pop and Housing Units'!$B$2:$B$115,0),MATCH('Property Value Dist'!BH$2,'Pop and Housing Units'!$B$2:$P$2,0))*INDEX(Assumptions!$A$1:$H$16,MATCH('Property Value Dist'!BH$4,Assumptions!$A$1:$A$16,0),MATCH('Property Value Dist'!BH$2,Assumptions!$A$1:$H$1,0)),0)</f>
        <v>47664</v>
      </c>
      <c r="BI30" s="17">
        <f>ROUND(INDEX('Pop and Housing Units'!$B$2:$P$115,MATCH('Property Value Dist'!$B30,'Pop and Housing Units'!$B$2:$B$115,0),MATCH('Property Value Dist'!BI$2,'Pop and Housing Units'!$B$2:$P$2,0))*INDEX(Assumptions!$A$1:$H$16,MATCH('Property Value Dist'!BI$4,Assumptions!$A$1:$A$16,0),MATCH('Property Value Dist'!BI$2,Assumptions!$A$1:$H$1,0)),0)</f>
        <v>88448</v>
      </c>
      <c r="BJ30" s="17">
        <f>ROUND(INDEX('Pop and Housing Units'!$B$2:$P$115,MATCH('Property Value Dist'!$B30,'Pop and Housing Units'!$B$2:$B$115,0),MATCH('Property Value Dist'!BJ$2,'Pop and Housing Units'!$B$2:$P$2,0))*INDEX(Assumptions!$A$1:$H$16,MATCH('Property Value Dist'!BJ$4,Assumptions!$A$1:$A$16,0),MATCH('Property Value Dist'!BJ$2,Assumptions!$A$1:$H$1,0)),0)</f>
        <v>29412</v>
      </c>
      <c r="BK30" s="17">
        <f>ROUND(INDEX('Pop and Housing Units'!$B$2:$P$115,MATCH('Property Value Dist'!$B30,'Pop and Housing Units'!$B$2:$B$115,0),MATCH('Property Value Dist'!BK$2,'Pop and Housing Units'!$B$2:$P$2,0))*INDEX(Assumptions!$A$1:$H$16,MATCH('Property Value Dist'!BK$4,Assumptions!$A$1:$A$16,0),MATCH('Property Value Dist'!BK$2,Assumptions!$A$1:$H$1,0)),0)</f>
        <v>9757</v>
      </c>
      <c r="BL30" s="17">
        <f>ROUND(INDEX('Pop and Housing Units'!$B$2:$P$115,MATCH('Property Value Dist'!$B30,'Pop and Housing Units'!$B$2:$B$115,0),MATCH('Property Value Dist'!BL$2,'Pop and Housing Units'!$B$2:$P$2,0))*INDEX(Assumptions!$A$1:$H$16,MATCH('Property Value Dist'!BL$4,Assumptions!$A$1:$A$16,0),MATCH('Property Value Dist'!BL$2,Assumptions!$A$1:$H$1,0)),0)</f>
        <v>6318</v>
      </c>
      <c r="BM30" s="17">
        <f>ROUND(INDEX('Pop and Housing Units'!$B$2:$P$115,MATCH('Property Value Dist'!$B30,'Pop and Housing Units'!$B$2:$B$115,0),MATCH('Property Value Dist'!BM$2,'Pop and Housing Units'!$B$2:$P$2,0))*INDEX(Assumptions!$A$1:$H$16,MATCH('Property Value Dist'!BM$4,Assumptions!$A$1:$A$16,0),MATCH('Property Value Dist'!BM$2,Assumptions!$A$1:$H$1,0)),0)</f>
        <v>1264</v>
      </c>
      <c r="BN30" s="17">
        <f>ROUND(INDEX('Pop and Housing Units'!$B$2:$P$115,MATCH('Property Value Dist'!$B30,'Pop and Housing Units'!$B$2:$B$115,0),MATCH('Property Value Dist'!BN$2,'Pop and Housing Units'!$B$2:$P$2,0))*INDEX(Assumptions!$A$1:$H$16,MATCH('Property Value Dist'!BN$4,Assumptions!$A$1:$A$16,0),MATCH('Property Value Dist'!BN$2,Assumptions!$A$1:$H$1,0)),0)</f>
        <v>211</v>
      </c>
      <c r="BO30" s="17">
        <f>ROUND(INDEX('Pop and Housing Units'!$B$2:$P$115,MATCH('Property Value Dist'!$B30,'Pop and Housing Units'!$B$2:$B$115,0),MATCH('Property Value Dist'!BO$2,'Pop and Housing Units'!$B$2:$P$2,0))*INDEX(Assumptions!$A$1:$H$16,MATCH('Property Value Dist'!BO$4,Assumptions!$A$1:$A$16,0),MATCH('Property Value Dist'!BO$2,Assumptions!$A$1:$H$1,0)),0)</f>
        <v>3440</v>
      </c>
      <c r="BP30" s="17">
        <f>ROUND(INDEX('Pop and Housing Units'!$B$2:$P$115,MATCH('Property Value Dist'!$B30,'Pop and Housing Units'!$B$2:$B$115,0),MATCH('Property Value Dist'!BP$2,'Pop and Housing Units'!$B$2:$P$2,0))*INDEX(Assumptions!$A$1:$H$16,MATCH('Property Value Dist'!BP$4,Assumptions!$A$1:$A$16,0),MATCH('Property Value Dist'!BP$2,Assumptions!$A$1:$H$1,0)),0)</f>
        <v>13181</v>
      </c>
      <c r="BQ30" s="17">
        <f>ROUND(INDEX('Pop and Housing Units'!$B$2:$P$115,MATCH('Property Value Dist'!$B30,'Pop and Housing Units'!$B$2:$B$115,0),MATCH('Property Value Dist'!BQ$2,'Pop and Housing Units'!$B$2:$P$2,0))*INDEX(Assumptions!$A$1:$H$16,MATCH('Property Value Dist'!BQ$4,Assumptions!$A$1:$A$16,0),MATCH('Property Value Dist'!BQ$2,Assumptions!$A$1:$H$1,0)),0)</f>
        <v>27420</v>
      </c>
      <c r="BR30" s="17">
        <f>ROUND(INDEX('Pop and Housing Units'!$B$2:$P$115,MATCH('Property Value Dist'!$B30,'Pop and Housing Units'!$B$2:$B$115,0),MATCH('Property Value Dist'!BR$2,'Pop and Housing Units'!$B$2:$P$2,0))*INDEX(Assumptions!$A$1:$H$16,MATCH('Property Value Dist'!BR$4,Assumptions!$A$1:$A$16,0),MATCH('Property Value Dist'!BR$2,Assumptions!$A$1:$H$1,0)),0)</f>
        <v>23201</v>
      </c>
      <c r="BS30" s="17">
        <f>ROUND(INDEX('Pop and Housing Units'!$B$2:$P$115,MATCH('Property Value Dist'!$B30,'Pop and Housing Units'!$B$2:$B$115,0),MATCH('Property Value Dist'!BS$2,'Pop and Housing Units'!$B$2:$P$2,0))*INDEX(Assumptions!$A$1:$H$16,MATCH('Property Value Dist'!BS$4,Assumptions!$A$1:$A$16,0),MATCH('Property Value Dist'!BS$2,Assumptions!$A$1:$H$1,0)),0)</f>
        <v>27872</v>
      </c>
      <c r="BT30" s="17">
        <f>ROUND(INDEX('Pop and Housing Units'!$B$2:$P$115,MATCH('Property Value Dist'!$B30,'Pop and Housing Units'!$B$2:$B$115,0),MATCH('Property Value Dist'!BT$2,'Pop and Housing Units'!$B$2:$P$2,0))*INDEX(Assumptions!$A$1:$H$16,MATCH('Property Value Dist'!BT$4,Assumptions!$A$1:$A$16,0),MATCH('Property Value Dist'!BT$2,Assumptions!$A$1:$H$1,0)),0)</f>
        <v>17800</v>
      </c>
      <c r="BU30" s="17">
        <f>ROUND(INDEX('Pop and Housing Units'!$B$2:$P$115,MATCH('Property Value Dist'!$B30,'Pop and Housing Units'!$B$2:$B$115,0),MATCH('Property Value Dist'!BU$2,'Pop and Housing Units'!$B$2:$P$2,0))*INDEX(Assumptions!$A$1:$H$16,MATCH('Property Value Dist'!BU$4,Assumptions!$A$1:$A$16,0),MATCH('Property Value Dist'!BU$2,Assumptions!$A$1:$H$1,0)),0)</f>
        <v>10107</v>
      </c>
      <c r="BV30" s="17">
        <f>ROUND(INDEX('Pop and Housing Units'!$B$2:$P$115,MATCH('Property Value Dist'!$B30,'Pop and Housing Units'!$B$2:$B$115,0),MATCH('Property Value Dist'!BV$2,'Pop and Housing Units'!$B$2:$P$2,0))*INDEX(Assumptions!$A$1:$H$16,MATCH('Property Value Dist'!BV$4,Assumptions!$A$1:$A$16,0),MATCH('Property Value Dist'!BV$2,Assumptions!$A$1:$H$1,0)),0)</f>
        <v>29556</v>
      </c>
      <c r="BW30" s="17">
        <f>ROUND(INDEX('Pop and Housing Units'!$B$2:$P$115,MATCH('Property Value Dist'!$B30,'Pop and Housing Units'!$B$2:$B$115,0),MATCH('Property Value Dist'!BW$2,'Pop and Housing Units'!$B$2:$P$2,0))*INDEX(Assumptions!$A$1:$H$16,MATCH('Property Value Dist'!BW$4,Assumptions!$A$1:$A$16,0),MATCH('Property Value Dist'!BW$2,Assumptions!$A$1:$H$1,0)),0)</f>
        <v>13910</v>
      </c>
      <c r="BX30" s="17">
        <f>ROUND(INDEX('Pop and Housing Units'!$B$2:$P$115,MATCH('Property Value Dist'!$B30,'Pop and Housing Units'!$B$2:$B$115,0),MATCH('Property Value Dist'!BX$2,'Pop and Housing Units'!$B$2:$P$2,0))*INDEX(Assumptions!$A$1:$H$16,MATCH('Property Value Dist'!BX$4,Assumptions!$A$1:$A$16,0),MATCH('Property Value Dist'!BX$2,Assumptions!$A$1:$H$1,0)),0)</f>
        <v>5297</v>
      </c>
      <c r="BY30" s="17">
        <f>ROUND(INDEX('Pop and Housing Units'!$B$2:$P$115,MATCH('Property Value Dist'!$B30,'Pop and Housing Units'!$B$2:$B$115,0),MATCH('Property Value Dist'!BY$2,'Pop and Housing Units'!$B$2:$P$2,0))*INDEX(Assumptions!$A$1:$H$16,MATCH('Property Value Dist'!BY$4,Assumptions!$A$1:$A$16,0),MATCH('Property Value Dist'!BY$2,Assumptions!$A$1:$H$1,0)),0)</f>
        <v>2744</v>
      </c>
      <c r="BZ30" s="17">
        <f>ROUND(INDEX('Pop and Housing Units'!$B$2:$P$115,MATCH('Property Value Dist'!$B30,'Pop and Housing Units'!$B$2:$B$115,0),MATCH('Property Value Dist'!BZ$2,'Pop and Housing Units'!$B$2:$P$2,0))*INDEX(Assumptions!$A$1:$H$16,MATCH('Property Value Dist'!BZ$4,Assumptions!$A$1:$A$16,0),MATCH('Property Value Dist'!BZ$2,Assumptions!$A$1:$H$1,0)),0)</f>
        <v>1875</v>
      </c>
      <c r="CA30" s="17">
        <f>ROUND(INDEX('Pop and Housing Units'!$B$2:$P$115,MATCH('Property Value Dist'!$B30,'Pop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30" s="17">
        <f>ROUND(INDEX('Pop and Housing Units'!$B$2:$P$115,MATCH('Property Value Dist'!$B30,'Pop and Housing Units'!$B$2:$B$115,0),MATCH('Property Value Dist'!CB$2,'Pop and Housing Units'!$B$2:$P$2,0))*INDEX(Assumptions!$A$1:$H$16,MATCH('Property Value Dist'!CB$4,Assumptions!$A$1:$A$16,0),MATCH('Property Value Dist'!CB$2,Assumptions!$A$1:$H$1,0)),0)</f>
        <v>695</v>
      </c>
    </row>
    <row r="31" spans="2:80">
      <c r="B31" s="18">
        <f t="shared" si="6"/>
        <v>2046</v>
      </c>
      <c r="C31" s="19">
        <f>ROUND(INDEX('Pop and Housing Units'!$B$2:$P$115,MATCH('Property Value Dist'!$B31,'Pop and Housing Units'!$B$2:$B$115,0),MATCH('Property Value Dist'!C$2,'Pop and Housing Units'!$B$2:$P$2,0))*INDEX(Assumptions!$A$1:$H$16,MATCH('Property Value Dist'!C$4,Assumptions!$A$1:$A$16,0),MATCH('Property Value Dist'!C$2,Assumptions!$A$1:$H$1,0)),0)</f>
        <v>180696</v>
      </c>
      <c r="D31" s="19">
        <f>ROUND(INDEX('Pop and Housing Units'!$B$2:$P$115,MATCH('Property Value Dist'!$B31,'Pop and Housing Units'!$B$2:$B$115,0),MATCH('Property Value Dist'!D$2,'Pop and Housing Units'!$B$2:$P$2,0))*INDEX(Assumptions!$A$1:$H$16,MATCH('Property Value Dist'!D$4,Assumptions!$A$1:$A$16,0),MATCH('Property Value Dist'!D$2,Assumptions!$A$1:$H$1,0)),0)</f>
        <v>192882</v>
      </c>
      <c r="E31" s="19">
        <f>ROUND(INDEX('Pop and Housing Units'!$B$2:$P$115,MATCH('Property Value Dist'!$B31,'Pop and Housing Units'!$B$2:$B$115,0),MATCH('Property Value Dist'!E$2,'Pop and Housing Units'!$B$2:$P$2,0))*INDEX(Assumptions!$A$1:$H$16,MATCH('Property Value Dist'!E$4,Assumptions!$A$1:$A$16,0),MATCH('Property Value Dist'!E$2,Assumptions!$A$1:$H$1,0)),0)</f>
        <v>292055</v>
      </c>
      <c r="F31" s="19">
        <f>ROUND(INDEX('Pop and Housing Units'!$B$2:$P$115,MATCH('Property Value Dist'!$B31,'Pop and Housing Units'!$B$2:$B$115,0),MATCH('Property Value Dist'!F$2,'Pop and Housing Units'!$B$2:$P$2,0))*INDEX(Assumptions!$A$1:$H$16,MATCH('Property Value Dist'!F$4,Assumptions!$A$1:$A$16,0),MATCH('Property Value Dist'!F$2,Assumptions!$A$1:$H$1,0)),0)</f>
        <v>674037</v>
      </c>
      <c r="G31" s="19">
        <f>ROUND(INDEX('Pop and Housing Units'!$B$2:$P$115,MATCH('Property Value Dist'!$B31,'Pop and Housing Units'!$B$2:$B$115,0),MATCH('Property Value Dist'!G$2,'Pop and Housing Units'!$B$2:$P$2,0))*INDEX(Assumptions!$A$1:$H$16,MATCH('Property Value Dist'!G$4,Assumptions!$A$1:$A$16,0),MATCH('Property Value Dist'!G$2,Assumptions!$A$1:$H$1,0)),0)</f>
        <v>453000</v>
      </c>
      <c r="H31" s="19">
        <f>ROUND(INDEX('Pop and Housing Units'!$B$2:$P$115,MATCH('Property Value Dist'!$B31,'Pop and Housing Units'!$B$2:$B$115,0),MATCH('Property Value Dist'!H$2,'Pop and Housing Units'!$B$2:$P$2,0))*INDEX(Assumptions!$A$1:$H$16,MATCH('Property Value Dist'!H$4,Assumptions!$A$1:$A$16,0),MATCH('Property Value Dist'!H$2,Assumptions!$A$1:$H$1,0)),0)</f>
        <v>343742</v>
      </c>
      <c r="I31" s="19">
        <f>ROUND(INDEX('Pop and Housing Units'!$B$2:$P$115,MATCH('Property Value Dist'!$B31,'Pop and Housing Units'!$B$2:$B$115,0),MATCH('Property Value Dist'!I$2,'Pop and Housing Units'!$B$2:$P$2,0))*INDEX(Assumptions!$A$1:$H$16,MATCH('Property Value Dist'!I$4,Assumptions!$A$1:$A$16,0),MATCH('Property Value Dist'!I$2,Assumptions!$A$1:$H$1,0)),0)</f>
        <v>963150</v>
      </c>
      <c r="J31" s="19">
        <f>ROUND(INDEX('Pop and Housing Units'!$B$2:$P$115,MATCH('Property Value Dist'!$B31,'Pop and Housing Units'!$B$2:$B$115,0),MATCH('Property Value Dist'!J$2,'Pop and Housing Units'!$B$2:$P$2,0))*INDEX(Assumptions!$A$1:$H$16,MATCH('Property Value Dist'!J$4,Assumptions!$A$1:$A$16,0),MATCH('Property Value Dist'!J$2,Assumptions!$A$1:$H$1,0)),0)</f>
        <v>483676</v>
      </c>
      <c r="K31" s="19">
        <f>ROUND(INDEX('Pop and Housing Units'!$B$2:$P$115,MATCH('Property Value Dist'!$B31,'Pop and Housing Units'!$B$2:$B$115,0),MATCH('Property Value Dist'!K$2,'Pop and Housing Units'!$B$2:$P$2,0))*INDEX(Assumptions!$A$1:$H$16,MATCH('Property Value Dist'!K$4,Assumptions!$A$1:$A$16,0),MATCH('Property Value Dist'!K$2,Assumptions!$A$1:$H$1,0)),0)</f>
        <v>221877</v>
      </c>
      <c r="L31" s="19">
        <f>ROUND(INDEX('Pop and Housing Units'!$B$2:$P$115,MATCH('Property Value Dist'!$B31,'Pop and Housing Units'!$B$2:$B$115,0),MATCH('Property Value Dist'!L$2,'Pop and Housing Units'!$B$2:$P$2,0))*INDEX(Assumptions!$A$1:$H$16,MATCH('Property Value Dist'!L$4,Assumptions!$A$1:$A$16,0),MATCH('Property Value Dist'!L$2,Assumptions!$A$1:$H$1,0)),0)</f>
        <v>240787</v>
      </c>
      <c r="M31" s="19">
        <f>ROUND(INDEX('Pop and Housing Units'!$B$2:$P$115,MATCH('Property Value Dist'!$B31,'Pop and Housing Units'!$B$2:$B$115,0),MATCH('Property Value Dist'!M$2,'Pop and Housing Units'!$B$2:$P$2,0))*INDEX(Assumptions!$A$1:$H$16,MATCH('Property Value Dist'!M$4,Assumptions!$A$1:$A$16,0),MATCH('Property Value Dist'!M$2,Assumptions!$A$1:$H$1,0)),0)</f>
        <v>83624</v>
      </c>
      <c r="N31" s="19">
        <f>ROUND(INDEX('Pop and Housing Units'!$B$2:$P$115,MATCH('Property Value Dist'!$B31,'Pop and Housing Units'!$B$2:$B$115,0),MATCH('Property Value Dist'!N$2,'Pop and Housing Units'!$B$2:$P$2,0))*INDEX(Assumptions!$A$1:$H$16,MATCH('Property Value Dist'!N$4,Assumptions!$A$1:$A$16,0),MATCH('Property Value Dist'!N$2,Assumptions!$A$1:$H$1,0)),0)</f>
        <v>47485</v>
      </c>
      <c r="O31" s="19">
        <f>ROUND(INDEX('Pop and Housing Units'!$B$2:$P$115,MATCH('Property Value Dist'!$B31,'Pop and Housing Units'!$B$2:$B$115,0),MATCH('Property Value Dist'!O$2,'Pop and Housing Units'!$B$2:$P$2,0))*INDEX(Assumptions!$A$1:$H$16,MATCH('Property Value Dist'!O$4,Assumptions!$A$1:$A$16,0),MATCH('Property Value Dist'!O$2,Assumptions!$A$1:$H$1,0)),0)</f>
        <v>25213</v>
      </c>
      <c r="P31" s="19">
        <f>ROUND(INDEX('Pop and Housing Units'!$B$2:$P$115,MATCH('Property Value Dist'!$B31,'Pop and Housing Units'!$B$2:$B$115,0),MATCH('Property Value Dist'!P$2,'Pop and Housing Units'!$B$2:$P$2,0))*INDEX(Assumptions!$A$1:$H$16,MATCH('Property Value Dist'!P$4,Assumptions!$A$1:$A$16,0),MATCH('Property Value Dist'!P$2,Assumptions!$A$1:$H$1,0)),0)</f>
        <v>220889</v>
      </c>
      <c r="Q31" s="19">
        <f>ROUND(INDEX('Pop and Housing Units'!$B$2:$P$115,MATCH('Property Value Dist'!$B31,'Pop and Housing Units'!$B$2:$B$115,0),MATCH('Property Value Dist'!Q$2,'Pop and Housing Units'!$B$2:$P$2,0))*INDEX(Assumptions!$A$1:$H$16,MATCH('Property Value Dist'!Q$4,Assumptions!$A$1:$A$16,0),MATCH('Property Value Dist'!Q$2,Assumptions!$A$1:$H$1,0)),0)</f>
        <v>187389</v>
      </c>
      <c r="R31" s="19">
        <f>ROUND(INDEX('Pop and Housing Units'!$B$2:$P$115,MATCH('Property Value Dist'!$B31,'Pop and Housing Units'!$B$2:$B$115,0),MATCH('Property Value Dist'!R$2,'Pop and Housing Units'!$B$2:$P$2,0))*INDEX(Assumptions!$A$1:$H$16,MATCH('Property Value Dist'!R$4,Assumptions!$A$1:$A$16,0),MATCH('Property Value Dist'!R$2,Assumptions!$A$1:$H$1,0)),0)</f>
        <v>241826</v>
      </c>
      <c r="S31" s="19">
        <f>ROUND(INDEX('Pop and Housing Units'!$B$2:$P$115,MATCH('Property Value Dist'!$B31,'Pop and Housing Units'!$B$2:$B$115,0),MATCH('Property Value Dist'!S$2,'Pop and Housing Units'!$B$2:$P$2,0))*INDEX(Assumptions!$A$1:$H$16,MATCH('Property Value Dist'!S$4,Assumptions!$A$1:$A$16,0),MATCH('Property Value Dist'!S$2,Assumptions!$A$1:$H$1,0)),0)</f>
        <v>534250</v>
      </c>
      <c r="T31" s="19">
        <f>ROUND(INDEX('Pop and Housing Units'!$B$2:$P$115,MATCH('Property Value Dist'!$B31,'Pop and Housing Units'!$B$2:$B$115,0),MATCH('Property Value Dist'!T$2,'Pop and Housing Units'!$B$2:$P$2,0))*INDEX(Assumptions!$A$1:$H$16,MATCH('Property Value Dist'!T$4,Assumptions!$A$1:$A$16,0),MATCH('Property Value Dist'!T$2,Assumptions!$A$1:$H$1,0)),0)</f>
        <v>390830</v>
      </c>
      <c r="U31" s="19">
        <f>ROUND(INDEX('Pop and Housing Units'!$B$2:$P$115,MATCH('Property Value Dist'!$B31,'Pop and Housing Units'!$B$2:$B$115,0),MATCH('Property Value Dist'!U$2,'Pop and Housing Units'!$B$2:$P$2,0))*INDEX(Assumptions!$A$1:$H$16,MATCH('Property Value Dist'!U$4,Assumptions!$A$1:$A$16,0),MATCH('Property Value Dist'!U$2,Assumptions!$A$1:$H$1,0)),0)</f>
        <v>330460</v>
      </c>
      <c r="V31" s="19">
        <f>ROUND(INDEX('Pop and Housing Units'!$B$2:$P$115,MATCH('Property Value Dist'!$B31,'Pop and Housing Units'!$B$2:$B$115,0),MATCH('Property Value Dist'!V$2,'Pop and Housing Units'!$B$2:$P$2,0))*INDEX(Assumptions!$A$1:$H$16,MATCH('Property Value Dist'!V$4,Assumptions!$A$1:$A$16,0),MATCH('Property Value Dist'!V$2,Assumptions!$A$1:$H$1,0)),0)</f>
        <v>852846</v>
      </c>
      <c r="W31" s="19">
        <f>ROUND(INDEX('Pop and Housing Units'!$B$2:$P$115,MATCH('Property Value Dist'!$B31,'Pop and Housing Units'!$B$2:$B$115,0),MATCH('Property Value Dist'!W$2,'Pop and Housing Units'!$B$2:$P$2,0))*INDEX(Assumptions!$A$1:$H$16,MATCH('Property Value Dist'!W$4,Assumptions!$A$1:$A$16,0),MATCH('Property Value Dist'!W$2,Assumptions!$A$1:$H$1,0)),0)</f>
        <v>392923</v>
      </c>
      <c r="X31" s="19">
        <f>ROUND(INDEX('Pop and Housing Units'!$B$2:$P$115,MATCH('Property Value Dist'!$B31,'Pop and Housing Units'!$B$2:$B$115,0),MATCH('Property Value Dist'!X$2,'Pop and Housing Units'!$B$2:$P$2,0))*INDEX(Assumptions!$A$1:$H$16,MATCH('Property Value Dist'!X$4,Assumptions!$A$1:$A$16,0),MATCH('Property Value Dist'!X$2,Assumptions!$A$1:$H$1,0)),0)</f>
        <v>169592</v>
      </c>
      <c r="Y31" s="19">
        <f>ROUND(INDEX('Pop and Housing Units'!$B$2:$P$115,MATCH('Property Value Dist'!$B31,'Pop and Housing Units'!$B$2:$B$115,0),MATCH('Property Value Dist'!Y$2,'Pop and Housing Units'!$B$2:$P$2,0))*INDEX(Assumptions!$A$1:$H$16,MATCH('Property Value Dist'!Y$4,Assumptions!$A$1:$A$16,0),MATCH('Property Value Dist'!Y$2,Assumptions!$A$1:$H$1,0)),0)</f>
        <v>108176</v>
      </c>
      <c r="Z31" s="19">
        <f>ROUND(INDEX('Pop and Housing Units'!$B$2:$P$115,MATCH('Property Value Dist'!$B31,'Pop and Housing Units'!$B$2:$B$115,0),MATCH('Property Value Dist'!Z$2,'Pop and Housing Units'!$B$2:$P$2,0))*INDEX(Assumptions!$A$1:$H$16,MATCH('Property Value Dist'!Z$4,Assumptions!$A$1:$A$16,0),MATCH('Property Value Dist'!Z$2,Assumptions!$A$1:$H$1,0)),0)</f>
        <v>27916</v>
      </c>
      <c r="AA31" s="19">
        <f>ROUND(INDEX('Pop and Housing Units'!$B$2:$P$115,MATCH('Property Value Dist'!$B31,'Pop and Housing Units'!$B$2:$B$115,0),MATCH('Property Value Dist'!AA$2,'Pop and Housing Units'!$B$2:$P$2,0))*INDEX(Assumptions!$A$1:$H$16,MATCH('Property Value Dist'!AA$4,Assumptions!$A$1:$A$16,0),MATCH('Property Value Dist'!AA$2,Assumptions!$A$1:$H$1,0)),0)</f>
        <v>19541</v>
      </c>
      <c r="AB31" s="19">
        <f>ROUND(INDEX('Pop and Housing Units'!$B$2:$P$115,MATCH('Property Value Dist'!$B31,'Pop and Housing Units'!$B$2:$B$115,0),MATCH('Property Value Dist'!AB$2,'Pop and Housing Units'!$B$2:$P$2,0))*INDEX(Assumptions!$A$1:$H$16,MATCH('Property Value Dist'!AB$4,Assumptions!$A$1:$A$16,0),MATCH('Property Value Dist'!AB$2,Assumptions!$A$1:$H$1,0)),0)</f>
        <v>12911</v>
      </c>
      <c r="AC31" s="19">
        <f>ROUND(INDEX('Pop and Housing Units'!$B$2:$P$115,MATCH('Property Value Dist'!$B31,'Pop and Housing Units'!$B$2:$B$115,0),MATCH('Property Value Dist'!AC$2,'Pop and Housing Units'!$B$2:$P$2,0))*INDEX(Assumptions!$A$1:$H$16,MATCH('Property Value Dist'!AC$4,Assumptions!$A$1:$A$16,0),MATCH('Property Value Dist'!AC$2,Assumptions!$A$1:$H$1,0)),0)</f>
        <v>118109</v>
      </c>
      <c r="AD31" s="19">
        <f>ROUND(INDEX('Pop and Housing Units'!$B$2:$P$115,MATCH('Property Value Dist'!$B31,'Pop and Housing Units'!$B$2:$B$115,0),MATCH('Property Value Dist'!AD$2,'Pop and Housing Units'!$B$2:$P$2,0))*INDEX(Assumptions!$A$1:$H$16,MATCH('Property Value Dist'!AD$4,Assumptions!$A$1:$A$16,0),MATCH('Property Value Dist'!AD$2,Assumptions!$A$1:$H$1,0)),0)</f>
        <v>206690</v>
      </c>
      <c r="AE31" s="19">
        <f>ROUND(INDEX('Pop and Housing Units'!$B$2:$P$115,MATCH('Property Value Dist'!$B31,'Pop and Housing Units'!$B$2:$B$115,0),MATCH('Property Value Dist'!AE$2,'Pop and Housing Units'!$B$2:$P$2,0))*INDEX(Assumptions!$A$1:$H$16,MATCH('Property Value Dist'!AE$4,Assumptions!$A$1:$A$16,0),MATCH('Property Value Dist'!AE$2,Assumptions!$A$1:$H$1,0)),0)</f>
        <v>372573</v>
      </c>
      <c r="AF31" s="19">
        <f>ROUND(INDEX('Pop and Housing Units'!$B$2:$P$115,MATCH('Property Value Dist'!$B31,'Pop and Housing Units'!$B$2:$B$115,0),MATCH('Property Value Dist'!AF$2,'Pop and Housing Units'!$B$2:$P$2,0))*INDEX(Assumptions!$A$1:$H$16,MATCH('Property Value Dist'!AF$4,Assumptions!$A$1:$A$16,0),MATCH('Property Value Dist'!AF$2,Assumptions!$A$1:$H$1,0)),0)</f>
        <v>716945</v>
      </c>
      <c r="AG31" s="19">
        <f>ROUND(INDEX('Pop and Housing Units'!$B$2:$P$115,MATCH('Property Value Dist'!$B31,'Pop and Housing Units'!$B$2:$B$115,0),MATCH('Property Value Dist'!AG$2,'Pop and Housing Units'!$B$2:$P$2,0))*INDEX(Assumptions!$A$1:$H$16,MATCH('Property Value Dist'!AG$4,Assumptions!$A$1:$A$16,0),MATCH('Property Value Dist'!AG$2,Assumptions!$A$1:$H$1,0)),0)</f>
        <v>349349</v>
      </c>
      <c r="AH31" s="19">
        <f>ROUND(INDEX('Pop and Housing Units'!$B$2:$P$115,MATCH('Property Value Dist'!$B31,'Pop and Housing Units'!$B$2:$B$115,0),MATCH('Property Value Dist'!AH$2,'Pop and Housing Units'!$B$2:$P$2,0))*INDEX(Assumptions!$A$1:$H$16,MATCH('Property Value Dist'!AH$4,Assumptions!$A$1:$A$16,0),MATCH('Property Value Dist'!AH$2,Assumptions!$A$1:$H$1,0)),0)</f>
        <v>252474</v>
      </c>
      <c r="AI31" s="19">
        <f>ROUND(INDEX('Pop and Housing Units'!$B$2:$P$115,MATCH('Property Value Dist'!$B31,'Pop and Housing Units'!$B$2:$B$115,0),MATCH('Property Value Dist'!AI$2,'Pop and Housing Units'!$B$2:$P$2,0))*INDEX(Assumptions!$A$1:$H$16,MATCH('Property Value Dist'!AI$4,Assumptions!$A$1:$A$16,0),MATCH('Property Value Dist'!AI$2,Assumptions!$A$1:$H$1,0)),0)</f>
        <v>628364</v>
      </c>
      <c r="AJ31" s="19">
        <f>ROUND(INDEX('Pop and Housing Units'!$B$2:$P$115,MATCH('Property Value Dist'!$B31,'Pop and Housing Units'!$B$2:$B$115,0),MATCH('Property Value Dist'!AJ$2,'Pop and Housing Units'!$B$2:$P$2,0))*INDEX(Assumptions!$A$1:$H$16,MATCH('Property Value Dist'!AJ$4,Assumptions!$A$1:$A$16,0),MATCH('Property Value Dist'!AJ$2,Assumptions!$A$1:$H$1,0)),0)</f>
        <v>334420</v>
      </c>
      <c r="AK31" s="19">
        <f>ROUND(INDEX('Pop and Housing Units'!$B$2:$P$115,MATCH('Property Value Dist'!$B31,'Pop and Housing Units'!$B$2:$B$115,0),MATCH('Property Value Dist'!AK$2,'Pop and Housing Units'!$B$2:$P$2,0))*INDEX(Assumptions!$A$1:$H$16,MATCH('Property Value Dist'!AK$4,Assumptions!$A$1:$A$16,0),MATCH('Property Value Dist'!AK$2,Assumptions!$A$1:$H$1,0)),0)</f>
        <v>143986</v>
      </c>
      <c r="AL31" s="19">
        <f>ROUND(INDEX('Pop and Housing Units'!$B$2:$P$115,MATCH('Property Value Dist'!$B31,'Pop and Housing Units'!$B$2:$B$115,0),MATCH('Property Value Dist'!AL$2,'Pop and Housing Units'!$B$2:$P$2,0))*INDEX(Assumptions!$A$1:$H$16,MATCH('Property Value Dist'!AL$4,Assumptions!$A$1:$A$16,0),MATCH('Property Value Dist'!AL$2,Assumptions!$A$1:$H$1,0)),0)</f>
        <v>141332</v>
      </c>
      <c r="AM31" s="19">
        <f>ROUND(INDEX('Pop and Housing Units'!$B$2:$P$115,MATCH('Property Value Dist'!$B31,'Pop and Housing Units'!$B$2:$B$115,0),MATCH('Property Value Dist'!AM$2,'Pop and Housing Units'!$B$2:$P$2,0))*INDEX(Assumptions!$A$1:$H$16,MATCH('Property Value Dist'!AM$4,Assumptions!$A$1:$A$16,0),MATCH('Property Value Dist'!AM$2,Assumptions!$A$1:$H$1,0)),0)</f>
        <v>28864</v>
      </c>
      <c r="AN31" s="19">
        <f>ROUND(INDEX('Pop and Housing Units'!$B$2:$P$115,MATCH('Property Value Dist'!$B31,'Pop and Housing Units'!$B$2:$B$115,0),MATCH('Property Value Dist'!AN$2,'Pop and Housing Units'!$B$2:$P$2,0))*INDEX(Assumptions!$A$1:$H$16,MATCH('Property Value Dist'!AN$4,Assumptions!$A$1:$A$16,0),MATCH('Property Value Dist'!AN$2,Assumptions!$A$1:$H$1,0)),0)</f>
        <v>11944</v>
      </c>
      <c r="AO31" s="19">
        <f>ROUND(INDEX('Pop and Housing Units'!$B$2:$P$115,MATCH('Property Value Dist'!$B31,'Pop and Housing Units'!$B$2:$B$115,0),MATCH('Property Value Dist'!AO$2,'Pop and Housing Units'!$B$2:$P$2,0))*INDEX(Assumptions!$A$1:$H$16,MATCH('Property Value Dist'!AO$4,Assumptions!$A$1:$A$16,0),MATCH('Property Value Dist'!AO$2,Assumptions!$A$1:$H$1,0)),0)</f>
        <v>12607</v>
      </c>
      <c r="AP31" s="19">
        <f>ROUND(INDEX('Pop and Housing Units'!$B$2:$P$115,MATCH('Property Value Dist'!$B31,'Pop and Housing Units'!$B$2:$B$115,0),MATCH('Property Value Dist'!AP$2,'Pop and Housing Units'!$B$2:$P$2,0))*INDEX(Assumptions!$A$1:$H$16,MATCH('Property Value Dist'!AP$4,Assumptions!$A$1:$A$16,0),MATCH('Property Value Dist'!AP$2,Assumptions!$A$1:$H$1,0)),0)</f>
        <v>114432</v>
      </c>
      <c r="AQ31" s="19">
        <f>ROUND(INDEX('Pop and Housing Units'!$B$2:$P$115,MATCH('Property Value Dist'!$B31,'Pop and Housing Units'!$B$2:$B$115,0),MATCH('Property Value Dist'!AQ$2,'Pop and Housing Units'!$B$2:$P$2,0))*INDEX(Assumptions!$A$1:$H$16,MATCH('Property Value Dist'!AQ$4,Assumptions!$A$1:$A$16,0),MATCH('Property Value Dist'!AQ$2,Assumptions!$A$1:$H$1,0)),0)</f>
        <v>114797</v>
      </c>
      <c r="AR31" s="19">
        <f>ROUND(INDEX('Pop and Housing Units'!$B$2:$P$115,MATCH('Property Value Dist'!$B31,'Pop and Housing Units'!$B$2:$B$115,0),MATCH('Property Value Dist'!AR$2,'Pop and Housing Units'!$B$2:$P$2,0))*INDEX(Assumptions!$A$1:$H$16,MATCH('Property Value Dist'!AR$4,Assumptions!$A$1:$A$16,0),MATCH('Property Value Dist'!AR$2,Assumptions!$A$1:$H$1,0)),0)</f>
        <v>95948</v>
      </c>
      <c r="AS31" s="19">
        <f>ROUND(INDEX('Pop and Housing Units'!$B$2:$P$115,MATCH('Property Value Dist'!$B31,'Pop and Housing Units'!$B$2:$B$115,0),MATCH('Property Value Dist'!AS$2,'Pop and Housing Units'!$B$2:$P$2,0))*INDEX(Assumptions!$A$1:$H$16,MATCH('Property Value Dist'!AS$4,Assumptions!$A$1:$A$16,0),MATCH('Property Value Dist'!AS$2,Assumptions!$A$1:$H$1,0)),0)</f>
        <v>104947</v>
      </c>
      <c r="AT31" s="19">
        <f>ROUND(INDEX('Pop and Housing Units'!$B$2:$P$115,MATCH('Property Value Dist'!$B31,'Pop and Housing Units'!$B$2:$B$115,0),MATCH('Property Value Dist'!AT$2,'Pop and Housing Units'!$B$2:$P$2,0))*INDEX(Assumptions!$A$1:$H$16,MATCH('Property Value Dist'!AT$4,Assumptions!$A$1:$A$16,0),MATCH('Property Value Dist'!AT$2,Assumptions!$A$1:$H$1,0)),0)</f>
        <v>53264</v>
      </c>
      <c r="AU31" s="19">
        <f>ROUND(INDEX('Pop and Housing Units'!$B$2:$P$115,MATCH('Property Value Dist'!$B31,'Pop and Housing Units'!$B$2:$B$115,0),MATCH('Property Value Dist'!AU$2,'Pop and Housing Units'!$B$2:$P$2,0))*INDEX(Assumptions!$A$1:$H$16,MATCH('Property Value Dist'!AU$4,Assumptions!$A$1:$A$16,0),MATCH('Property Value Dist'!AU$2,Assumptions!$A$1:$H$1,0)),0)</f>
        <v>20491</v>
      </c>
      <c r="AV31" s="19">
        <f>ROUND(INDEX('Pop and Housing Units'!$B$2:$P$115,MATCH('Property Value Dist'!$B31,'Pop and Housing Units'!$B$2:$B$115,0),MATCH('Property Value Dist'!AV$2,'Pop and Housing Units'!$B$2:$P$2,0))*INDEX(Assumptions!$A$1:$H$16,MATCH('Property Value Dist'!AV$4,Assumptions!$A$1:$A$16,0),MATCH('Property Value Dist'!AV$2,Assumptions!$A$1:$H$1,0)),0)</f>
        <v>61594</v>
      </c>
      <c r="AW31" s="19">
        <f>ROUND(INDEX('Pop and Housing Units'!$B$2:$P$115,MATCH('Property Value Dist'!$B31,'Pop and Housing Units'!$B$2:$B$115,0),MATCH('Property Value Dist'!AW$2,'Pop and Housing Units'!$B$2:$P$2,0))*INDEX(Assumptions!$A$1:$H$16,MATCH('Property Value Dist'!AW$4,Assumptions!$A$1:$A$16,0),MATCH('Property Value Dist'!AW$2,Assumptions!$A$1:$H$1,0)),0)</f>
        <v>17694</v>
      </c>
      <c r="AX31" s="19">
        <f>ROUND(INDEX('Pop and Housing Units'!$B$2:$P$115,MATCH('Property Value Dist'!$B31,'Pop and Housing Units'!$B$2:$B$115,0),MATCH('Property Value Dist'!AX$2,'Pop and Housing Units'!$B$2:$P$2,0))*INDEX(Assumptions!$A$1:$H$16,MATCH('Property Value Dist'!AX$4,Assumptions!$A$1:$A$16,0),MATCH('Property Value Dist'!AX$2,Assumptions!$A$1:$H$1,0)),0)</f>
        <v>11127</v>
      </c>
      <c r="AY31" s="19">
        <f>ROUND(INDEX('Pop and Housing Units'!$B$2:$P$115,MATCH('Property Value Dist'!$B31,'Pop and Housing Units'!$B$2:$B$115,0),MATCH('Property Value Dist'!AY$2,'Pop and Housing Units'!$B$2:$P$2,0))*INDEX(Assumptions!$A$1:$H$16,MATCH('Property Value Dist'!AY$4,Assumptions!$A$1:$A$16,0),MATCH('Property Value Dist'!AY$2,Assumptions!$A$1:$H$1,0)),0)</f>
        <v>6567</v>
      </c>
      <c r="AZ31" s="19">
        <f>ROUND(INDEX('Pop and Housing Units'!$B$2:$P$115,MATCH('Property Value Dist'!$B31,'Pop and Housing Units'!$B$2:$B$115,0),MATCH('Property Value Dist'!AZ$2,'Pop and Housing Units'!$B$2:$P$2,0))*INDEX(Assumptions!$A$1:$H$16,MATCH('Property Value Dist'!AZ$4,Assumptions!$A$1:$A$16,0),MATCH('Property Value Dist'!AZ$2,Assumptions!$A$1:$H$1,0)),0)</f>
        <v>1581</v>
      </c>
      <c r="BA31" s="19">
        <f>ROUND(INDEX('Pop and Housing Units'!$B$2:$P$115,MATCH('Property Value Dist'!$B31,'Pop and Housing Units'!$B$2:$B$115,0),MATCH('Property Value Dist'!BA$2,'Pop and Housing Units'!$B$2:$P$2,0))*INDEX(Assumptions!$A$1:$H$16,MATCH('Property Value Dist'!BA$4,Assumptions!$A$1:$A$16,0),MATCH('Property Value Dist'!BA$2,Assumptions!$A$1:$H$1,0)),0)</f>
        <v>3648</v>
      </c>
      <c r="BB31" s="19">
        <f>ROUND(INDEX('Pop and Housing Units'!$B$2:$P$115,MATCH('Property Value Dist'!$B31,'Pop and Housing Units'!$B$2:$B$115,0),MATCH('Property Value Dist'!BB$2,'Pop and Housing Units'!$B$2:$P$2,0))*INDEX(Assumptions!$A$1:$H$16,MATCH('Property Value Dist'!BB$4,Assumptions!$A$1:$A$16,0),MATCH('Property Value Dist'!BB$2,Assumptions!$A$1:$H$1,0)),0)</f>
        <v>1946</v>
      </c>
      <c r="BC31" s="19">
        <f>ROUND(INDEX('Pop and Housing Units'!$B$2:$P$115,MATCH('Property Value Dist'!$B31,'Pop and Housing Units'!$B$2:$B$115,0),MATCH('Property Value Dist'!BC$2,'Pop and Housing Units'!$B$2:$P$2,0))*INDEX(Assumptions!$A$1:$H$16,MATCH('Property Value Dist'!BC$4,Assumptions!$A$1:$A$16,0),MATCH('Property Value Dist'!BC$2,Assumptions!$A$1:$H$1,0)),0)</f>
        <v>70455</v>
      </c>
      <c r="BD31" s="19">
        <f>ROUND(INDEX('Pop and Housing Units'!$B$2:$P$115,MATCH('Property Value Dist'!$B31,'Pop and Housing Units'!$B$2:$B$115,0),MATCH('Property Value Dist'!BD$2,'Pop and Housing Units'!$B$2:$P$2,0))*INDEX(Assumptions!$A$1:$H$16,MATCH('Property Value Dist'!BD$4,Assumptions!$A$1:$A$16,0),MATCH('Property Value Dist'!BD$2,Assumptions!$A$1:$H$1,0)),0)</f>
        <v>98821</v>
      </c>
      <c r="BE31" s="19">
        <f>ROUND(INDEX('Pop and Housing Units'!$B$2:$P$115,MATCH('Property Value Dist'!$B31,'Pop and Housing Units'!$B$2:$B$115,0),MATCH('Property Value Dist'!BE$2,'Pop and Housing Units'!$B$2:$P$2,0))*INDEX(Assumptions!$A$1:$H$16,MATCH('Property Value Dist'!BE$4,Assumptions!$A$1:$A$16,0),MATCH('Property Value Dist'!BE$2,Assumptions!$A$1:$H$1,0)),0)</f>
        <v>133766</v>
      </c>
      <c r="BF31" s="19">
        <f>ROUND(INDEX('Pop and Housing Units'!$B$2:$P$115,MATCH('Property Value Dist'!$B31,'Pop and Housing Units'!$B$2:$B$115,0),MATCH('Property Value Dist'!BF$2,'Pop and Housing Units'!$B$2:$P$2,0))*INDEX(Assumptions!$A$1:$H$16,MATCH('Property Value Dist'!BF$4,Assumptions!$A$1:$A$16,0),MATCH('Property Value Dist'!BF$2,Assumptions!$A$1:$H$1,0)),0)</f>
        <v>132068</v>
      </c>
      <c r="BG31" s="19">
        <f>ROUND(INDEX('Pop and Housing Units'!$B$2:$P$115,MATCH('Property Value Dist'!$B31,'Pop and Housing Units'!$B$2:$B$115,0),MATCH('Property Value Dist'!BG$2,'Pop and Housing Units'!$B$2:$P$2,0))*INDEX(Assumptions!$A$1:$H$16,MATCH('Property Value Dist'!BG$4,Assumptions!$A$1:$A$16,0),MATCH('Property Value Dist'!BG$2,Assumptions!$A$1:$H$1,0)),0)</f>
        <v>84320</v>
      </c>
      <c r="BH31" s="19">
        <f>ROUND(INDEX('Pop and Housing Units'!$B$2:$P$115,MATCH('Property Value Dist'!$B31,'Pop and Housing Units'!$B$2:$B$115,0),MATCH('Property Value Dist'!BH$2,'Pop and Housing Units'!$B$2:$P$2,0))*INDEX(Assumptions!$A$1:$H$16,MATCH('Property Value Dist'!BH$4,Assumptions!$A$1:$A$16,0),MATCH('Property Value Dist'!BH$2,Assumptions!$A$1:$H$1,0)),0)</f>
        <v>48031</v>
      </c>
      <c r="BI31" s="19">
        <f>ROUND(INDEX('Pop and Housing Units'!$B$2:$P$115,MATCH('Property Value Dist'!$B31,'Pop and Housing Units'!$B$2:$B$115,0),MATCH('Property Value Dist'!BI$2,'Pop and Housing Units'!$B$2:$P$2,0))*INDEX(Assumptions!$A$1:$H$16,MATCH('Property Value Dist'!BI$4,Assumptions!$A$1:$A$16,0),MATCH('Property Value Dist'!BI$2,Assumptions!$A$1:$H$1,0)),0)</f>
        <v>89130</v>
      </c>
      <c r="BJ31" s="19">
        <f>ROUND(INDEX('Pop and Housing Units'!$B$2:$P$115,MATCH('Property Value Dist'!$B31,'Pop and Housing Units'!$B$2:$B$115,0),MATCH('Property Value Dist'!BJ$2,'Pop and Housing Units'!$B$2:$P$2,0))*INDEX(Assumptions!$A$1:$H$16,MATCH('Property Value Dist'!BJ$4,Assumptions!$A$1:$A$16,0),MATCH('Property Value Dist'!BJ$2,Assumptions!$A$1:$H$1,0)),0)</f>
        <v>29639</v>
      </c>
      <c r="BK31" s="19">
        <f>ROUND(INDEX('Pop and Housing Units'!$B$2:$P$115,MATCH('Property Value Dist'!$B31,'Pop and Housing Units'!$B$2:$B$115,0),MATCH('Property Value Dist'!BK$2,'Pop and Housing Units'!$B$2:$P$2,0))*INDEX(Assumptions!$A$1:$H$16,MATCH('Property Value Dist'!BK$4,Assumptions!$A$1:$A$16,0),MATCH('Property Value Dist'!BK$2,Assumptions!$A$1:$H$1,0)),0)</f>
        <v>9833</v>
      </c>
      <c r="BL31" s="19">
        <f>ROUND(INDEX('Pop and Housing Units'!$B$2:$P$115,MATCH('Property Value Dist'!$B31,'Pop and Housing Units'!$B$2:$B$115,0),MATCH('Property Value Dist'!BL$2,'Pop and Housing Units'!$B$2:$P$2,0))*INDEX(Assumptions!$A$1:$H$16,MATCH('Property Value Dist'!BL$4,Assumptions!$A$1:$A$16,0),MATCH('Property Value Dist'!BL$2,Assumptions!$A$1:$H$1,0)),0)</f>
        <v>6366</v>
      </c>
      <c r="BM31" s="19">
        <f>ROUND(INDEX('Pop and Housing Units'!$B$2:$P$115,MATCH('Property Value Dist'!$B31,'Pop and Housing Units'!$B$2:$B$115,0),MATCH('Property Value Dist'!BM$2,'Pop and Housing Units'!$B$2:$P$2,0))*INDEX(Assumptions!$A$1:$H$16,MATCH('Property Value Dist'!BM$4,Assumptions!$A$1:$A$16,0),MATCH('Property Value Dist'!BM$2,Assumptions!$A$1:$H$1,0)),0)</f>
        <v>1273</v>
      </c>
      <c r="BN31" s="19">
        <f>ROUND(INDEX('Pop and Housing Units'!$B$2:$P$115,MATCH('Property Value Dist'!$B31,'Pop and Housing Units'!$B$2:$B$115,0),MATCH('Property Value Dist'!BN$2,'Pop and Housing Units'!$B$2:$P$2,0))*INDEX(Assumptions!$A$1:$H$16,MATCH('Property Value Dist'!BN$4,Assumptions!$A$1:$A$16,0),MATCH('Property Value Dist'!BN$2,Assumptions!$A$1:$H$1,0)),0)</f>
        <v>212</v>
      </c>
      <c r="BO31" s="19">
        <f>ROUND(INDEX('Pop and Housing Units'!$B$2:$P$115,MATCH('Property Value Dist'!$B31,'Pop and Housing Units'!$B$2:$B$115,0),MATCH('Property Value Dist'!BO$2,'Pop and Housing Units'!$B$2:$P$2,0))*INDEX(Assumptions!$A$1:$H$16,MATCH('Property Value Dist'!BO$4,Assumptions!$A$1:$A$16,0),MATCH('Property Value Dist'!BO$2,Assumptions!$A$1:$H$1,0)),0)</f>
        <v>3466</v>
      </c>
      <c r="BP31" s="19">
        <f>ROUND(INDEX('Pop and Housing Units'!$B$2:$P$115,MATCH('Property Value Dist'!$B31,'Pop and Housing Units'!$B$2:$B$115,0),MATCH('Property Value Dist'!BP$2,'Pop and Housing Units'!$B$2:$P$2,0))*INDEX(Assumptions!$A$1:$H$16,MATCH('Property Value Dist'!BP$4,Assumptions!$A$1:$A$16,0),MATCH('Property Value Dist'!BP$2,Assumptions!$A$1:$H$1,0)),0)</f>
        <v>13312</v>
      </c>
      <c r="BQ31" s="19">
        <f>ROUND(INDEX('Pop and Housing Units'!$B$2:$P$115,MATCH('Property Value Dist'!$B31,'Pop and Housing Units'!$B$2:$B$115,0),MATCH('Property Value Dist'!BQ$2,'Pop and Housing Units'!$B$2:$P$2,0))*INDEX(Assumptions!$A$1:$H$16,MATCH('Property Value Dist'!BQ$4,Assumptions!$A$1:$A$16,0),MATCH('Property Value Dist'!BQ$2,Assumptions!$A$1:$H$1,0)),0)</f>
        <v>27694</v>
      </c>
      <c r="BR31" s="19">
        <f>ROUND(INDEX('Pop and Housing Units'!$B$2:$P$115,MATCH('Property Value Dist'!$B31,'Pop and Housing Units'!$B$2:$B$115,0),MATCH('Property Value Dist'!BR$2,'Pop and Housing Units'!$B$2:$P$2,0))*INDEX(Assumptions!$A$1:$H$16,MATCH('Property Value Dist'!BR$4,Assumptions!$A$1:$A$16,0),MATCH('Property Value Dist'!BR$2,Assumptions!$A$1:$H$1,0)),0)</f>
        <v>23432</v>
      </c>
      <c r="BS31" s="19">
        <f>ROUND(INDEX('Pop and Housing Units'!$B$2:$P$115,MATCH('Property Value Dist'!$B31,'Pop and Housing Units'!$B$2:$B$115,0),MATCH('Property Value Dist'!BS$2,'Pop and Housing Units'!$B$2:$P$2,0))*INDEX(Assumptions!$A$1:$H$16,MATCH('Property Value Dist'!BS$4,Assumptions!$A$1:$A$16,0),MATCH('Property Value Dist'!BS$2,Assumptions!$A$1:$H$1,0)),0)</f>
        <v>28150</v>
      </c>
      <c r="BT31" s="19">
        <f>ROUND(INDEX('Pop and Housing Units'!$B$2:$P$115,MATCH('Property Value Dist'!$B31,'Pop and Housing Units'!$B$2:$B$115,0),MATCH('Property Value Dist'!BT$2,'Pop and Housing Units'!$B$2:$P$2,0))*INDEX(Assumptions!$A$1:$H$16,MATCH('Property Value Dist'!BT$4,Assumptions!$A$1:$A$16,0),MATCH('Property Value Dist'!BT$2,Assumptions!$A$1:$H$1,0)),0)</f>
        <v>17978</v>
      </c>
      <c r="BU31" s="19">
        <f>ROUND(INDEX('Pop and Housing Units'!$B$2:$P$115,MATCH('Property Value Dist'!$B31,'Pop and Housing Units'!$B$2:$B$115,0),MATCH('Property Value Dist'!BU$2,'Pop and Housing Units'!$B$2:$P$2,0))*INDEX(Assumptions!$A$1:$H$16,MATCH('Property Value Dist'!BU$4,Assumptions!$A$1:$A$16,0),MATCH('Property Value Dist'!BU$2,Assumptions!$A$1:$H$1,0)),0)</f>
        <v>10208</v>
      </c>
      <c r="BV31" s="19">
        <f>ROUND(INDEX('Pop and Housing Units'!$B$2:$P$115,MATCH('Property Value Dist'!$B31,'Pop and Housing Units'!$B$2:$B$115,0),MATCH('Property Value Dist'!BV$2,'Pop and Housing Units'!$B$2:$P$2,0))*INDEX(Assumptions!$A$1:$H$16,MATCH('Property Value Dist'!BV$4,Assumptions!$A$1:$A$16,0),MATCH('Property Value Dist'!BV$2,Assumptions!$A$1:$H$1,0)),0)</f>
        <v>29852</v>
      </c>
      <c r="BW31" s="19">
        <f>ROUND(INDEX('Pop and Housing Units'!$B$2:$P$115,MATCH('Property Value Dist'!$B31,'Pop and Housing Units'!$B$2:$B$115,0),MATCH('Property Value Dist'!BW$2,'Pop and Housing Units'!$B$2:$P$2,0))*INDEX(Assumptions!$A$1:$H$16,MATCH('Property Value Dist'!BW$4,Assumptions!$A$1:$A$16,0),MATCH('Property Value Dist'!BW$2,Assumptions!$A$1:$H$1,0)),0)</f>
        <v>14049</v>
      </c>
      <c r="BX31" s="19">
        <f>ROUND(INDEX('Pop and Housing Units'!$B$2:$P$115,MATCH('Property Value Dist'!$B31,'Pop and Housing Units'!$B$2:$B$115,0),MATCH('Property Value Dist'!BX$2,'Pop and Housing Units'!$B$2:$P$2,0))*INDEX(Assumptions!$A$1:$H$16,MATCH('Property Value Dist'!BX$4,Assumptions!$A$1:$A$16,0),MATCH('Property Value Dist'!BX$2,Assumptions!$A$1:$H$1,0)),0)</f>
        <v>5349</v>
      </c>
      <c r="BY31" s="19">
        <f>ROUND(INDEX('Pop and Housing Units'!$B$2:$P$115,MATCH('Property Value Dist'!$B31,'Pop and Housing Units'!$B$2:$B$115,0),MATCH('Property Value Dist'!BY$2,'Pop and Housing Units'!$B$2:$P$2,0))*INDEX(Assumptions!$A$1:$H$16,MATCH('Property Value Dist'!BY$4,Assumptions!$A$1:$A$16,0),MATCH('Property Value Dist'!BY$2,Assumptions!$A$1:$H$1,0)),0)</f>
        <v>2771</v>
      </c>
      <c r="BZ31" s="19">
        <f>ROUND(INDEX('Pop and Housing Units'!$B$2:$P$115,MATCH('Property Value Dist'!$B31,'Pop and Housing Units'!$B$2:$B$115,0),MATCH('Property Value Dist'!BZ$2,'Pop and Housing Units'!$B$2:$P$2,0))*INDEX(Assumptions!$A$1:$H$16,MATCH('Property Value Dist'!BZ$4,Assumptions!$A$1:$A$16,0),MATCH('Property Value Dist'!BZ$2,Assumptions!$A$1:$H$1,0)),0)</f>
        <v>1894</v>
      </c>
      <c r="CA31" s="19">
        <f>ROUND(INDEX('Pop and Housing Units'!$B$2:$P$115,MATCH('Property Value Dist'!$B31,'Pop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31" s="19">
        <f>ROUND(INDEX('Pop and Housing Units'!$B$2:$P$115,MATCH('Property Value Dist'!$B31,'Pop and Housing Units'!$B$2:$B$115,0),MATCH('Property Value Dist'!CB$2,'Pop and Housing Units'!$B$2:$P$2,0))*INDEX(Assumptions!$A$1:$H$16,MATCH('Property Value Dist'!CB$4,Assumptions!$A$1:$A$16,0),MATCH('Property Value Dist'!CB$2,Assumptions!$A$1:$H$1,0)),0)</f>
        <v>702</v>
      </c>
    </row>
    <row r="32" spans="2:80">
      <c r="B32" s="18">
        <f t="shared" si="6"/>
        <v>2047</v>
      </c>
      <c r="C32" s="17">
        <f>ROUND(INDEX('Pop and Housing Units'!$B$2:$P$115,MATCH('Property Value Dist'!$B32,'Pop and Housing Units'!$B$2:$B$115,0),MATCH('Property Value Dist'!C$2,'Pop and Housing Units'!$B$2:$P$2,0))*INDEX(Assumptions!$A$1:$H$16,MATCH('Property Value Dist'!C$4,Assumptions!$A$1:$A$16,0),MATCH('Property Value Dist'!C$2,Assumptions!$A$1:$H$1,0)),0)</f>
        <v>184914</v>
      </c>
      <c r="D32" s="17">
        <f>ROUND(INDEX('Pop and Housing Units'!$B$2:$P$115,MATCH('Property Value Dist'!$B32,'Pop and Housing Units'!$B$2:$B$115,0),MATCH('Property Value Dist'!D$2,'Pop and Housing Units'!$B$2:$P$2,0))*INDEX(Assumptions!$A$1:$H$16,MATCH('Property Value Dist'!D$4,Assumptions!$A$1:$A$16,0),MATCH('Property Value Dist'!D$2,Assumptions!$A$1:$H$1,0)),0)</f>
        <v>197385</v>
      </c>
      <c r="E32" s="17">
        <f>ROUND(INDEX('Pop and Housing Units'!$B$2:$P$115,MATCH('Property Value Dist'!$B32,'Pop and Housing Units'!$B$2:$B$115,0),MATCH('Property Value Dist'!E$2,'Pop and Housing Units'!$B$2:$P$2,0))*INDEX(Assumptions!$A$1:$H$16,MATCH('Property Value Dist'!E$4,Assumptions!$A$1:$A$16,0),MATCH('Property Value Dist'!E$2,Assumptions!$A$1:$H$1,0)),0)</f>
        <v>298873</v>
      </c>
      <c r="F32" s="17">
        <f>ROUND(INDEX('Pop and Housing Units'!$B$2:$P$115,MATCH('Property Value Dist'!$B32,'Pop and Housing Units'!$B$2:$B$115,0),MATCH('Property Value Dist'!F$2,'Pop and Housing Units'!$B$2:$P$2,0))*INDEX(Assumptions!$A$1:$H$16,MATCH('Property Value Dist'!F$4,Assumptions!$A$1:$A$16,0),MATCH('Property Value Dist'!F$2,Assumptions!$A$1:$H$1,0)),0)</f>
        <v>689774</v>
      </c>
      <c r="G32" s="17">
        <f>ROUND(INDEX('Pop and Housing Units'!$B$2:$P$115,MATCH('Property Value Dist'!$B32,'Pop and Housing Units'!$B$2:$B$115,0),MATCH('Property Value Dist'!G$2,'Pop and Housing Units'!$B$2:$P$2,0))*INDEX(Assumptions!$A$1:$H$16,MATCH('Property Value Dist'!G$4,Assumptions!$A$1:$A$16,0),MATCH('Property Value Dist'!G$2,Assumptions!$A$1:$H$1,0)),0)</f>
        <v>463576</v>
      </c>
      <c r="H32" s="17">
        <f>ROUND(INDEX('Pop and Housing Units'!$B$2:$P$115,MATCH('Property Value Dist'!$B32,'Pop and Housing Units'!$B$2:$B$115,0),MATCH('Property Value Dist'!H$2,'Pop and Housing Units'!$B$2:$P$2,0))*INDEX(Assumptions!$A$1:$H$16,MATCH('Property Value Dist'!H$4,Assumptions!$A$1:$A$16,0),MATCH('Property Value Dist'!H$2,Assumptions!$A$1:$H$1,0)),0)</f>
        <v>351767</v>
      </c>
      <c r="I32" s="17">
        <f>ROUND(INDEX('Pop and Housing Units'!$B$2:$P$115,MATCH('Property Value Dist'!$B32,'Pop and Housing Units'!$B$2:$B$115,0),MATCH('Property Value Dist'!I$2,'Pop and Housing Units'!$B$2:$P$2,0))*INDEX(Assumptions!$A$1:$H$16,MATCH('Property Value Dist'!I$4,Assumptions!$A$1:$A$16,0),MATCH('Property Value Dist'!I$2,Assumptions!$A$1:$H$1,0)),0)</f>
        <v>985637</v>
      </c>
      <c r="J32" s="17">
        <f>ROUND(INDEX('Pop and Housing Units'!$B$2:$P$115,MATCH('Property Value Dist'!$B32,'Pop and Housing Units'!$B$2:$B$115,0),MATCH('Property Value Dist'!J$2,'Pop and Housing Units'!$B$2:$P$2,0))*INDEX(Assumptions!$A$1:$H$16,MATCH('Property Value Dist'!J$4,Assumptions!$A$1:$A$16,0),MATCH('Property Value Dist'!J$2,Assumptions!$A$1:$H$1,0)),0)</f>
        <v>494968</v>
      </c>
      <c r="K32" s="17">
        <f>ROUND(INDEX('Pop and Housing Units'!$B$2:$P$115,MATCH('Property Value Dist'!$B32,'Pop and Housing Units'!$B$2:$B$115,0),MATCH('Property Value Dist'!K$2,'Pop and Housing Units'!$B$2:$P$2,0))*INDEX(Assumptions!$A$1:$H$16,MATCH('Property Value Dist'!K$4,Assumptions!$A$1:$A$16,0),MATCH('Property Value Dist'!K$2,Assumptions!$A$1:$H$1,0)),0)</f>
        <v>227058</v>
      </c>
      <c r="L32" s="17">
        <f>ROUND(INDEX('Pop and Housing Units'!$B$2:$P$115,MATCH('Property Value Dist'!$B32,'Pop and Housing Units'!$B$2:$B$115,0),MATCH('Property Value Dist'!L$2,'Pop and Housing Units'!$B$2:$P$2,0))*INDEX(Assumptions!$A$1:$H$16,MATCH('Property Value Dist'!L$4,Assumptions!$A$1:$A$16,0),MATCH('Property Value Dist'!L$2,Assumptions!$A$1:$H$1,0)),0)</f>
        <v>246409</v>
      </c>
      <c r="M32" s="17">
        <f>ROUND(INDEX('Pop and Housing Units'!$B$2:$P$115,MATCH('Property Value Dist'!$B32,'Pop and Housing Units'!$B$2:$B$115,0),MATCH('Property Value Dist'!M$2,'Pop and Housing Units'!$B$2:$P$2,0))*INDEX(Assumptions!$A$1:$H$16,MATCH('Property Value Dist'!M$4,Assumptions!$A$1:$A$16,0),MATCH('Property Value Dist'!M$2,Assumptions!$A$1:$H$1,0)),0)</f>
        <v>85577</v>
      </c>
      <c r="N32" s="17">
        <f>ROUND(INDEX('Pop and Housing Units'!$B$2:$P$115,MATCH('Property Value Dist'!$B32,'Pop and Housing Units'!$B$2:$B$115,0),MATCH('Property Value Dist'!N$2,'Pop and Housing Units'!$B$2:$P$2,0))*INDEX(Assumptions!$A$1:$H$16,MATCH('Property Value Dist'!N$4,Assumptions!$A$1:$A$16,0),MATCH('Property Value Dist'!N$2,Assumptions!$A$1:$H$1,0)),0)</f>
        <v>48594</v>
      </c>
      <c r="O32" s="17">
        <f>ROUND(INDEX('Pop and Housing Units'!$B$2:$P$115,MATCH('Property Value Dist'!$B32,'Pop and Housing Units'!$B$2:$B$115,0),MATCH('Property Value Dist'!O$2,'Pop and Housing Units'!$B$2:$P$2,0))*INDEX(Assumptions!$A$1:$H$16,MATCH('Property Value Dist'!O$4,Assumptions!$A$1:$A$16,0),MATCH('Property Value Dist'!O$2,Assumptions!$A$1:$H$1,0)),0)</f>
        <v>25802</v>
      </c>
      <c r="P32" s="17">
        <f>ROUND(INDEX('Pop and Housing Units'!$B$2:$P$115,MATCH('Property Value Dist'!$B32,'Pop and Housing Units'!$B$2:$B$115,0),MATCH('Property Value Dist'!P$2,'Pop and Housing Units'!$B$2:$P$2,0))*INDEX(Assumptions!$A$1:$H$16,MATCH('Property Value Dist'!P$4,Assumptions!$A$1:$A$16,0),MATCH('Property Value Dist'!P$2,Assumptions!$A$1:$H$1,0)),0)</f>
        <v>225141</v>
      </c>
      <c r="Q32" s="17">
        <f>ROUND(INDEX('Pop and Housing Units'!$B$2:$P$115,MATCH('Property Value Dist'!$B32,'Pop and Housing Units'!$B$2:$B$115,0),MATCH('Property Value Dist'!Q$2,'Pop and Housing Units'!$B$2:$P$2,0))*INDEX(Assumptions!$A$1:$H$16,MATCH('Property Value Dist'!Q$4,Assumptions!$A$1:$A$16,0),MATCH('Property Value Dist'!Q$2,Assumptions!$A$1:$H$1,0)),0)</f>
        <v>190997</v>
      </c>
      <c r="R32" s="17">
        <f>ROUND(INDEX('Pop and Housing Units'!$B$2:$P$115,MATCH('Property Value Dist'!$B32,'Pop and Housing Units'!$B$2:$B$115,0),MATCH('Property Value Dist'!R$2,'Pop and Housing Units'!$B$2:$P$2,0))*INDEX(Assumptions!$A$1:$H$16,MATCH('Property Value Dist'!R$4,Assumptions!$A$1:$A$16,0),MATCH('Property Value Dist'!R$2,Assumptions!$A$1:$H$1,0)),0)</f>
        <v>246482</v>
      </c>
      <c r="S32" s="17">
        <f>ROUND(INDEX('Pop and Housing Units'!$B$2:$P$115,MATCH('Property Value Dist'!$B32,'Pop and Housing Units'!$B$2:$B$115,0),MATCH('Property Value Dist'!S$2,'Pop and Housing Units'!$B$2:$P$2,0))*INDEX(Assumptions!$A$1:$H$16,MATCH('Property Value Dist'!S$4,Assumptions!$A$1:$A$16,0),MATCH('Property Value Dist'!S$2,Assumptions!$A$1:$H$1,0)),0)</f>
        <v>544536</v>
      </c>
      <c r="T32" s="17">
        <f>ROUND(INDEX('Pop and Housing Units'!$B$2:$P$115,MATCH('Property Value Dist'!$B32,'Pop and Housing Units'!$B$2:$B$115,0),MATCH('Property Value Dist'!T$2,'Pop and Housing Units'!$B$2:$P$2,0))*INDEX(Assumptions!$A$1:$H$16,MATCH('Property Value Dist'!T$4,Assumptions!$A$1:$A$16,0),MATCH('Property Value Dist'!T$2,Assumptions!$A$1:$H$1,0)),0)</f>
        <v>398355</v>
      </c>
      <c r="U32" s="17">
        <f>ROUND(INDEX('Pop and Housing Units'!$B$2:$P$115,MATCH('Property Value Dist'!$B32,'Pop and Housing Units'!$B$2:$B$115,0),MATCH('Property Value Dist'!U$2,'Pop and Housing Units'!$B$2:$P$2,0))*INDEX(Assumptions!$A$1:$H$16,MATCH('Property Value Dist'!U$4,Assumptions!$A$1:$A$16,0),MATCH('Property Value Dist'!U$2,Assumptions!$A$1:$H$1,0)),0)</f>
        <v>336823</v>
      </c>
      <c r="V32" s="17">
        <f>ROUND(INDEX('Pop and Housing Units'!$B$2:$P$115,MATCH('Property Value Dist'!$B32,'Pop and Housing Units'!$B$2:$B$115,0),MATCH('Property Value Dist'!V$2,'Pop and Housing Units'!$B$2:$P$2,0))*INDEX(Assumptions!$A$1:$H$16,MATCH('Property Value Dist'!V$4,Assumptions!$A$1:$A$16,0),MATCH('Property Value Dist'!V$2,Assumptions!$A$1:$H$1,0)),0)</f>
        <v>869267</v>
      </c>
      <c r="W32" s="17">
        <f>ROUND(INDEX('Pop and Housing Units'!$B$2:$P$115,MATCH('Property Value Dist'!$B32,'Pop and Housing Units'!$B$2:$B$115,0),MATCH('Property Value Dist'!W$2,'Pop and Housing Units'!$B$2:$P$2,0))*INDEX(Assumptions!$A$1:$H$16,MATCH('Property Value Dist'!W$4,Assumptions!$A$1:$A$16,0),MATCH('Property Value Dist'!W$2,Assumptions!$A$1:$H$1,0)),0)</f>
        <v>400489</v>
      </c>
      <c r="X32" s="17">
        <f>ROUND(INDEX('Pop and Housing Units'!$B$2:$P$115,MATCH('Property Value Dist'!$B32,'Pop and Housing Units'!$B$2:$B$115,0),MATCH('Property Value Dist'!X$2,'Pop and Housing Units'!$B$2:$P$2,0))*INDEX(Assumptions!$A$1:$H$16,MATCH('Property Value Dist'!X$4,Assumptions!$A$1:$A$16,0),MATCH('Property Value Dist'!X$2,Assumptions!$A$1:$H$1,0)),0)</f>
        <v>172857</v>
      </c>
      <c r="Y32" s="17">
        <f>ROUND(INDEX('Pop and Housing Units'!$B$2:$P$115,MATCH('Property Value Dist'!$B32,'Pop and Housing Units'!$B$2:$B$115,0),MATCH('Property Value Dist'!Y$2,'Pop and Housing Units'!$B$2:$P$2,0))*INDEX(Assumptions!$A$1:$H$16,MATCH('Property Value Dist'!Y$4,Assumptions!$A$1:$A$16,0),MATCH('Property Value Dist'!Y$2,Assumptions!$A$1:$H$1,0)),0)</f>
        <v>110259</v>
      </c>
      <c r="Z32" s="17">
        <f>ROUND(INDEX('Pop and Housing Units'!$B$2:$P$115,MATCH('Property Value Dist'!$B32,'Pop and Housing Units'!$B$2:$B$115,0),MATCH('Property Value Dist'!Z$2,'Pop and Housing Units'!$B$2:$P$2,0))*INDEX(Assumptions!$A$1:$H$16,MATCH('Property Value Dist'!Z$4,Assumptions!$A$1:$A$16,0),MATCH('Property Value Dist'!Z$2,Assumptions!$A$1:$H$1,0)),0)</f>
        <v>28454</v>
      </c>
      <c r="AA32" s="17">
        <f>ROUND(INDEX('Pop and Housing Units'!$B$2:$P$115,MATCH('Property Value Dist'!$B32,'Pop and Housing Units'!$B$2:$B$115,0),MATCH('Property Value Dist'!AA$2,'Pop and Housing Units'!$B$2:$P$2,0))*INDEX(Assumptions!$A$1:$H$16,MATCH('Property Value Dist'!AA$4,Assumptions!$A$1:$A$16,0),MATCH('Property Value Dist'!AA$2,Assumptions!$A$1:$H$1,0)),0)</f>
        <v>19918</v>
      </c>
      <c r="AB32" s="17">
        <f>ROUND(INDEX('Pop and Housing Units'!$B$2:$P$115,MATCH('Property Value Dist'!$B32,'Pop and Housing Units'!$B$2:$B$115,0),MATCH('Property Value Dist'!AB$2,'Pop and Housing Units'!$B$2:$P$2,0))*INDEX(Assumptions!$A$1:$H$16,MATCH('Property Value Dist'!AB$4,Assumptions!$A$1:$A$16,0),MATCH('Property Value Dist'!AB$2,Assumptions!$A$1:$H$1,0)),0)</f>
        <v>13160</v>
      </c>
      <c r="AC32" s="17">
        <f>ROUND(INDEX('Pop and Housing Units'!$B$2:$P$115,MATCH('Property Value Dist'!$B32,'Pop and Housing Units'!$B$2:$B$115,0),MATCH('Property Value Dist'!AC$2,'Pop and Housing Units'!$B$2:$P$2,0))*INDEX(Assumptions!$A$1:$H$16,MATCH('Property Value Dist'!AC$4,Assumptions!$A$1:$A$16,0),MATCH('Property Value Dist'!AC$2,Assumptions!$A$1:$H$1,0)),0)</f>
        <v>120845</v>
      </c>
      <c r="AD32" s="17">
        <f>ROUND(INDEX('Pop and Housing Units'!$B$2:$P$115,MATCH('Property Value Dist'!$B32,'Pop and Housing Units'!$B$2:$B$115,0),MATCH('Property Value Dist'!AD$2,'Pop and Housing Units'!$B$2:$P$2,0))*INDEX(Assumptions!$A$1:$H$16,MATCH('Property Value Dist'!AD$4,Assumptions!$A$1:$A$16,0),MATCH('Property Value Dist'!AD$2,Assumptions!$A$1:$H$1,0)),0)</f>
        <v>211479</v>
      </c>
      <c r="AE32" s="17">
        <f>ROUND(INDEX('Pop and Housing Units'!$B$2:$P$115,MATCH('Property Value Dist'!$B32,'Pop and Housing Units'!$B$2:$B$115,0),MATCH('Property Value Dist'!AE$2,'Pop and Housing Units'!$B$2:$P$2,0))*INDEX(Assumptions!$A$1:$H$16,MATCH('Property Value Dist'!AE$4,Assumptions!$A$1:$A$16,0),MATCH('Property Value Dist'!AE$2,Assumptions!$A$1:$H$1,0)),0)</f>
        <v>381206</v>
      </c>
      <c r="AF32" s="17">
        <f>ROUND(INDEX('Pop and Housing Units'!$B$2:$P$115,MATCH('Property Value Dist'!$B32,'Pop and Housing Units'!$B$2:$B$115,0),MATCH('Property Value Dist'!AF$2,'Pop and Housing Units'!$B$2:$P$2,0))*INDEX(Assumptions!$A$1:$H$16,MATCH('Property Value Dist'!AF$4,Assumptions!$A$1:$A$16,0),MATCH('Property Value Dist'!AF$2,Assumptions!$A$1:$H$1,0)),0)</f>
        <v>733558</v>
      </c>
      <c r="AG32" s="17">
        <f>ROUND(INDEX('Pop and Housing Units'!$B$2:$P$115,MATCH('Property Value Dist'!$B32,'Pop and Housing Units'!$B$2:$B$115,0),MATCH('Property Value Dist'!AG$2,'Pop and Housing Units'!$B$2:$P$2,0))*INDEX(Assumptions!$A$1:$H$16,MATCH('Property Value Dist'!AG$4,Assumptions!$A$1:$A$16,0),MATCH('Property Value Dist'!AG$2,Assumptions!$A$1:$H$1,0)),0)</f>
        <v>357444</v>
      </c>
      <c r="AH32" s="17">
        <f>ROUND(INDEX('Pop and Housing Units'!$B$2:$P$115,MATCH('Property Value Dist'!$B32,'Pop and Housing Units'!$B$2:$B$115,0),MATCH('Property Value Dist'!AH$2,'Pop and Housing Units'!$B$2:$P$2,0))*INDEX(Assumptions!$A$1:$H$16,MATCH('Property Value Dist'!AH$4,Assumptions!$A$1:$A$16,0),MATCH('Property Value Dist'!AH$2,Assumptions!$A$1:$H$1,0)),0)</f>
        <v>258324</v>
      </c>
      <c r="AI32" s="17">
        <f>ROUND(INDEX('Pop and Housing Units'!$B$2:$P$115,MATCH('Property Value Dist'!$B32,'Pop and Housing Units'!$B$2:$B$115,0),MATCH('Property Value Dist'!AI$2,'Pop and Housing Units'!$B$2:$P$2,0))*INDEX(Assumptions!$A$1:$H$16,MATCH('Property Value Dist'!AI$4,Assumptions!$A$1:$A$16,0),MATCH('Property Value Dist'!AI$2,Assumptions!$A$1:$H$1,0)),0)</f>
        <v>642924</v>
      </c>
      <c r="AJ32" s="17">
        <f>ROUND(INDEX('Pop and Housing Units'!$B$2:$P$115,MATCH('Property Value Dist'!$B32,'Pop and Housing Units'!$B$2:$B$115,0),MATCH('Property Value Dist'!AJ$2,'Pop and Housing Units'!$B$2:$P$2,0))*INDEX(Assumptions!$A$1:$H$16,MATCH('Property Value Dist'!AJ$4,Assumptions!$A$1:$A$16,0),MATCH('Property Value Dist'!AJ$2,Assumptions!$A$1:$H$1,0)),0)</f>
        <v>342169</v>
      </c>
      <c r="AK32" s="17">
        <f>ROUND(INDEX('Pop and Housing Units'!$B$2:$P$115,MATCH('Property Value Dist'!$B32,'Pop and Housing Units'!$B$2:$B$115,0),MATCH('Property Value Dist'!AK$2,'Pop and Housing Units'!$B$2:$P$2,0))*INDEX(Assumptions!$A$1:$H$16,MATCH('Property Value Dist'!AK$4,Assumptions!$A$1:$A$16,0),MATCH('Property Value Dist'!AK$2,Assumptions!$A$1:$H$1,0)),0)</f>
        <v>147323</v>
      </c>
      <c r="AL32" s="17">
        <f>ROUND(INDEX('Pop and Housing Units'!$B$2:$P$115,MATCH('Property Value Dist'!$B32,'Pop and Housing Units'!$B$2:$B$115,0),MATCH('Property Value Dist'!AL$2,'Pop and Housing Units'!$B$2:$P$2,0))*INDEX(Assumptions!$A$1:$H$16,MATCH('Property Value Dist'!AL$4,Assumptions!$A$1:$A$16,0),MATCH('Property Value Dist'!AL$2,Assumptions!$A$1:$H$1,0)),0)</f>
        <v>144607</v>
      </c>
      <c r="AM32" s="17">
        <f>ROUND(INDEX('Pop and Housing Units'!$B$2:$P$115,MATCH('Property Value Dist'!$B32,'Pop and Housing Units'!$B$2:$B$115,0),MATCH('Property Value Dist'!AM$2,'Pop and Housing Units'!$B$2:$P$2,0))*INDEX(Assumptions!$A$1:$H$16,MATCH('Property Value Dist'!AM$4,Assumptions!$A$1:$A$16,0),MATCH('Property Value Dist'!AM$2,Assumptions!$A$1:$H$1,0)),0)</f>
        <v>29532</v>
      </c>
      <c r="AN32" s="17">
        <f>ROUND(INDEX('Pop and Housing Units'!$B$2:$P$115,MATCH('Property Value Dist'!$B32,'Pop and Housing Units'!$B$2:$B$115,0),MATCH('Property Value Dist'!AN$2,'Pop and Housing Units'!$B$2:$P$2,0))*INDEX(Assumptions!$A$1:$H$16,MATCH('Property Value Dist'!AN$4,Assumptions!$A$1:$A$16,0),MATCH('Property Value Dist'!AN$2,Assumptions!$A$1:$H$1,0)),0)</f>
        <v>12220</v>
      </c>
      <c r="AO32" s="17">
        <f>ROUND(INDEX('Pop and Housing Units'!$B$2:$P$115,MATCH('Property Value Dist'!$B32,'Pop and Housing Units'!$B$2:$B$115,0),MATCH('Property Value Dist'!AO$2,'Pop and Housing Units'!$B$2:$P$2,0))*INDEX(Assumptions!$A$1:$H$16,MATCH('Property Value Dist'!AO$4,Assumptions!$A$1:$A$16,0),MATCH('Property Value Dist'!AO$2,Assumptions!$A$1:$H$1,0)),0)</f>
        <v>12899</v>
      </c>
      <c r="AP32" s="17">
        <f>ROUND(INDEX('Pop and Housing Units'!$B$2:$P$115,MATCH('Property Value Dist'!$B32,'Pop and Housing Units'!$B$2:$B$115,0),MATCH('Property Value Dist'!AP$2,'Pop and Housing Units'!$B$2:$P$2,0))*INDEX(Assumptions!$A$1:$H$16,MATCH('Property Value Dist'!AP$4,Assumptions!$A$1:$A$16,0),MATCH('Property Value Dist'!AP$2,Assumptions!$A$1:$H$1,0)),0)</f>
        <v>115239</v>
      </c>
      <c r="AQ32" s="17">
        <f>ROUND(INDEX('Pop and Housing Units'!$B$2:$P$115,MATCH('Property Value Dist'!$B32,'Pop and Housing Units'!$B$2:$B$115,0),MATCH('Property Value Dist'!AQ$2,'Pop and Housing Units'!$B$2:$P$2,0))*INDEX(Assumptions!$A$1:$H$16,MATCH('Property Value Dist'!AQ$4,Assumptions!$A$1:$A$16,0),MATCH('Property Value Dist'!AQ$2,Assumptions!$A$1:$H$1,0)),0)</f>
        <v>115607</v>
      </c>
      <c r="AR32" s="17">
        <f>ROUND(INDEX('Pop and Housing Units'!$B$2:$P$115,MATCH('Property Value Dist'!$B32,'Pop and Housing Units'!$B$2:$B$115,0),MATCH('Property Value Dist'!AR$2,'Pop and Housing Units'!$B$2:$P$2,0))*INDEX(Assumptions!$A$1:$H$16,MATCH('Property Value Dist'!AR$4,Assumptions!$A$1:$A$16,0),MATCH('Property Value Dist'!AR$2,Assumptions!$A$1:$H$1,0)),0)</f>
        <v>96625</v>
      </c>
      <c r="AS32" s="17">
        <f>ROUND(INDEX('Pop and Housing Units'!$B$2:$P$115,MATCH('Property Value Dist'!$B32,'Pop and Housing Units'!$B$2:$B$115,0),MATCH('Property Value Dist'!AS$2,'Pop and Housing Units'!$B$2:$P$2,0))*INDEX(Assumptions!$A$1:$H$16,MATCH('Property Value Dist'!AS$4,Assumptions!$A$1:$A$16,0),MATCH('Property Value Dist'!AS$2,Assumptions!$A$1:$H$1,0)),0)</f>
        <v>105687</v>
      </c>
      <c r="AT32" s="17">
        <f>ROUND(INDEX('Pop and Housing Units'!$B$2:$P$115,MATCH('Property Value Dist'!$B32,'Pop and Housing Units'!$B$2:$B$115,0),MATCH('Property Value Dist'!AT$2,'Pop and Housing Units'!$B$2:$P$2,0))*INDEX(Assumptions!$A$1:$H$16,MATCH('Property Value Dist'!AT$4,Assumptions!$A$1:$A$16,0),MATCH('Property Value Dist'!AT$2,Assumptions!$A$1:$H$1,0)),0)</f>
        <v>53640</v>
      </c>
      <c r="AU32" s="17">
        <f>ROUND(INDEX('Pop and Housing Units'!$B$2:$P$115,MATCH('Property Value Dist'!$B32,'Pop and Housing Units'!$B$2:$B$115,0),MATCH('Property Value Dist'!AU$2,'Pop and Housing Units'!$B$2:$P$2,0))*INDEX(Assumptions!$A$1:$H$16,MATCH('Property Value Dist'!AU$4,Assumptions!$A$1:$A$16,0),MATCH('Property Value Dist'!AU$2,Assumptions!$A$1:$H$1,0)),0)</f>
        <v>20635</v>
      </c>
      <c r="AV32" s="17">
        <f>ROUND(INDEX('Pop and Housing Units'!$B$2:$P$115,MATCH('Property Value Dist'!$B32,'Pop and Housing Units'!$B$2:$B$115,0),MATCH('Property Value Dist'!AV$2,'Pop and Housing Units'!$B$2:$P$2,0))*INDEX(Assumptions!$A$1:$H$16,MATCH('Property Value Dist'!AV$4,Assumptions!$A$1:$A$16,0),MATCH('Property Value Dist'!AV$2,Assumptions!$A$1:$H$1,0)),0)</f>
        <v>62028</v>
      </c>
      <c r="AW32" s="17">
        <f>ROUND(INDEX('Pop and Housing Units'!$B$2:$P$115,MATCH('Property Value Dist'!$B32,'Pop and Housing Units'!$B$2:$B$115,0),MATCH('Property Value Dist'!AW$2,'Pop and Housing Units'!$B$2:$P$2,0))*INDEX(Assumptions!$A$1:$H$16,MATCH('Property Value Dist'!AW$4,Assumptions!$A$1:$A$16,0),MATCH('Property Value Dist'!AW$2,Assumptions!$A$1:$H$1,0)),0)</f>
        <v>17819</v>
      </c>
      <c r="AX32" s="17">
        <f>ROUND(INDEX('Pop and Housing Units'!$B$2:$P$115,MATCH('Property Value Dist'!$B32,'Pop and Housing Units'!$B$2:$B$115,0),MATCH('Property Value Dist'!AX$2,'Pop and Housing Units'!$B$2:$P$2,0))*INDEX(Assumptions!$A$1:$H$16,MATCH('Property Value Dist'!AX$4,Assumptions!$A$1:$A$16,0),MATCH('Property Value Dist'!AX$2,Assumptions!$A$1:$H$1,0)),0)</f>
        <v>11206</v>
      </c>
      <c r="AY32" s="17">
        <f>ROUND(INDEX('Pop and Housing Units'!$B$2:$P$115,MATCH('Property Value Dist'!$B32,'Pop and Housing Units'!$B$2:$B$115,0),MATCH('Property Value Dist'!AY$2,'Pop and Housing Units'!$B$2:$P$2,0))*INDEX(Assumptions!$A$1:$H$16,MATCH('Property Value Dist'!AY$4,Assumptions!$A$1:$A$16,0),MATCH('Property Value Dist'!AY$2,Assumptions!$A$1:$H$1,0)),0)</f>
        <v>6613</v>
      </c>
      <c r="AZ32" s="17">
        <f>ROUND(INDEX('Pop and Housing Units'!$B$2:$P$115,MATCH('Property Value Dist'!$B32,'Pop and Housing Units'!$B$2:$B$115,0),MATCH('Property Value Dist'!AZ$2,'Pop and Housing Units'!$B$2:$P$2,0))*INDEX(Assumptions!$A$1:$H$16,MATCH('Property Value Dist'!AZ$4,Assumptions!$A$1:$A$16,0),MATCH('Property Value Dist'!AZ$2,Assumptions!$A$1:$H$1,0)),0)</f>
        <v>1592</v>
      </c>
      <c r="BA32" s="17">
        <f>ROUND(INDEX('Pop and Housing Units'!$B$2:$P$115,MATCH('Property Value Dist'!$B32,'Pop and Housing Units'!$B$2:$B$115,0),MATCH('Property Value Dist'!BA$2,'Pop and Housing Units'!$B$2:$P$2,0))*INDEX(Assumptions!$A$1:$H$16,MATCH('Property Value Dist'!BA$4,Assumptions!$A$1:$A$16,0),MATCH('Property Value Dist'!BA$2,Assumptions!$A$1:$H$1,0)),0)</f>
        <v>3674</v>
      </c>
      <c r="BB32" s="17">
        <f>ROUND(INDEX('Pop and Housing Units'!$B$2:$P$115,MATCH('Property Value Dist'!$B32,'Pop and Housing Units'!$B$2:$B$115,0),MATCH('Property Value Dist'!BB$2,'Pop and Housing Units'!$B$2:$P$2,0))*INDEX(Assumptions!$A$1:$H$16,MATCH('Property Value Dist'!BB$4,Assumptions!$A$1:$A$16,0),MATCH('Property Value Dist'!BB$2,Assumptions!$A$1:$H$1,0)),0)</f>
        <v>1959</v>
      </c>
      <c r="BC32" s="17">
        <f>ROUND(INDEX('Pop and Housing Units'!$B$2:$P$115,MATCH('Property Value Dist'!$B32,'Pop and Housing Units'!$B$2:$B$115,0),MATCH('Property Value Dist'!BC$2,'Pop and Housing Units'!$B$2:$P$2,0))*INDEX(Assumptions!$A$1:$H$16,MATCH('Property Value Dist'!BC$4,Assumptions!$A$1:$A$16,0),MATCH('Property Value Dist'!BC$2,Assumptions!$A$1:$H$1,0)),0)</f>
        <v>70995</v>
      </c>
      <c r="BD32" s="17">
        <f>ROUND(INDEX('Pop and Housing Units'!$B$2:$P$115,MATCH('Property Value Dist'!$B32,'Pop and Housing Units'!$B$2:$B$115,0),MATCH('Property Value Dist'!BD$2,'Pop and Housing Units'!$B$2:$P$2,0))*INDEX(Assumptions!$A$1:$H$16,MATCH('Property Value Dist'!BD$4,Assumptions!$A$1:$A$16,0),MATCH('Property Value Dist'!BD$2,Assumptions!$A$1:$H$1,0)),0)</f>
        <v>99578</v>
      </c>
      <c r="BE32" s="17">
        <f>ROUND(INDEX('Pop and Housing Units'!$B$2:$P$115,MATCH('Property Value Dist'!$B32,'Pop and Housing Units'!$B$2:$B$115,0),MATCH('Property Value Dist'!BE$2,'Pop and Housing Units'!$B$2:$P$2,0))*INDEX(Assumptions!$A$1:$H$16,MATCH('Property Value Dist'!BE$4,Assumptions!$A$1:$A$16,0),MATCH('Property Value Dist'!BE$2,Assumptions!$A$1:$H$1,0)),0)</f>
        <v>134790</v>
      </c>
      <c r="BF32" s="17">
        <f>ROUND(INDEX('Pop and Housing Units'!$B$2:$P$115,MATCH('Property Value Dist'!$B32,'Pop and Housing Units'!$B$2:$B$115,0),MATCH('Property Value Dist'!BF$2,'Pop and Housing Units'!$B$2:$P$2,0))*INDEX(Assumptions!$A$1:$H$16,MATCH('Property Value Dist'!BF$4,Assumptions!$A$1:$A$16,0),MATCH('Property Value Dist'!BF$2,Assumptions!$A$1:$H$1,0)),0)</f>
        <v>133079</v>
      </c>
      <c r="BG32" s="17">
        <f>ROUND(INDEX('Pop and Housing Units'!$B$2:$P$115,MATCH('Property Value Dist'!$B32,'Pop and Housing Units'!$B$2:$B$115,0),MATCH('Property Value Dist'!BG$2,'Pop and Housing Units'!$B$2:$P$2,0))*INDEX(Assumptions!$A$1:$H$16,MATCH('Property Value Dist'!BG$4,Assumptions!$A$1:$A$16,0),MATCH('Property Value Dist'!BG$2,Assumptions!$A$1:$H$1,0)),0)</f>
        <v>84965</v>
      </c>
      <c r="BH32" s="17">
        <f>ROUND(INDEX('Pop and Housing Units'!$B$2:$P$115,MATCH('Property Value Dist'!$B32,'Pop and Housing Units'!$B$2:$B$115,0),MATCH('Property Value Dist'!BH$2,'Pop and Housing Units'!$B$2:$P$2,0))*INDEX(Assumptions!$A$1:$H$16,MATCH('Property Value Dist'!BH$4,Assumptions!$A$1:$A$16,0),MATCH('Property Value Dist'!BH$2,Assumptions!$A$1:$H$1,0)),0)</f>
        <v>48399</v>
      </c>
      <c r="BI32" s="17">
        <f>ROUND(INDEX('Pop and Housing Units'!$B$2:$P$115,MATCH('Property Value Dist'!$B32,'Pop and Housing Units'!$B$2:$B$115,0),MATCH('Property Value Dist'!BI$2,'Pop and Housing Units'!$B$2:$P$2,0))*INDEX(Assumptions!$A$1:$H$16,MATCH('Property Value Dist'!BI$4,Assumptions!$A$1:$A$16,0),MATCH('Property Value Dist'!BI$2,Assumptions!$A$1:$H$1,0)),0)</f>
        <v>89812</v>
      </c>
      <c r="BJ32" s="17">
        <f>ROUND(INDEX('Pop and Housing Units'!$B$2:$P$115,MATCH('Property Value Dist'!$B32,'Pop and Housing Units'!$B$2:$B$115,0),MATCH('Property Value Dist'!BJ$2,'Pop and Housing Units'!$B$2:$P$2,0))*INDEX(Assumptions!$A$1:$H$16,MATCH('Property Value Dist'!BJ$4,Assumptions!$A$1:$A$16,0),MATCH('Property Value Dist'!BJ$2,Assumptions!$A$1:$H$1,0)),0)</f>
        <v>29866</v>
      </c>
      <c r="BK32" s="17">
        <f>ROUND(INDEX('Pop and Housing Units'!$B$2:$P$115,MATCH('Property Value Dist'!$B32,'Pop and Housing Units'!$B$2:$B$115,0),MATCH('Property Value Dist'!BK$2,'Pop and Housing Units'!$B$2:$P$2,0))*INDEX(Assumptions!$A$1:$H$16,MATCH('Property Value Dist'!BK$4,Assumptions!$A$1:$A$16,0),MATCH('Property Value Dist'!BK$2,Assumptions!$A$1:$H$1,0)),0)</f>
        <v>9908</v>
      </c>
      <c r="BL32" s="17">
        <f>ROUND(INDEX('Pop and Housing Units'!$B$2:$P$115,MATCH('Property Value Dist'!$B32,'Pop and Housing Units'!$B$2:$B$115,0),MATCH('Property Value Dist'!BL$2,'Pop and Housing Units'!$B$2:$P$2,0))*INDEX(Assumptions!$A$1:$H$16,MATCH('Property Value Dist'!BL$4,Assumptions!$A$1:$A$16,0),MATCH('Property Value Dist'!BL$2,Assumptions!$A$1:$H$1,0)),0)</f>
        <v>6415</v>
      </c>
      <c r="BM32" s="17">
        <f>ROUND(INDEX('Pop and Housing Units'!$B$2:$P$115,MATCH('Property Value Dist'!$B32,'Pop and Housing Units'!$B$2:$B$115,0),MATCH('Property Value Dist'!BM$2,'Pop and Housing Units'!$B$2:$P$2,0))*INDEX(Assumptions!$A$1:$H$16,MATCH('Property Value Dist'!BM$4,Assumptions!$A$1:$A$16,0),MATCH('Property Value Dist'!BM$2,Assumptions!$A$1:$H$1,0)),0)</f>
        <v>1283</v>
      </c>
      <c r="BN32" s="17">
        <f>ROUND(INDEX('Pop and Housing Units'!$B$2:$P$115,MATCH('Property Value Dist'!$B32,'Pop and Housing Units'!$B$2:$B$115,0),MATCH('Property Value Dist'!BN$2,'Pop and Housing Units'!$B$2:$P$2,0))*INDEX(Assumptions!$A$1:$H$16,MATCH('Property Value Dist'!BN$4,Assumptions!$A$1:$A$16,0),MATCH('Property Value Dist'!BN$2,Assumptions!$A$1:$H$1,0)),0)</f>
        <v>214</v>
      </c>
      <c r="BO32" s="17">
        <f>ROUND(INDEX('Pop and Housing Units'!$B$2:$P$115,MATCH('Property Value Dist'!$B32,'Pop and Housing Units'!$B$2:$B$115,0),MATCH('Property Value Dist'!BO$2,'Pop and Housing Units'!$B$2:$P$2,0))*INDEX(Assumptions!$A$1:$H$16,MATCH('Property Value Dist'!BO$4,Assumptions!$A$1:$A$16,0),MATCH('Property Value Dist'!BO$2,Assumptions!$A$1:$H$1,0)),0)</f>
        <v>3493</v>
      </c>
      <c r="BP32" s="17">
        <f>ROUND(INDEX('Pop and Housing Units'!$B$2:$P$115,MATCH('Property Value Dist'!$B32,'Pop and Housing Units'!$B$2:$B$115,0),MATCH('Property Value Dist'!BP$2,'Pop and Housing Units'!$B$2:$P$2,0))*INDEX(Assumptions!$A$1:$H$16,MATCH('Property Value Dist'!BP$4,Assumptions!$A$1:$A$16,0),MATCH('Property Value Dist'!BP$2,Assumptions!$A$1:$H$1,0)),0)</f>
        <v>13445</v>
      </c>
      <c r="BQ32" s="17">
        <f>ROUND(INDEX('Pop and Housing Units'!$B$2:$P$115,MATCH('Property Value Dist'!$B32,'Pop and Housing Units'!$B$2:$B$115,0),MATCH('Property Value Dist'!BQ$2,'Pop and Housing Units'!$B$2:$P$2,0))*INDEX(Assumptions!$A$1:$H$16,MATCH('Property Value Dist'!BQ$4,Assumptions!$A$1:$A$16,0),MATCH('Property Value Dist'!BQ$2,Assumptions!$A$1:$H$1,0)),0)</f>
        <v>27971</v>
      </c>
      <c r="BR32" s="17">
        <f>ROUND(INDEX('Pop and Housing Units'!$B$2:$P$115,MATCH('Property Value Dist'!$B32,'Pop and Housing Units'!$B$2:$B$115,0),MATCH('Property Value Dist'!BR$2,'Pop and Housing Units'!$B$2:$P$2,0))*INDEX(Assumptions!$A$1:$H$16,MATCH('Property Value Dist'!BR$4,Assumptions!$A$1:$A$16,0),MATCH('Property Value Dist'!BR$2,Assumptions!$A$1:$H$1,0)),0)</f>
        <v>23666</v>
      </c>
      <c r="BS32" s="17">
        <f>ROUND(INDEX('Pop and Housing Units'!$B$2:$P$115,MATCH('Property Value Dist'!$B32,'Pop and Housing Units'!$B$2:$B$115,0),MATCH('Property Value Dist'!BS$2,'Pop and Housing Units'!$B$2:$P$2,0))*INDEX(Assumptions!$A$1:$H$16,MATCH('Property Value Dist'!BS$4,Assumptions!$A$1:$A$16,0),MATCH('Property Value Dist'!BS$2,Assumptions!$A$1:$H$1,0)),0)</f>
        <v>28431</v>
      </c>
      <c r="BT32" s="17">
        <f>ROUND(INDEX('Pop and Housing Units'!$B$2:$P$115,MATCH('Property Value Dist'!$B32,'Pop and Housing Units'!$B$2:$B$115,0),MATCH('Property Value Dist'!BT$2,'Pop and Housing Units'!$B$2:$P$2,0))*INDEX(Assumptions!$A$1:$H$16,MATCH('Property Value Dist'!BT$4,Assumptions!$A$1:$A$16,0),MATCH('Property Value Dist'!BT$2,Assumptions!$A$1:$H$1,0)),0)</f>
        <v>18157</v>
      </c>
      <c r="BU32" s="17">
        <f>ROUND(INDEX('Pop and Housing Units'!$B$2:$P$115,MATCH('Property Value Dist'!$B32,'Pop and Housing Units'!$B$2:$B$115,0),MATCH('Property Value Dist'!BU$2,'Pop and Housing Units'!$B$2:$P$2,0))*INDEX(Assumptions!$A$1:$H$16,MATCH('Property Value Dist'!BU$4,Assumptions!$A$1:$A$16,0),MATCH('Property Value Dist'!BU$2,Assumptions!$A$1:$H$1,0)),0)</f>
        <v>10310</v>
      </c>
      <c r="BV32" s="17">
        <f>ROUND(INDEX('Pop and Housing Units'!$B$2:$P$115,MATCH('Property Value Dist'!$B32,'Pop and Housing Units'!$B$2:$B$115,0),MATCH('Property Value Dist'!BV$2,'Pop and Housing Units'!$B$2:$P$2,0))*INDEX(Assumptions!$A$1:$H$16,MATCH('Property Value Dist'!BV$4,Assumptions!$A$1:$A$16,0),MATCH('Property Value Dist'!BV$2,Assumptions!$A$1:$H$1,0)),0)</f>
        <v>30150</v>
      </c>
      <c r="BW32" s="17">
        <f>ROUND(INDEX('Pop and Housing Units'!$B$2:$P$115,MATCH('Property Value Dist'!$B32,'Pop and Housing Units'!$B$2:$B$115,0),MATCH('Property Value Dist'!BW$2,'Pop and Housing Units'!$B$2:$P$2,0))*INDEX(Assumptions!$A$1:$H$16,MATCH('Property Value Dist'!BW$4,Assumptions!$A$1:$A$16,0),MATCH('Property Value Dist'!BW$2,Assumptions!$A$1:$H$1,0)),0)</f>
        <v>14189</v>
      </c>
      <c r="BX32" s="17">
        <f>ROUND(INDEX('Pop and Housing Units'!$B$2:$P$115,MATCH('Property Value Dist'!$B32,'Pop and Housing Units'!$B$2:$B$115,0),MATCH('Property Value Dist'!BX$2,'Pop and Housing Units'!$B$2:$P$2,0))*INDEX(Assumptions!$A$1:$H$16,MATCH('Property Value Dist'!BX$4,Assumptions!$A$1:$A$16,0),MATCH('Property Value Dist'!BX$2,Assumptions!$A$1:$H$1,0)),0)</f>
        <v>5403</v>
      </c>
      <c r="BY32" s="17">
        <f>ROUND(INDEX('Pop and Housing Units'!$B$2:$P$115,MATCH('Property Value Dist'!$B32,'Pop and Housing Units'!$B$2:$B$115,0),MATCH('Property Value Dist'!BY$2,'Pop and Housing Units'!$B$2:$P$2,0))*INDEX(Assumptions!$A$1:$H$16,MATCH('Property Value Dist'!BY$4,Assumptions!$A$1:$A$16,0),MATCH('Property Value Dist'!BY$2,Assumptions!$A$1:$H$1,0)),0)</f>
        <v>2799</v>
      </c>
      <c r="BZ32" s="17">
        <f>ROUND(INDEX('Pop and Housing Units'!$B$2:$P$115,MATCH('Property Value Dist'!$B32,'Pop and Housing Units'!$B$2:$B$115,0),MATCH('Property Value Dist'!BZ$2,'Pop and Housing Units'!$B$2:$P$2,0))*INDEX(Assumptions!$A$1:$H$16,MATCH('Property Value Dist'!BZ$4,Assumptions!$A$1:$A$16,0),MATCH('Property Value Dist'!BZ$2,Assumptions!$A$1:$H$1,0)),0)</f>
        <v>1913</v>
      </c>
      <c r="CA32" s="17">
        <f>ROUND(INDEX('Pop and Housing Units'!$B$2:$P$115,MATCH('Property Value Dist'!$B32,'Pop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32" s="17">
        <f>ROUND(INDEX('Pop and Housing Units'!$B$2:$P$115,MATCH('Property Value Dist'!$B32,'Pop and Housing Units'!$B$2:$B$115,0),MATCH('Property Value Dist'!CB$2,'Pop and Housing Units'!$B$2:$P$2,0))*INDEX(Assumptions!$A$1:$H$16,MATCH('Property Value Dist'!CB$4,Assumptions!$A$1:$A$16,0),MATCH('Property Value Dist'!CB$2,Assumptions!$A$1:$H$1,0)),0)</f>
        <v>709</v>
      </c>
    </row>
    <row r="33" spans="2:80">
      <c r="B33" s="18">
        <f t="shared" si="6"/>
        <v>2048</v>
      </c>
      <c r="C33" s="19">
        <f>ROUND(INDEX('Pop and Housing Units'!$B$2:$P$115,MATCH('Property Value Dist'!$B33,'Pop and Housing Units'!$B$2:$B$115,0),MATCH('Property Value Dist'!C$2,'Pop and Housing Units'!$B$2:$P$2,0))*INDEX(Assumptions!$A$1:$H$16,MATCH('Property Value Dist'!C$4,Assumptions!$A$1:$A$16,0),MATCH('Property Value Dist'!C$2,Assumptions!$A$1:$H$1,0)),0)</f>
        <v>189344</v>
      </c>
      <c r="D33" s="19">
        <f>ROUND(INDEX('Pop and Housing Units'!$B$2:$P$115,MATCH('Property Value Dist'!$B33,'Pop and Housing Units'!$B$2:$B$115,0),MATCH('Property Value Dist'!D$2,'Pop and Housing Units'!$B$2:$P$2,0))*INDEX(Assumptions!$A$1:$H$16,MATCH('Property Value Dist'!D$4,Assumptions!$A$1:$A$16,0),MATCH('Property Value Dist'!D$2,Assumptions!$A$1:$H$1,0)),0)</f>
        <v>202114</v>
      </c>
      <c r="E33" s="19">
        <f>ROUND(INDEX('Pop and Housing Units'!$B$2:$P$115,MATCH('Property Value Dist'!$B33,'Pop and Housing Units'!$B$2:$B$115,0),MATCH('Property Value Dist'!E$2,'Pop and Housing Units'!$B$2:$P$2,0))*INDEX(Assumptions!$A$1:$H$16,MATCH('Property Value Dist'!E$4,Assumptions!$A$1:$A$16,0),MATCH('Property Value Dist'!E$2,Assumptions!$A$1:$H$1,0)),0)</f>
        <v>306033</v>
      </c>
      <c r="F33" s="19">
        <f>ROUND(INDEX('Pop and Housing Units'!$B$2:$P$115,MATCH('Property Value Dist'!$B33,'Pop and Housing Units'!$B$2:$B$115,0),MATCH('Property Value Dist'!F$2,'Pop and Housing Units'!$B$2:$P$2,0))*INDEX(Assumptions!$A$1:$H$16,MATCH('Property Value Dist'!F$4,Assumptions!$A$1:$A$16,0),MATCH('Property Value Dist'!F$2,Assumptions!$A$1:$H$1,0)),0)</f>
        <v>706297</v>
      </c>
      <c r="G33" s="19">
        <f>ROUND(INDEX('Pop and Housing Units'!$B$2:$P$115,MATCH('Property Value Dist'!$B33,'Pop and Housing Units'!$B$2:$B$115,0),MATCH('Property Value Dist'!G$2,'Pop and Housing Units'!$B$2:$P$2,0))*INDEX(Assumptions!$A$1:$H$16,MATCH('Property Value Dist'!G$4,Assumptions!$A$1:$A$16,0),MATCH('Property Value Dist'!G$2,Assumptions!$A$1:$H$1,0)),0)</f>
        <v>474681</v>
      </c>
      <c r="H33" s="19">
        <f>ROUND(INDEX('Pop and Housing Units'!$B$2:$P$115,MATCH('Property Value Dist'!$B33,'Pop and Housing Units'!$B$2:$B$115,0),MATCH('Property Value Dist'!H$2,'Pop and Housing Units'!$B$2:$P$2,0))*INDEX(Assumptions!$A$1:$H$16,MATCH('Property Value Dist'!H$4,Assumptions!$A$1:$A$16,0),MATCH('Property Value Dist'!H$2,Assumptions!$A$1:$H$1,0)),0)</f>
        <v>360194</v>
      </c>
      <c r="I33" s="19">
        <f>ROUND(INDEX('Pop and Housing Units'!$B$2:$P$115,MATCH('Property Value Dist'!$B33,'Pop and Housing Units'!$B$2:$B$115,0),MATCH('Property Value Dist'!I$2,'Pop and Housing Units'!$B$2:$P$2,0))*INDEX(Assumptions!$A$1:$H$16,MATCH('Property Value Dist'!I$4,Assumptions!$A$1:$A$16,0),MATCH('Property Value Dist'!I$2,Assumptions!$A$1:$H$1,0)),0)</f>
        <v>1009247</v>
      </c>
      <c r="J33" s="19">
        <f>ROUND(INDEX('Pop and Housing Units'!$B$2:$P$115,MATCH('Property Value Dist'!$B33,'Pop and Housing Units'!$B$2:$B$115,0),MATCH('Property Value Dist'!J$2,'Pop and Housing Units'!$B$2:$P$2,0))*INDEX(Assumptions!$A$1:$H$16,MATCH('Property Value Dist'!J$4,Assumptions!$A$1:$A$16,0),MATCH('Property Value Dist'!J$2,Assumptions!$A$1:$H$1,0)),0)</f>
        <v>506825</v>
      </c>
      <c r="K33" s="19">
        <f>ROUND(INDEX('Pop and Housing Units'!$B$2:$P$115,MATCH('Property Value Dist'!$B33,'Pop and Housing Units'!$B$2:$B$115,0),MATCH('Property Value Dist'!K$2,'Pop and Housing Units'!$B$2:$P$2,0))*INDEX(Assumptions!$A$1:$H$16,MATCH('Property Value Dist'!K$4,Assumptions!$A$1:$A$16,0),MATCH('Property Value Dist'!K$2,Assumptions!$A$1:$H$1,0)),0)</f>
        <v>232497</v>
      </c>
      <c r="L33" s="19">
        <f>ROUND(INDEX('Pop and Housing Units'!$B$2:$P$115,MATCH('Property Value Dist'!$B33,'Pop and Housing Units'!$B$2:$B$115,0),MATCH('Property Value Dist'!L$2,'Pop and Housing Units'!$B$2:$P$2,0))*INDEX(Assumptions!$A$1:$H$16,MATCH('Property Value Dist'!L$4,Assumptions!$A$1:$A$16,0),MATCH('Property Value Dist'!L$2,Assumptions!$A$1:$H$1,0)),0)</f>
        <v>252312</v>
      </c>
      <c r="M33" s="19">
        <f>ROUND(INDEX('Pop and Housing Units'!$B$2:$P$115,MATCH('Property Value Dist'!$B33,'Pop and Housing Units'!$B$2:$B$115,0),MATCH('Property Value Dist'!M$2,'Pop and Housing Units'!$B$2:$P$2,0))*INDEX(Assumptions!$A$1:$H$16,MATCH('Property Value Dist'!M$4,Assumptions!$A$1:$A$16,0),MATCH('Property Value Dist'!M$2,Assumptions!$A$1:$H$1,0)),0)</f>
        <v>87627</v>
      </c>
      <c r="N33" s="19">
        <f>ROUND(INDEX('Pop and Housing Units'!$B$2:$P$115,MATCH('Property Value Dist'!$B33,'Pop and Housing Units'!$B$2:$B$115,0),MATCH('Property Value Dist'!N$2,'Pop and Housing Units'!$B$2:$P$2,0))*INDEX(Assumptions!$A$1:$H$16,MATCH('Property Value Dist'!N$4,Assumptions!$A$1:$A$16,0),MATCH('Property Value Dist'!N$2,Assumptions!$A$1:$H$1,0)),0)</f>
        <v>49758</v>
      </c>
      <c r="O33" s="19">
        <f>ROUND(INDEX('Pop and Housing Units'!$B$2:$P$115,MATCH('Property Value Dist'!$B33,'Pop and Housing Units'!$B$2:$B$115,0),MATCH('Property Value Dist'!O$2,'Pop and Housing Units'!$B$2:$P$2,0))*INDEX(Assumptions!$A$1:$H$16,MATCH('Property Value Dist'!O$4,Assumptions!$A$1:$A$16,0),MATCH('Property Value Dist'!O$2,Assumptions!$A$1:$H$1,0)),0)</f>
        <v>26420</v>
      </c>
      <c r="P33" s="19">
        <f>ROUND(INDEX('Pop and Housing Units'!$B$2:$P$115,MATCH('Property Value Dist'!$B33,'Pop and Housing Units'!$B$2:$B$115,0),MATCH('Property Value Dist'!P$2,'Pop and Housing Units'!$B$2:$P$2,0))*INDEX(Assumptions!$A$1:$H$16,MATCH('Property Value Dist'!P$4,Assumptions!$A$1:$A$16,0),MATCH('Property Value Dist'!P$2,Assumptions!$A$1:$H$1,0)),0)</f>
        <v>229607</v>
      </c>
      <c r="Q33" s="19">
        <f>ROUND(INDEX('Pop and Housing Units'!$B$2:$P$115,MATCH('Property Value Dist'!$B33,'Pop and Housing Units'!$B$2:$B$115,0),MATCH('Property Value Dist'!Q$2,'Pop and Housing Units'!$B$2:$P$2,0))*INDEX(Assumptions!$A$1:$H$16,MATCH('Property Value Dist'!Q$4,Assumptions!$A$1:$A$16,0),MATCH('Property Value Dist'!Q$2,Assumptions!$A$1:$H$1,0)),0)</f>
        <v>194785</v>
      </c>
      <c r="R33" s="19">
        <f>ROUND(INDEX('Pop and Housing Units'!$B$2:$P$115,MATCH('Property Value Dist'!$B33,'Pop and Housing Units'!$B$2:$B$115,0),MATCH('Property Value Dist'!R$2,'Pop and Housing Units'!$B$2:$P$2,0))*INDEX(Assumptions!$A$1:$H$16,MATCH('Property Value Dist'!R$4,Assumptions!$A$1:$A$16,0),MATCH('Property Value Dist'!R$2,Assumptions!$A$1:$H$1,0)),0)</f>
        <v>251371</v>
      </c>
      <c r="S33" s="19">
        <f>ROUND(INDEX('Pop and Housing Units'!$B$2:$P$115,MATCH('Property Value Dist'!$B33,'Pop and Housing Units'!$B$2:$B$115,0),MATCH('Property Value Dist'!S$2,'Pop and Housing Units'!$B$2:$P$2,0))*INDEX(Assumptions!$A$1:$H$16,MATCH('Property Value Dist'!S$4,Assumptions!$A$1:$A$16,0),MATCH('Property Value Dist'!S$2,Assumptions!$A$1:$H$1,0)),0)</f>
        <v>555337</v>
      </c>
      <c r="T33" s="19">
        <f>ROUND(INDEX('Pop and Housing Units'!$B$2:$P$115,MATCH('Property Value Dist'!$B33,'Pop and Housing Units'!$B$2:$B$115,0),MATCH('Property Value Dist'!T$2,'Pop and Housing Units'!$B$2:$P$2,0))*INDEX(Assumptions!$A$1:$H$16,MATCH('Property Value Dist'!T$4,Assumptions!$A$1:$A$16,0),MATCH('Property Value Dist'!T$2,Assumptions!$A$1:$H$1,0)),0)</f>
        <v>406256</v>
      </c>
      <c r="U33" s="19">
        <f>ROUND(INDEX('Pop and Housing Units'!$B$2:$P$115,MATCH('Property Value Dist'!$B33,'Pop and Housing Units'!$B$2:$B$115,0),MATCH('Property Value Dist'!U$2,'Pop and Housing Units'!$B$2:$P$2,0))*INDEX(Assumptions!$A$1:$H$16,MATCH('Property Value Dist'!U$4,Assumptions!$A$1:$A$16,0),MATCH('Property Value Dist'!U$2,Assumptions!$A$1:$H$1,0)),0)</f>
        <v>343504</v>
      </c>
      <c r="V33" s="19">
        <f>ROUND(INDEX('Pop and Housing Units'!$B$2:$P$115,MATCH('Property Value Dist'!$B33,'Pop and Housing Units'!$B$2:$B$115,0),MATCH('Property Value Dist'!V$2,'Pop and Housing Units'!$B$2:$P$2,0))*INDEX(Assumptions!$A$1:$H$16,MATCH('Property Value Dist'!V$4,Assumptions!$A$1:$A$16,0),MATCH('Property Value Dist'!V$2,Assumptions!$A$1:$H$1,0)),0)</f>
        <v>886508</v>
      </c>
      <c r="W33" s="19">
        <f>ROUND(INDEX('Pop and Housing Units'!$B$2:$P$115,MATCH('Property Value Dist'!$B33,'Pop and Housing Units'!$B$2:$B$115,0),MATCH('Property Value Dist'!W$2,'Pop and Housing Units'!$B$2:$P$2,0))*INDEX(Assumptions!$A$1:$H$16,MATCH('Property Value Dist'!W$4,Assumptions!$A$1:$A$16,0),MATCH('Property Value Dist'!W$2,Assumptions!$A$1:$H$1,0)),0)</f>
        <v>408432</v>
      </c>
      <c r="X33" s="19">
        <f>ROUND(INDEX('Pop and Housing Units'!$B$2:$P$115,MATCH('Property Value Dist'!$B33,'Pop and Housing Units'!$B$2:$B$115,0),MATCH('Property Value Dist'!X$2,'Pop and Housing Units'!$B$2:$P$2,0))*INDEX(Assumptions!$A$1:$H$16,MATCH('Property Value Dist'!X$4,Assumptions!$A$1:$A$16,0),MATCH('Property Value Dist'!X$2,Assumptions!$A$1:$H$1,0)),0)</f>
        <v>176286</v>
      </c>
      <c r="Y33" s="19">
        <f>ROUND(INDEX('Pop and Housing Units'!$B$2:$P$115,MATCH('Property Value Dist'!$B33,'Pop and Housing Units'!$B$2:$B$115,0),MATCH('Property Value Dist'!Y$2,'Pop and Housing Units'!$B$2:$P$2,0))*INDEX(Assumptions!$A$1:$H$16,MATCH('Property Value Dist'!Y$4,Assumptions!$A$1:$A$16,0),MATCH('Property Value Dist'!Y$2,Assumptions!$A$1:$H$1,0)),0)</f>
        <v>112446</v>
      </c>
      <c r="Z33" s="19">
        <f>ROUND(INDEX('Pop and Housing Units'!$B$2:$P$115,MATCH('Property Value Dist'!$B33,'Pop and Housing Units'!$B$2:$B$115,0),MATCH('Property Value Dist'!Z$2,'Pop and Housing Units'!$B$2:$P$2,0))*INDEX(Assumptions!$A$1:$H$16,MATCH('Property Value Dist'!Z$4,Assumptions!$A$1:$A$16,0),MATCH('Property Value Dist'!Z$2,Assumptions!$A$1:$H$1,0)),0)</f>
        <v>29018</v>
      </c>
      <c r="AA33" s="19">
        <f>ROUND(INDEX('Pop and Housing Units'!$B$2:$P$115,MATCH('Property Value Dist'!$B33,'Pop and Housing Units'!$B$2:$B$115,0),MATCH('Property Value Dist'!AA$2,'Pop and Housing Units'!$B$2:$P$2,0))*INDEX(Assumptions!$A$1:$H$16,MATCH('Property Value Dist'!AA$4,Assumptions!$A$1:$A$16,0),MATCH('Property Value Dist'!AA$2,Assumptions!$A$1:$H$1,0)),0)</f>
        <v>20313</v>
      </c>
      <c r="AB33" s="19">
        <f>ROUND(INDEX('Pop and Housing Units'!$B$2:$P$115,MATCH('Property Value Dist'!$B33,'Pop and Housing Units'!$B$2:$B$115,0),MATCH('Property Value Dist'!AB$2,'Pop and Housing Units'!$B$2:$P$2,0))*INDEX(Assumptions!$A$1:$H$16,MATCH('Property Value Dist'!AB$4,Assumptions!$A$1:$A$16,0),MATCH('Property Value Dist'!AB$2,Assumptions!$A$1:$H$1,0)),0)</f>
        <v>13421</v>
      </c>
      <c r="AC33" s="19">
        <f>ROUND(INDEX('Pop and Housing Units'!$B$2:$P$115,MATCH('Property Value Dist'!$B33,'Pop and Housing Units'!$B$2:$B$115,0),MATCH('Property Value Dist'!AC$2,'Pop and Housing Units'!$B$2:$P$2,0))*INDEX(Assumptions!$A$1:$H$16,MATCH('Property Value Dist'!AC$4,Assumptions!$A$1:$A$16,0),MATCH('Property Value Dist'!AC$2,Assumptions!$A$1:$H$1,0)),0)</f>
        <v>123719</v>
      </c>
      <c r="AD33" s="19">
        <f>ROUND(INDEX('Pop and Housing Units'!$B$2:$P$115,MATCH('Property Value Dist'!$B33,'Pop and Housing Units'!$B$2:$B$115,0),MATCH('Property Value Dist'!AD$2,'Pop and Housing Units'!$B$2:$P$2,0))*INDEX(Assumptions!$A$1:$H$16,MATCH('Property Value Dist'!AD$4,Assumptions!$A$1:$A$16,0),MATCH('Property Value Dist'!AD$2,Assumptions!$A$1:$H$1,0)),0)</f>
        <v>216508</v>
      </c>
      <c r="AE33" s="19">
        <f>ROUND(INDEX('Pop and Housing Units'!$B$2:$P$115,MATCH('Property Value Dist'!$B33,'Pop and Housing Units'!$B$2:$B$115,0),MATCH('Property Value Dist'!AE$2,'Pop and Housing Units'!$B$2:$P$2,0))*INDEX(Assumptions!$A$1:$H$16,MATCH('Property Value Dist'!AE$4,Assumptions!$A$1:$A$16,0),MATCH('Property Value Dist'!AE$2,Assumptions!$A$1:$H$1,0)),0)</f>
        <v>390271</v>
      </c>
      <c r="AF33" s="19">
        <f>ROUND(INDEX('Pop and Housing Units'!$B$2:$P$115,MATCH('Property Value Dist'!$B33,'Pop and Housing Units'!$B$2:$B$115,0),MATCH('Property Value Dist'!AF$2,'Pop and Housing Units'!$B$2:$P$2,0))*INDEX(Assumptions!$A$1:$H$16,MATCH('Property Value Dist'!AF$4,Assumptions!$A$1:$A$16,0),MATCH('Property Value Dist'!AF$2,Assumptions!$A$1:$H$1,0)),0)</f>
        <v>751002</v>
      </c>
      <c r="AG33" s="19">
        <f>ROUND(INDEX('Pop and Housing Units'!$B$2:$P$115,MATCH('Property Value Dist'!$B33,'Pop and Housing Units'!$B$2:$B$115,0),MATCH('Property Value Dist'!AG$2,'Pop and Housing Units'!$B$2:$P$2,0))*INDEX(Assumptions!$A$1:$H$16,MATCH('Property Value Dist'!AG$4,Assumptions!$A$1:$A$16,0),MATCH('Property Value Dist'!AG$2,Assumptions!$A$1:$H$1,0)),0)</f>
        <v>365944</v>
      </c>
      <c r="AH33" s="19">
        <f>ROUND(INDEX('Pop and Housing Units'!$B$2:$P$115,MATCH('Property Value Dist'!$B33,'Pop and Housing Units'!$B$2:$B$115,0),MATCH('Property Value Dist'!AH$2,'Pop and Housing Units'!$B$2:$P$2,0))*INDEX(Assumptions!$A$1:$H$16,MATCH('Property Value Dist'!AH$4,Assumptions!$A$1:$A$16,0),MATCH('Property Value Dist'!AH$2,Assumptions!$A$1:$H$1,0)),0)</f>
        <v>264467</v>
      </c>
      <c r="AI33" s="19">
        <f>ROUND(INDEX('Pop and Housing Units'!$B$2:$P$115,MATCH('Property Value Dist'!$B33,'Pop and Housing Units'!$B$2:$B$115,0),MATCH('Property Value Dist'!AI$2,'Pop and Housing Units'!$B$2:$P$2,0))*INDEX(Assumptions!$A$1:$H$16,MATCH('Property Value Dist'!AI$4,Assumptions!$A$1:$A$16,0),MATCH('Property Value Dist'!AI$2,Assumptions!$A$1:$H$1,0)),0)</f>
        <v>658213</v>
      </c>
      <c r="AJ33" s="19">
        <f>ROUND(INDEX('Pop and Housing Units'!$B$2:$P$115,MATCH('Property Value Dist'!$B33,'Pop and Housing Units'!$B$2:$B$115,0),MATCH('Property Value Dist'!AJ$2,'Pop and Housing Units'!$B$2:$P$2,0))*INDEX(Assumptions!$A$1:$H$16,MATCH('Property Value Dist'!AJ$4,Assumptions!$A$1:$A$16,0),MATCH('Property Value Dist'!AJ$2,Assumptions!$A$1:$H$1,0)),0)</f>
        <v>350306</v>
      </c>
      <c r="AK33" s="19">
        <f>ROUND(INDEX('Pop and Housing Units'!$B$2:$P$115,MATCH('Property Value Dist'!$B33,'Pop and Housing Units'!$B$2:$B$115,0),MATCH('Property Value Dist'!AK$2,'Pop and Housing Units'!$B$2:$P$2,0))*INDEX(Assumptions!$A$1:$H$16,MATCH('Property Value Dist'!AK$4,Assumptions!$A$1:$A$16,0),MATCH('Property Value Dist'!AK$2,Assumptions!$A$1:$H$1,0)),0)</f>
        <v>150826</v>
      </c>
      <c r="AL33" s="19">
        <f>ROUND(INDEX('Pop and Housing Units'!$B$2:$P$115,MATCH('Property Value Dist'!$B33,'Pop and Housing Units'!$B$2:$B$115,0),MATCH('Property Value Dist'!AL$2,'Pop and Housing Units'!$B$2:$P$2,0))*INDEX(Assumptions!$A$1:$H$16,MATCH('Property Value Dist'!AL$4,Assumptions!$A$1:$A$16,0),MATCH('Property Value Dist'!AL$2,Assumptions!$A$1:$H$1,0)),0)</f>
        <v>148046</v>
      </c>
      <c r="AM33" s="19">
        <f>ROUND(INDEX('Pop and Housing Units'!$B$2:$P$115,MATCH('Property Value Dist'!$B33,'Pop and Housing Units'!$B$2:$B$115,0),MATCH('Property Value Dist'!AM$2,'Pop and Housing Units'!$B$2:$P$2,0))*INDEX(Assumptions!$A$1:$H$16,MATCH('Property Value Dist'!AM$4,Assumptions!$A$1:$A$16,0),MATCH('Property Value Dist'!AM$2,Assumptions!$A$1:$H$1,0)),0)</f>
        <v>30235</v>
      </c>
      <c r="AN33" s="19">
        <f>ROUND(INDEX('Pop and Housing Units'!$B$2:$P$115,MATCH('Property Value Dist'!$B33,'Pop and Housing Units'!$B$2:$B$115,0),MATCH('Property Value Dist'!AN$2,'Pop and Housing Units'!$B$2:$P$2,0))*INDEX(Assumptions!$A$1:$H$16,MATCH('Property Value Dist'!AN$4,Assumptions!$A$1:$A$16,0),MATCH('Property Value Dist'!AN$2,Assumptions!$A$1:$H$1,0)),0)</f>
        <v>12511</v>
      </c>
      <c r="AO33" s="19">
        <f>ROUND(INDEX('Pop and Housing Units'!$B$2:$P$115,MATCH('Property Value Dist'!$B33,'Pop and Housing Units'!$B$2:$B$115,0),MATCH('Property Value Dist'!AO$2,'Pop and Housing Units'!$B$2:$P$2,0))*INDEX(Assumptions!$A$1:$H$16,MATCH('Property Value Dist'!AO$4,Assumptions!$A$1:$A$16,0),MATCH('Property Value Dist'!AO$2,Assumptions!$A$1:$H$1,0)),0)</f>
        <v>13206</v>
      </c>
      <c r="AP33" s="19">
        <f>ROUND(INDEX('Pop and Housing Units'!$B$2:$P$115,MATCH('Property Value Dist'!$B33,'Pop and Housing Units'!$B$2:$B$115,0),MATCH('Property Value Dist'!AP$2,'Pop and Housing Units'!$B$2:$P$2,0))*INDEX(Assumptions!$A$1:$H$16,MATCH('Property Value Dist'!AP$4,Assumptions!$A$1:$A$16,0),MATCH('Property Value Dist'!AP$2,Assumptions!$A$1:$H$1,0)),0)</f>
        <v>116046</v>
      </c>
      <c r="AQ33" s="19">
        <f>ROUND(INDEX('Pop and Housing Units'!$B$2:$P$115,MATCH('Property Value Dist'!$B33,'Pop and Housing Units'!$B$2:$B$115,0),MATCH('Property Value Dist'!AQ$2,'Pop and Housing Units'!$B$2:$P$2,0))*INDEX(Assumptions!$A$1:$H$16,MATCH('Property Value Dist'!AQ$4,Assumptions!$A$1:$A$16,0),MATCH('Property Value Dist'!AQ$2,Assumptions!$A$1:$H$1,0)),0)</f>
        <v>116416</v>
      </c>
      <c r="AR33" s="19">
        <f>ROUND(INDEX('Pop and Housing Units'!$B$2:$P$115,MATCH('Property Value Dist'!$B33,'Pop and Housing Units'!$B$2:$B$115,0),MATCH('Property Value Dist'!AR$2,'Pop and Housing Units'!$B$2:$P$2,0))*INDEX(Assumptions!$A$1:$H$16,MATCH('Property Value Dist'!AR$4,Assumptions!$A$1:$A$16,0),MATCH('Property Value Dist'!AR$2,Assumptions!$A$1:$H$1,0)),0)</f>
        <v>97301</v>
      </c>
      <c r="AS33" s="19">
        <f>ROUND(INDEX('Pop and Housing Units'!$B$2:$P$115,MATCH('Property Value Dist'!$B33,'Pop and Housing Units'!$B$2:$B$115,0),MATCH('Property Value Dist'!AS$2,'Pop and Housing Units'!$B$2:$P$2,0))*INDEX(Assumptions!$A$1:$H$16,MATCH('Property Value Dist'!AS$4,Assumptions!$A$1:$A$16,0),MATCH('Property Value Dist'!AS$2,Assumptions!$A$1:$H$1,0)),0)</f>
        <v>106427</v>
      </c>
      <c r="AT33" s="19">
        <f>ROUND(INDEX('Pop and Housing Units'!$B$2:$P$115,MATCH('Property Value Dist'!$B33,'Pop and Housing Units'!$B$2:$B$115,0),MATCH('Property Value Dist'!AT$2,'Pop and Housing Units'!$B$2:$P$2,0))*INDEX(Assumptions!$A$1:$H$16,MATCH('Property Value Dist'!AT$4,Assumptions!$A$1:$A$16,0),MATCH('Property Value Dist'!AT$2,Assumptions!$A$1:$H$1,0)),0)</f>
        <v>54015</v>
      </c>
      <c r="AU33" s="19">
        <f>ROUND(INDEX('Pop and Housing Units'!$B$2:$P$115,MATCH('Property Value Dist'!$B33,'Pop and Housing Units'!$B$2:$B$115,0),MATCH('Property Value Dist'!AU$2,'Pop and Housing Units'!$B$2:$P$2,0))*INDEX(Assumptions!$A$1:$H$16,MATCH('Property Value Dist'!AU$4,Assumptions!$A$1:$A$16,0),MATCH('Property Value Dist'!AU$2,Assumptions!$A$1:$H$1,0)),0)</f>
        <v>20780</v>
      </c>
      <c r="AV33" s="19">
        <f>ROUND(INDEX('Pop and Housing Units'!$B$2:$P$115,MATCH('Property Value Dist'!$B33,'Pop and Housing Units'!$B$2:$B$115,0),MATCH('Property Value Dist'!AV$2,'Pop and Housing Units'!$B$2:$P$2,0))*INDEX(Assumptions!$A$1:$H$16,MATCH('Property Value Dist'!AV$4,Assumptions!$A$1:$A$16,0),MATCH('Property Value Dist'!AV$2,Assumptions!$A$1:$H$1,0)),0)</f>
        <v>62463</v>
      </c>
      <c r="AW33" s="19">
        <f>ROUND(INDEX('Pop and Housing Units'!$B$2:$P$115,MATCH('Property Value Dist'!$B33,'Pop and Housing Units'!$B$2:$B$115,0),MATCH('Property Value Dist'!AW$2,'Pop and Housing Units'!$B$2:$P$2,0))*INDEX(Assumptions!$A$1:$H$16,MATCH('Property Value Dist'!AW$4,Assumptions!$A$1:$A$16,0),MATCH('Property Value Dist'!AW$2,Assumptions!$A$1:$H$1,0)),0)</f>
        <v>17943</v>
      </c>
      <c r="AX33" s="19">
        <f>ROUND(INDEX('Pop and Housing Units'!$B$2:$P$115,MATCH('Property Value Dist'!$B33,'Pop and Housing Units'!$B$2:$B$115,0),MATCH('Property Value Dist'!AX$2,'Pop and Housing Units'!$B$2:$P$2,0))*INDEX(Assumptions!$A$1:$H$16,MATCH('Property Value Dist'!AX$4,Assumptions!$A$1:$A$16,0),MATCH('Property Value Dist'!AX$2,Assumptions!$A$1:$H$1,0)),0)</f>
        <v>11284</v>
      </c>
      <c r="AY33" s="19">
        <f>ROUND(INDEX('Pop and Housing Units'!$B$2:$P$115,MATCH('Property Value Dist'!$B33,'Pop and Housing Units'!$B$2:$B$115,0),MATCH('Property Value Dist'!AY$2,'Pop and Housing Units'!$B$2:$P$2,0))*INDEX(Assumptions!$A$1:$H$16,MATCH('Property Value Dist'!AY$4,Assumptions!$A$1:$A$16,0),MATCH('Property Value Dist'!AY$2,Assumptions!$A$1:$H$1,0)),0)</f>
        <v>6659</v>
      </c>
      <c r="AZ33" s="19">
        <f>ROUND(INDEX('Pop and Housing Units'!$B$2:$P$115,MATCH('Property Value Dist'!$B33,'Pop and Housing Units'!$B$2:$B$115,0),MATCH('Property Value Dist'!AZ$2,'Pop and Housing Units'!$B$2:$P$2,0))*INDEX(Assumptions!$A$1:$H$16,MATCH('Property Value Dist'!AZ$4,Assumptions!$A$1:$A$16,0),MATCH('Property Value Dist'!AZ$2,Assumptions!$A$1:$H$1,0)),0)</f>
        <v>1603</v>
      </c>
      <c r="BA33" s="19">
        <f>ROUND(INDEX('Pop and Housing Units'!$B$2:$P$115,MATCH('Property Value Dist'!$B33,'Pop and Housing Units'!$B$2:$B$115,0),MATCH('Property Value Dist'!BA$2,'Pop and Housing Units'!$B$2:$P$2,0))*INDEX(Assumptions!$A$1:$H$16,MATCH('Property Value Dist'!BA$4,Assumptions!$A$1:$A$16,0),MATCH('Property Value Dist'!BA$2,Assumptions!$A$1:$H$1,0)),0)</f>
        <v>3700</v>
      </c>
      <c r="BB33" s="19">
        <f>ROUND(INDEX('Pop and Housing Units'!$B$2:$P$115,MATCH('Property Value Dist'!$B33,'Pop and Housing Units'!$B$2:$B$115,0),MATCH('Property Value Dist'!BB$2,'Pop and Housing Units'!$B$2:$P$2,0))*INDEX(Assumptions!$A$1:$H$16,MATCH('Property Value Dist'!BB$4,Assumptions!$A$1:$A$16,0),MATCH('Property Value Dist'!BB$2,Assumptions!$A$1:$H$1,0)),0)</f>
        <v>1973</v>
      </c>
      <c r="BC33" s="19">
        <f>ROUND(INDEX('Pop and Housing Units'!$B$2:$P$115,MATCH('Property Value Dist'!$B33,'Pop and Housing Units'!$B$2:$B$115,0),MATCH('Property Value Dist'!BC$2,'Pop and Housing Units'!$B$2:$P$2,0))*INDEX(Assumptions!$A$1:$H$16,MATCH('Property Value Dist'!BC$4,Assumptions!$A$1:$A$16,0),MATCH('Property Value Dist'!BC$2,Assumptions!$A$1:$H$1,0)),0)</f>
        <v>71534</v>
      </c>
      <c r="BD33" s="19">
        <f>ROUND(INDEX('Pop and Housing Units'!$B$2:$P$115,MATCH('Property Value Dist'!$B33,'Pop and Housing Units'!$B$2:$B$115,0),MATCH('Property Value Dist'!BD$2,'Pop and Housing Units'!$B$2:$P$2,0))*INDEX(Assumptions!$A$1:$H$16,MATCH('Property Value Dist'!BD$4,Assumptions!$A$1:$A$16,0),MATCH('Property Value Dist'!BD$2,Assumptions!$A$1:$H$1,0)),0)</f>
        <v>100334</v>
      </c>
      <c r="BE33" s="19">
        <f>ROUND(INDEX('Pop and Housing Units'!$B$2:$P$115,MATCH('Property Value Dist'!$B33,'Pop and Housing Units'!$B$2:$B$115,0),MATCH('Property Value Dist'!BE$2,'Pop and Housing Units'!$B$2:$P$2,0))*INDEX(Assumptions!$A$1:$H$16,MATCH('Property Value Dist'!BE$4,Assumptions!$A$1:$A$16,0),MATCH('Property Value Dist'!BE$2,Assumptions!$A$1:$H$1,0)),0)</f>
        <v>135814</v>
      </c>
      <c r="BF33" s="19">
        <f>ROUND(INDEX('Pop and Housing Units'!$B$2:$P$115,MATCH('Property Value Dist'!$B33,'Pop and Housing Units'!$B$2:$B$115,0),MATCH('Property Value Dist'!BF$2,'Pop and Housing Units'!$B$2:$P$2,0))*INDEX(Assumptions!$A$1:$H$16,MATCH('Property Value Dist'!BF$4,Assumptions!$A$1:$A$16,0),MATCH('Property Value Dist'!BF$2,Assumptions!$A$1:$H$1,0)),0)</f>
        <v>134090</v>
      </c>
      <c r="BG33" s="19">
        <f>ROUND(INDEX('Pop and Housing Units'!$B$2:$P$115,MATCH('Property Value Dist'!$B33,'Pop and Housing Units'!$B$2:$B$115,0),MATCH('Property Value Dist'!BG$2,'Pop and Housing Units'!$B$2:$P$2,0))*INDEX(Assumptions!$A$1:$H$16,MATCH('Property Value Dist'!BG$4,Assumptions!$A$1:$A$16,0),MATCH('Property Value Dist'!BG$2,Assumptions!$A$1:$H$1,0)),0)</f>
        <v>85611</v>
      </c>
      <c r="BH33" s="19">
        <f>ROUND(INDEX('Pop and Housing Units'!$B$2:$P$115,MATCH('Property Value Dist'!$B33,'Pop and Housing Units'!$B$2:$B$115,0),MATCH('Property Value Dist'!BH$2,'Pop and Housing Units'!$B$2:$P$2,0))*INDEX(Assumptions!$A$1:$H$16,MATCH('Property Value Dist'!BH$4,Assumptions!$A$1:$A$16,0),MATCH('Property Value Dist'!BH$2,Assumptions!$A$1:$H$1,0)),0)</f>
        <v>48767</v>
      </c>
      <c r="BI33" s="19">
        <f>ROUND(INDEX('Pop and Housing Units'!$B$2:$P$115,MATCH('Property Value Dist'!$B33,'Pop and Housing Units'!$B$2:$B$115,0),MATCH('Property Value Dist'!BI$2,'Pop and Housing Units'!$B$2:$P$2,0))*INDEX(Assumptions!$A$1:$H$16,MATCH('Property Value Dist'!BI$4,Assumptions!$A$1:$A$16,0),MATCH('Property Value Dist'!BI$2,Assumptions!$A$1:$H$1,0)),0)</f>
        <v>90495</v>
      </c>
      <c r="BJ33" s="19">
        <f>ROUND(INDEX('Pop and Housing Units'!$B$2:$P$115,MATCH('Property Value Dist'!$B33,'Pop and Housing Units'!$B$2:$B$115,0),MATCH('Property Value Dist'!BJ$2,'Pop and Housing Units'!$B$2:$P$2,0))*INDEX(Assumptions!$A$1:$H$16,MATCH('Property Value Dist'!BJ$4,Assumptions!$A$1:$A$16,0),MATCH('Property Value Dist'!BJ$2,Assumptions!$A$1:$H$1,0)),0)</f>
        <v>30093</v>
      </c>
      <c r="BK33" s="19">
        <f>ROUND(INDEX('Pop and Housing Units'!$B$2:$P$115,MATCH('Property Value Dist'!$B33,'Pop and Housing Units'!$B$2:$B$115,0),MATCH('Property Value Dist'!BK$2,'Pop and Housing Units'!$B$2:$P$2,0))*INDEX(Assumptions!$A$1:$H$16,MATCH('Property Value Dist'!BK$4,Assumptions!$A$1:$A$16,0),MATCH('Property Value Dist'!BK$2,Assumptions!$A$1:$H$1,0)),0)</f>
        <v>9983</v>
      </c>
      <c r="BL33" s="19">
        <f>ROUND(INDEX('Pop and Housing Units'!$B$2:$P$115,MATCH('Property Value Dist'!$B33,'Pop and Housing Units'!$B$2:$B$115,0),MATCH('Property Value Dist'!BL$2,'Pop and Housing Units'!$B$2:$P$2,0))*INDEX(Assumptions!$A$1:$H$16,MATCH('Property Value Dist'!BL$4,Assumptions!$A$1:$A$16,0),MATCH('Property Value Dist'!BL$2,Assumptions!$A$1:$H$1,0)),0)</f>
        <v>6464</v>
      </c>
      <c r="BM33" s="19">
        <f>ROUND(INDEX('Pop and Housing Units'!$B$2:$P$115,MATCH('Property Value Dist'!$B33,'Pop and Housing Units'!$B$2:$B$115,0),MATCH('Property Value Dist'!BM$2,'Pop and Housing Units'!$B$2:$P$2,0))*INDEX(Assumptions!$A$1:$H$16,MATCH('Property Value Dist'!BM$4,Assumptions!$A$1:$A$16,0),MATCH('Property Value Dist'!BM$2,Assumptions!$A$1:$H$1,0)),0)</f>
        <v>1293</v>
      </c>
      <c r="BN33" s="19">
        <f>ROUND(INDEX('Pop and Housing Units'!$B$2:$P$115,MATCH('Property Value Dist'!$B33,'Pop and Housing Units'!$B$2:$B$115,0),MATCH('Property Value Dist'!BN$2,'Pop and Housing Units'!$B$2:$P$2,0))*INDEX(Assumptions!$A$1:$H$16,MATCH('Property Value Dist'!BN$4,Assumptions!$A$1:$A$16,0),MATCH('Property Value Dist'!BN$2,Assumptions!$A$1:$H$1,0)),0)</f>
        <v>215</v>
      </c>
      <c r="BO33" s="19">
        <f>ROUND(INDEX('Pop and Housing Units'!$B$2:$P$115,MATCH('Property Value Dist'!$B33,'Pop and Housing Units'!$B$2:$B$115,0),MATCH('Property Value Dist'!BO$2,'Pop and Housing Units'!$B$2:$P$2,0))*INDEX(Assumptions!$A$1:$H$16,MATCH('Property Value Dist'!BO$4,Assumptions!$A$1:$A$16,0),MATCH('Property Value Dist'!BO$2,Assumptions!$A$1:$H$1,0)),0)</f>
        <v>3519</v>
      </c>
      <c r="BP33" s="19">
        <f>ROUND(INDEX('Pop and Housing Units'!$B$2:$P$115,MATCH('Property Value Dist'!$B33,'Pop and Housing Units'!$B$2:$B$115,0),MATCH('Property Value Dist'!BP$2,'Pop and Housing Units'!$B$2:$P$2,0))*INDEX(Assumptions!$A$1:$H$16,MATCH('Property Value Dist'!BP$4,Assumptions!$A$1:$A$16,0),MATCH('Property Value Dist'!BP$2,Assumptions!$A$1:$H$1,0)),0)</f>
        <v>13579</v>
      </c>
      <c r="BQ33" s="19">
        <f>ROUND(INDEX('Pop and Housing Units'!$B$2:$P$115,MATCH('Property Value Dist'!$B33,'Pop and Housing Units'!$B$2:$B$115,0),MATCH('Property Value Dist'!BQ$2,'Pop and Housing Units'!$B$2:$P$2,0))*INDEX(Assumptions!$A$1:$H$16,MATCH('Property Value Dist'!BQ$4,Assumptions!$A$1:$A$16,0),MATCH('Property Value Dist'!BQ$2,Assumptions!$A$1:$H$1,0)),0)</f>
        <v>28250</v>
      </c>
      <c r="BR33" s="19">
        <f>ROUND(INDEX('Pop and Housing Units'!$B$2:$P$115,MATCH('Property Value Dist'!$B33,'Pop and Housing Units'!$B$2:$B$115,0),MATCH('Property Value Dist'!BR$2,'Pop and Housing Units'!$B$2:$P$2,0))*INDEX(Assumptions!$A$1:$H$16,MATCH('Property Value Dist'!BR$4,Assumptions!$A$1:$A$16,0),MATCH('Property Value Dist'!BR$2,Assumptions!$A$1:$H$1,0)),0)</f>
        <v>23902</v>
      </c>
      <c r="BS33" s="19">
        <f>ROUND(INDEX('Pop and Housing Units'!$B$2:$P$115,MATCH('Property Value Dist'!$B33,'Pop and Housing Units'!$B$2:$B$115,0),MATCH('Property Value Dist'!BS$2,'Pop and Housing Units'!$B$2:$P$2,0))*INDEX(Assumptions!$A$1:$H$16,MATCH('Property Value Dist'!BS$4,Assumptions!$A$1:$A$16,0),MATCH('Property Value Dist'!BS$2,Assumptions!$A$1:$H$1,0)),0)</f>
        <v>28715</v>
      </c>
      <c r="BT33" s="19">
        <f>ROUND(INDEX('Pop and Housing Units'!$B$2:$P$115,MATCH('Property Value Dist'!$B33,'Pop and Housing Units'!$B$2:$B$115,0),MATCH('Property Value Dist'!BT$2,'Pop and Housing Units'!$B$2:$P$2,0))*INDEX(Assumptions!$A$1:$H$16,MATCH('Property Value Dist'!BT$4,Assumptions!$A$1:$A$16,0),MATCH('Property Value Dist'!BT$2,Assumptions!$A$1:$H$1,0)),0)</f>
        <v>18338</v>
      </c>
      <c r="BU33" s="19">
        <f>ROUND(INDEX('Pop and Housing Units'!$B$2:$P$115,MATCH('Property Value Dist'!$B33,'Pop and Housing Units'!$B$2:$B$115,0),MATCH('Property Value Dist'!BU$2,'Pop and Housing Units'!$B$2:$P$2,0))*INDEX(Assumptions!$A$1:$H$16,MATCH('Property Value Dist'!BU$4,Assumptions!$A$1:$A$16,0),MATCH('Property Value Dist'!BU$2,Assumptions!$A$1:$H$1,0)),0)</f>
        <v>10413</v>
      </c>
      <c r="BV33" s="19">
        <f>ROUND(INDEX('Pop and Housing Units'!$B$2:$P$115,MATCH('Property Value Dist'!$B33,'Pop and Housing Units'!$B$2:$B$115,0),MATCH('Property Value Dist'!BV$2,'Pop and Housing Units'!$B$2:$P$2,0))*INDEX(Assumptions!$A$1:$H$16,MATCH('Property Value Dist'!BV$4,Assumptions!$A$1:$A$16,0),MATCH('Property Value Dist'!BV$2,Assumptions!$A$1:$H$1,0)),0)</f>
        <v>30450</v>
      </c>
      <c r="BW33" s="19">
        <f>ROUND(INDEX('Pop and Housing Units'!$B$2:$P$115,MATCH('Property Value Dist'!$B33,'Pop and Housing Units'!$B$2:$B$115,0),MATCH('Property Value Dist'!BW$2,'Pop and Housing Units'!$B$2:$P$2,0))*INDEX(Assumptions!$A$1:$H$16,MATCH('Property Value Dist'!BW$4,Assumptions!$A$1:$A$16,0),MATCH('Property Value Dist'!BW$2,Assumptions!$A$1:$H$1,0)),0)</f>
        <v>14331</v>
      </c>
      <c r="BX33" s="19">
        <f>ROUND(INDEX('Pop and Housing Units'!$B$2:$P$115,MATCH('Property Value Dist'!$B33,'Pop and Housing Units'!$B$2:$B$115,0),MATCH('Property Value Dist'!BX$2,'Pop and Housing Units'!$B$2:$P$2,0))*INDEX(Assumptions!$A$1:$H$16,MATCH('Property Value Dist'!BX$4,Assumptions!$A$1:$A$16,0),MATCH('Property Value Dist'!BX$2,Assumptions!$A$1:$H$1,0)),0)</f>
        <v>5457</v>
      </c>
      <c r="BY33" s="19">
        <f>ROUND(INDEX('Pop and Housing Units'!$B$2:$P$115,MATCH('Property Value Dist'!$B33,'Pop and Housing Units'!$B$2:$B$115,0),MATCH('Property Value Dist'!BY$2,'Pop and Housing Units'!$B$2:$P$2,0))*INDEX(Assumptions!$A$1:$H$16,MATCH('Property Value Dist'!BY$4,Assumptions!$A$1:$A$16,0),MATCH('Property Value Dist'!BY$2,Assumptions!$A$1:$H$1,0)),0)</f>
        <v>2827</v>
      </c>
      <c r="BZ33" s="19">
        <f>ROUND(INDEX('Pop and Housing Units'!$B$2:$P$115,MATCH('Property Value Dist'!$B33,'Pop and Housing Units'!$B$2:$B$115,0),MATCH('Property Value Dist'!BZ$2,'Pop and Housing Units'!$B$2:$P$2,0))*INDEX(Assumptions!$A$1:$H$16,MATCH('Property Value Dist'!BZ$4,Assumptions!$A$1:$A$16,0),MATCH('Property Value Dist'!BZ$2,Assumptions!$A$1:$H$1,0)),0)</f>
        <v>1932</v>
      </c>
      <c r="CA33" s="19">
        <f>ROUND(INDEX('Pop and Housing Units'!$B$2:$P$115,MATCH('Property Value Dist'!$B33,'Pop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33" s="19">
        <f>ROUND(INDEX('Pop and Housing Units'!$B$2:$P$115,MATCH('Property Value Dist'!$B33,'Pop and Housing Units'!$B$2:$B$115,0),MATCH('Property Value Dist'!CB$2,'Pop and Housing Units'!$B$2:$P$2,0))*INDEX(Assumptions!$A$1:$H$16,MATCH('Property Value Dist'!CB$4,Assumptions!$A$1:$A$16,0),MATCH('Property Value Dist'!CB$2,Assumptions!$A$1:$H$1,0)),0)</f>
        <v>716</v>
      </c>
    </row>
    <row r="34" spans="2:80">
      <c r="B34" s="18">
        <f t="shared" si="6"/>
        <v>2049</v>
      </c>
      <c r="C34" s="17">
        <f>ROUND(INDEX('Pop and Housing Units'!$B$2:$P$115,MATCH('Property Value Dist'!$B34,'Pop and Housing Units'!$B$2:$B$115,0),MATCH('Property Value Dist'!C$2,'Pop and Housing Units'!$B$2:$P$2,0))*INDEX(Assumptions!$A$1:$H$16,MATCH('Property Value Dist'!C$4,Assumptions!$A$1:$A$16,0),MATCH('Property Value Dist'!C$2,Assumptions!$A$1:$H$1,0)),0)</f>
        <v>193995</v>
      </c>
      <c r="D34" s="17">
        <f>ROUND(INDEX('Pop and Housing Units'!$B$2:$P$115,MATCH('Property Value Dist'!$B34,'Pop and Housing Units'!$B$2:$B$115,0),MATCH('Property Value Dist'!D$2,'Pop and Housing Units'!$B$2:$P$2,0))*INDEX(Assumptions!$A$1:$H$16,MATCH('Property Value Dist'!D$4,Assumptions!$A$1:$A$16,0),MATCH('Property Value Dist'!D$2,Assumptions!$A$1:$H$1,0)),0)</f>
        <v>207078</v>
      </c>
      <c r="E34" s="17">
        <f>ROUND(INDEX('Pop and Housing Units'!$B$2:$P$115,MATCH('Property Value Dist'!$B34,'Pop and Housing Units'!$B$2:$B$115,0),MATCH('Property Value Dist'!E$2,'Pop and Housing Units'!$B$2:$P$2,0))*INDEX(Assumptions!$A$1:$H$16,MATCH('Property Value Dist'!E$4,Assumptions!$A$1:$A$16,0),MATCH('Property Value Dist'!E$2,Assumptions!$A$1:$H$1,0)),0)</f>
        <v>313550</v>
      </c>
      <c r="F34" s="17">
        <f>ROUND(INDEX('Pop and Housing Units'!$B$2:$P$115,MATCH('Property Value Dist'!$B34,'Pop and Housing Units'!$B$2:$B$115,0),MATCH('Property Value Dist'!F$2,'Pop and Housing Units'!$B$2:$P$2,0))*INDEX(Assumptions!$A$1:$H$16,MATCH('Property Value Dist'!F$4,Assumptions!$A$1:$A$16,0),MATCH('Property Value Dist'!F$2,Assumptions!$A$1:$H$1,0)),0)</f>
        <v>723647</v>
      </c>
      <c r="G34" s="17">
        <f>ROUND(INDEX('Pop and Housing Units'!$B$2:$P$115,MATCH('Property Value Dist'!$B34,'Pop and Housing Units'!$B$2:$B$115,0),MATCH('Property Value Dist'!G$2,'Pop and Housing Units'!$B$2:$P$2,0))*INDEX(Assumptions!$A$1:$H$16,MATCH('Property Value Dist'!G$4,Assumptions!$A$1:$A$16,0),MATCH('Property Value Dist'!G$2,Assumptions!$A$1:$H$1,0)),0)</f>
        <v>486341</v>
      </c>
      <c r="H34" s="17">
        <f>ROUND(INDEX('Pop and Housing Units'!$B$2:$P$115,MATCH('Property Value Dist'!$B34,'Pop and Housing Units'!$B$2:$B$115,0),MATCH('Property Value Dist'!H$2,'Pop and Housing Units'!$B$2:$P$2,0))*INDEX(Assumptions!$A$1:$H$16,MATCH('Property Value Dist'!H$4,Assumptions!$A$1:$A$16,0),MATCH('Property Value Dist'!H$2,Assumptions!$A$1:$H$1,0)),0)</f>
        <v>369042</v>
      </c>
      <c r="I34" s="17">
        <f>ROUND(INDEX('Pop and Housing Units'!$B$2:$P$115,MATCH('Property Value Dist'!$B34,'Pop and Housing Units'!$B$2:$B$115,0),MATCH('Property Value Dist'!I$2,'Pop and Housing Units'!$B$2:$P$2,0))*INDEX(Assumptions!$A$1:$H$16,MATCH('Property Value Dist'!I$4,Assumptions!$A$1:$A$16,0),MATCH('Property Value Dist'!I$2,Assumptions!$A$1:$H$1,0)),0)</f>
        <v>1034039</v>
      </c>
      <c r="J34" s="17">
        <f>ROUND(INDEX('Pop and Housing Units'!$B$2:$P$115,MATCH('Property Value Dist'!$B34,'Pop and Housing Units'!$B$2:$B$115,0),MATCH('Property Value Dist'!J$2,'Pop and Housing Units'!$B$2:$P$2,0))*INDEX(Assumptions!$A$1:$H$16,MATCH('Property Value Dist'!J$4,Assumptions!$A$1:$A$16,0),MATCH('Property Value Dist'!J$2,Assumptions!$A$1:$H$1,0)),0)</f>
        <v>519275</v>
      </c>
      <c r="K34" s="17">
        <f>ROUND(INDEX('Pop and Housing Units'!$B$2:$P$115,MATCH('Property Value Dist'!$B34,'Pop and Housing Units'!$B$2:$B$115,0),MATCH('Property Value Dist'!K$2,'Pop and Housing Units'!$B$2:$P$2,0))*INDEX(Assumptions!$A$1:$H$16,MATCH('Property Value Dist'!K$4,Assumptions!$A$1:$A$16,0),MATCH('Property Value Dist'!K$2,Assumptions!$A$1:$H$1,0)),0)</f>
        <v>238208</v>
      </c>
      <c r="L34" s="17">
        <f>ROUND(INDEX('Pop and Housing Units'!$B$2:$P$115,MATCH('Property Value Dist'!$B34,'Pop and Housing Units'!$B$2:$B$115,0),MATCH('Property Value Dist'!L$2,'Pop and Housing Units'!$B$2:$P$2,0))*INDEX(Assumptions!$A$1:$H$16,MATCH('Property Value Dist'!L$4,Assumptions!$A$1:$A$16,0),MATCH('Property Value Dist'!L$2,Assumptions!$A$1:$H$1,0)),0)</f>
        <v>258510</v>
      </c>
      <c r="M34" s="17">
        <f>ROUND(INDEX('Pop and Housing Units'!$B$2:$P$115,MATCH('Property Value Dist'!$B34,'Pop and Housing Units'!$B$2:$B$115,0),MATCH('Property Value Dist'!M$2,'Pop and Housing Units'!$B$2:$P$2,0))*INDEX(Assumptions!$A$1:$H$16,MATCH('Property Value Dist'!M$4,Assumptions!$A$1:$A$16,0),MATCH('Property Value Dist'!M$2,Assumptions!$A$1:$H$1,0)),0)</f>
        <v>89779</v>
      </c>
      <c r="N34" s="17">
        <f>ROUND(INDEX('Pop and Housing Units'!$B$2:$P$115,MATCH('Property Value Dist'!$B34,'Pop and Housing Units'!$B$2:$B$115,0),MATCH('Property Value Dist'!N$2,'Pop and Housing Units'!$B$2:$P$2,0))*INDEX(Assumptions!$A$1:$H$16,MATCH('Property Value Dist'!N$4,Assumptions!$A$1:$A$16,0),MATCH('Property Value Dist'!N$2,Assumptions!$A$1:$H$1,0)),0)</f>
        <v>50980</v>
      </c>
      <c r="O34" s="17">
        <f>ROUND(INDEX('Pop and Housing Units'!$B$2:$P$115,MATCH('Property Value Dist'!$B34,'Pop and Housing Units'!$B$2:$B$115,0),MATCH('Property Value Dist'!O$2,'Pop and Housing Units'!$B$2:$P$2,0))*INDEX(Assumptions!$A$1:$H$16,MATCH('Property Value Dist'!O$4,Assumptions!$A$1:$A$16,0),MATCH('Property Value Dist'!O$2,Assumptions!$A$1:$H$1,0)),0)</f>
        <v>27069</v>
      </c>
      <c r="P34" s="17">
        <f>ROUND(INDEX('Pop and Housing Units'!$B$2:$P$115,MATCH('Property Value Dist'!$B34,'Pop and Housing Units'!$B$2:$B$115,0),MATCH('Property Value Dist'!P$2,'Pop and Housing Units'!$B$2:$P$2,0))*INDEX(Assumptions!$A$1:$H$16,MATCH('Property Value Dist'!P$4,Assumptions!$A$1:$A$16,0),MATCH('Property Value Dist'!P$2,Assumptions!$A$1:$H$1,0)),0)</f>
        <v>234296</v>
      </c>
      <c r="Q34" s="17">
        <f>ROUND(INDEX('Pop and Housing Units'!$B$2:$P$115,MATCH('Property Value Dist'!$B34,'Pop and Housing Units'!$B$2:$B$115,0),MATCH('Property Value Dist'!Q$2,'Pop and Housing Units'!$B$2:$P$2,0))*INDEX(Assumptions!$A$1:$H$16,MATCH('Property Value Dist'!Q$4,Assumptions!$A$1:$A$16,0),MATCH('Property Value Dist'!Q$2,Assumptions!$A$1:$H$1,0)),0)</f>
        <v>198763</v>
      </c>
      <c r="R34" s="17">
        <f>ROUND(INDEX('Pop and Housing Units'!$B$2:$P$115,MATCH('Property Value Dist'!$B34,'Pop and Housing Units'!$B$2:$B$115,0),MATCH('Property Value Dist'!R$2,'Pop and Housing Units'!$B$2:$P$2,0))*INDEX(Assumptions!$A$1:$H$16,MATCH('Property Value Dist'!R$4,Assumptions!$A$1:$A$16,0),MATCH('Property Value Dist'!R$2,Assumptions!$A$1:$H$1,0)),0)</f>
        <v>256504</v>
      </c>
      <c r="S34" s="17">
        <f>ROUND(INDEX('Pop and Housing Units'!$B$2:$P$115,MATCH('Property Value Dist'!$B34,'Pop and Housing Units'!$B$2:$B$115,0),MATCH('Property Value Dist'!S$2,'Pop and Housing Units'!$B$2:$P$2,0))*INDEX(Assumptions!$A$1:$H$16,MATCH('Property Value Dist'!S$4,Assumptions!$A$1:$A$16,0),MATCH('Property Value Dist'!S$2,Assumptions!$A$1:$H$1,0)),0)</f>
        <v>566678</v>
      </c>
      <c r="T34" s="17">
        <f>ROUND(INDEX('Pop and Housing Units'!$B$2:$P$115,MATCH('Property Value Dist'!$B34,'Pop and Housing Units'!$B$2:$B$115,0),MATCH('Property Value Dist'!T$2,'Pop and Housing Units'!$B$2:$P$2,0))*INDEX(Assumptions!$A$1:$H$16,MATCH('Property Value Dist'!T$4,Assumptions!$A$1:$A$16,0),MATCH('Property Value Dist'!T$2,Assumptions!$A$1:$H$1,0)),0)</f>
        <v>414552</v>
      </c>
      <c r="U34" s="17">
        <f>ROUND(INDEX('Pop and Housing Units'!$B$2:$P$115,MATCH('Property Value Dist'!$B34,'Pop and Housing Units'!$B$2:$B$115,0),MATCH('Property Value Dist'!U$2,'Pop and Housing Units'!$B$2:$P$2,0))*INDEX(Assumptions!$A$1:$H$16,MATCH('Property Value Dist'!U$4,Assumptions!$A$1:$A$16,0),MATCH('Property Value Dist'!U$2,Assumptions!$A$1:$H$1,0)),0)</f>
        <v>350518</v>
      </c>
      <c r="V34" s="17">
        <f>ROUND(INDEX('Pop and Housing Units'!$B$2:$P$115,MATCH('Property Value Dist'!$B34,'Pop and Housing Units'!$B$2:$B$115,0),MATCH('Property Value Dist'!V$2,'Pop and Housing Units'!$B$2:$P$2,0))*INDEX(Assumptions!$A$1:$H$16,MATCH('Property Value Dist'!V$4,Assumptions!$A$1:$A$16,0),MATCH('Property Value Dist'!V$2,Assumptions!$A$1:$H$1,0)),0)</f>
        <v>904611</v>
      </c>
      <c r="W34" s="17">
        <f>ROUND(INDEX('Pop and Housing Units'!$B$2:$P$115,MATCH('Property Value Dist'!$B34,'Pop and Housing Units'!$B$2:$B$115,0),MATCH('Property Value Dist'!W$2,'Pop and Housing Units'!$B$2:$P$2,0))*INDEX(Assumptions!$A$1:$H$16,MATCH('Property Value Dist'!W$4,Assumptions!$A$1:$A$16,0),MATCH('Property Value Dist'!W$2,Assumptions!$A$1:$H$1,0)),0)</f>
        <v>416773</v>
      </c>
      <c r="X34" s="17">
        <f>ROUND(INDEX('Pop and Housing Units'!$B$2:$P$115,MATCH('Property Value Dist'!$B34,'Pop and Housing Units'!$B$2:$B$115,0),MATCH('Property Value Dist'!X$2,'Pop and Housing Units'!$B$2:$P$2,0))*INDEX(Assumptions!$A$1:$H$16,MATCH('Property Value Dist'!X$4,Assumptions!$A$1:$A$16,0),MATCH('Property Value Dist'!X$2,Assumptions!$A$1:$H$1,0)),0)</f>
        <v>179886</v>
      </c>
      <c r="Y34" s="17">
        <f>ROUND(INDEX('Pop and Housing Units'!$B$2:$P$115,MATCH('Property Value Dist'!$B34,'Pop and Housing Units'!$B$2:$B$115,0),MATCH('Property Value Dist'!Y$2,'Pop and Housing Units'!$B$2:$P$2,0))*INDEX(Assumptions!$A$1:$H$16,MATCH('Property Value Dist'!Y$4,Assumptions!$A$1:$A$16,0),MATCH('Property Value Dist'!Y$2,Assumptions!$A$1:$H$1,0)),0)</f>
        <v>114742</v>
      </c>
      <c r="Z34" s="17">
        <f>ROUND(INDEX('Pop and Housing Units'!$B$2:$P$115,MATCH('Property Value Dist'!$B34,'Pop and Housing Units'!$B$2:$B$115,0),MATCH('Property Value Dist'!Z$2,'Pop and Housing Units'!$B$2:$P$2,0))*INDEX(Assumptions!$A$1:$H$16,MATCH('Property Value Dist'!Z$4,Assumptions!$A$1:$A$16,0),MATCH('Property Value Dist'!Z$2,Assumptions!$A$1:$H$1,0)),0)</f>
        <v>29611</v>
      </c>
      <c r="AA34" s="17">
        <f>ROUND(INDEX('Pop and Housing Units'!$B$2:$P$115,MATCH('Property Value Dist'!$B34,'Pop and Housing Units'!$B$2:$B$115,0),MATCH('Property Value Dist'!AA$2,'Pop and Housing Units'!$B$2:$P$2,0))*INDEX(Assumptions!$A$1:$H$16,MATCH('Property Value Dist'!AA$4,Assumptions!$A$1:$A$16,0),MATCH('Property Value Dist'!AA$2,Assumptions!$A$1:$H$1,0)),0)</f>
        <v>20728</v>
      </c>
      <c r="AB34" s="17">
        <f>ROUND(INDEX('Pop and Housing Units'!$B$2:$P$115,MATCH('Property Value Dist'!$B34,'Pop and Housing Units'!$B$2:$B$115,0),MATCH('Property Value Dist'!AB$2,'Pop and Housing Units'!$B$2:$P$2,0))*INDEX(Assumptions!$A$1:$H$16,MATCH('Property Value Dist'!AB$4,Assumptions!$A$1:$A$16,0),MATCH('Property Value Dist'!AB$2,Assumptions!$A$1:$H$1,0)),0)</f>
        <v>13695</v>
      </c>
      <c r="AC34" s="17">
        <f>ROUND(INDEX('Pop and Housing Units'!$B$2:$P$115,MATCH('Property Value Dist'!$B34,'Pop and Housing Units'!$B$2:$B$115,0),MATCH('Property Value Dist'!AC$2,'Pop and Housing Units'!$B$2:$P$2,0))*INDEX(Assumptions!$A$1:$H$16,MATCH('Property Value Dist'!AC$4,Assumptions!$A$1:$A$16,0),MATCH('Property Value Dist'!AC$2,Assumptions!$A$1:$H$1,0)),0)</f>
        <v>126736</v>
      </c>
      <c r="AD34" s="17">
        <f>ROUND(INDEX('Pop and Housing Units'!$B$2:$P$115,MATCH('Property Value Dist'!$B34,'Pop and Housing Units'!$B$2:$B$115,0),MATCH('Property Value Dist'!AD$2,'Pop and Housing Units'!$B$2:$P$2,0))*INDEX(Assumptions!$A$1:$H$16,MATCH('Property Value Dist'!AD$4,Assumptions!$A$1:$A$16,0),MATCH('Property Value Dist'!AD$2,Assumptions!$A$1:$H$1,0)),0)</f>
        <v>221789</v>
      </c>
      <c r="AE34" s="17">
        <f>ROUND(INDEX('Pop and Housing Units'!$B$2:$P$115,MATCH('Property Value Dist'!$B34,'Pop and Housing Units'!$B$2:$B$115,0),MATCH('Property Value Dist'!AE$2,'Pop and Housing Units'!$B$2:$P$2,0))*INDEX(Assumptions!$A$1:$H$16,MATCH('Property Value Dist'!AE$4,Assumptions!$A$1:$A$16,0),MATCH('Property Value Dist'!AE$2,Assumptions!$A$1:$H$1,0)),0)</f>
        <v>399789</v>
      </c>
      <c r="AF34" s="17">
        <f>ROUND(INDEX('Pop and Housing Units'!$B$2:$P$115,MATCH('Property Value Dist'!$B34,'Pop and Housing Units'!$B$2:$B$115,0),MATCH('Property Value Dist'!AF$2,'Pop and Housing Units'!$B$2:$P$2,0))*INDEX(Assumptions!$A$1:$H$16,MATCH('Property Value Dist'!AF$4,Assumptions!$A$1:$A$16,0),MATCH('Property Value Dist'!AF$2,Assumptions!$A$1:$H$1,0)),0)</f>
        <v>769318</v>
      </c>
      <c r="AG34" s="17">
        <f>ROUND(INDEX('Pop and Housing Units'!$B$2:$P$115,MATCH('Property Value Dist'!$B34,'Pop and Housing Units'!$B$2:$B$115,0),MATCH('Property Value Dist'!AG$2,'Pop and Housing Units'!$B$2:$P$2,0))*INDEX(Assumptions!$A$1:$H$16,MATCH('Property Value Dist'!AG$4,Assumptions!$A$1:$A$16,0),MATCH('Property Value Dist'!AG$2,Assumptions!$A$1:$H$1,0)),0)</f>
        <v>374869</v>
      </c>
      <c r="AH34" s="17">
        <f>ROUND(INDEX('Pop and Housing Units'!$B$2:$P$115,MATCH('Property Value Dist'!$B34,'Pop and Housing Units'!$B$2:$B$115,0),MATCH('Property Value Dist'!AH$2,'Pop and Housing Units'!$B$2:$P$2,0))*INDEX(Assumptions!$A$1:$H$16,MATCH('Property Value Dist'!AH$4,Assumptions!$A$1:$A$16,0),MATCH('Property Value Dist'!AH$2,Assumptions!$A$1:$H$1,0)),0)</f>
        <v>270917</v>
      </c>
      <c r="AI34" s="17">
        <f>ROUND(INDEX('Pop and Housing Units'!$B$2:$P$115,MATCH('Property Value Dist'!$B34,'Pop and Housing Units'!$B$2:$B$115,0),MATCH('Property Value Dist'!AI$2,'Pop and Housing Units'!$B$2:$P$2,0))*INDEX(Assumptions!$A$1:$H$16,MATCH('Property Value Dist'!AI$4,Assumptions!$A$1:$A$16,0),MATCH('Property Value Dist'!AI$2,Assumptions!$A$1:$H$1,0)),0)</f>
        <v>674266</v>
      </c>
      <c r="AJ34" s="17">
        <f>ROUND(INDEX('Pop and Housing Units'!$B$2:$P$115,MATCH('Property Value Dist'!$B34,'Pop and Housing Units'!$B$2:$B$115,0),MATCH('Property Value Dist'!AJ$2,'Pop and Housing Units'!$B$2:$P$2,0))*INDEX(Assumptions!$A$1:$H$16,MATCH('Property Value Dist'!AJ$4,Assumptions!$A$1:$A$16,0),MATCH('Property Value Dist'!AJ$2,Assumptions!$A$1:$H$1,0)),0)</f>
        <v>358849</v>
      </c>
      <c r="AK34" s="17">
        <f>ROUND(INDEX('Pop and Housing Units'!$B$2:$P$115,MATCH('Property Value Dist'!$B34,'Pop and Housing Units'!$B$2:$B$115,0),MATCH('Property Value Dist'!AK$2,'Pop and Housing Units'!$B$2:$P$2,0))*INDEX(Assumptions!$A$1:$H$16,MATCH('Property Value Dist'!AK$4,Assumptions!$A$1:$A$16,0),MATCH('Property Value Dist'!AK$2,Assumptions!$A$1:$H$1,0)),0)</f>
        <v>154504</v>
      </c>
      <c r="AL34" s="17">
        <f>ROUND(INDEX('Pop and Housing Units'!$B$2:$P$115,MATCH('Property Value Dist'!$B34,'Pop and Housing Units'!$B$2:$B$115,0),MATCH('Property Value Dist'!AL$2,'Pop and Housing Units'!$B$2:$P$2,0))*INDEX(Assumptions!$A$1:$H$16,MATCH('Property Value Dist'!AL$4,Assumptions!$A$1:$A$16,0),MATCH('Property Value Dist'!AL$2,Assumptions!$A$1:$H$1,0)),0)</f>
        <v>151656</v>
      </c>
      <c r="AM34" s="17">
        <f>ROUND(INDEX('Pop and Housing Units'!$B$2:$P$115,MATCH('Property Value Dist'!$B34,'Pop and Housing Units'!$B$2:$B$115,0),MATCH('Property Value Dist'!AM$2,'Pop and Housing Units'!$B$2:$P$2,0))*INDEX(Assumptions!$A$1:$H$16,MATCH('Property Value Dist'!AM$4,Assumptions!$A$1:$A$16,0),MATCH('Property Value Dist'!AM$2,Assumptions!$A$1:$H$1,0)),0)</f>
        <v>30972</v>
      </c>
      <c r="AN34" s="17">
        <f>ROUND(INDEX('Pop and Housing Units'!$B$2:$P$115,MATCH('Property Value Dist'!$B34,'Pop and Housing Units'!$B$2:$B$115,0),MATCH('Property Value Dist'!AN$2,'Pop and Housing Units'!$B$2:$P$2,0))*INDEX(Assumptions!$A$1:$H$16,MATCH('Property Value Dist'!AN$4,Assumptions!$A$1:$A$16,0),MATCH('Property Value Dist'!AN$2,Assumptions!$A$1:$H$1,0)),0)</f>
        <v>12816</v>
      </c>
      <c r="AO34" s="17">
        <f>ROUND(INDEX('Pop and Housing Units'!$B$2:$P$115,MATCH('Property Value Dist'!$B34,'Pop and Housing Units'!$B$2:$B$115,0),MATCH('Property Value Dist'!AO$2,'Pop and Housing Units'!$B$2:$P$2,0))*INDEX(Assumptions!$A$1:$H$16,MATCH('Property Value Dist'!AO$4,Assumptions!$A$1:$A$16,0),MATCH('Property Value Dist'!AO$2,Assumptions!$A$1:$H$1,0)),0)</f>
        <v>13528</v>
      </c>
      <c r="AP34" s="17">
        <f>ROUND(INDEX('Pop and Housing Units'!$B$2:$P$115,MATCH('Property Value Dist'!$B34,'Pop and Housing Units'!$B$2:$B$115,0),MATCH('Property Value Dist'!AP$2,'Pop and Housing Units'!$B$2:$P$2,0))*INDEX(Assumptions!$A$1:$H$16,MATCH('Property Value Dist'!AP$4,Assumptions!$A$1:$A$16,0),MATCH('Property Value Dist'!AP$2,Assumptions!$A$1:$H$1,0)),0)</f>
        <v>116853</v>
      </c>
      <c r="AQ34" s="17">
        <f>ROUND(INDEX('Pop and Housing Units'!$B$2:$P$115,MATCH('Property Value Dist'!$B34,'Pop and Housing Units'!$B$2:$B$115,0),MATCH('Property Value Dist'!AQ$2,'Pop and Housing Units'!$B$2:$P$2,0))*INDEX(Assumptions!$A$1:$H$16,MATCH('Property Value Dist'!AQ$4,Assumptions!$A$1:$A$16,0),MATCH('Property Value Dist'!AQ$2,Assumptions!$A$1:$H$1,0)),0)</f>
        <v>117226</v>
      </c>
      <c r="AR34" s="17">
        <f>ROUND(INDEX('Pop and Housing Units'!$B$2:$P$115,MATCH('Property Value Dist'!$B34,'Pop and Housing Units'!$B$2:$B$115,0),MATCH('Property Value Dist'!AR$2,'Pop and Housing Units'!$B$2:$P$2,0))*INDEX(Assumptions!$A$1:$H$16,MATCH('Property Value Dist'!AR$4,Assumptions!$A$1:$A$16,0),MATCH('Property Value Dist'!AR$2,Assumptions!$A$1:$H$1,0)),0)</f>
        <v>97978</v>
      </c>
      <c r="AS34" s="17">
        <f>ROUND(INDEX('Pop and Housing Units'!$B$2:$P$115,MATCH('Property Value Dist'!$B34,'Pop and Housing Units'!$B$2:$B$115,0),MATCH('Property Value Dist'!AS$2,'Pop and Housing Units'!$B$2:$P$2,0))*INDEX(Assumptions!$A$1:$H$16,MATCH('Property Value Dist'!AS$4,Assumptions!$A$1:$A$16,0),MATCH('Property Value Dist'!AS$2,Assumptions!$A$1:$H$1,0)),0)</f>
        <v>107167</v>
      </c>
      <c r="AT34" s="17">
        <f>ROUND(INDEX('Pop and Housing Units'!$B$2:$P$115,MATCH('Property Value Dist'!$B34,'Pop and Housing Units'!$B$2:$B$115,0),MATCH('Property Value Dist'!AT$2,'Pop and Housing Units'!$B$2:$P$2,0))*INDEX(Assumptions!$A$1:$H$16,MATCH('Property Value Dist'!AT$4,Assumptions!$A$1:$A$16,0),MATCH('Property Value Dist'!AT$2,Assumptions!$A$1:$H$1,0)),0)</f>
        <v>54391</v>
      </c>
      <c r="AU34" s="17">
        <f>ROUND(INDEX('Pop and Housing Units'!$B$2:$P$115,MATCH('Property Value Dist'!$B34,'Pop and Housing Units'!$B$2:$B$115,0),MATCH('Property Value Dist'!AU$2,'Pop and Housing Units'!$B$2:$P$2,0))*INDEX(Assumptions!$A$1:$H$16,MATCH('Property Value Dist'!AU$4,Assumptions!$A$1:$A$16,0),MATCH('Property Value Dist'!AU$2,Assumptions!$A$1:$H$1,0)),0)</f>
        <v>20924</v>
      </c>
      <c r="AV34" s="17">
        <f>ROUND(INDEX('Pop and Housing Units'!$B$2:$P$115,MATCH('Property Value Dist'!$B34,'Pop and Housing Units'!$B$2:$B$115,0),MATCH('Property Value Dist'!AV$2,'Pop and Housing Units'!$B$2:$P$2,0))*INDEX(Assumptions!$A$1:$H$16,MATCH('Property Value Dist'!AV$4,Assumptions!$A$1:$A$16,0),MATCH('Property Value Dist'!AV$2,Assumptions!$A$1:$H$1,0)),0)</f>
        <v>62897</v>
      </c>
      <c r="AW34" s="17">
        <f>ROUND(INDEX('Pop and Housing Units'!$B$2:$P$115,MATCH('Property Value Dist'!$B34,'Pop and Housing Units'!$B$2:$B$115,0),MATCH('Property Value Dist'!AW$2,'Pop and Housing Units'!$B$2:$P$2,0))*INDEX(Assumptions!$A$1:$H$16,MATCH('Property Value Dist'!AW$4,Assumptions!$A$1:$A$16,0),MATCH('Property Value Dist'!AW$2,Assumptions!$A$1:$H$1,0)),0)</f>
        <v>18068</v>
      </c>
      <c r="AX34" s="17">
        <f>ROUND(INDEX('Pop and Housing Units'!$B$2:$P$115,MATCH('Property Value Dist'!$B34,'Pop and Housing Units'!$B$2:$B$115,0),MATCH('Property Value Dist'!AX$2,'Pop and Housing Units'!$B$2:$P$2,0))*INDEX(Assumptions!$A$1:$H$16,MATCH('Property Value Dist'!AX$4,Assumptions!$A$1:$A$16,0),MATCH('Property Value Dist'!AX$2,Assumptions!$A$1:$H$1,0)),0)</f>
        <v>11362</v>
      </c>
      <c r="AY34" s="17">
        <f>ROUND(INDEX('Pop and Housing Units'!$B$2:$P$115,MATCH('Property Value Dist'!$B34,'Pop and Housing Units'!$B$2:$B$115,0),MATCH('Property Value Dist'!AY$2,'Pop and Housing Units'!$B$2:$P$2,0))*INDEX(Assumptions!$A$1:$H$16,MATCH('Property Value Dist'!AY$4,Assumptions!$A$1:$A$16,0),MATCH('Property Value Dist'!AY$2,Assumptions!$A$1:$H$1,0)),0)</f>
        <v>6706</v>
      </c>
      <c r="AZ34" s="17">
        <f>ROUND(INDEX('Pop and Housing Units'!$B$2:$P$115,MATCH('Property Value Dist'!$B34,'Pop and Housing Units'!$B$2:$B$115,0),MATCH('Property Value Dist'!AZ$2,'Pop and Housing Units'!$B$2:$P$2,0))*INDEX(Assumptions!$A$1:$H$16,MATCH('Property Value Dist'!AZ$4,Assumptions!$A$1:$A$16,0),MATCH('Property Value Dist'!AZ$2,Assumptions!$A$1:$H$1,0)),0)</f>
        <v>1614</v>
      </c>
      <c r="BA34" s="17">
        <f>ROUND(INDEX('Pop and Housing Units'!$B$2:$P$115,MATCH('Property Value Dist'!$B34,'Pop and Housing Units'!$B$2:$B$115,0),MATCH('Property Value Dist'!BA$2,'Pop and Housing Units'!$B$2:$P$2,0))*INDEX(Assumptions!$A$1:$H$16,MATCH('Property Value Dist'!BA$4,Assumptions!$A$1:$A$16,0),MATCH('Property Value Dist'!BA$2,Assumptions!$A$1:$H$1,0)),0)</f>
        <v>3725</v>
      </c>
      <c r="BB34" s="17">
        <f>ROUND(INDEX('Pop and Housing Units'!$B$2:$P$115,MATCH('Property Value Dist'!$B34,'Pop and Housing Units'!$B$2:$B$115,0),MATCH('Property Value Dist'!BB$2,'Pop and Housing Units'!$B$2:$P$2,0))*INDEX(Assumptions!$A$1:$H$16,MATCH('Property Value Dist'!BB$4,Assumptions!$A$1:$A$16,0),MATCH('Property Value Dist'!BB$2,Assumptions!$A$1:$H$1,0)),0)</f>
        <v>1987</v>
      </c>
      <c r="BC34" s="17">
        <f>ROUND(INDEX('Pop and Housing Units'!$B$2:$P$115,MATCH('Property Value Dist'!$B34,'Pop and Housing Units'!$B$2:$B$115,0),MATCH('Property Value Dist'!BC$2,'Pop and Housing Units'!$B$2:$P$2,0))*INDEX(Assumptions!$A$1:$H$16,MATCH('Property Value Dist'!BC$4,Assumptions!$A$1:$A$16,0),MATCH('Property Value Dist'!BC$2,Assumptions!$A$1:$H$1,0)),0)</f>
        <v>72073</v>
      </c>
      <c r="BD34" s="17">
        <f>ROUND(INDEX('Pop and Housing Units'!$B$2:$P$115,MATCH('Property Value Dist'!$B34,'Pop and Housing Units'!$B$2:$B$115,0),MATCH('Property Value Dist'!BD$2,'Pop and Housing Units'!$B$2:$P$2,0))*INDEX(Assumptions!$A$1:$H$16,MATCH('Property Value Dist'!BD$4,Assumptions!$A$1:$A$16,0),MATCH('Property Value Dist'!BD$2,Assumptions!$A$1:$H$1,0)),0)</f>
        <v>101091</v>
      </c>
      <c r="BE34" s="17">
        <f>ROUND(INDEX('Pop and Housing Units'!$B$2:$P$115,MATCH('Property Value Dist'!$B34,'Pop and Housing Units'!$B$2:$B$115,0),MATCH('Property Value Dist'!BE$2,'Pop and Housing Units'!$B$2:$P$2,0))*INDEX(Assumptions!$A$1:$H$16,MATCH('Property Value Dist'!BE$4,Assumptions!$A$1:$A$16,0),MATCH('Property Value Dist'!BE$2,Assumptions!$A$1:$H$1,0)),0)</f>
        <v>136838</v>
      </c>
      <c r="BF34" s="17">
        <f>ROUND(INDEX('Pop and Housing Units'!$B$2:$P$115,MATCH('Property Value Dist'!$B34,'Pop and Housing Units'!$B$2:$B$115,0),MATCH('Property Value Dist'!BF$2,'Pop and Housing Units'!$B$2:$P$2,0))*INDEX(Assumptions!$A$1:$H$16,MATCH('Property Value Dist'!BF$4,Assumptions!$A$1:$A$16,0),MATCH('Property Value Dist'!BF$2,Assumptions!$A$1:$H$1,0)),0)</f>
        <v>135101</v>
      </c>
      <c r="BG34" s="17">
        <f>ROUND(INDEX('Pop and Housing Units'!$B$2:$P$115,MATCH('Property Value Dist'!$B34,'Pop and Housing Units'!$B$2:$B$115,0),MATCH('Property Value Dist'!BG$2,'Pop and Housing Units'!$B$2:$P$2,0))*INDEX(Assumptions!$A$1:$H$16,MATCH('Property Value Dist'!BG$4,Assumptions!$A$1:$A$16,0),MATCH('Property Value Dist'!BG$2,Assumptions!$A$1:$H$1,0)),0)</f>
        <v>86256</v>
      </c>
      <c r="BH34" s="17">
        <f>ROUND(INDEX('Pop and Housing Units'!$B$2:$P$115,MATCH('Property Value Dist'!$B34,'Pop and Housing Units'!$B$2:$B$115,0),MATCH('Property Value Dist'!BH$2,'Pop and Housing Units'!$B$2:$P$2,0))*INDEX(Assumptions!$A$1:$H$16,MATCH('Property Value Dist'!BH$4,Assumptions!$A$1:$A$16,0),MATCH('Property Value Dist'!BH$2,Assumptions!$A$1:$H$1,0)),0)</f>
        <v>49134</v>
      </c>
      <c r="BI34" s="17">
        <f>ROUND(INDEX('Pop and Housing Units'!$B$2:$P$115,MATCH('Property Value Dist'!$B34,'Pop and Housing Units'!$B$2:$B$115,0),MATCH('Property Value Dist'!BI$2,'Pop and Housing Units'!$B$2:$P$2,0))*INDEX(Assumptions!$A$1:$H$16,MATCH('Property Value Dist'!BI$4,Assumptions!$A$1:$A$16,0),MATCH('Property Value Dist'!BI$2,Assumptions!$A$1:$H$1,0)),0)</f>
        <v>91177</v>
      </c>
      <c r="BJ34" s="17">
        <f>ROUND(INDEX('Pop and Housing Units'!$B$2:$P$115,MATCH('Property Value Dist'!$B34,'Pop and Housing Units'!$B$2:$B$115,0),MATCH('Property Value Dist'!BJ$2,'Pop and Housing Units'!$B$2:$P$2,0))*INDEX(Assumptions!$A$1:$H$16,MATCH('Property Value Dist'!BJ$4,Assumptions!$A$1:$A$16,0),MATCH('Property Value Dist'!BJ$2,Assumptions!$A$1:$H$1,0)),0)</f>
        <v>30320</v>
      </c>
      <c r="BK34" s="17">
        <f>ROUND(INDEX('Pop and Housing Units'!$B$2:$P$115,MATCH('Property Value Dist'!$B34,'Pop and Housing Units'!$B$2:$B$115,0),MATCH('Property Value Dist'!BK$2,'Pop and Housing Units'!$B$2:$P$2,0))*INDEX(Assumptions!$A$1:$H$16,MATCH('Property Value Dist'!BK$4,Assumptions!$A$1:$A$16,0),MATCH('Property Value Dist'!BK$2,Assumptions!$A$1:$H$1,0)),0)</f>
        <v>10058</v>
      </c>
      <c r="BL34" s="17">
        <f>ROUND(INDEX('Pop and Housing Units'!$B$2:$P$115,MATCH('Property Value Dist'!$B34,'Pop and Housing Units'!$B$2:$B$115,0),MATCH('Property Value Dist'!BL$2,'Pop and Housing Units'!$B$2:$P$2,0))*INDEX(Assumptions!$A$1:$H$16,MATCH('Property Value Dist'!BL$4,Assumptions!$A$1:$A$16,0),MATCH('Property Value Dist'!BL$2,Assumptions!$A$1:$H$1,0)),0)</f>
        <v>6513</v>
      </c>
      <c r="BM34" s="17">
        <f>ROUND(INDEX('Pop and Housing Units'!$B$2:$P$115,MATCH('Property Value Dist'!$B34,'Pop and Housing Units'!$B$2:$B$115,0),MATCH('Property Value Dist'!BM$2,'Pop and Housing Units'!$B$2:$P$2,0))*INDEX(Assumptions!$A$1:$H$16,MATCH('Property Value Dist'!BM$4,Assumptions!$A$1:$A$16,0),MATCH('Property Value Dist'!BM$2,Assumptions!$A$1:$H$1,0)),0)</f>
        <v>1303</v>
      </c>
      <c r="BN34" s="17">
        <f>ROUND(INDEX('Pop and Housing Units'!$B$2:$P$115,MATCH('Property Value Dist'!$B34,'Pop and Housing Units'!$B$2:$B$115,0),MATCH('Property Value Dist'!BN$2,'Pop and Housing Units'!$B$2:$P$2,0))*INDEX(Assumptions!$A$1:$H$16,MATCH('Property Value Dist'!BN$4,Assumptions!$A$1:$A$16,0),MATCH('Property Value Dist'!BN$2,Assumptions!$A$1:$H$1,0)),0)</f>
        <v>217</v>
      </c>
      <c r="BO34" s="17">
        <f>ROUND(INDEX('Pop and Housing Units'!$B$2:$P$115,MATCH('Property Value Dist'!$B34,'Pop and Housing Units'!$B$2:$B$115,0),MATCH('Property Value Dist'!BO$2,'Pop and Housing Units'!$B$2:$P$2,0))*INDEX(Assumptions!$A$1:$H$16,MATCH('Property Value Dist'!BO$4,Assumptions!$A$1:$A$16,0),MATCH('Property Value Dist'!BO$2,Assumptions!$A$1:$H$1,0)),0)</f>
        <v>3546</v>
      </c>
      <c r="BP34" s="17">
        <f>ROUND(INDEX('Pop and Housing Units'!$B$2:$P$115,MATCH('Property Value Dist'!$B34,'Pop and Housing Units'!$B$2:$B$115,0),MATCH('Property Value Dist'!BP$2,'Pop and Housing Units'!$B$2:$P$2,0))*INDEX(Assumptions!$A$1:$H$16,MATCH('Property Value Dist'!BP$4,Assumptions!$A$1:$A$16,0),MATCH('Property Value Dist'!BP$2,Assumptions!$A$1:$H$1,0)),0)</f>
        <v>13715</v>
      </c>
      <c r="BQ34" s="17">
        <f>ROUND(INDEX('Pop and Housing Units'!$B$2:$P$115,MATCH('Property Value Dist'!$B34,'Pop and Housing Units'!$B$2:$B$115,0),MATCH('Property Value Dist'!BQ$2,'Pop and Housing Units'!$B$2:$P$2,0))*INDEX(Assumptions!$A$1:$H$16,MATCH('Property Value Dist'!BQ$4,Assumptions!$A$1:$A$16,0),MATCH('Property Value Dist'!BQ$2,Assumptions!$A$1:$H$1,0)),0)</f>
        <v>28532</v>
      </c>
      <c r="BR34" s="17">
        <f>ROUND(INDEX('Pop and Housing Units'!$B$2:$P$115,MATCH('Property Value Dist'!$B34,'Pop and Housing Units'!$B$2:$B$115,0),MATCH('Property Value Dist'!BR$2,'Pop and Housing Units'!$B$2:$P$2,0))*INDEX(Assumptions!$A$1:$H$16,MATCH('Property Value Dist'!BR$4,Assumptions!$A$1:$A$16,0),MATCH('Property Value Dist'!BR$2,Assumptions!$A$1:$H$1,0)),0)</f>
        <v>24141</v>
      </c>
      <c r="BS34" s="17">
        <f>ROUND(INDEX('Pop and Housing Units'!$B$2:$P$115,MATCH('Property Value Dist'!$B34,'Pop and Housing Units'!$B$2:$B$115,0),MATCH('Property Value Dist'!BS$2,'Pop and Housing Units'!$B$2:$P$2,0))*INDEX(Assumptions!$A$1:$H$16,MATCH('Property Value Dist'!BS$4,Assumptions!$A$1:$A$16,0),MATCH('Property Value Dist'!BS$2,Assumptions!$A$1:$H$1,0)),0)</f>
        <v>29002</v>
      </c>
      <c r="BT34" s="17">
        <f>ROUND(INDEX('Pop and Housing Units'!$B$2:$P$115,MATCH('Property Value Dist'!$B34,'Pop and Housing Units'!$B$2:$B$115,0),MATCH('Property Value Dist'!BT$2,'Pop and Housing Units'!$B$2:$P$2,0))*INDEX(Assumptions!$A$1:$H$16,MATCH('Property Value Dist'!BT$4,Assumptions!$A$1:$A$16,0),MATCH('Property Value Dist'!BT$2,Assumptions!$A$1:$H$1,0)),0)</f>
        <v>18521</v>
      </c>
      <c r="BU34" s="17">
        <f>ROUND(INDEX('Pop and Housing Units'!$B$2:$P$115,MATCH('Property Value Dist'!$B34,'Pop and Housing Units'!$B$2:$B$115,0),MATCH('Property Value Dist'!BU$2,'Pop and Housing Units'!$B$2:$P$2,0))*INDEX(Assumptions!$A$1:$H$16,MATCH('Property Value Dist'!BU$4,Assumptions!$A$1:$A$16,0),MATCH('Property Value Dist'!BU$2,Assumptions!$A$1:$H$1,0)),0)</f>
        <v>10517</v>
      </c>
      <c r="BV34" s="17">
        <f>ROUND(INDEX('Pop and Housing Units'!$B$2:$P$115,MATCH('Property Value Dist'!$B34,'Pop and Housing Units'!$B$2:$B$115,0),MATCH('Property Value Dist'!BV$2,'Pop and Housing Units'!$B$2:$P$2,0))*INDEX(Assumptions!$A$1:$H$16,MATCH('Property Value Dist'!BV$4,Assumptions!$A$1:$A$16,0),MATCH('Property Value Dist'!BV$2,Assumptions!$A$1:$H$1,0)),0)</f>
        <v>30754</v>
      </c>
      <c r="BW34" s="17">
        <f>ROUND(INDEX('Pop and Housing Units'!$B$2:$P$115,MATCH('Property Value Dist'!$B34,'Pop and Housing Units'!$B$2:$B$115,0),MATCH('Property Value Dist'!BW$2,'Pop and Housing Units'!$B$2:$P$2,0))*INDEX(Assumptions!$A$1:$H$16,MATCH('Property Value Dist'!BW$4,Assumptions!$A$1:$A$16,0),MATCH('Property Value Dist'!BW$2,Assumptions!$A$1:$H$1,0)),0)</f>
        <v>14474</v>
      </c>
      <c r="BX34" s="17">
        <f>ROUND(INDEX('Pop and Housing Units'!$B$2:$P$115,MATCH('Property Value Dist'!$B34,'Pop and Housing Units'!$B$2:$B$115,0),MATCH('Property Value Dist'!BX$2,'Pop and Housing Units'!$B$2:$P$2,0))*INDEX(Assumptions!$A$1:$H$16,MATCH('Property Value Dist'!BX$4,Assumptions!$A$1:$A$16,0),MATCH('Property Value Dist'!BX$2,Assumptions!$A$1:$H$1,0)),0)</f>
        <v>5511</v>
      </c>
      <c r="BY34" s="17">
        <f>ROUND(INDEX('Pop and Housing Units'!$B$2:$P$115,MATCH('Property Value Dist'!$B34,'Pop and Housing Units'!$B$2:$B$115,0),MATCH('Property Value Dist'!BY$2,'Pop and Housing Units'!$B$2:$P$2,0))*INDEX(Assumptions!$A$1:$H$16,MATCH('Property Value Dist'!BY$4,Assumptions!$A$1:$A$16,0),MATCH('Property Value Dist'!BY$2,Assumptions!$A$1:$H$1,0)),0)</f>
        <v>2855</v>
      </c>
      <c r="BZ34" s="17">
        <f>ROUND(INDEX('Pop and Housing Units'!$B$2:$P$115,MATCH('Property Value Dist'!$B34,'Pop and Housing Units'!$B$2:$B$115,0),MATCH('Property Value Dist'!BZ$2,'Pop and Housing Units'!$B$2:$P$2,0))*INDEX(Assumptions!$A$1:$H$16,MATCH('Property Value Dist'!BZ$4,Assumptions!$A$1:$A$16,0),MATCH('Property Value Dist'!BZ$2,Assumptions!$A$1:$H$1,0)),0)</f>
        <v>1952</v>
      </c>
      <c r="CA34" s="17">
        <f>ROUND(INDEX('Pop and Housing Units'!$B$2:$P$115,MATCH('Property Value Dist'!$B34,'Pop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34" s="17">
        <f>ROUND(INDEX('Pop and Housing Units'!$B$2:$P$115,MATCH('Property Value Dist'!$B34,'Pop and Housing Units'!$B$2:$B$115,0),MATCH('Property Value Dist'!CB$2,'Pop and Housing Units'!$B$2:$P$2,0))*INDEX(Assumptions!$A$1:$H$16,MATCH('Property Value Dist'!CB$4,Assumptions!$A$1:$A$16,0),MATCH('Property Value Dist'!CB$2,Assumptions!$A$1:$H$1,0)),0)</f>
        <v>723</v>
      </c>
    </row>
    <row r="35" spans="2:80">
      <c r="B35" s="18">
        <f t="shared" si="6"/>
        <v>2050</v>
      </c>
      <c r="C35" s="19">
        <f>ROUND(INDEX('Pop and Housing Units'!$B$2:$P$115,MATCH('Property Value Dist'!$B35,'Pop and Housing Units'!$B$2:$B$115,0),MATCH('Property Value Dist'!C$2,'Pop and Housing Units'!$B$2:$P$2,0))*INDEX(Assumptions!$A$1:$H$16,MATCH('Property Value Dist'!C$4,Assumptions!$A$1:$A$16,0),MATCH('Property Value Dist'!C$2,Assumptions!$A$1:$H$1,0)),0)</f>
        <v>198879</v>
      </c>
      <c r="D35" s="19">
        <f>ROUND(INDEX('Pop and Housing Units'!$B$2:$P$115,MATCH('Property Value Dist'!$B35,'Pop and Housing Units'!$B$2:$B$115,0),MATCH('Property Value Dist'!D$2,'Pop and Housing Units'!$B$2:$P$2,0))*INDEX(Assumptions!$A$1:$H$16,MATCH('Property Value Dist'!D$4,Assumptions!$A$1:$A$16,0),MATCH('Property Value Dist'!D$2,Assumptions!$A$1:$H$1,0)),0)</f>
        <v>212291</v>
      </c>
      <c r="E35" s="19">
        <f>ROUND(INDEX('Pop and Housing Units'!$B$2:$P$115,MATCH('Property Value Dist'!$B35,'Pop and Housing Units'!$B$2:$B$115,0),MATCH('Property Value Dist'!E$2,'Pop and Housing Units'!$B$2:$P$2,0))*INDEX(Assumptions!$A$1:$H$16,MATCH('Property Value Dist'!E$4,Assumptions!$A$1:$A$16,0),MATCH('Property Value Dist'!E$2,Assumptions!$A$1:$H$1,0)),0)</f>
        <v>321443</v>
      </c>
      <c r="F35" s="19">
        <f>ROUND(INDEX('Pop and Housing Units'!$B$2:$P$115,MATCH('Property Value Dist'!$B35,'Pop and Housing Units'!$B$2:$B$115,0),MATCH('Property Value Dist'!F$2,'Pop and Housing Units'!$B$2:$P$2,0))*INDEX(Assumptions!$A$1:$H$16,MATCH('Property Value Dist'!F$4,Assumptions!$A$1:$A$16,0),MATCH('Property Value Dist'!F$2,Assumptions!$A$1:$H$1,0)),0)</f>
        <v>741864</v>
      </c>
      <c r="G35" s="19">
        <f>ROUND(INDEX('Pop and Housing Units'!$B$2:$P$115,MATCH('Property Value Dist'!$B35,'Pop and Housing Units'!$B$2:$B$115,0),MATCH('Property Value Dist'!G$2,'Pop and Housing Units'!$B$2:$P$2,0))*INDEX(Assumptions!$A$1:$H$16,MATCH('Property Value Dist'!G$4,Assumptions!$A$1:$A$16,0),MATCH('Property Value Dist'!G$2,Assumptions!$A$1:$H$1,0)),0)</f>
        <v>498584</v>
      </c>
      <c r="H35" s="19">
        <f>ROUND(INDEX('Pop and Housing Units'!$B$2:$P$115,MATCH('Property Value Dist'!$B35,'Pop and Housing Units'!$B$2:$B$115,0),MATCH('Property Value Dist'!H$2,'Pop and Housing Units'!$B$2:$P$2,0))*INDEX(Assumptions!$A$1:$H$16,MATCH('Property Value Dist'!H$4,Assumptions!$A$1:$A$16,0),MATCH('Property Value Dist'!H$2,Assumptions!$A$1:$H$1,0)),0)</f>
        <v>378332</v>
      </c>
      <c r="I35" s="19">
        <f>ROUND(INDEX('Pop and Housing Units'!$B$2:$P$115,MATCH('Property Value Dist'!$B35,'Pop and Housing Units'!$B$2:$B$115,0),MATCH('Property Value Dist'!I$2,'Pop and Housing Units'!$B$2:$P$2,0))*INDEX(Assumptions!$A$1:$H$16,MATCH('Property Value Dist'!I$4,Assumptions!$A$1:$A$16,0),MATCH('Property Value Dist'!I$2,Assumptions!$A$1:$H$1,0)),0)</f>
        <v>1060070</v>
      </c>
      <c r="J35" s="19">
        <f>ROUND(INDEX('Pop and Housing Units'!$B$2:$P$115,MATCH('Property Value Dist'!$B35,'Pop and Housing Units'!$B$2:$B$115,0),MATCH('Property Value Dist'!J$2,'Pop and Housing Units'!$B$2:$P$2,0))*INDEX(Assumptions!$A$1:$H$16,MATCH('Property Value Dist'!J$4,Assumptions!$A$1:$A$16,0),MATCH('Property Value Dist'!J$2,Assumptions!$A$1:$H$1,0)),0)</f>
        <v>532347</v>
      </c>
      <c r="K35" s="19">
        <f>ROUND(INDEX('Pop and Housing Units'!$B$2:$P$115,MATCH('Property Value Dist'!$B35,'Pop and Housing Units'!$B$2:$B$115,0),MATCH('Property Value Dist'!K$2,'Pop and Housing Units'!$B$2:$P$2,0))*INDEX(Assumptions!$A$1:$H$16,MATCH('Property Value Dist'!K$4,Assumptions!$A$1:$A$16,0),MATCH('Property Value Dist'!K$2,Assumptions!$A$1:$H$1,0)),0)</f>
        <v>244205</v>
      </c>
      <c r="L35" s="19">
        <f>ROUND(INDEX('Pop and Housing Units'!$B$2:$P$115,MATCH('Property Value Dist'!$B35,'Pop and Housing Units'!$B$2:$B$115,0),MATCH('Property Value Dist'!L$2,'Pop and Housing Units'!$B$2:$P$2,0))*INDEX(Assumptions!$A$1:$H$16,MATCH('Property Value Dist'!L$4,Assumptions!$A$1:$A$16,0),MATCH('Property Value Dist'!L$2,Assumptions!$A$1:$H$1,0)),0)</f>
        <v>265017</v>
      </c>
      <c r="M35" s="19">
        <f>ROUND(INDEX('Pop and Housing Units'!$B$2:$P$115,MATCH('Property Value Dist'!$B35,'Pop and Housing Units'!$B$2:$B$115,0),MATCH('Property Value Dist'!M$2,'Pop and Housing Units'!$B$2:$P$2,0))*INDEX(Assumptions!$A$1:$H$16,MATCH('Property Value Dist'!M$4,Assumptions!$A$1:$A$16,0),MATCH('Property Value Dist'!M$2,Assumptions!$A$1:$H$1,0)),0)</f>
        <v>92039</v>
      </c>
      <c r="N35" s="19">
        <f>ROUND(INDEX('Pop and Housing Units'!$B$2:$P$115,MATCH('Property Value Dist'!$B35,'Pop and Housing Units'!$B$2:$B$115,0),MATCH('Property Value Dist'!N$2,'Pop and Housing Units'!$B$2:$P$2,0))*INDEX(Assumptions!$A$1:$H$16,MATCH('Property Value Dist'!N$4,Assumptions!$A$1:$A$16,0),MATCH('Property Value Dist'!N$2,Assumptions!$A$1:$H$1,0)),0)</f>
        <v>52263</v>
      </c>
      <c r="O35" s="19">
        <f>ROUND(INDEX('Pop and Housing Units'!$B$2:$P$115,MATCH('Property Value Dist'!$B35,'Pop and Housing Units'!$B$2:$B$115,0),MATCH('Property Value Dist'!O$2,'Pop and Housing Units'!$B$2:$P$2,0))*INDEX(Assumptions!$A$1:$H$16,MATCH('Property Value Dist'!O$4,Assumptions!$A$1:$A$16,0),MATCH('Property Value Dist'!O$2,Assumptions!$A$1:$H$1,0)),0)</f>
        <v>27751</v>
      </c>
      <c r="P35" s="19">
        <f>ROUND(INDEX('Pop and Housing Units'!$B$2:$P$115,MATCH('Property Value Dist'!$B35,'Pop and Housing Units'!$B$2:$B$115,0),MATCH('Property Value Dist'!P$2,'Pop and Housing Units'!$B$2:$P$2,0))*INDEX(Assumptions!$A$1:$H$16,MATCH('Property Value Dist'!P$4,Assumptions!$A$1:$A$16,0),MATCH('Property Value Dist'!P$2,Assumptions!$A$1:$H$1,0)),0)</f>
        <v>239219</v>
      </c>
      <c r="Q35" s="19">
        <f>ROUND(INDEX('Pop and Housing Units'!$B$2:$P$115,MATCH('Property Value Dist'!$B35,'Pop and Housing Units'!$B$2:$B$115,0),MATCH('Property Value Dist'!Q$2,'Pop and Housing Units'!$B$2:$P$2,0))*INDEX(Assumptions!$A$1:$H$16,MATCH('Property Value Dist'!Q$4,Assumptions!$A$1:$A$16,0),MATCH('Property Value Dist'!Q$2,Assumptions!$A$1:$H$1,0)),0)</f>
        <v>202939</v>
      </c>
      <c r="R35" s="19">
        <f>ROUND(INDEX('Pop and Housing Units'!$B$2:$P$115,MATCH('Property Value Dist'!$B35,'Pop and Housing Units'!$B$2:$B$115,0),MATCH('Property Value Dist'!R$2,'Pop and Housing Units'!$B$2:$P$2,0))*INDEX(Assumptions!$A$1:$H$16,MATCH('Property Value Dist'!R$4,Assumptions!$A$1:$A$16,0),MATCH('Property Value Dist'!R$2,Assumptions!$A$1:$H$1,0)),0)</f>
        <v>261894</v>
      </c>
      <c r="S35" s="19">
        <f>ROUND(INDEX('Pop and Housing Units'!$B$2:$P$115,MATCH('Property Value Dist'!$B35,'Pop and Housing Units'!$B$2:$B$115,0),MATCH('Property Value Dist'!S$2,'Pop and Housing Units'!$B$2:$P$2,0))*INDEX(Assumptions!$A$1:$H$16,MATCH('Property Value Dist'!S$4,Assumptions!$A$1:$A$16,0),MATCH('Property Value Dist'!S$2,Assumptions!$A$1:$H$1,0)),0)</f>
        <v>578585</v>
      </c>
      <c r="T35" s="19">
        <f>ROUND(INDEX('Pop and Housing Units'!$B$2:$P$115,MATCH('Property Value Dist'!$B35,'Pop and Housing Units'!$B$2:$B$115,0),MATCH('Property Value Dist'!T$2,'Pop and Housing Units'!$B$2:$P$2,0))*INDEX(Assumptions!$A$1:$H$16,MATCH('Property Value Dist'!T$4,Assumptions!$A$1:$A$16,0),MATCH('Property Value Dist'!T$2,Assumptions!$A$1:$H$1,0)),0)</f>
        <v>423263</v>
      </c>
      <c r="U35" s="19">
        <f>ROUND(INDEX('Pop and Housing Units'!$B$2:$P$115,MATCH('Property Value Dist'!$B35,'Pop and Housing Units'!$B$2:$B$115,0),MATCH('Property Value Dist'!U$2,'Pop and Housing Units'!$B$2:$P$2,0))*INDEX(Assumptions!$A$1:$H$16,MATCH('Property Value Dist'!U$4,Assumptions!$A$1:$A$16,0),MATCH('Property Value Dist'!U$2,Assumptions!$A$1:$H$1,0)),0)</f>
        <v>357884</v>
      </c>
      <c r="V35" s="19">
        <f>ROUND(INDEX('Pop and Housing Units'!$B$2:$P$115,MATCH('Property Value Dist'!$B35,'Pop and Housing Units'!$B$2:$B$115,0),MATCH('Property Value Dist'!V$2,'Pop and Housing Units'!$B$2:$P$2,0))*INDEX(Assumptions!$A$1:$H$16,MATCH('Property Value Dist'!V$4,Assumptions!$A$1:$A$16,0),MATCH('Property Value Dist'!V$2,Assumptions!$A$1:$H$1,0)),0)</f>
        <v>923620</v>
      </c>
      <c r="W35" s="19">
        <f>ROUND(INDEX('Pop and Housing Units'!$B$2:$P$115,MATCH('Property Value Dist'!$B35,'Pop and Housing Units'!$B$2:$B$115,0),MATCH('Property Value Dist'!W$2,'Pop and Housing Units'!$B$2:$P$2,0))*INDEX(Assumptions!$A$1:$H$16,MATCH('Property Value Dist'!W$4,Assumptions!$A$1:$A$16,0),MATCH('Property Value Dist'!W$2,Assumptions!$A$1:$H$1,0)),0)</f>
        <v>425530</v>
      </c>
      <c r="X35" s="19">
        <f>ROUND(INDEX('Pop and Housing Units'!$B$2:$P$115,MATCH('Property Value Dist'!$B35,'Pop and Housing Units'!$B$2:$B$115,0),MATCH('Property Value Dist'!X$2,'Pop and Housing Units'!$B$2:$P$2,0))*INDEX(Assumptions!$A$1:$H$16,MATCH('Property Value Dist'!X$4,Assumptions!$A$1:$A$16,0),MATCH('Property Value Dist'!X$2,Assumptions!$A$1:$H$1,0)),0)</f>
        <v>183666</v>
      </c>
      <c r="Y35" s="19">
        <f>ROUND(INDEX('Pop and Housing Units'!$B$2:$P$115,MATCH('Property Value Dist'!$B35,'Pop and Housing Units'!$B$2:$B$115,0),MATCH('Property Value Dist'!Y$2,'Pop and Housing Units'!$B$2:$P$2,0))*INDEX(Assumptions!$A$1:$H$16,MATCH('Property Value Dist'!Y$4,Assumptions!$A$1:$A$16,0),MATCH('Property Value Dist'!Y$2,Assumptions!$A$1:$H$1,0)),0)</f>
        <v>117153</v>
      </c>
      <c r="Z35" s="19">
        <f>ROUND(INDEX('Pop and Housing Units'!$B$2:$P$115,MATCH('Property Value Dist'!$B35,'Pop and Housing Units'!$B$2:$B$115,0),MATCH('Property Value Dist'!Z$2,'Pop and Housing Units'!$B$2:$P$2,0))*INDEX(Assumptions!$A$1:$H$16,MATCH('Property Value Dist'!Z$4,Assumptions!$A$1:$A$16,0),MATCH('Property Value Dist'!Z$2,Assumptions!$A$1:$H$1,0)),0)</f>
        <v>30233</v>
      </c>
      <c r="AA35" s="19">
        <f>ROUND(INDEX('Pop and Housing Units'!$B$2:$P$115,MATCH('Property Value Dist'!$B35,'Pop and Housing Units'!$B$2:$B$115,0),MATCH('Property Value Dist'!AA$2,'Pop and Housing Units'!$B$2:$P$2,0))*INDEX(Assumptions!$A$1:$H$16,MATCH('Property Value Dist'!AA$4,Assumptions!$A$1:$A$16,0),MATCH('Property Value Dist'!AA$2,Assumptions!$A$1:$H$1,0)),0)</f>
        <v>21163</v>
      </c>
      <c r="AB35" s="19">
        <f>ROUND(INDEX('Pop and Housing Units'!$B$2:$P$115,MATCH('Property Value Dist'!$B35,'Pop and Housing Units'!$B$2:$B$115,0),MATCH('Property Value Dist'!AB$2,'Pop and Housing Units'!$B$2:$P$2,0))*INDEX(Assumptions!$A$1:$H$16,MATCH('Property Value Dist'!AB$4,Assumptions!$A$1:$A$16,0),MATCH('Property Value Dist'!AB$2,Assumptions!$A$1:$H$1,0)),0)</f>
        <v>13983</v>
      </c>
      <c r="AC35" s="19">
        <f>ROUND(INDEX('Pop and Housing Units'!$B$2:$P$115,MATCH('Property Value Dist'!$B35,'Pop and Housing Units'!$B$2:$B$115,0),MATCH('Property Value Dist'!AC$2,'Pop and Housing Units'!$B$2:$P$2,0))*INDEX(Assumptions!$A$1:$H$16,MATCH('Property Value Dist'!AC$4,Assumptions!$A$1:$A$16,0),MATCH('Property Value Dist'!AC$2,Assumptions!$A$1:$H$1,0)),0)</f>
        <v>129905</v>
      </c>
      <c r="AD35" s="19">
        <f>ROUND(INDEX('Pop and Housing Units'!$B$2:$P$115,MATCH('Property Value Dist'!$B35,'Pop and Housing Units'!$B$2:$B$115,0),MATCH('Property Value Dist'!AD$2,'Pop and Housing Units'!$B$2:$P$2,0))*INDEX(Assumptions!$A$1:$H$16,MATCH('Property Value Dist'!AD$4,Assumptions!$A$1:$A$16,0),MATCH('Property Value Dist'!AD$2,Assumptions!$A$1:$H$1,0)),0)</f>
        <v>227333</v>
      </c>
      <c r="AE35" s="19">
        <f>ROUND(INDEX('Pop and Housing Units'!$B$2:$P$115,MATCH('Property Value Dist'!$B35,'Pop and Housing Units'!$B$2:$B$115,0),MATCH('Property Value Dist'!AE$2,'Pop and Housing Units'!$B$2:$P$2,0))*INDEX(Assumptions!$A$1:$H$16,MATCH('Property Value Dist'!AE$4,Assumptions!$A$1:$A$16,0),MATCH('Property Value Dist'!AE$2,Assumptions!$A$1:$H$1,0)),0)</f>
        <v>409783</v>
      </c>
      <c r="AF35" s="19">
        <f>ROUND(INDEX('Pop and Housing Units'!$B$2:$P$115,MATCH('Property Value Dist'!$B35,'Pop and Housing Units'!$B$2:$B$115,0),MATCH('Property Value Dist'!AF$2,'Pop and Housing Units'!$B$2:$P$2,0))*INDEX(Assumptions!$A$1:$H$16,MATCH('Property Value Dist'!AF$4,Assumptions!$A$1:$A$16,0),MATCH('Property Value Dist'!AF$2,Assumptions!$A$1:$H$1,0)),0)</f>
        <v>788550</v>
      </c>
      <c r="AG35" s="19">
        <f>ROUND(INDEX('Pop and Housing Units'!$B$2:$P$115,MATCH('Property Value Dist'!$B35,'Pop and Housing Units'!$B$2:$B$115,0),MATCH('Property Value Dist'!AG$2,'Pop and Housing Units'!$B$2:$P$2,0))*INDEX(Assumptions!$A$1:$H$16,MATCH('Property Value Dist'!AG$4,Assumptions!$A$1:$A$16,0),MATCH('Property Value Dist'!AG$2,Assumptions!$A$1:$H$1,0)),0)</f>
        <v>384240</v>
      </c>
      <c r="AH35" s="19">
        <f>ROUND(INDEX('Pop and Housing Units'!$B$2:$P$115,MATCH('Property Value Dist'!$B35,'Pop and Housing Units'!$B$2:$B$115,0),MATCH('Property Value Dist'!AH$2,'Pop and Housing Units'!$B$2:$P$2,0))*INDEX(Assumptions!$A$1:$H$16,MATCH('Property Value Dist'!AH$4,Assumptions!$A$1:$A$16,0),MATCH('Property Value Dist'!AH$2,Assumptions!$A$1:$H$1,0)),0)</f>
        <v>277689</v>
      </c>
      <c r="AI35" s="19">
        <f>ROUND(INDEX('Pop and Housing Units'!$B$2:$P$115,MATCH('Property Value Dist'!$B35,'Pop and Housing Units'!$B$2:$B$115,0),MATCH('Property Value Dist'!AI$2,'Pop and Housing Units'!$B$2:$P$2,0))*INDEX(Assumptions!$A$1:$H$16,MATCH('Property Value Dist'!AI$4,Assumptions!$A$1:$A$16,0),MATCH('Property Value Dist'!AI$2,Assumptions!$A$1:$H$1,0)),0)</f>
        <v>691122</v>
      </c>
      <c r="AJ35" s="19">
        <f>ROUND(INDEX('Pop and Housing Units'!$B$2:$P$115,MATCH('Property Value Dist'!$B35,'Pop and Housing Units'!$B$2:$B$115,0),MATCH('Property Value Dist'!AJ$2,'Pop and Housing Units'!$B$2:$P$2,0))*INDEX(Assumptions!$A$1:$H$16,MATCH('Property Value Dist'!AJ$4,Assumptions!$A$1:$A$16,0),MATCH('Property Value Dist'!AJ$2,Assumptions!$A$1:$H$1,0)),0)</f>
        <v>367820</v>
      </c>
      <c r="AK35" s="19">
        <f>ROUND(INDEX('Pop and Housing Units'!$B$2:$P$115,MATCH('Property Value Dist'!$B35,'Pop and Housing Units'!$B$2:$B$115,0),MATCH('Property Value Dist'!AK$2,'Pop and Housing Units'!$B$2:$P$2,0))*INDEX(Assumptions!$A$1:$H$16,MATCH('Property Value Dist'!AK$4,Assumptions!$A$1:$A$16,0),MATCH('Property Value Dist'!AK$2,Assumptions!$A$1:$H$1,0)),0)</f>
        <v>158367</v>
      </c>
      <c r="AL35" s="19">
        <f>ROUND(INDEX('Pop and Housing Units'!$B$2:$P$115,MATCH('Property Value Dist'!$B35,'Pop and Housing Units'!$B$2:$B$115,0),MATCH('Property Value Dist'!AL$2,'Pop and Housing Units'!$B$2:$P$2,0))*INDEX(Assumptions!$A$1:$H$16,MATCH('Property Value Dist'!AL$4,Assumptions!$A$1:$A$16,0),MATCH('Property Value Dist'!AL$2,Assumptions!$A$1:$H$1,0)),0)</f>
        <v>155448</v>
      </c>
      <c r="AM35" s="19">
        <f>ROUND(INDEX('Pop and Housing Units'!$B$2:$P$115,MATCH('Property Value Dist'!$B35,'Pop and Housing Units'!$B$2:$B$115,0),MATCH('Property Value Dist'!AM$2,'Pop and Housing Units'!$B$2:$P$2,0))*INDEX(Assumptions!$A$1:$H$16,MATCH('Property Value Dist'!AM$4,Assumptions!$A$1:$A$16,0),MATCH('Property Value Dist'!AM$2,Assumptions!$A$1:$H$1,0)),0)</f>
        <v>31746</v>
      </c>
      <c r="AN35" s="19">
        <f>ROUND(INDEX('Pop and Housing Units'!$B$2:$P$115,MATCH('Property Value Dist'!$B35,'Pop and Housing Units'!$B$2:$B$115,0),MATCH('Property Value Dist'!AN$2,'Pop and Housing Units'!$B$2:$P$2,0))*INDEX(Assumptions!$A$1:$H$16,MATCH('Property Value Dist'!AN$4,Assumptions!$A$1:$A$16,0),MATCH('Property Value Dist'!AN$2,Assumptions!$A$1:$H$1,0)),0)</f>
        <v>13136</v>
      </c>
      <c r="AO35" s="19">
        <f>ROUND(INDEX('Pop and Housing Units'!$B$2:$P$115,MATCH('Property Value Dist'!$B35,'Pop and Housing Units'!$B$2:$B$115,0),MATCH('Property Value Dist'!AO$2,'Pop and Housing Units'!$B$2:$P$2,0))*INDEX(Assumptions!$A$1:$H$16,MATCH('Property Value Dist'!AO$4,Assumptions!$A$1:$A$16,0),MATCH('Property Value Dist'!AO$2,Assumptions!$A$1:$H$1,0)),0)</f>
        <v>13866</v>
      </c>
      <c r="AP35" s="19">
        <f>ROUND(INDEX('Pop and Housing Units'!$B$2:$P$115,MATCH('Property Value Dist'!$B35,'Pop and Housing Units'!$B$2:$B$115,0),MATCH('Property Value Dist'!AP$2,'Pop and Housing Units'!$B$2:$P$2,0))*INDEX(Assumptions!$A$1:$H$16,MATCH('Property Value Dist'!AP$4,Assumptions!$A$1:$A$16,0),MATCH('Property Value Dist'!AP$2,Assumptions!$A$1:$H$1,0)),0)</f>
        <v>117660</v>
      </c>
      <c r="AQ35" s="19">
        <f>ROUND(INDEX('Pop and Housing Units'!$B$2:$P$115,MATCH('Property Value Dist'!$B35,'Pop and Housing Units'!$B$2:$B$115,0),MATCH('Property Value Dist'!AQ$2,'Pop and Housing Units'!$B$2:$P$2,0))*INDEX(Assumptions!$A$1:$H$16,MATCH('Property Value Dist'!AQ$4,Assumptions!$A$1:$A$16,0),MATCH('Property Value Dist'!AQ$2,Assumptions!$A$1:$H$1,0)),0)</f>
        <v>118035</v>
      </c>
      <c r="AR35" s="19">
        <f>ROUND(INDEX('Pop and Housing Units'!$B$2:$P$115,MATCH('Property Value Dist'!$B35,'Pop and Housing Units'!$B$2:$B$115,0),MATCH('Property Value Dist'!AR$2,'Pop and Housing Units'!$B$2:$P$2,0))*INDEX(Assumptions!$A$1:$H$16,MATCH('Property Value Dist'!AR$4,Assumptions!$A$1:$A$16,0),MATCH('Property Value Dist'!AR$2,Assumptions!$A$1:$H$1,0)),0)</f>
        <v>98655</v>
      </c>
      <c r="AS35" s="19">
        <f>ROUND(INDEX('Pop and Housing Units'!$B$2:$P$115,MATCH('Property Value Dist'!$B35,'Pop and Housing Units'!$B$2:$B$115,0),MATCH('Property Value Dist'!AS$2,'Pop and Housing Units'!$B$2:$P$2,0))*INDEX(Assumptions!$A$1:$H$16,MATCH('Property Value Dist'!AS$4,Assumptions!$A$1:$A$16,0),MATCH('Property Value Dist'!AS$2,Assumptions!$A$1:$H$1,0)),0)</f>
        <v>107907</v>
      </c>
      <c r="AT35" s="19">
        <f>ROUND(INDEX('Pop and Housing Units'!$B$2:$P$115,MATCH('Property Value Dist'!$B35,'Pop and Housing Units'!$B$2:$B$115,0),MATCH('Property Value Dist'!AT$2,'Pop and Housing Units'!$B$2:$P$2,0))*INDEX(Assumptions!$A$1:$H$16,MATCH('Property Value Dist'!AT$4,Assumptions!$A$1:$A$16,0),MATCH('Property Value Dist'!AT$2,Assumptions!$A$1:$H$1,0)),0)</f>
        <v>54766</v>
      </c>
      <c r="AU35" s="19">
        <f>ROUND(INDEX('Pop and Housing Units'!$B$2:$P$115,MATCH('Property Value Dist'!$B35,'Pop and Housing Units'!$B$2:$B$115,0),MATCH('Property Value Dist'!AU$2,'Pop and Housing Units'!$B$2:$P$2,0))*INDEX(Assumptions!$A$1:$H$16,MATCH('Property Value Dist'!AU$4,Assumptions!$A$1:$A$16,0),MATCH('Property Value Dist'!AU$2,Assumptions!$A$1:$H$1,0)),0)</f>
        <v>21069</v>
      </c>
      <c r="AV35" s="19">
        <f>ROUND(INDEX('Pop and Housing Units'!$B$2:$P$115,MATCH('Property Value Dist'!$B35,'Pop and Housing Units'!$B$2:$B$115,0),MATCH('Property Value Dist'!AV$2,'Pop and Housing Units'!$B$2:$P$2,0))*INDEX(Assumptions!$A$1:$H$16,MATCH('Property Value Dist'!AV$4,Assumptions!$A$1:$A$16,0),MATCH('Property Value Dist'!AV$2,Assumptions!$A$1:$H$1,0)),0)</f>
        <v>63332</v>
      </c>
      <c r="AW35" s="19">
        <f>ROUND(INDEX('Pop and Housing Units'!$B$2:$P$115,MATCH('Property Value Dist'!$B35,'Pop and Housing Units'!$B$2:$B$115,0),MATCH('Property Value Dist'!AW$2,'Pop and Housing Units'!$B$2:$P$2,0))*INDEX(Assumptions!$A$1:$H$16,MATCH('Property Value Dist'!AW$4,Assumptions!$A$1:$A$16,0),MATCH('Property Value Dist'!AW$2,Assumptions!$A$1:$H$1,0)),0)</f>
        <v>18193</v>
      </c>
      <c r="AX35" s="19">
        <f>ROUND(INDEX('Pop and Housing Units'!$B$2:$P$115,MATCH('Property Value Dist'!$B35,'Pop and Housing Units'!$B$2:$B$115,0),MATCH('Property Value Dist'!AX$2,'Pop and Housing Units'!$B$2:$P$2,0))*INDEX(Assumptions!$A$1:$H$16,MATCH('Property Value Dist'!AX$4,Assumptions!$A$1:$A$16,0),MATCH('Property Value Dist'!AX$2,Assumptions!$A$1:$H$1,0)),0)</f>
        <v>11441</v>
      </c>
      <c r="AY35" s="19">
        <f>ROUND(INDEX('Pop and Housing Units'!$B$2:$P$115,MATCH('Property Value Dist'!$B35,'Pop and Housing Units'!$B$2:$B$115,0),MATCH('Property Value Dist'!AY$2,'Pop and Housing Units'!$B$2:$P$2,0))*INDEX(Assumptions!$A$1:$H$16,MATCH('Property Value Dist'!AY$4,Assumptions!$A$1:$A$16,0),MATCH('Property Value Dist'!AY$2,Assumptions!$A$1:$H$1,0)),0)</f>
        <v>6752</v>
      </c>
      <c r="AZ35" s="19">
        <f>ROUND(INDEX('Pop and Housing Units'!$B$2:$P$115,MATCH('Property Value Dist'!$B35,'Pop and Housing Units'!$B$2:$B$115,0),MATCH('Property Value Dist'!AZ$2,'Pop and Housing Units'!$B$2:$P$2,0))*INDEX(Assumptions!$A$1:$H$16,MATCH('Property Value Dist'!AZ$4,Assumptions!$A$1:$A$16,0),MATCH('Property Value Dist'!AZ$2,Assumptions!$A$1:$H$1,0)),0)</f>
        <v>1625</v>
      </c>
      <c r="BA35" s="19">
        <f>ROUND(INDEX('Pop and Housing Units'!$B$2:$P$115,MATCH('Property Value Dist'!$B35,'Pop and Housing Units'!$B$2:$B$115,0),MATCH('Property Value Dist'!BA$2,'Pop and Housing Units'!$B$2:$P$2,0))*INDEX(Assumptions!$A$1:$H$16,MATCH('Property Value Dist'!BA$4,Assumptions!$A$1:$A$16,0),MATCH('Property Value Dist'!BA$2,Assumptions!$A$1:$H$1,0)),0)</f>
        <v>3751</v>
      </c>
      <c r="BB35" s="19">
        <f>ROUND(INDEX('Pop and Housing Units'!$B$2:$P$115,MATCH('Property Value Dist'!$B35,'Pop and Housing Units'!$B$2:$B$115,0),MATCH('Property Value Dist'!BB$2,'Pop and Housing Units'!$B$2:$P$2,0))*INDEX(Assumptions!$A$1:$H$16,MATCH('Property Value Dist'!BB$4,Assumptions!$A$1:$A$16,0),MATCH('Property Value Dist'!BB$2,Assumptions!$A$1:$H$1,0)),0)</f>
        <v>2001</v>
      </c>
      <c r="BC35" s="19">
        <f>ROUND(INDEX('Pop and Housing Units'!$B$2:$P$115,MATCH('Property Value Dist'!$B35,'Pop and Housing Units'!$B$2:$B$115,0),MATCH('Property Value Dist'!BC$2,'Pop and Housing Units'!$B$2:$P$2,0))*INDEX(Assumptions!$A$1:$H$16,MATCH('Property Value Dist'!BC$4,Assumptions!$A$1:$A$16,0),MATCH('Property Value Dist'!BC$2,Assumptions!$A$1:$H$1,0)),0)</f>
        <v>72613</v>
      </c>
      <c r="BD35" s="19">
        <f>ROUND(INDEX('Pop and Housing Units'!$B$2:$P$115,MATCH('Property Value Dist'!$B35,'Pop and Housing Units'!$B$2:$B$115,0),MATCH('Property Value Dist'!BD$2,'Pop and Housing Units'!$B$2:$P$2,0))*INDEX(Assumptions!$A$1:$H$16,MATCH('Property Value Dist'!BD$4,Assumptions!$A$1:$A$16,0),MATCH('Property Value Dist'!BD$2,Assumptions!$A$1:$H$1,0)),0)</f>
        <v>101847</v>
      </c>
      <c r="BE35" s="19">
        <f>ROUND(INDEX('Pop and Housing Units'!$B$2:$P$115,MATCH('Property Value Dist'!$B35,'Pop and Housing Units'!$B$2:$B$115,0),MATCH('Property Value Dist'!BE$2,'Pop and Housing Units'!$B$2:$P$2,0))*INDEX(Assumptions!$A$1:$H$16,MATCH('Property Value Dist'!BE$4,Assumptions!$A$1:$A$16,0),MATCH('Property Value Dist'!BE$2,Assumptions!$A$1:$H$1,0)),0)</f>
        <v>137862</v>
      </c>
      <c r="BF35" s="19">
        <f>ROUND(INDEX('Pop and Housing Units'!$B$2:$P$115,MATCH('Property Value Dist'!$B35,'Pop and Housing Units'!$B$2:$B$115,0),MATCH('Property Value Dist'!BF$2,'Pop and Housing Units'!$B$2:$P$2,0))*INDEX(Assumptions!$A$1:$H$16,MATCH('Property Value Dist'!BF$4,Assumptions!$A$1:$A$16,0),MATCH('Property Value Dist'!BF$2,Assumptions!$A$1:$H$1,0)),0)</f>
        <v>136112</v>
      </c>
      <c r="BG35" s="19">
        <f>ROUND(INDEX('Pop and Housing Units'!$B$2:$P$115,MATCH('Property Value Dist'!$B35,'Pop and Housing Units'!$B$2:$B$115,0),MATCH('Property Value Dist'!BG$2,'Pop and Housing Units'!$B$2:$P$2,0))*INDEX(Assumptions!$A$1:$H$16,MATCH('Property Value Dist'!BG$4,Assumptions!$A$1:$A$16,0),MATCH('Property Value Dist'!BG$2,Assumptions!$A$1:$H$1,0)),0)</f>
        <v>86902</v>
      </c>
      <c r="BH35" s="19">
        <f>ROUND(INDEX('Pop and Housing Units'!$B$2:$P$115,MATCH('Property Value Dist'!$B35,'Pop and Housing Units'!$B$2:$B$115,0),MATCH('Property Value Dist'!BH$2,'Pop and Housing Units'!$B$2:$P$2,0))*INDEX(Assumptions!$A$1:$H$16,MATCH('Property Value Dist'!BH$4,Assumptions!$A$1:$A$16,0),MATCH('Property Value Dist'!BH$2,Assumptions!$A$1:$H$1,0)),0)</f>
        <v>49502</v>
      </c>
      <c r="BI35" s="19">
        <f>ROUND(INDEX('Pop and Housing Units'!$B$2:$P$115,MATCH('Property Value Dist'!$B35,'Pop and Housing Units'!$B$2:$B$115,0),MATCH('Property Value Dist'!BI$2,'Pop and Housing Units'!$B$2:$P$2,0))*INDEX(Assumptions!$A$1:$H$16,MATCH('Property Value Dist'!BI$4,Assumptions!$A$1:$A$16,0),MATCH('Property Value Dist'!BI$2,Assumptions!$A$1:$H$1,0)),0)</f>
        <v>91859</v>
      </c>
      <c r="BJ35" s="19">
        <f>ROUND(INDEX('Pop and Housing Units'!$B$2:$P$115,MATCH('Property Value Dist'!$B35,'Pop and Housing Units'!$B$2:$B$115,0),MATCH('Property Value Dist'!BJ$2,'Pop and Housing Units'!$B$2:$P$2,0))*INDEX(Assumptions!$A$1:$H$16,MATCH('Property Value Dist'!BJ$4,Assumptions!$A$1:$A$16,0),MATCH('Property Value Dist'!BJ$2,Assumptions!$A$1:$H$1,0)),0)</f>
        <v>30547</v>
      </c>
      <c r="BK35" s="19">
        <f>ROUND(INDEX('Pop and Housing Units'!$B$2:$P$115,MATCH('Property Value Dist'!$B35,'Pop and Housing Units'!$B$2:$B$115,0),MATCH('Property Value Dist'!BK$2,'Pop and Housing Units'!$B$2:$P$2,0))*INDEX(Assumptions!$A$1:$H$16,MATCH('Property Value Dist'!BK$4,Assumptions!$A$1:$A$16,0),MATCH('Property Value Dist'!BK$2,Assumptions!$A$1:$H$1,0)),0)</f>
        <v>10134</v>
      </c>
      <c r="BL35" s="19">
        <f>ROUND(INDEX('Pop and Housing Units'!$B$2:$P$115,MATCH('Property Value Dist'!$B35,'Pop and Housing Units'!$B$2:$B$115,0),MATCH('Property Value Dist'!BL$2,'Pop and Housing Units'!$B$2:$P$2,0))*INDEX(Assumptions!$A$1:$H$16,MATCH('Property Value Dist'!BL$4,Assumptions!$A$1:$A$16,0),MATCH('Property Value Dist'!BL$2,Assumptions!$A$1:$H$1,0)),0)</f>
        <v>6561</v>
      </c>
      <c r="BM35" s="19">
        <f>ROUND(INDEX('Pop and Housing Units'!$B$2:$P$115,MATCH('Property Value Dist'!$B35,'Pop and Housing Units'!$B$2:$B$115,0),MATCH('Property Value Dist'!BM$2,'Pop and Housing Units'!$B$2:$P$2,0))*INDEX(Assumptions!$A$1:$H$16,MATCH('Property Value Dist'!BM$4,Assumptions!$A$1:$A$16,0),MATCH('Property Value Dist'!BM$2,Assumptions!$A$1:$H$1,0)),0)</f>
        <v>1312</v>
      </c>
      <c r="BN35" s="19">
        <f>ROUND(INDEX('Pop and Housing Units'!$B$2:$P$115,MATCH('Property Value Dist'!$B35,'Pop and Housing Units'!$B$2:$B$115,0),MATCH('Property Value Dist'!BN$2,'Pop and Housing Units'!$B$2:$P$2,0))*INDEX(Assumptions!$A$1:$H$16,MATCH('Property Value Dist'!BN$4,Assumptions!$A$1:$A$16,0),MATCH('Property Value Dist'!BN$2,Assumptions!$A$1:$H$1,0)),0)</f>
        <v>219</v>
      </c>
      <c r="BO35" s="19">
        <f>ROUND(INDEX('Pop and Housing Units'!$B$2:$P$115,MATCH('Property Value Dist'!$B35,'Pop and Housing Units'!$B$2:$B$115,0),MATCH('Property Value Dist'!BO$2,'Pop and Housing Units'!$B$2:$P$2,0))*INDEX(Assumptions!$A$1:$H$16,MATCH('Property Value Dist'!BO$4,Assumptions!$A$1:$A$16,0),MATCH('Property Value Dist'!BO$2,Assumptions!$A$1:$H$1,0)),0)</f>
        <v>3572</v>
      </c>
      <c r="BP35" s="19">
        <f>ROUND(INDEX('Pop and Housing Units'!$B$2:$P$115,MATCH('Property Value Dist'!$B35,'Pop and Housing Units'!$B$2:$B$115,0),MATCH('Property Value Dist'!BP$2,'Pop and Housing Units'!$B$2:$P$2,0))*INDEX(Assumptions!$A$1:$H$16,MATCH('Property Value Dist'!BP$4,Assumptions!$A$1:$A$16,0),MATCH('Property Value Dist'!BP$2,Assumptions!$A$1:$H$1,0)),0)</f>
        <v>13852</v>
      </c>
      <c r="BQ35" s="19">
        <f>ROUND(INDEX('Pop and Housing Units'!$B$2:$P$115,MATCH('Property Value Dist'!$B35,'Pop and Housing Units'!$B$2:$B$115,0),MATCH('Property Value Dist'!BQ$2,'Pop and Housing Units'!$B$2:$P$2,0))*INDEX(Assumptions!$A$1:$H$16,MATCH('Property Value Dist'!BQ$4,Assumptions!$A$1:$A$16,0),MATCH('Property Value Dist'!BQ$2,Assumptions!$A$1:$H$1,0)),0)</f>
        <v>28817</v>
      </c>
      <c r="BR35" s="19">
        <f>ROUND(INDEX('Pop and Housing Units'!$B$2:$P$115,MATCH('Property Value Dist'!$B35,'Pop and Housing Units'!$B$2:$B$115,0),MATCH('Property Value Dist'!BR$2,'Pop and Housing Units'!$B$2:$P$2,0))*INDEX(Assumptions!$A$1:$H$16,MATCH('Property Value Dist'!BR$4,Assumptions!$A$1:$A$16,0),MATCH('Property Value Dist'!BR$2,Assumptions!$A$1:$H$1,0)),0)</f>
        <v>24382</v>
      </c>
      <c r="BS35" s="19">
        <f>ROUND(INDEX('Pop and Housing Units'!$B$2:$P$115,MATCH('Property Value Dist'!$B35,'Pop and Housing Units'!$B$2:$B$115,0),MATCH('Property Value Dist'!BS$2,'Pop and Housing Units'!$B$2:$P$2,0))*INDEX(Assumptions!$A$1:$H$16,MATCH('Property Value Dist'!BS$4,Assumptions!$A$1:$A$16,0),MATCH('Property Value Dist'!BS$2,Assumptions!$A$1:$H$1,0)),0)</f>
        <v>29291</v>
      </c>
      <c r="BT35" s="19">
        <f>ROUND(INDEX('Pop and Housing Units'!$B$2:$P$115,MATCH('Property Value Dist'!$B35,'Pop and Housing Units'!$B$2:$B$115,0),MATCH('Property Value Dist'!BT$2,'Pop and Housing Units'!$B$2:$P$2,0))*INDEX(Assumptions!$A$1:$H$16,MATCH('Property Value Dist'!BT$4,Assumptions!$A$1:$A$16,0),MATCH('Property Value Dist'!BT$2,Assumptions!$A$1:$H$1,0)),0)</f>
        <v>18706</v>
      </c>
      <c r="BU35" s="19">
        <f>ROUND(INDEX('Pop and Housing Units'!$B$2:$P$115,MATCH('Property Value Dist'!$B35,'Pop and Housing Units'!$B$2:$B$115,0),MATCH('Property Value Dist'!BU$2,'Pop and Housing Units'!$B$2:$P$2,0))*INDEX(Assumptions!$A$1:$H$16,MATCH('Property Value Dist'!BU$4,Assumptions!$A$1:$A$16,0),MATCH('Property Value Dist'!BU$2,Assumptions!$A$1:$H$1,0)),0)</f>
        <v>10622</v>
      </c>
      <c r="BV35" s="19">
        <f>ROUND(INDEX('Pop and Housing Units'!$B$2:$P$115,MATCH('Property Value Dist'!$B35,'Pop and Housing Units'!$B$2:$B$115,0),MATCH('Property Value Dist'!BV$2,'Pop and Housing Units'!$B$2:$P$2,0))*INDEX(Assumptions!$A$1:$H$16,MATCH('Property Value Dist'!BV$4,Assumptions!$A$1:$A$16,0),MATCH('Property Value Dist'!BV$2,Assumptions!$A$1:$H$1,0)),0)</f>
        <v>31062</v>
      </c>
      <c r="BW35" s="19">
        <f>ROUND(INDEX('Pop and Housing Units'!$B$2:$P$115,MATCH('Property Value Dist'!$B35,'Pop and Housing Units'!$B$2:$B$115,0),MATCH('Property Value Dist'!BW$2,'Pop and Housing Units'!$B$2:$P$2,0))*INDEX(Assumptions!$A$1:$H$16,MATCH('Property Value Dist'!BW$4,Assumptions!$A$1:$A$16,0),MATCH('Property Value Dist'!BW$2,Assumptions!$A$1:$H$1,0)),0)</f>
        <v>14618</v>
      </c>
      <c r="BX35" s="19">
        <f>ROUND(INDEX('Pop and Housing Units'!$B$2:$P$115,MATCH('Property Value Dist'!$B35,'Pop and Housing Units'!$B$2:$B$115,0),MATCH('Property Value Dist'!BX$2,'Pop and Housing Units'!$B$2:$P$2,0))*INDEX(Assumptions!$A$1:$H$16,MATCH('Property Value Dist'!BX$4,Assumptions!$A$1:$A$16,0),MATCH('Property Value Dist'!BX$2,Assumptions!$A$1:$H$1,0)),0)</f>
        <v>5566</v>
      </c>
      <c r="BY35" s="19">
        <f>ROUND(INDEX('Pop and Housing Units'!$B$2:$P$115,MATCH('Property Value Dist'!$B35,'Pop and Housing Units'!$B$2:$B$115,0),MATCH('Property Value Dist'!BY$2,'Pop and Housing Units'!$B$2:$P$2,0))*INDEX(Assumptions!$A$1:$H$16,MATCH('Property Value Dist'!BY$4,Assumptions!$A$1:$A$16,0),MATCH('Property Value Dist'!BY$2,Assumptions!$A$1:$H$1,0)),0)</f>
        <v>2884</v>
      </c>
      <c r="BZ35" s="19">
        <f>ROUND(INDEX('Pop and Housing Units'!$B$2:$P$115,MATCH('Property Value Dist'!$B35,'Pop and Housing Units'!$B$2:$B$115,0),MATCH('Property Value Dist'!BZ$2,'Pop and Housing Units'!$B$2:$P$2,0))*INDEX(Assumptions!$A$1:$H$16,MATCH('Property Value Dist'!BZ$4,Assumptions!$A$1:$A$16,0),MATCH('Property Value Dist'!BZ$2,Assumptions!$A$1:$H$1,0)),0)</f>
        <v>1971</v>
      </c>
      <c r="CA35" s="19">
        <f>ROUND(INDEX('Pop and Housing Units'!$B$2:$P$115,MATCH('Property Value Dist'!$B35,'Pop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35" s="19">
        <f>ROUND(INDEX('Pop and Housing Units'!$B$2:$P$115,MATCH('Property Value Dist'!$B35,'Pop and Housing Units'!$B$2:$B$115,0),MATCH('Property Value Dist'!CB$2,'Pop and Housing Units'!$B$2:$P$2,0))*INDEX(Assumptions!$A$1:$H$16,MATCH('Property Value Dist'!CB$4,Assumptions!$A$1:$A$16,0),MATCH('Property Value Dist'!CB$2,Assumptions!$A$1:$H$1,0)),0)</f>
        <v>730</v>
      </c>
    </row>
    <row r="36" spans="2:80">
      <c r="B36" s="18">
        <f t="shared" si="6"/>
        <v>2051</v>
      </c>
      <c r="C36" s="17">
        <f>ROUND(INDEX('Pop and Housing Units'!$B$2:$P$115,MATCH('Property Value Dist'!$B36,'Pop and Housing Units'!$B$2:$B$115,0),MATCH('Property Value Dist'!C$2,'Pop and Housing Units'!$B$2:$P$2,0))*INDEX(Assumptions!$A$1:$H$16,MATCH('Property Value Dist'!C$4,Assumptions!$A$1:$A$16,0),MATCH('Property Value Dist'!C$2,Assumptions!$A$1:$H$1,0)),0)</f>
        <v>204007</v>
      </c>
      <c r="D36" s="17">
        <f>ROUND(INDEX('Pop and Housing Units'!$B$2:$P$115,MATCH('Property Value Dist'!$B36,'Pop and Housing Units'!$B$2:$B$115,0),MATCH('Property Value Dist'!D$2,'Pop and Housing Units'!$B$2:$P$2,0))*INDEX(Assumptions!$A$1:$H$16,MATCH('Property Value Dist'!D$4,Assumptions!$A$1:$A$16,0),MATCH('Property Value Dist'!D$2,Assumptions!$A$1:$H$1,0)),0)</f>
        <v>217765</v>
      </c>
      <c r="E36" s="17">
        <f>ROUND(INDEX('Pop and Housing Units'!$B$2:$P$115,MATCH('Property Value Dist'!$B36,'Pop and Housing Units'!$B$2:$B$115,0),MATCH('Property Value Dist'!E$2,'Pop and Housing Units'!$B$2:$P$2,0))*INDEX(Assumptions!$A$1:$H$16,MATCH('Property Value Dist'!E$4,Assumptions!$A$1:$A$16,0),MATCH('Property Value Dist'!E$2,Assumptions!$A$1:$H$1,0)),0)</f>
        <v>329731</v>
      </c>
      <c r="F36" s="17">
        <f>ROUND(INDEX('Pop and Housing Units'!$B$2:$P$115,MATCH('Property Value Dist'!$B36,'Pop and Housing Units'!$B$2:$B$115,0),MATCH('Property Value Dist'!F$2,'Pop and Housing Units'!$B$2:$P$2,0))*INDEX(Assumptions!$A$1:$H$16,MATCH('Property Value Dist'!F$4,Assumptions!$A$1:$A$16,0),MATCH('Property Value Dist'!F$2,Assumptions!$A$1:$H$1,0)),0)</f>
        <v>760992</v>
      </c>
      <c r="G36" s="17">
        <f>ROUND(INDEX('Pop and Housing Units'!$B$2:$P$115,MATCH('Property Value Dist'!$B36,'Pop and Housing Units'!$B$2:$B$115,0),MATCH('Property Value Dist'!G$2,'Pop and Housing Units'!$B$2:$P$2,0))*INDEX(Assumptions!$A$1:$H$16,MATCH('Property Value Dist'!G$4,Assumptions!$A$1:$A$16,0),MATCH('Property Value Dist'!G$2,Assumptions!$A$1:$H$1,0)),0)</f>
        <v>511440</v>
      </c>
      <c r="H36" s="17">
        <f>ROUND(INDEX('Pop and Housing Units'!$B$2:$P$115,MATCH('Property Value Dist'!$B36,'Pop and Housing Units'!$B$2:$B$115,0),MATCH('Property Value Dist'!H$2,'Pop and Housing Units'!$B$2:$P$2,0))*INDEX(Assumptions!$A$1:$H$16,MATCH('Property Value Dist'!H$4,Assumptions!$A$1:$A$16,0),MATCH('Property Value Dist'!H$2,Assumptions!$A$1:$H$1,0)),0)</f>
        <v>388087</v>
      </c>
      <c r="I36" s="17">
        <f>ROUND(INDEX('Pop and Housing Units'!$B$2:$P$115,MATCH('Property Value Dist'!$B36,'Pop and Housing Units'!$B$2:$B$115,0),MATCH('Property Value Dist'!I$2,'Pop and Housing Units'!$B$2:$P$2,0))*INDEX(Assumptions!$A$1:$H$16,MATCH('Property Value Dist'!I$4,Assumptions!$A$1:$A$16,0),MATCH('Property Value Dist'!I$2,Assumptions!$A$1:$H$1,0)),0)</f>
        <v>1087402</v>
      </c>
      <c r="J36" s="17">
        <f>ROUND(INDEX('Pop and Housing Units'!$B$2:$P$115,MATCH('Property Value Dist'!$B36,'Pop and Housing Units'!$B$2:$B$115,0),MATCH('Property Value Dist'!J$2,'Pop and Housing Units'!$B$2:$P$2,0))*INDEX(Assumptions!$A$1:$H$16,MATCH('Property Value Dist'!J$4,Assumptions!$A$1:$A$16,0),MATCH('Property Value Dist'!J$2,Assumptions!$A$1:$H$1,0)),0)</f>
        <v>546073</v>
      </c>
      <c r="K36" s="17">
        <f>ROUND(INDEX('Pop and Housing Units'!$B$2:$P$115,MATCH('Property Value Dist'!$B36,'Pop and Housing Units'!$B$2:$B$115,0),MATCH('Property Value Dist'!K$2,'Pop and Housing Units'!$B$2:$P$2,0))*INDEX(Assumptions!$A$1:$H$16,MATCH('Property Value Dist'!K$4,Assumptions!$A$1:$A$16,0),MATCH('Property Value Dist'!K$2,Assumptions!$A$1:$H$1,0)),0)</f>
        <v>250501</v>
      </c>
      <c r="L36" s="17">
        <f>ROUND(INDEX('Pop and Housing Units'!$B$2:$P$115,MATCH('Property Value Dist'!$B36,'Pop and Housing Units'!$B$2:$B$115,0),MATCH('Property Value Dist'!L$2,'Pop and Housing Units'!$B$2:$P$2,0))*INDEX(Assumptions!$A$1:$H$16,MATCH('Property Value Dist'!L$4,Assumptions!$A$1:$A$16,0),MATCH('Property Value Dist'!L$2,Assumptions!$A$1:$H$1,0)),0)</f>
        <v>271851</v>
      </c>
      <c r="M36" s="17">
        <f>ROUND(INDEX('Pop and Housing Units'!$B$2:$P$115,MATCH('Property Value Dist'!$B36,'Pop and Housing Units'!$B$2:$B$115,0),MATCH('Property Value Dist'!M$2,'Pop and Housing Units'!$B$2:$P$2,0))*INDEX(Assumptions!$A$1:$H$16,MATCH('Property Value Dist'!M$4,Assumptions!$A$1:$A$16,0),MATCH('Property Value Dist'!M$2,Assumptions!$A$1:$H$1,0)),0)</f>
        <v>94412</v>
      </c>
      <c r="N36" s="17">
        <f>ROUND(INDEX('Pop and Housing Units'!$B$2:$P$115,MATCH('Property Value Dist'!$B36,'Pop and Housing Units'!$B$2:$B$115,0),MATCH('Property Value Dist'!N$2,'Pop and Housing Units'!$B$2:$P$2,0))*INDEX(Assumptions!$A$1:$H$16,MATCH('Property Value Dist'!N$4,Assumptions!$A$1:$A$16,0),MATCH('Property Value Dist'!N$2,Assumptions!$A$1:$H$1,0)),0)</f>
        <v>53611</v>
      </c>
      <c r="O36" s="17">
        <f>ROUND(INDEX('Pop and Housing Units'!$B$2:$P$115,MATCH('Property Value Dist'!$B36,'Pop and Housing Units'!$B$2:$B$115,0),MATCH('Property Value Dist'!O$2,'Pop and Housing Units'!$B$2:$P$2,0))*INDEX(Assumptions!$A$1:$H$16,MATCH('Property Value Dist'!O$4,Assumptions!$A$1:$A$16,0),MATCH('Property Value Dist'!O$2,Assumptions!$A$1:$H$1,0)),0)</f>
        <v>28466</v>
      </c>
      <c r="P36" s="17">
        <f>ROUND(INDEX('Pop and Housing Units'!$B$2:$P$115,MATCH('Property Value Dist'!$B36,'Pop and Housing Units'!$B$2:$B$115,0),MATCH('Property Value Dist'!P$2,'Pop and Housing Units'!$B$2:$P$2,0))*INDEX(Assumptions!$A$1:$H$16,MATCH('Property Value Dist'!P$4,Assumptions!$A$1:$A$16,0),MATCH('Property Value Dist'!P$2,Assumptions!$A$1:$H$1,0)),0)</f>
        <v>244389</v>
      </c>
      <c r="Q36" s="17">
        <f>ROUND(INDEX('Pop and Housing Units'!$B$2:$P$115,MATCH('Property Value Dist'!$B36,'Pop and Housing Units'!$B$2:$B$115,0),MATCH('Property Value Dist'!Q$2,'Pop and Housing Units'!$B$2:$P$2,0))*INDEX(Assumptions!$A$1:$H$16,MATCH('Property Value Dist'!Q$4,Assumptions!$A$1:$A$16,0),MATCH('Property Value Dist'!Q$2,Assumptions!$A$1:$H$1,0)),0)</f>
        <v>207325</v>
      </c>
      <c r="R36" s="17">
        <f>ROUND(INDEX('Pop and Housing Units'!$B$2:$P$115,MATCH('Property Value Dist'!$B36,'Pop and Housing Units'!$B$2:$B$115,0),MATCH('Property Value Dist'!R$2,'Pop and Housing Units'!$B$2:$P$2,0))*INDEX(Assumptions!$A$1:$H$16,MATCH('Property Value Dist'!R$4,Assumptions!$A$1:$A$16,0),MATCH('Property Value Dist'!R$2,Assumptions!$A$1:$H$1,0)),0)</f>
        <v>267553</v>
      </c>
      <c r="S36" s="17">
        <f>ROUND(INDEX('Pop and Housing Units'!$B$2:$P$115,MATCH('Property Value Dist'!$B36,'Pop and Housing Units'!$B$2:$B$115,0),MATCH('Property Value Dist'!S$2,'Pop and Housing Units'!$B$2:$P$2,0))*INDEX(Assumptions!$A$1:$H$16,MATCH('Property Value Dist'!S$4,Assumptions!$A$1:$A$16,0),MATCH('Property Value Dist'!S$2,Assumptions!$A$1:$H$1,0)),0)</f>
        <v>591088</v>
      </c>
      <c r="T36" s="17">
        <f>ROUND(INDEX('Pop and Housing Units'!$B$2:$P$115,MATCH('Property Value Dist'!$B36,'Pop and Housing Units'!$B$2:$B$115,0),MATCH('Property Value Dist'!T$2,'Pop and Housing Units'!$B$2:$P$2,0))*INDEX(Assumptions!$A$1:$H$16,MATCH('Property Value Dist'!T$4,Assumptions!$A$1:$A$16,0),MATCH('Property Value Dist'!T$2,Assumptions!$A$1:$H$1,0)),0)</f>
        <v>432409</v>
      </c>
      <c r="U36" s="17">
        <f>ROUND(INDEX('Pop and Housing Units'!$B$2:$P$115,MATCH('Property Value Dist'!$B36,'Pop and Housing Units'!$B$2:$B$115,0),MATCH('Property Value Dist'!U$2,'Pop and Housing Units'!$B$2:$P$2,0))*INDEX(Assumptions!$A$1:$H$16,MATCH('Property Value Dist'!U$4,Assumptions!$A$1:$A$16,0),MATCH('Property Value Dist'!U$2,Assumptions!$A$1:$H$1,0)),0)</f>
        <v>365618</v>
      </c>
      <c r="V36" s="17">
        <f>ROUND(INDEX('Pop and Housing Units'!$B$2:$P$115,MATCH('Property Value Dist'!$B36,'Pop and Housing Units'!$B$2:$B$115,0),MATCH('Property Value Dist'!V$2,'Pop and Housing Units'!$B$2:$P$2,0))*INDEX(Assumptions!$A$1:$H$16,MATCH('Property Value Dist'!V$4,Assumptions!$A$1:$A$16,0),MATCH('Property Value Dist'!V$2,Assumptions!$A$1:$H$1,0)),0)</f>
        <v>943579</v>
      </c>
      <c r="W36" s="17">
        <f>ROUND(INDEX('Pop and Housing Units'!$B$2:$P$115,MATCH('Property Value Dist'!$B36,'Pop and Housing Units'!$B$2:$B$115,0),MATCH('Property Value Dist'!W$2,'Pop and Housing Units'!$B$2:$P$2,0))*INDEX(Assumptions!$A$1:$H$16,MATCH('Property Value Dist'!W$4,Assumptions!$A$1:$A$16,0),MATCH('Property Value Dist'!W$2,Assumptions!$A$1:$H$1,0)),0)</f>
        <v>434726</v>
      </c>
      <c r="X36" s="17">
        <f>ROUND(INDEX('Pop and Housing Units'!$B$2:$P$115,MATCH('Property Value Dist'!$B36,'Pop and Housing Units'!$B$2:$B$115,0),MATCH('Property Value Dist'!X$2,'Pop and Housing Units'!$B$2:$P$2,0))*INDEX(Assumptions!$A$1:$H$16,MATCH('Property Value Dist'!X$4,Assumptions!$A$1:$A$16,0),MATCH('Property Value Dist'!X$2,Assumptions!$A$1:$H$1,0)),0)</f>
        <v>187635</v>
      </c>
      <c r="Y36" s="17">
        <f>ROUND(INDEX('Pop and Housing Units'!$B$2:$P$115,MATCH('Property Value Dist'!$B36,'Pop and Housing Units'!$B$2:$B$115,0),MATCH('Property Value Dist'!Y$2,'Pop and Housing Units'!$B$2:$P$2,0))*INDEX(Assumptions!$A$1:$H$16,MATCH('Property Value Dist'!Y$4,Assumptions!$A$1:$A$16,0),MATCH('Property Value Dist'!Y$2,Assumptions!$A$1:$H$1,0)),0)</f>
        <v>119685</v>
      </c>
      <c r="Z36" s="17">
        <f>ROUND(INDEX('Pop and Housing Units'!$B$2:$P$115,MATCH('Property Value Dist'!$B36,'Pop and Housing Units'!$B$2:$B$115,0),MATCH('Property Value Dist'!Z$2,'Pop and Housing Units'!$B$2:$P$2,0))*INDEX(Assumptions!$A$1:$H$16,MATCH('Property Value Dist'!Z$4,Assumptions!$A$1:$A$16,0),MATCH('Property Value Dist'!Z$2,Assumptions!$A$1:$H$1,0)),0)</f>
        <v>30886</v>
      </c>
      <c r="AA36" s="17">
        <f>ROUND(INDEX('Pop and Housing Units'!$B$2:$P$115,MATCH('Property Value Dist'!$B36,'Pop and Housing Units'!$B$2:$B$115,0),MATCH('Property Value Dist'!AA$2,'Pop and Housing Units'!$B$2:$P$2,0))*INDEX(Assumptions!$A$1:$H$16,MATCH('Property Value Dist'!AA$4,Assumptions!$A$1:$A$16,0),MATCH('Property Value Dist'!AA$2,Assumptions!$A$1:$H$1,0)),0)</f>
        <v>21620</v>
      </c>
      <c r="AB36" s="17">
        <f>ROUND(INDEX('Pop and Housing Units'!$B$2:$P$115,MATCH('Property Value Dist'!$B36,'Pop and Housing Units'!$B$2:$B$115,0),MATCH('Property Value Dist'!AB$2,'Pop and Housing Units'!$B$2:$P$2,0))*INDEX(Assumptions!$A$1:$H$16,MATCH('Property Value Dist'!AB$4,Assumptions!$A$1:$A$16,0),MATCH('Property Value Dist'!AB$2,Assumptions!$A$1:$H$1,0)),0)</f>
        <v>14285</v>
      </c>
      <c r="AC36" s="17">
        <f>ROUND(INDEX('Pop and Housing Units'!$B$2:$P$115,MATCH('Property Value Dist'!$B36,'Pop and Housing Units'!$B$2:$B$115,0),MATCH('Property Value Dist'!AC$2,'Pop and Housing Units'!$B$2:$P$2,0))*INDEX(Assumptions!$A$1:$H$16,MATCH('Property Value Dist'!AC$4,Assumptions!$A$1:$A$16,0),MATCH('Property Value Dist'!AC$2,Assumptions!$A$1:$H$1,0)),0)</f>
        <v>133231</v>
      </c>
      <c r="AD36" s="17">
        <f>ROUND(INDEX('Pop and Housing Units'!$B$2:$P$115,MATCH('Property Value Dist'!$B36,'Pop and Housing Units'!$B$2:$B$115,0),MATCH('Property Value Dist'!AD$2,'Pop and Housing Units'!$B$2:$P$2,0))*INDEX(Assumptions!$A$1:$H$16,MATCH('Property Value Dist'!AD$4,Assumptions!$A$1:$A$16,0),MATCH('Property Value Dist'!AD$2,Assumptions!$A$1:$H$1,0)),0)</f>
        <v>233155</v>
      </c>
      <c r="AE36" s="17">
        <f>ROUND(INDEX('Pop and Housing Units'!$B$2:$P$115,MATCH('Property Value Dist'!$B36,'Pop and Housing Units'!$B$2:$B$115,0),MATCH('Property Value Dist'!AE$2,'Pop and Housing Units'!$B$2:$P$2,0))*INDEX(Assumptions!$A$1:$H$16,MATCH('Property Value Dist'!AE$4,Assumptions!$A$1:$A$16,0),MATCH('Property Value Dist'!AE$2,Assumptions!$A$1:$H$1,0)),0)</f>
        <v>420277</v>
      </c>
      <c r="AF36" s="17">
        <f>ROUND(INDEX('Pop and Housing Units'!$B$2:$P$115,MATCH('Property Value Dist'!$B36,'Pop and Housing Units'!$B$2:$B$115,0),MATCH('Property Value Dist'!AF$2,'Pop and Housing Units'!$B$2:$P$2,0))*INDEX(Assumptions!$A$1:$H$16,MATCH('Property Value Dist'!AF$4,Assumptions!$A$1:$A$16,0),MATCH('Property Value Dist'!AF$2,Assumptions!$A$1:$H$1,0)),0)</f>
        <v>808743</v>
      </c>
      <c r="AG36" s="17">
        <f>ROUND(INDEX('Pop and Housing Units'!$B$2:$P$115,MATCH('Property Value Dist'!$B36,'Pop and Housing Units'!$B$2:$B$115,0),MATCH('Property Value Dist'!AG$2,'Pop and Housing Units'!$B$2:$P$2,0))*INDEX(Assumptions!$A$1:$H$16,MATCH('Property Value Dist'!AG$4,Assumptions!$A$1:$A$16,0),MATCH('Property Value Dist'!AG$2,Assumptions!$A$1:$H$1,0)),0)</f>
        <v>394080</v>
      </c>
      <c r="AH36" s="17">
        <f>ROUND(INDEX('Pop and Housing Units'!$B$2:$P$115,MATCH('Property Value Dist'!$B36,'Pop and Housing Units'!$B$2:$B$115,0),MATCH('Property Value Dist'!AH$2,'Pop and Housing Units'!$B$2:$P$2,0))*INDEX(Assumptions!$A$1:$H$16,MATCH('Property Value Dist'!AH$4,Assumptions!$A$1:$A$16,0),MATCH('Property Value Dist'!AH$2,Assumptions!$A$1:$H$1,0)),0)</f>
        <v>284800</v>
      </c>
      <c r="AI36" s="17">
        <f>ROUND(INDEX('Pop and Housing Units'!$B$2:$P$115,MATCH('Property Value Dist'!$B36,'Pop and Housing Units'!$B$2:$B$115,0),MATCH('Property Value Dist'!AI$2,'Pop and Housing Units'!$B$2:$P$2,0))*INDEX(Assumptions!$A$1:$H$16,MATCH('Property Value Dist'!AI$4,Assumptions!$A$1:$A$16,0),MATCH('Property Value Dist'!AI$2,Assumptions!$A$1:$H$1,0)),0)</f>
        <v>708820</v>
      </c>
      <c r="AJ36" s="17">
        <f>ROUND(INDEX('Pop and Housing Units'!$B$2:$P$115,MATCH('Property Value Dist'!$B36,'Pop and Housing Units'!$B$2:$B$115,0),MATCH('Property Value Dist'!AJ$2,'Pop and Housing Units'!$B$2:$P$2,0))*INDEX(Assumptions!$A$1:$H$16,MATCH('Property Value Dist'!AJ$4,Assumptions!$A$1:$A$16,0),MATCH('Property Value Dist'!AJ$2,Assumptions!$A$1:$H$1,0)),0)</f>
        <v>377239</v>
      </c>
      <c r="AK36" s="17">
        <f>ROUND(INDEX('Pop and Housing Units'!$B$2:$P$115,MATCH('Property Value Dist'!$B36,'Pop and Housing Units'!$B$2:$B$115,0),MATCH('Property Value Dist'!AK$2,'Pop and Housing Units'!$B$2:$P$2,0))*INDEX(Assumptions!$A$1:$H$16,MATCH('Property Value Dist'!AK$4,Assumptions!$A$1:$A$16,0),MATCH('Property Value Dist'!AK$2,Assumptions!$A$1:$H$1,0)),0)</f>
        <v>162422</v>
      </c>
      <c r="AL36" s="17">
        <f>ROUND(INDEX('Pop and Housing Units'!$B$2:$P$115,MATCH('Property Value Dist'!$B36,'Pop and Housing Units'!$B$2:$B$115,0),MATCH('Property Value Dist'!AL$2,'Pop and Housing Units'!$B$2:$P$2,0))*INDEX(Assumptions!$A$1:$H$16,MATCH('Property Value Dist'!AL$4,Assumptions!$A$1:$A$16,0),MATCH('Property Value Dist'!AL$2,Assumptions!$A$1:$H$1,0)),0)</f>
        <v>159428</v>
      </c>
      <c r="AM36" s="17">
        <f>ROUND(INDEX('Pop and Housing Units'!$B$2:$P$115,MATCH('Property Value Dist'!$B36,'Pop and Housing Units'!$B$2:$B$115,0),MATCH('Property Value Dist'!AM$2,'Pop and Housing Units'!$B$2:$P$2,0))*INDEX(Assumptions!$A$1:$H$16,MATCH('Property Value Dist'!AM$4,Assumptions!$A$1:$A$16,0),MATCH('Property Value Dist'!AM$2,Assumptions!$A$1:$H$1,0)),0)</f>
        <v>32559</v>
      </c>
      <c r="AN36" s="17">
        <f>ROUND(INDEX('Pop and Housing Units'!$B$2:$P$115,MATCH('Property Value Dist'!$B36,'Pop and Housing Units'!$B$2:$B$115,0),MATCH('Property Value Dist'!AN$2,'Pop and Housing Units'!$B$2:$P$2,0))*INDEX(Assumptions!$A$1:$H$16,MATCH('Property Value Dist'!AN$4,Assumptions!$A$1:$A$16,0),MATCH('Property Value Dist'!AN$2,Assumptions!$A$1:$H$1,0)),0)</f>
        <v>13473</v>
      </c>
      <c r="AO36" s="17">
        <f>ROUND(INDEX('Pop and Housing Units'!$B$2:$P$115,MATCH('Property Value Dist'!$B36,'Pop and Housing Units'!$B$2:$B$115,0),MATCH('Property Value Dist'!AO$2,'Pop and Housing Units'!$B$2:$P$2,0))*INDEX(Assumptions!$A$1:$H$16,MATCH('Property Value Dist'!AO$4,Assumptions!$A$1:$A$16,0),MATCH('Property Value Dist'!AO$2,Assumptions!$A$1:$H$1,0)),0)</f>
        <v>14221</v>
      </c>
      <c r="AP36" s="17">
        <f>ROUND(INDEX('Pop and Housing Units'!$B$2:$P$115,MATCH('Property Value Dist'!$B36,'Pop and Housing Units'!$B$2:$B$115,0),MATCH('Property Value Dist'!AP$2,'Pop and Housing Units'!$B$2:$P$2,0))*INDEX(Assumptions!$A$1:$H$16,MATCH('Property Value Dist'!AP$4,Assumptions!$A$1:$A$16,0),MATCH('Property Value Dist'!AP$2,Assumptions!$A$1:$H$1,0)),0)</f>
        <v>118467</v>
      </c>
      <c r="AQ36" s="17">
        <f>ROUND(INDEX('Pop and Housing Units'!$B$2:$P$115,MATCH('Property Value Dist'!$B36,'Pop and Housing Units'!$B$2:$B$115,0),MATCH('Property Value Dist'!AQ$2,'Pop and Housing Units'!$B$2:$P$2,0))*INDEX(Assumptions!$A$1:$H$16,MATCH('Property Value Dist'!AQ$4,Assumptions!$A$1:$A$16,0),MATCH('Property Value Dist'!AQ$2,Assumptions!$A$1:$H$1,0)),0)</f>
        <v>118845</v>
      </c>
      <c r="AR36" s="17">
        <f>ROUND(INDEX('Pop and Housing Units'!$B$2:$P$115,MATCH('Property Value Dist'!$B36,'Pop and Housing Units'!$B$2:$B$115,0),MATCH('Property Value Dist'!AR$2,'Pop and Housing Units'!$B$2:$P$2,0))*INDEX(Assumptions!$A$1:$H$16,MATCH('Property Value Dist'!AR$4,Assumptions!$A$1:$A$16,0),MATCH('Property Value Dist'!AR$2,Assumptions!$A$1:$H$1,0)),0)</f>
        <v>99331</v>
      </c>
      <c r="AS36" s="17">
        <f>ROUND(INDEX('Pop and Housing Units'!$B$2:$P$115,MATCH('Property Value Dist'!$B36,'Pop and Housing Units'!$B$2:$B$115,0),MATCH('Property Value Dist'!AS$2,'Pop and Housing Units'!$B$2:$P$2,0))*INDEX(Assumptions!$A$1:$H$16,MATCH('Property Value Dist'!AS$4,Assumptions!$A$1:$A$16,0),MATCH('Property Value Dist'!AS$2,Assumptions!$A$1:$H$1,0)),0)</f>
        <v>108648</v>
      </c>
      <c r="AT36" s="17">
        <f>ROUND(INDEX('Pop and Housing Units'!$B$2:$P$115,MATCH('Property Value Dist'!$B36,'Pop and Housing Units'!$B$2:$B$115,0),MATCH('Property Value Dist'!AT$2,'Pop and Housing Units'!$B$2:$P$2,0))*INDEX(Assumptions!$A$1:$H$16,MATCH('Property Value Dist'!AT$4,Assumptions!$A$1:$A$16,0),MATCH('Property Value Dist'!AT$2,Assumptions!$A$1:$H$1,0)),0)</f>
        <v>55142</v>
      </c>
      <c r="AU36" s="17">
        <f>ROUND(INDEX('Pop and Housing Units'!$B$2:$P$115,MATCH('Property Value Dist'!$B36,'Pop and Housing Units'!$B$2:$B$115,0),MATCH('Property Value Dist'!AU$2,'Pop and Housing Units'!$B$2:$P$2,0))*INDEX(Assumptions!$A$1:$H$16,MATCH('Property Value Dist'!AU$4,Assumptions!$A$1:$A$16,0),MATCH('Property Value Dist'!AU$2,Assumptions!$A$1:$H$1,0)),0)</f>
        <v>21213</v>
      </c>
      <c r="AV36" s="17">
        <f>ROUND(INDEX('Pop and Housing Units'!$B$2:$P$115,MATCH('Property Value Dist'!$B36,'Pop and Housing Units'!$B$2:$B$115,0),MATCH('Property Value Dist'!AV$2,'Pop and Housing Units'!$B$2:$P$2,0))*INDEX(Assumptions!$A$1:$H$16,MATCH('Property Value Dist'!AV$4,Assumptions!$A$1:$A$16,0),MATCH('Property Value Dist'!AV$2,Assumptions!$A$1:$H$1,0)),0)</f>
        <v>63766</v>
      </c>
      <c r="AW36" s="17">
        <f>ROUND(INDEX('Pop and Housing Units'!$B$2:$P$115,MATCH('Property Value Dist'!$B36,'Pop and Housing Units'!$B$2:$B$115,0),MATCH('Property Value Dist'!AW$2,'Pop and Housing Units'!$B$2:$P$2,0))*INDEX(Assumptions!$A$1:$H$16,MATCH('Property Value Dist'!AW$4,Assumptions!$A$1:$A$16,0),MATCH('Property Value Dist'!AW$2,Assumptions!$A$1:$H$1,0)),0)</f>
        <v>18318</v>
      </c>
      <c r="AX36" s="17">
        <f>ROUND(INDEX('Pop and Housing Units'!$B$2:$P$115,MATCH('Property Value Dist'!$B36,'Pop and Housing Units'!$B$2:$B$115,0),MATCH('Property Value Dist'!AX$2,'Pop and Housing Units'!$B$2:$P$2,0))*INDEX(Assumptions!$A$1:$H$16,MATCH('Property Value Dist'!AX$4,Assumptions!$A$1:$A$16,0),MATCH('Property Value Dist'!AX$2,Assumptions!$A$1:$H$1,0)),0)</f>
        <v>11519</v>
      </c>
      <c r="AY36" s="17">
        <f>ROUND(INDEX('Pop and Housing Units'!$B$2:$P$115,MATCH('Property Value Dist'!$B36,'Pop and Housing Units'!$B$2:$B$115,0),MATCH('Property Value Dist'!AY$2,'Pop and Housing Units'!$B$2:$P$2,0))*INDEX(Assumptions!$A$1:$H$16,MATCH('Property Value Dist'!AY$4,Assumptions!$A$1:$A$16,0),MATCH('Property Value Dist'!AY$2,Assumptions!$A$1:$H$1,0)),0)</f>
        <v>6798</v>
      </c>
      <c r="AZ36" s="17">
        <f>ROUND(INDEX('Pop and Housing Units'!$B$2:$P$115,MATCH('Property Value Dist'!$B36,'Pop and Housing Units'!$B$2:$B$115,0),MATCH('Property Value Dist'!AZ$2,'Pop and Housing Units'!$B$2:$P$2,0))*INDEX(Assumptions!$A$1:$H$16,MATCH('Property Value Dist'!AZ$4,Assumptions!$A$1:$A$16,0),MATCH('Property Value Dist'!AZ$2,Assumptions!$A$1:$H$1,0)),0)</f>
        <v>1637</v>
      </c>
      <c r="BA36" s="17">
        <f>ROUND(INDEX('Pop and Housing Units'!$B$2:$P$115,MATCH('Property Value Dist'!$B36,'Pop and Housing Units'!$B$2:$B$115,0),MATCH('Property Value Dist'!BA$2,'Pop and Housing Units'!$B$2:$P$2,0))*INDEX(Assumptions!$A$1:$H$16,MATCH('Property Value Dist'!BA$4,Assumptions!$A$1:$A$16,0),MATCH('Property Value Dist'!BA$2,Assumptions!$A$1:$H$1,0)),0)</f>
        <v>3777</v>
      </c>
      <c r="BB36" s="17">
        <f>ROUND(INDEX('Pop and Housing Units'!$B$2:$P$115,MATCH('Property Value Dist'!$B36,'Pop and Housing Units'!$B$2:$B$115,0),MATCH('Property Value Dist'!BB$2,'Pop and Housing Units'!$B$2:$P$2,0))*INDEX(Assumptions!$A$1:$H$16,MATCH('Property Value Dist'!BB$4,Assumptions!$A$1:$A$16,0),MATCH('Property Value Dist'!BB$2,Assumptions!$A$1:$H$1,0)),0)</f>
        <v>2014</v>
      </c>
      <c r="BC36" s="17">
        <f>ROUND(INDEX('Pop and Housing Units'!$B$2:$P$115,MATCH('Property Value Dist'!$B36,'Pop and Housing Units'!$B$2:$B$115,0),MATCH('Property Value Dist'!BC$2,'Pop and Housing Units'!$B$2:$P$2,0))*INDEX(Assumptions!$A$1:$H$16,MATCH('Property Value Dist'!BC$4,Assumptions!$A$1:$A$16,0),MATCH('Property Value Dist'!BC$2,Assumptions!$A$1:$H$1,0)),0)</f>
        <v>73152</v>
      </c>
      <c r="BD36" s="17">
        <f>ROUND(INDEX('Pop and Housing Units'!$B$2:$P$115,MATCH('Property Value Dist'!$B36,'Pop and Housing Units'!$B$2:$B$115,0),MATCH('Property Value Dist'!BD$2,'Pop and Housing Units'!$B$2:$P$2,0))*INDEX(Assumptions!$A$1:$H$16,MATCH('Property Value Dist'!BD$4,Assumptions!$A$1:$A$16,0),MATCH('Property Value Dist'!BD$2,Assumptions!$A$1:$H$1,0)),0)</f>
        <v>102604</v>
      </c>
      <c r="BE36" s="17">
        <f>ROUND(INDEX('Pop and Housing Units'!$B$2:$P$115,MATCH('Property Value Dist'!$B36,'Pop and Housing Units'!$B$2:$B$115,0),MATCH('Property Value Dist'!BE$2,'Pop and Housing Units'!$B$2:$P$2,0))*INDEX(Assumptions!$A$1:$H$16,MATCH('Property Value Dist'!BE$4,Assumptions!$A$1:$A$16,0),MATCH('Property Value Dist'!BE$2,Assumptions!$A$1:$H$1,0)),0)</f>
        <v>138886</v>
      </c>
      <c r="BF36" s="17">
        <f>ROUND(INDEX('Pop and Housing Units'!$B$2:$P$115,MATCH('Property Value Dist'!$B36,'Pop and Housing Units'!$B$2:$B$115,0),MATCH('Property Value Dist'!BF$2,'Pop and Housing Units'!$B$2:$P$2,0))*INDEX(Assumptions!$A$1:$H$16,MATCH('Property Value Dist'!BF$4,Assumptions!$A$1:$A$16,0),MATCH('Property Value Dist'!BF$2,Assumptions!$A$1:$H$1,0)),0)</f>
        <v>137123</v>
      </c>
      <c r="BG36" s="17">
        <f>ROUND(INDEX('Pop and Housing Units'!$B$2:$P$115,MATCH('Property Value Dist'!$B36,'Pop and Housing Units'!$B$2:$B$115,0),MATCH('Property Value Dist'!BG$2,'Pop and Housing Units'!$B$2:$P$2,0))*INDEX(Assumptions!$A$1:$H$16,MATCH('Property Value Dist'!BG$4,Assumptions!$A$1:$A$16,0),MATCH('Property Value Dist'!BG$2,Assumptions!$A$1:$H$1,0)),0)</f>
        <v>87547</v>
      </c>
      <c r="BH36" s="17">
        <f>ROUND(INDEX('Pop and Housing Units'!$B$2:$P$115,MATCH('Property Value Dist'!$B36,'Pop and Housing Units'!$B$2:$B$115,0),MATCH('Property Value Dist'!BH$2,'Pop and Housing Units'!$B$2:$P$2,0))*INDEX(Assumptions!$A$1:$H$16,MATCH('Property Value Dist'!BH$4,Assumptions!$A$1:$A$16,0),MATCH('Property Value Dist'!BH$2,Assumptions!$A$1:$H$1,0)),0)</f>
        <v>49870</v>
      </c>
      <c r="BI36" s="17">
        <f>ROUND(INDEX('Pop and Housing Units'!$B$2:$P$115,MATCH('Property Value Dist'!$B36,'Pop and Housing Units'!$B$2:$B$115,0),MATCH('Property Value Dist'!BI$2,'Pop and Housing Units'!$B$2:$P$2,0))*INDEX(Assumptions!$A$1:$H$16,MATCH('Property Value Dist'!BI$4,Assumptions!$A$1:$A$16,0),MATCH('Property Value Dist'!BI$2,Assumptions!$A$1:$H$1,0)),0)</f>
        <v>92542</v>
      </c>
      <c r="BJ36" s="17">
        <f>ROUND(INDEX('Pop and Housing Units'!$B$2:$P$115,MATCH('Property Value Dist'!$B36,'Pop and Housing Units'!$B$2:$B$115,0),MATCH('Property Value Dist'!BJ$2,'Pop and Housing Units'!$B$2:$P$2,0))*INDEX(Assumptions!$A$1:$H$16,MATCH('Property Value Dist'!BJ$4,Assumptions!$A$1:$A$16,0),MATCH('Property Value Dist'!BJ$2,Assumptions!$A$1:$H$1,0)),0)</f>
        <v>30774</v>
      </c>
      <c r="BK36" s="17">
        <f>ROUND(INDEX('Pop and Housing Units'!$B$2:$P$115,MATCH('Property Value Dist'!$B36,'Pop and Housing Units'!$B$2:$B$115,0),MATCH('Property Value Dist'!BK$2,'Pop and Housing Units'!$B$2:$P$2,0))*INDEX(Assumptions!$A$1:$H$16,MATCH('Property Value Dist'!BK$4,Assumptions!$A$1:$A$16,0),MATCH('Property Value Dist'!BK$2,Assumptions!$A$1:$H$1,0)),0)</f>
        <v>10209</v>
      </c>
      <c r="BL36" s="17">
        <f>ROUND(INDEX('Pop and Housing Units'!$B$2:$P$115,MATCH('Property Value Dist'!$B36,'Pop and Housing Units'!$B$2:$B$115,0),MATCH('Property Value Dist'!BL$2,'Pop and Housing Units'!$B$2:$P$2,0))*INDEX(Assumptions!$A$1:$H$16,MATCH('Property Value Dist'!BL$4,Assumptions!$A$1:$A$16,0),MATCH('Property Value Dist'!BL$2,Assumptions!$A$1:$H$1,0)),0)</f>
        <v>6610</v>
      </c>
      <c r="BM36" s="17">
        <f>ROUND(INDEX('Pop and Housing Units'!$B$2:$P$115,MATCH('Property Value Dist'!$B36,'Pop and Housing Units'!$B$2:$B$115,0),MATCH('Property Value Dist'!BM$2,'Pop and Housing Units'!$B$2:$P$2,0))*INDEX(Assumptions!$A$1:$H$16,MATCH('Property Value Dist'!BM$4,Assumptions!$A$1:$A$16,0),MATCH('Property Value Dist'!BM$2,Assumptions!$A$1:$H$1,0)),0)</f>
        <v>1322</v>
      </c>
      <c r="BN36" s="17">
        <f>ROUND(INDEX('Pop and Housing Units'!$B$2:$P$115,MATCH('Property Value Dist'!$B36,'Pop and Housing Units'!$B$2:$B$115,0),MATCH('Property Value Dist'!BN$2,'Pop and Housing Units'!$B$2:$P$2,0))*INDEX(Assumptions!$A$1:$H$16,MATCH('Property Value Dist'!BN$4,Assumptions!$A$1:$A$16,0),MATCH('Property Value Dist'!BN$2,Assumptions!$A$1:$H$1,0)),0)</f>
        <v>220</v>
      </c>
      <c r="BO36" s="17">
        <f>ROUND(INDEX('Pop and Housing Units'!$B$2:$P$115,MATCH('Property Value Dist'!$B36,'Pop and Housing Units'!$B$2:$B$115,0),MATCH('Property Value Dist'!BO$2,'Pop and Housing Units'!$B$2:$P$2,0))*INDEX(Assumptions!$A$1:$H$16,MATCH('Property Value Dist'!BO$4,Assumptions!$A$1:$A$16,0),MATCH('Property Value Dist'!BO$2,Assumptions!$A$1:$H$1,0)),0)</f>
        <v>3599</v>
      </c>
      <c r="BP36" s="17">
        <f>ROUND(INDEX('Pop and Housing Units'!$B$2:$P$115,MATCH('Property Value Dist'!$B36,'Pop and Housing Units'!$B$2:$B$115,0),MATCH('Property Value Dist'!BP$2,'Pop and Housing Units'!$B$2:$P$2,0))*INDEX(Assumptions!$A$1:$H$16,MATCH('Property Value Dist'!BP$4,Assumptions!$A$1:$A$16,0),MATCH('Property Value Dist'!BP$2,Assumptions!$A$1:$H$1,0)),0)</f>
        <v>13990</v>
      </c>
      <c r="BQ36" s="17">
        <f>ROUND(INDEX('Pop and Housing Units'!$B$2:$P$115,MATCH('Property Value Dist'!$B36,'Pop and Housing Units'!$B$2:$B$115,0),MATCH('Property Value Dist'!BQ$2,'Pop and Housing Units'!$B$2:$P$2,0))*INDEX(Assumptions!$A$1:$H$16,MATCH('Property Value Dist'!BQ$4,Assumptions!$A$1:$A$16,0),MATCH('Property Value Dist'!BQ$2,Assumptions!$A$1:$H$1,0)),0)</f>
        <v>29104</v>
      </c>
      <c r="BR36" s="17">
        <f>ROUND(INDEX('Pop and Housing Units'!$B$2:$P$115,MATCH('Property Value Dist'!$B36,'Pop and Housing Units'!$B$2:$B$115,0),MATCH('Property Value Dist'!BR$2,'Pop and Housing Units'!$B$2:$P$2,0))*INDEX(Assumptions!$A$1:$H$16,MATCH('Property Value Dist'!BR$4,Assumptions!$A$1:$A$16,0),MATCH('Property Value Dist'!BR$2,Assumptions!$A$1:$H$1,0)),0)</f>
        <v>24625</v>
      </c>
      <c r="BS36" s="17">
        <f>ROUND(INDEX('Pop and Housing Units'!$B$2:$P$115,MATCH('Property Value Dist'!$B36,'Pop and Housing Units'!$B$2:$B$115,0),MATCH('Property Value Dist'!BS$2,'Pop and Housing Units'!$B$2:$P$2,0))*INDEX(Assumptions!$A$1:$H$16,MATCH('Property Value Dist'!BS$4,Assumptions!$A$1:$A$16,0),MATCH('Property Value Dist'!BS$2,Assumptions!$A$1:$H$1,0)),0)</f>
        <v>29584</v>
      </c>
      <c r="BT36" s="17">
        <f>ROUND(INDEX('Pop and Housing Units'!$B$2:$P$115,MATCH('Property Value Dist'!$B36,'Pop and Housing Units'!$B$2:$B$115,0),MATCH('Property Value Dist'!BT$2,'Pop and Housing Units'!$B$2:$P$2,0))*INDEX(Assumptions!$A$1:$H$16,MATCH('Property Value Dist'!BT$4,Assumptions!$A$1:$A$16,0),MATCH('Property Value Dist'!BT$2,Assumptions!$A$1:$H$1,0)),0)</f>
        <v>18893</v>
      </c>
      <c r="BU36" s="17">
        <f>ROUND(INDEX('Pop and Housing Units'!$B$2:$P$115,MATCH('Property Value Dist'!$B36,'Pop and Housing Units'!$B$2:$B$115,0),MATCH('Property Value Dist'!BU$2,'Pop and Housing Units'!$B$2:$P$2,0))*INDEX(Assumptions!$A$1:$H$16,MATCH('Property Value Dist'!BU$4,Assumptions!$A$1:$A$16,0),MATCH('Property Value Dist'!BU$2,Assumptions!$A$1:$H$1,0)),0)</f>
        <v>10728</v>
      </c>
      <c r="BV36" s="17">
        <f>ROUND(INDEX('Pop and Housing Units'!$B$2:$P$115,MATCH('Property Value Dist'!$B36,'Pop and Housing Units'!$B$2:$B$115,0),MATCH('Property Value Dist'!BV$2,'Pop and Housing Units'!$B$2:$P$2,0))*INDEX(Assumptions!$A$1:$H$16,MATCH('Property Value Dist'!BV$4,Assumptions!$A$1:$A$16,0),MATCH('Property Value Dist'!BV$2,Assumptions!$A$1:$H$1,0)),0)</f>
        <v>31372</v>
      </c>
      <c r="BW36" s="17">
        <f>ROUND(INDEX('Pop and Housing Units'!$B$2:$P$115,MATCH('Property Value Dist'!$B36,'Pop and Housing Units'!$B$2:$B$115,0),MATCH('Property Value Dist'!BW$2,'Pop and Housing Units'!$B$2:$P$2,0))*INDEX(Assumptions!$A$1:$H$16,MATCH('Property Value Dist'!BW$4,Assumptions!$A$1:$A$16,0),MATCH('Property Value Dist'!BW$2,Assumptions!$A$1:$H$1,0)),0)</f>
        <v>14764</v>
      </c>
      <c r="BX36" s="17">
        <f>ROUND(INDEX('Pop and Housing Units'!$B$2:$P$115,MATCH('Property Value Dist'!$B36,'Pop and Housing Units'!$B$2:$B$115,0),MATCH('Property Value Dist'!BX$2,'Pop and Housing Units'!$B$2:$P$2,0))*INDEX(Assumptions!$A$1:$H$16,MATCH('Property Value Dist'!BX$4,Assumptions!$A$1:$A$16,0),MATCH('Property Value Dist'!BX$2,Assumptions!$A$1:$H$1,0)),0)</f>
        <v>5622</v>
      </c>
      <c r="BY36" s="17">
        <f>ROUND(INDEX('Pop and Housing Units'!$B$2:$P$115,MATCH('Property Value Dist'!$B36,'Pop and Housing Units'!$B$2:$B$115,0),MATCH('Property Value Dist'!BY$2,'Pop and Housing Units'!$B$2:$P$2,0))*INDEX(Assumptions!$A$1:$H$16,MATCH('Property Value Dist'!BY$4,Assumptions!$A$1:$A$16,0),MATCH('Property Value Dist'!BY$2,Assumptions!$A$1:$H$1,0)),0)</f>
        <v>2912</v>
      </c>
      <c r="BZ36" s="17">
        <f>ROUND(INDEX('Pop and Housing Units'!$B$2:$P$115,MATCH('Property Value Dist'!$B36,'Pop and Housing Units'!$B$2:$B$115,0),MATCH('Property Value Dist'!BZ$2,'Pop and Housing Units'!$B$2:$P$2,0))*INDEX(Assumptions!$A$1:$H$16,MATCH('Property Value Dist'!BZ$4,Assumptions!$A$1:$A$16,0),MATCH('Property Value Dist'!BZ$2,Assumptions!$A$1:$H$1,0)),0)</f>
        <v>1991</v>
      </c>
      <c r="CA36" s="17">
        <f>ROUND(INDEX('Pop and Housing Units'!$B$2:$P$115,MATCH('Property Value Dist'!$B36,'Pop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36" s="17">
        <f>ROUND(INDEX('Pop and Housing Units'!$B$2:$P$115,MATCH('Property Value Dist'!$B36,'Pop and Housing Units'!$B$2:$B$115,0),MATCH('Property Value Dist'!CB$2,'Pop and Housing Units'!$B$2:$P$2,0))*INDEX(Assumptions!$A$1:$H$16,MATCH('Property Value Dist'!CB$4,Assumptions!$A$1:$A$16,0),MATCH('Property Value Dist'!CB$2,Assumptions!$A$1:$H$1,0)),0)</f>
        <v>737</v>
      </c>
    </row>
    <row r="37" spans="2:80">
      <c r="B37" s="18">
        <f t="shared" si="6"/>
        <v>2052</v>
      </c>
      <c r="C37" s="19">
        <f>ROUND(INDEX('Pop and Housing Units'!$B$2:$P$115,MATCH('Property Value Dist'!$B37,'Pop and Housing Units'!$B$2:$B$115,0),MATCH('Property Value Dist'!C$2,'Pop and Housing Units'!$B$2:$P$2,0))*INDEX(Assumptions!$A$1:$H$16,MATCH('Property Value Dist'!C$4,Assumptions!$A$1:$A$16,0),MATCH('Property Value Dist'!C$2,Assumptions!$A$1:$H$1,0)),0)</f>
        <v>209391</v>
      </c>
      <c r="D37" s="19">
        <f>ROUND(INDEX('Pop and Housing Units'!$B$2:$P$115,MATCH('Property Value Dist'!$B37,'Pop and Housing Units'!$B$2:$B$115,0),MATCH('Property Value Dist'!D$2,'Pop and Housing Units'!$B$2:$P$2,0))*INDEX(Assumptions!$A$1:$H$16,MATCH('Property Value Dist'!D$4,Assumptions!$A$1:$A$16,0),MATCH('Property Value Dist'!D$2,Assumptions!$A$1:$H$1,0)),0)</f>
        <v>223512</v>
      </c>
      <c r="E37" s="19">
        <f>ROUND(INDEX('Pop and Housing Units'!$B$2:$P$115,MATCH('Property Value Dist'!$B37,'Pop and Housing Units'!$B$2:$B$115,0),MATCH('Property Value Dist'!E$2,'Pop and Housing Units'!$B$2:$P$2,0))*INDEX(Assumptions!$A$1:$H$16,MATCH('Property Value Dist'!E$4,Assumptions!$A$1:$A$16,0),MATCH('Property Value Dist'!E$2,Assumptions!$A$1:$H$1,0)),0)</f>
        <v>338434</v>
      </c>
      <c r="F37" s="19">
        <f>ROUND(INDEX('Pop and Housing Units'!$B$2:$P$115,MATCH('Property Value Dist'!$B37,'Pop and Housing Units'!$B$2:$B$115,0),MATCH('Property Value Dist'!F$2,'Pop and Housing Units'!$B$2:$P$2,0))*INDEX(Assumptions!$A$1:$H$16,MATCH('Property Value Dist'!F$4,Assumptions!$A$1:$A$16,0),MATCH('Property Value Dist'!F$2,Assumptions!$A$1:$H$1,0)),0)</f>
        <v>781076</v>
      </c>
      <c r="G37" s="19">
        <f>ROUND(INDEX('Pop and Housing Units'!$B$2:$P$115,MATCH('Property Value Dist'!$B37,'Pop and Housing Units'!$B$2:$B$115,0),MATCH('Property Value Dist'!G$2,'Pop and Housing Units'!$B$2:$P$2,0))*INDEX(Assumptions!$A$1:$H$16,MATCH('Property Value Dist'!G$4,Assumptions!$A$1:$A$16,0),MATCH('Property Value Dist'!G$2,Assumptions!$A$1:$H$1,0)),0)</f>
        <v>524938</v>
      </c>
      <c r="H37" s="19">
        <f>ROUND(INDEX('Pop and Housing Units'!$B$2:$P$115,MATCH('Property Value Dist'!$B37,'Pop and Housing Units'!$B$2:$B$115,0),MATCH('Property Value Dist'!H$2,'Pop and Housing Units'!$B$2:$P$2,0))*INDEX(Assumptions!$A$1:$H$16,MATCH('Property Value Dist'!H$4,Assumptions!$A$1:$A$16,0),MATCH('Property Value Dist'!H$2,Assumptions!$A$1:$H$1,0)),0)</f>
        <v>398329</v>
      </c>
      <c r="I37" s="19">
        <f>ROUND(INDEX('Pop and Housing Units'!$B$2:$P$115,MATCH('Property Value Dist'!$B37,'Pop and Housing Units'!$B$2:$B$115,0),MATCH('Property Value Dist'!I$2,'Pop and Housing Units'!$B$2:$P$2,0))*INDEX(Assumptions!$A$1:$H$16,MATCH('Property Value Dist'!I$4,Assumptions!$A$1:$A$16,0),MATCH('Property Value Dist'!I$2,Assumptions!$A$1:$H$1,0)),0)</f>
        <v>1116101</v>
      </c>
      <c r="J37" s="19">
        <f>ROUND(INDEX('Pop and Housing Units'!$B$2:$P$115,MATCH('Property Value Dist'!$B37,'Pop and Housing Units'!$B$2:$B$115,0),MATCH('Property Value Dist'!J$2,'Pop and Housing Units'!$B$2:$P$2,0))*INDEX(Assumptions!$A$1:$H$16,MATCH('Property Value Dist'!J$4,Assumptions!$A$1:$A$16,0),MATCH('Property Value Dist'!J$2,Assumptions!$A$1:$H$1,0)),0)</f>
        <v>560485</v>
      </c>
      <c r="K37" s="19">
        <f>ROUND(INDEX('Pop and Housing Units'!$B$2:$P$115,MATCH('Property Value Dist'!$B37,'Pop and Housing Units'!$B$2:$B$115,0),MATCH('Property Value Dist'!K$2,'Pop and Housing Units'!$B$2:$P$2,0))*INDEX(Assumptions!$A$1:$H$16,MATCH('Property Value Dist'!K$4,Assumptions!$A$1:$A$16,0),MATCH('Property Value Dist'!K$2,Assumptions!$A$1:$H$1,0)),0)</f>
        <v>257112</v>
      </c>
      <c r="L37" s="19">
        <f>ROUND(INDEX('Pop and Housing Units'!$B$2:$P$115,MATCH('Property Value Dist'!$B37,'Pop and Housing Units'!$B$2:$B$115,0),MATCH('Property Value Dist'!L$2,'Pop and Housing Units'!$B$2:$P$2,0))*INDEX(Assumptions!$A$1:$H$16,MATCH('Property Value Dist'!L$4,Assumptions!$A$1:$A$16,0),MATCH('Property Value Dist'!L$2,Assumptions!$A$1:$H$1,0)),0)</f>
        <v>279025</v>
      </c>
      <c r="M37" s="19">
        <f>ROUND(INDEX('Pop and Housing Units'!$B$2:$P$115,MATCH('Property Value Dist'!$B37,'Pop and Housing Units'!$B$2:$B$115,0),MATCH('Property Value Dist'!M$2,'Pop and Housing Units'!$B$2:$P$2,0))*INDEX(Assumptions!$A$1:$H$16,MATCH('Property Value Dist'!M$4,Assumptions!$A$1:$A$16,0),MATCH('Property Value Dist'!M$2,Assumptions!$A$1:$H$1,0)),0)</f>
        <v>96904</v>
      </c>
      <c r="N37" s="19">
        <f>ROUND(INDEX('Pop and Housing Units'!$B$2:$P$115,MATCH('Property Value Dist'!$B37,'Pop and Housing Units'!$B$2:$B$115,0),MATCH('Property Value Dist'!N$2,'Pop and Housing Units'!$B$2:$P$2,0))*INDEX(Assumptions!$A$1:$H$16,MATCH('Property Value Dist'!N$4,Assumptions!$A$1:$A$16,0),MATCH('Property Value Dist'!N$2,Assumptions!$A$1:$H$1,0)),0)</f>
        <v>55026</v>
      </c>
      <c r="O37" s="19">
        <f>ROUND(INDEX('Pop and Housing Units'!$B$2:$P$115,MATCH('Property Value Dist'!$B37,'Pop and Housing Units'!$B$2:$B$115,0),MATCH('Property Value Dist'!O$2,'Pop and Housing Units'!$B$2:$P$2,0))*INDEX(Assumptions!$A$1:$H$16,MATCH('Property Value Dist'!O$4,Assumptions!$A$1:$A$16,0),MATCH('Property Value Dist'!O$2,Assumptions!$A$1:$H$1,0)),0)</f>
        <v>29217</v>
      </c>
      <c r="P37" s="19">
        <f>ROUND(INDEX('Pop and Housing Units'!$B$2:$P$115,MATCH('Property Value Dist'!$B37,'Pop and Housing Units'!$B$2:$B$115,0),MATCH('Property Value Dist'!P$2,'Pop and Housing Units'!$B$2:$P$2,0))*INDEX(Assumptions!$A$1:$H$16,MATCH('Property Value Dist'!P$4,Assumptions!$A$1:$A$16,0),MATCH('Property Value Dist'!P$2,Assumptions!$A$1:$H$1,0)),0)</f>
        <v>249816</v>
      </c>
      <c r="Q37" s="19">
        <f>ROUND(INDEX('Pop and Housing Units'!$B$2:$P$115,MATCH('Property Value Dist'!$B37,'Pop and Housing Units'!$B$2:$B$115,0),MATCH('Property Value Dist'!Q$2,'Pop and Housing Units'!$B$2:$P$2,0))*INDEX(Assumptions!$A$1:$H$16,MATCH('Property Value Dist'!Q$4,Assumptions!$A$1:$A$16,0),MATCH('Property Value Dist'!Q$2,Assumptions!$A$1:$H$1,0)),0)</f>
        <v>211930</v>
      </c>
      <c r="R37" s="19">
        <f>ROUND(INDEX('Pop and Housing Units'!$B$2:$P$115,MATCH('Property Value Dist'!$B37,'Pop and Housing Units'!$B$2:$B$115,0),MATCH('Property Value Dist'!R$2,'Pop and Housing Units'!$B$2:$P$2,0))*INDEX(Assumptions!$A$1:$H$16,MATCH('Property Value Dist'!R$4,Assumptions!$A$1:$A$16,0),MATCH('Property Value Dist'!R$2,Assumptions!$A$1:$H$1,0)),0)</f>
        <v>273496</v>
      </c>
      <c r="S37" s="19">
        <f>ROUND(INDEX('Pop and Housing Units'!$B$2:$P$115,MATCH('Property Value Dist'!$B37,'Pop and Housing Units'!$B$2:$B$115,0),MATCH('Property Value Dist'!S$2,'Pop and Housing Units'!$B$2:$P$2,0))*INDEX(Assumptions!$A$1:$H$16,MATCH('Property Value Dist'!S$4,Assumptions!$A$1:$A$16,0),MATCH('Property Value Dist'!S$2,Assumptions!$A$1:$H$1,0)),0)</f>
        <v>604216</v>
      </c>
      <c r="T37" s="19">
        <f>ROUND(INDEX('Pop and Housing Units'!$B$2:$P$115,MATCH('Property Value Dist'!$B37,'Pop and Housing Units'!$B$2:$B$115,0),MATCH('Property Value Dist'!T$2,'Pop and Housing Units'!$B$2:$P$2,0))*INDEX(Assumptions!$A$1:$H$16,MATCH('Property Value Dist'!T$4,Assumptions!$A$1:$A$16,0),MATCH('Property Value Dist'!T$2,Assumptions!$A$1:$H$1,0)),0)</f>
        <v>442013</v>
      </c>
      <c r="U37" s="19">
        <f>ROUND(INDEX('Pop and Housing Units'!$B$2:$P$115,MATCH('Property Value Dist'!$B37,'Pop and Housing Units'!$B$2:$B$115,0),MATCH('Property Value Dist'!U$2,'Pop and Housing Units'!$B$2:$P$2,0))*INDEX(Assumptions!$A$1:$H$16,MATCH('Property Value Dist'!U$4,Assumptions!$A$1:$A$16,0),MATCH('Property Value Dist'!U$2,Assumptions!$A$1:$H$1,0)),0)</f>
        <v>373738</v>
      </c>
      <c r="V37" s="19">
        <f>ROUND(INDEX('Pop and Housing Units'!$B$2:$P$115,MATCH('Property Value Dist'!$B37,'Pop and Housing Units'!$B$2:$B$115,0),MATCH('Property Value Dist'!V$2,'Pop and Housing Units'!$B$2:$P$2,0))*INDEX(Assumptions!$A$1:$H$16,MATCH('Property Value Dist'!V$4,Assumptions!$A$1:$A$16,0),MATCH('Property Value Dist'!V$2,Assumptions!$A$1:$H$1,0)),0)</f>
        <v>964536</v>
      </c>
      <c r="W37" s="19">
        <f>ROUND(INDEX('Pop and Housing Units'!$B$2:$P$115,MATCH('Property Value Dist'!$B37,'Pop and Housing Units'!$B$2:$B$115,0),MATCH('Property Value Dist'!W$2,'Pop and Housing Units'!$B$2:$P$2,0))*INDEX(Assumptions!$A$1:$H$16,MATCH('Property Value Dist'!W$4,Assumptions!$A$1:$A$16,0),MATCH('Property Value Dist'!W$2,Assumptions!$A$1:$H$1,0)),0)</f>
        <v>444381</v>
      </c>
      <c r="X37" s="19">
        <f>ROUND(INDEX('Pop and Housing Units'!$B$2:$P$115,MATCH('Property Value Dist'!$B37,'Pop and Housing Units'!$B$2:$B$115,0),MATCH('Property Value Dist'!X$2,'Pop and Housing Units'!$B$2:$P$2,0))*INDEX(Assumptions!$A$1:$H$16,MATCH('Property Value Dist'!X$4,Assumptions!$A$1:$A$16,0),MATCH('Property Value Dist'!X$2,Assumptions!$A$1:$H$1,0)),0)</f>
        <v>191802</v>
      </c>
      <c r="Y37" s="19">
        <f>ROUND(INDEX('Pop and Housing Units'!$B$2:$P$115,MATCH('Property Value Dist'!$B37,'Pop and Housing Units'!$B$2:$B$115,0),MATCH('Property Value Dist'!Y$2,'Pop and Housing Units'!$B$2:$P$2,0))*INDEX(Assumptions!$A$1:$H$16,MATCH('Property Value Dist'!Y$4,Assumptions!$A$1:$A$16,0),MATCH('Property Value Dist'!Y$2,Assumptions!$A$1:$H$1,0)),0)</f>
        <v>122343</v>
      </c>
      <c r="Z37" s="19">
        <f>ROUND(INDEX('Pop and Housing Units'!$B$2:$P$115,MATCH('Property Value Dist'!$B37,'Pop and Housing Units'!$B$2:$B$115,0),MATCH('Property Value Dist'!Z$2,'Pop and Housing Units'!$B$2:$P$2,0))*INDEX(Assumptions!$A$1:$H$16,MATCH('Property Value Dist'!Z$4,Assumptions!$A$1:$A$16,0),MATCH('Property Value Dist'!Z$2,Assumptions!$A$1:$H$1,0)),0)</f>
        <v>31572</v>
      </c>
      <c r="AA37" s="19">
        <f>ROUND(INDEX('Pop and Housing Units'!$B$2:$P$115,MATCH('Property Value Dist'!$B37,'Pop and Housing Units'!$B$2:$B$115,0),MATCH('Property Value Dist'!AA$2,'Pop and Housing Units'!$B$2:$P$2,0))*INDEX(Assumptions!$A$1:$H$16,MATCH('Property Value Dist'!AA$4,Assumptions!$A$1:$A$16,0),MATCH('Property Value Dist'!AA$2,Assumptions!$A$1:$H$1,0)),0)</f>
        <v>22101</v>
      </c>
      <c r="AB37" s="19">
        <f>ROUND(INDEX('Pop and Housing Units'!$B$2:$P$115,MATCH('Property Value Dist'!$B37,'Pop and Housing Units'!$B$2:$B$115,0),MATCH('Property Value Dist'!AB$2,'Pop and Housing Units'!$B$2:$P$2,0))*INDEX(Assumptions!$A$1:$H$16,MATCH('Property Value Dist'!AB$4,Assumptions!$A$1:$A$16,0),MATCH('Property Value Dist'!AB$2,Assumptions!$A$1:$H$1,0)),0)</f>
        <v>14602</v>
      </c>
      <c r="AC37" s="19">
        <f>ROUND(INDEX('Pop and Housing Units'!$B$2:$P$115,MATCH('Property Value Dist'!$B37,'Pop and Housing Units'!$B$2:$B$115,0),MATCH('Property Value Dist'!AC$2,'Pop and Housing Units'!$B$2:$P$2,0))*INDEX(Assumptions!$A$1:$H$16,MATCH('Property Value Dist'!AC$4,Assumptions!$A$1:$A$16,0),MATCH('Property Value Dist'!AC$2,Assumptions!$A$1:$H$1,0)),0)</f>
        <v>136724</v>
      </c>
      <c r="AD37" s="19">
        <f>ROUND(INDEX('Pop and Housing Units'!$B$2:$P$115,MATCH('Property Value Dist'!$B37,'Pop and Housing Units'!$B$2:$B$115,0),MATCH('Property Value Dist'!AD$2,'Pop and Housing Units'!$B$2:$P$2,0))*INDEX(Assumptions!$A$1:$H$16,MATCH('Property Value Dist'!AD$4,Assumptions!$A$1:$A$16,0),MATCH('Property Value Dist'!AD$2,Assumptions!$A$1:$H$1,0)),0)</f>
        <v>239267</v>
      </c>
      <c r="AE37" s="19">
        <f>ROUND(INDEX('Pop and Housing Units'!$B$2:$P$115,MATCH('Property Value Dist'!$B37,'Pop and Housing Units'!$B$2:$B$115,0),MATCH('Property Value Dist'!AE$2,'Pop and Housing Units'!$B$2:$P$2,0))*INDEX(Assumptions!$A$1:$H$16,MATCH('Property Value Dist'!AE$4,Assumptions!$A$1:$A$16,0),MATCH('Property Value Dist'!AE$2,Assumptions!$A$1:$H$1,0)),0)</f>
        <v>431296</v>
      </c>
      <c r="AF37" s="19">
        <f>ROUND(INDEX('Pop and Housing Units'!$B$2:$P$115,MATCH('Property Value Dist'!$B37,'Pop and Housing Units'!$B$2:$B$115,0),MATCH('Property Value Dist'!AF$2,'Pop and Housing Units'!$B$2:$P$2,0))*INDEX(Assumptions!$A$1:$H$16,MATCH('Property Value Dist'!AF$4,Assumptions!$A$1:$A$16,0),MATCH('Property Value Dist'!AF$2,Assumptions!$A$1:$H$1,0)),0)</f>
        <v>829946</v>
      </c>
      <c r="AG37" s="19">
        <f>ROUND(INDEX('Pop and Housing Units'!$B$2:$P$115,MATCH('Property Value Dist'!$B37,'Pop and Housing Units'!$B$2:$B$115,0),MATCH('Property Value Dist'!AG$2,'Pop and Housing Units'!$B$2:$P$2,0))*INDEX(Assumptions!$A$1:$H$16,MATCH('Property Value Dist'!AG$4,Assumptions!$A$1:$A$16,0),MATCH('Property Value Dist'!AG$2,Assumptions!$A$1:$H$1,0)),0)</f>
        <v>404412</v>
      </c>
      <c r="AH37" s="19">
        <f>ROUND(INDEX('Pop and Housing Units'!$B$2:$P$115,MATCH('Property Value Dist'!$B37,'Pop and Housing Units'!$B$2:$B$115,0),MATCH('Property Value Dist'!AH$2,'Pop and Housing Units'!$B$2:$P$2,0))*INDEX(Assumptions!$A$1:$H$16,MATCH('Property Value Dist'!AH$4,Assumptions!$A$1:$A$16,0),MATCH('Property Value Dist'!AH$2,Assumptions!$A$1:$H$1,0)),0)</f>
        <v>292267</v>
      </c>
      <c r="AI37" s="19">
        <f>ROUND(INDEX('Pop and Housing Units'!$B$2:$P$115,MATCH('Property Value Dist'!$B37,'Pop and Housing Units'!$B$2:$B$115,0),MATCH('Property Value Dist'!AI$2,'Pop and Housing Units'!$B$2:$P$2,0))*INDEX(Assumptions!$A$1:$H$16,MATCH('Property Value Dist'!AI$4,Assumptions!$A$1:$A$16,0),MATCH('Property Value Dist'!AI$2,Assumptions!$A$1:$H$1,0)),0)</f>
        <v>727403</v>
      </c>
      <c r="AJ37" s="19">
        <f>ROUND(INDEX('Pop and Housing Units'!$B$2:$P$115,MATCH('Property Value Dist'!$B37,'Pop and Housing Units'!$B$2:$B$115,0),MATCH('Property Value Dist'!AJ$2,'Pop and Housing Units'!$B$2:$P$2,0))*INDEX(Assumptions!$A$1:$H$16,MATCH('Property Value Dist'!AJ$4,Assumptions!$A$1:$A$16,0),MATCH('Property Value Dist'!AJ$2,Assumptions!$A$1:$H$1,0)),0)</f>
        <v>387129</v>
      </c>
      <c r="AK37" s="19">
        <f>ROUND(INDEX('Pop and Housing Units'!$B$2:$P$115,MATCH('Property Value Dist'!$B37,'Pop and Housing Units'!$B$2:$B$115,0),MATCH('Property Value Dist'!AK$2,'Pop and Housing Units'!$B$2:$P$2,0))*INDEX(Assumptions!$A$1:$H$16,MATCH('Property Value Dist'!AK$4,Assumptions!$A$1:$A$16,0),MATCH('Property Value Dist'!AK$2,Assumptions!$A$1:$H$1,0)),0)</f>
        <v>166681</v>
      </c>
      <c r="AL37" s="19">
        <f>ROUND(INDEX('Pop and Housing Units'!$B$2:$P$115,MATCH('Property Value Dist'!$B37,'Pop and Housing Units'!$B$2:$B$115,0),MATCH('Property Value Dist'!AL$2,'Pop and Housing Units'!$B$2:$P$2,0))*INDEX(Assumptions!$A$1:$H$16,MATCH('Property Value Dist'!AL$4,Assumptions!$A$1:$A$16,0),MATCH('Property Value Dist'!AL$2,Assumptions!$A$1:$H$1,0)),0)</f>
        <v>163608</v>
      </c>
      <c r="AM37" s="19">
        <f>ROUND(INDEX('Pop and Housing Units'!$B$2:$P$115,MATCH('Property Value Dist'!$B37,'Pop and Housing Units'!$B$2:$B$115,0),MATCH('Property Value Dist'!AM$2,'Pop and Housing Units'!$B$2:$P$2,0))*INDEX(Assumptions!$A$1:$H$16,MATCH('Property Value Dist'!AM$4,Assumptions!$A$1:$A$16,0),MATCH('Property Value Dist'!AM$2,Assumptions!$A$1:$H$1,0)),0)</f>
        <v>33413</v>
      </c>
      <c r="AN37" s="19">
        <f>ROUND(INDEX('Pop and Housing Units'!$B$2:$P$115,MATCH('Property Value Dist'!$B37,'Pop and Housing Units'!$B$2:$B$115,0),MATCH('Property Value Dist'!AN$2,'Pop and Housing Units'!$B$2:$P$2,0))*INDEX(Assumptions!$A$1:$H$16,MATCH('Property Value Dist'!AN$4,Assumptions!$A$1:$A$16,0),MATCH('Property Value Dist'!AN$2,Assumptions!$A$1:$H$1,0)),0)</f>
        <v>13826</v>
      </c>
      <c r="AO37" s="19">
        <f>ROUND(INDEX('Pop and Housing Units'!$B$2:$P$115,MATCH('Property Value Dist'!$B37,'Pop and Housing Units'!$B$2:$B$115,0),MATCH('Property Value Dist'!AO$2,'Pop and Housing Units'!$B$2:$P$2,0))*INDEX(Assumptions!$A$1:$H$16,MATCH('Property Value Dist'!AO$4,Assumptions!$A$1:$A$16,0),MATCH('Property Value Dist'!AO$2,Assumptions!$A$1:$H$1,0)),0)</f>
        <v>14594</v>
      </c>
      <c r="AP37" s="19">
        <f>ROUND(INDEX('Pop and Housing Units'!$B$2:$P$115,MATCH('Property Value Dist'!$B37,'Pop and Housing Units'!$B$2:$B$115,0),MATCH('Property Value Dist'!AP$2,'Pop and Housing Units'!$B$2:$P$2,0))*INDEX(Assumptions!$A$1:$H$16,MATCH('Property Value Dist'!AP$4,Assumptions!$A$1:$A$16,0),MATCH('Property Value Dist'!AP$2,Assumptions!$A$1:$H$1,0)),0)</f>
        <v>119274</v>
      </c>
      <c r="AQ37" s="19">
        <f>ROUND(INDEX('Pop and Housing Units'!$B$2:$P$115,MATCH('Property Value Dist'!$B37,'Pop and Housing Units'!$B$2:$B$115,0),MATCH('Property Value Dist'!AQ$2,'Pop and Housing Units'!$B$2:$P$2,0))*INDEX(Assumptions!$A$1:$H$16,MATCH('Property Value Dist'!AQ$4,Assumptions!$A$1:$A$16,0),MATCH('Property Value Dist'!AQ$2,Assumptions!$A$1:$H$1,0)),0)</f>
        <v>119655</v>
      </c>
      <c r="AR37" s="19">
        <f>ROUND(INDEX('Pop and Housing Units'!$B$2:$P$115,MATCH('Property Value Dist'!$B37,'Pop and Housing Units'!$B$2:$B$115,0),MATCH('Property Value Dist'!AR$2,'Pop and Housing Units'!$B$2:$P$2,0))*INDEX(Assumptions!$A$1:$H$16,MATCH('Property Value Dist'!AR$4,Assumptions!$A$1:$A$16,0),MATCH('Property Value Dist'!AR$2,Assumptions!$A$1:$H$1,0)),0)</f>
        <v>100008</v>
      </c>
      <c r="AS37" s="19">
        <f>ROUND(INDEX('Pop and Housing Units'!$B$2:$P$115,MATCH('Property Value Dist'!$B37,'Pop and Housing Units'!$B$2:$B$115,0),MATCH('Property Value Dist'!AS$2,'Pop and Housing Units'!$B$2:$P$2,0))*INDEX(Assumptions!$A$1:$H$16,MATCH('Property Value Dist'!AS$4,Assumptions!$A$1:$A$16,0),MATCH('Property Value Dist'!AS$2,Assumptions!$A$1:$H$1,0)),0)</f>
        <v>109388</v>
      </c>
      <c r="AT37" s="19">
        <f>ROUND(INDEX('Pop and Housing Units'!$B$2:$P$115,MATCH('Property Value Dist'!$B37,'Pop and Housing Units'!$B$2:$B$115,0),MATCH('Property Value Dist'!AT$2,'Pop and Housing Units'!$B$2:$P$2,0))*INDEX(Assumptions!$A$1:$H$16,MATCH('Property Value Dist'!AT$4,Assumptions!$A$1:$A$16,0),MATCH('Property Value Dist'!AT$2,Assumptions!$A$1:$H$1,0)),0)</f>
        <v>55518</v>
      </c>
      <c r="AU37" s="19">
        <f>ROUND(INDEX('Pop and Housing Units'!$B$2:$P$115,MATCH('Property Value Dist'!$B37,'Pop and Housing Units'!$B$2:$B$115,0),MATCH('Property Value Dist'!AU$2,'Pop and Housing Units'!$B$2:$P$2,0))*INDEX(Assumptions!$A$1:$H$16,MATCH('Property Value Dist'!AU$4,Assumptions!$A$1:$A$16,0),MATCH('Property Value Dist'!AU$2,Assumptions!$A$1:$H$1,0)),0)</f>
        <v>21358</v>
      </c>
      <c r="AV37" s="19">
        <f>ROUND(INDEX('Pop and Housing Units'!$B$2:$P$115,MATCH('Property Value Dist'!$B37,'Pop and Housing Units'!$B$2:$B$115,0),MATCH('Property Value Dist'!AV$2,'Pop and Housing Units'!$B$2:$P$2,0))*INDEX(Assumptions!$A$1:$H$16,MATCH('Property Value Dist'!AV$4,Assumptions!$A$1:$A$16,0),MATCH('Property Value Dist'!AV$2,Assumptions!$A$1:$H$1,0)),0)</f>
        <v>64200</v>
      </c>
      <c r="AW37" s="19">
        <f>ROUND(INDEX('Pop and Housing Units'!$B$2:$P$115,MATCH('Property Value Dist'!$B37,'Pop and Housing Units'!$B$2:$B$115,0),MATCH('Property Value Dist'!AW$2,'Pop and Housing Units'!$B$2:$P$2,0))*INDEX(Assumptions!$A$1:$H$16,MATCH('Property Value Dist'!AW$4,Assumptions!$A$1:$A$16,0),MATCH('Property Value Dist'!AW$2,Assumptions!$A$1:$H$1,0)),0)</f>
        <v>18443</v>
      </c>
      <c r="AX37" s="19">
        <f>ROUND(INDEX('Pop and Housing Units'!$B$2:$P$115,MATCH('Property Value Dist'!$B37,'Pop and Housing Units'!$B$2:$B$115,0),MATCH('Property Value Dist'!AX$2,'Pop and Housing Units'!$B$2:$P$2,0))*INDEX(Assumptions!$A$1:$H$16,MATCH('Property Value Dist'!AX$4,Assumptions!$A$1:$A$16,0),MATCH('Property Value Dist'!AX$2,Assumptions!$A$1:$H$1,0)),0)</f>
        <v>11598</v>
      </c>
      <c r="AY37" s="19">
        <f>ROUND(INDEX('Pop and Housing Units'!$B$2:$P$115,MATCH('Property Value Dist'!$B37,'Pop and Housing Units'!$B$2:$B$115,0),MATCH('Property Value Dist'!AY$2,'Pop and Housing Units'!$B$2:$P$2,0))*INDEX(Assumptions!$A$1:$H$16,MATCH('Property Value Dist'!AY$4,Assumptions!$A$1:$A$16,0),MATCH('Property Value Dist'!AY$2,Assumptions!$A$1:$H$1,0)),0)</f>
        <v>6845</v>
      </c>
      <c r="AZ37" s="19">
        <f>ROUND(INDEX('Pop and Housing Units'!$B$2:$P$115,MATCH('Property Value Dist'!$B37,'Pop and Housing Units'!$B$2:$B$115,0),MATCH('Property Value Dist'!AZ$2,'Pop and Housing Units'!$B$2:$P$2,0))*INDEX(Assumptions!$A$1:$H$16,MATCH('Property Value Dist'!AZ$4,Assumptions!$A$1:$A$16,0),MATCH('Property Value Dist'!AZ$2,Assumptions!$A$1:$H$1,0)),0)</f>
        <v>1648</v>
      </c>
      <c r="BA37" s="19">
        <f>ROUND(INDEX('Pop and Housing Units'!$B$2:$P$115,MATCH('Property Value Dist'!$B37,'Pop and Housing Units'!$B$2:$B$115,0),MATCH('Property Value Dist'!BA$2,'Pop and Housing Units'!$B$2:$P$2,0))*INDEX(Assumptions!$A$1:$H$16,MATCH('Property Value Dist'!BA$4,Assumptions!$A$1:$A$16,0),MATCH('Property Value Dist'!BA$2,Assumptions!$A$1:$H$1,0)),0)</f>
        <v>3803</v>
      </c>
      <c r="BB37" s="19">
        <f>ROUND(INDEX('Pop and Housing Units'!$B$2:$P$115,MATCH('Property Value Dist'!$B37,'Pop and Housing Units'!$B$2:$B$115,0),MATCH('Property Value Dist'!BB$2,'Pop and Housing Units'!$B$2:$P$2,0))*INDEX(Assumptions!$A$1:$H$16,MATCH('Property Value Dist'!BB$4,Assumptions!$A$1:$A$16,0),MATCH('Property Value Dist'!BB$2,Assumptions!$A$1:$H$1,0)),0)</f>
        <v>2028</v>
      </c>
      <c r="BC37" s="19">
        <f>ROUND(INDEX('Pop and Housing Units'!$B$2:$P$115,MATCH('Property Value Dist'!$B37,'Pop and Housing Units'!$B$2:$B$115,0),MATCH('Property Value Dist'!BC$2,'Pop and Housing Units'!$B$2:$P$2,0))*INDEX(Assumptions!$A$1:$H$16,MATCH('Property Value Dist'!BC$4,Assumptions!$A$1:$A$16,0),MATCH('Property Value Dist'!BC$2,Assumptions!$A$1:$H$1,0)),0)</f>
        <v>73691</v>
      </c>
      <c r="BD37" s="19">
        <f>ROUND(INDEX('Pop and Housing Units'!$B$2:$P$115,MATCH('Property Value Dist'!$B37,'Pop and Housing Units'!$B$2:$B$115,0),MATCH('Property Value Dist'!BD$2,'Pop and Housing Units'!$B$2:$P$2,0))*INDEX(Assumptions!$A$1:$H$16,MATCH('Property Value Dist'!BD$4,Assumptions!$A$1:$A$16,0),MATCH('Property Value Dist'!BD$2,Assumptions!$A$1:$H$1,0)),0)</f>
        <v>103360</v>
      </c>
      <c r="BE37" s="19">
        <f>ROUND(INDEX('Pop and Housing Units'!$B$2:$P$115,MATCH('Property Value Dist'!$B37,'Pop and Housing Units'!$B$2:$B$115,0),MATCH('Property Value Dist'!BE$2,'Pop and Housing Units'!$B$2:$P$2,0))*INDEX(Assumptions!$A$1:$H$16,MATCH('Property Value Dist'!BE$4,Assumptions!$A$1:$A$16,0),MATCH('Property Value Dist'!BE$2,Assumptions!$A$1:$H$1,0)),0)</f>
        <v>139910</v>
      </c>
      <c r="BF37" s="19">
        <f>ROUND(INDEX('Pop and Housing Units'!$B$2:$P$115,MATCH('Property Value Dist'!$B37,'Pop and Housing Units'!$B$2:$B$115,0),MATCH('Property Value Dist'!BF$2,'Pop and Housing Units'!$B$2:$P$2,0))*INDEX(Assumptions!$A$1:$H$16,MATCH('Property Value Dist'!BF$4,Assumptions!$A$1:$A$16,0),MATCH('Property Value Dist'!BF$2,Assumptions!$A$1:$H$1,0)),0)</f>
        <v>138134</v>
      </c>
      <c r="BG37" s="19">
        <f>ROUND(INDEX('Pop and Housing Units'!$B$2:$P$115,MATCH('Property Value Dist'!$B37,'Pop and Housing Units'!$B$2:$B$115,0),MATCH('Property Value Dist'!BG$2,'Pop and Housing Units'!$B$2:$P$2,0))*INDEX(Assumptions!$A$1:$H$16,MATCH('Property Value Dist'!BG$4,Assumptions!$A$1:$A$16,0),MATCH('Property Value Dist'!BG$2,Assumptions!$A$1:$H$1,0)),0)</f>
        <v>88193</v>
      </c>
      <c r="BH37" s="19">
        <f>ROUND(INDEX('Pop and Housing Units'!$B$2:$P$115,MATCH('Property Value Dist'!$B37,'Pop and Housing Units'!$B$2:$B$115,0),MATCH('Property Value Dist'!BH$2,'Pop and Housing Units'!$B$2:$P$2,0))*INDEX(Assumptions!$A$1:$H$16,MATCH('Property Value Dist'!BH$4,Assumptions!$A$1:$A$16,0),MATCH('Property Value Dist'!BH$2,Assumptions!$A$1:$H$1,0)),0)</f>
        <v>50237</v>
      </c>
      <c r="BI37" s="19">
        <f>ROUND(INDEX('Pop and Housing Units'!$B$2:$P$115,MATCH('Property Value Dist'!$B37,'Pop and Housing Units'!$B$2:$B$115,0),MATCH('Property Value Dist'!BI$2,'Pop and Housing Units'!$B$2:$P$2,0))*INDEX(Assumptions!$A$1:$H$16,MATCH('Property Value Dist'!BI$4,Assumptions!$A$1:$A$16,0),MATCH('Property Value Dist'!BI$2,Assumptions!$A$1:$H$1,0)),0)</f>
        <v>93224</v>
      </c>
      <c r="BJ37" s="19">
        <f>ROUND(INDEX('Pop and Housing Units'!$B$2:$P$115,MATCH('Property Value Dist'!$B37,'Pop and Housing Units'!$B$2:$B$115,0),MATCH('Property Value Dist'!BJ$2,'Pop and Housing Units'!$B$2:$P$2,0))*INDEX(Assumptions!$A$1:$H$16,MATCH('Property Value Dist'!BJ$4,Assumptions!$A$1:$A$16,0),MATCH('Property Value Dist'!BJ$2,Assumptions!$A$1:$H$1,0)),0)</f>
        <v>31001</v>
      </c>
      <c r="BK37" s="19">
        <f>ROUND(INDEX('Pop and Housing Units'!$B$2:$P$115,MATCH('Property Value Dist'!$B37,'Pop and Housing Units'!$B$2:$B$115,0),MATCH('Property Value Dist'!BK$2,'Pop and Housing Units'!$B$2:$P$2,0))*INDEX(Assumptions!$A$1:$H$16,MATCH('Property Value Dist'!BK$4,Assumptions!$A$1:$A$16,0),MATCH('Property Value Dist'!BK$2,Assumptions!$A$1:$H$1,0)),0)</f>
        <v>10284</v>
      </c>
      <c r="BL37" s="19">
        <f>ROUND(INDEX('Pop and Housing Units'!$B$2:$P$115,MATCH('Property Value Dist'!$B37,'Pop and Housing Units'!$B$2:$B$115,0),MATCH('Property Value Dist'!BL$2,'Pop and Housing Units'!$B$2:$P$2,0))*INDEX(Assumptions!$A$1:$H$16,MATCH('Property Value Dist'!BL$4,Assumptions!$A$1:$A$16,0),MATCH('Property Value Dist'!BL$2,Assumptions!$A$1:$H$1,0)),0)</f>
        <v>6659</v>
      </c>
      <c r="BM37" s="19">
        <f>ROUND(INDEX('Pop and Housing Units'!$B$2:$P$115,MATCH('Property Value Dist'!$B37,'Pop and Housing Units'!$B$2:$B$115,0),MATCH('Property Value Dist'!BM$2,'Pop and Housing Units'!$B$2:$P$2,0))*INDEX(Assumptions!$A$1:$H$16,MATCH('Property Value Dist'!BM$4,Assumptions!$A$1:$A$16,0),MATCH('Property Value Dist'!BM$2,Assumptions!$A$1:$H$1,0)),0)</f>
        <v>1332</v>
      </c>
      <c r="BN37" s="19">
        <f>ROUND(INDEX('Pop and Housing Units'!$B$2:$P$115,MATCH('Property Value Dist'!$B37,'Pop and Housing Units'!$B$2:$B$115,0),MATCH('Property Value Dist'!BN$2,'Pop and Housing Units'!$B$2:$P$2,0))*INDEX(Assumptions!$A$1:$H$16,MATCH('Property Value Dist'!BN$4,Assumptions!$A$1:$A$16,0),MATCH('Property Value Dist'!BN$2,Assumptions!$A$1:$H$1,0)),0)</f>
        <v>222</v>
      </c>
      <c r="BO37" s="19">
        <f>ROUND(INDEX('Pop and Housing Units'!$B$2:$P$115,MATCH('Property Value Dist'!$B37,'Pop and Housing Units'!$B$2:$B$115,0),MATCH('Property Value Dist'!BO$2,'Pop and Housing Units'!$B$2:$P$2,0))*INDEX(Assumptions!$A$1:$H$16,MATCH('Property Value Dist'!BO$4,Assumptions!$A$1:$A$16,0),MATCH('Property Value Dist'!BO$2,Assumptions!$A$1:$H$1,0)),0)</f>
        <v>3625</v>
      </c>
      <c r="BP37" s="19">
        <f>ROUND(INDEX('Pop and Housing Units'!$B$2:$P$115,MATCH('Property Value Dist'!$B37,'Pop and Housing Units'!$B$2:$B$115,0),MATCH('Property Value Dist'!BP$2,'Pop and Housing Units'!$B$2:$P$2,0))*INDEX(Assumptions!$A$1:$H$16,MATCH('Property Value Dist'!BP$4,Assumptions!$A$1:$A$16,0),MATCH('Property Value Dist'!BP$2,Assumptions!$A$1:$H$1,0)),0)</f>
        <v>14130</v>
      </c>
      <c r="BQ37" s="19">
        <f>ROUND(INDEX('Pop and Housing Units'!$B$2:$P$115,MATCH('Property Value Dist'!$B37,'Pop and Housing Units'!$B$2:$B$115,0),MATCH('Property Value Dist'!BQ$2,'Pop and Housing Units'!$B$2:$P$2,0))*INDEX(Assumptions!$A$1:$H$16,MATCH('Property Value Dist'!BQ$4,Assumptions!$A$1:$A$16,0),MATCH('Property Value Dist'!BQ$2,Assumptions!$A$1:$H$1,0)),0)</f>
        <v>29395</v>
      </c>
      <c r="BR37" s="19">
        <f>ROUND(INDEX('Pop and Housing Units'!$B$2:$P$115,MATCH('Property Value Dist'!$B37,'Pop and Housing Units'!$B$2:$B$115,0),MATCH('Property Value Dist'!BR$2,'Pop and Housing Units'!$B$2:$P$2,0))*INDEX(Assumptions!$A$1:$H$16,MATCH('Property Value Dist'!BR$4,Assumptions!$A$1:$A$16,0),MATCH('Property Value Dist'!BR$2,Assumptions!$A$1:$H$1,0)),0)</f>
        <v>24871</v>
      </c>
      <c r="BS37" s="19">
        <f>ROUND(INDEX('Pop and Housing Units'!$B$2:$P$115,MATCH('Property Value Dist'!$B37,'Pop and Housing Units'!$B$2:$B$115,0),MATCH('Property Value Dist'!BS$2,'Pop and Housing Units'!$B$2:$P$2,0))*INDEX(Assumptions!$A$1:$H$16,MATCH('Property Value Dist'!BS$4,Assumptions!$A$1:$A$16,0),MATCH('Property Value Dist'!BS$2,Assumptions!$A$1:$H$1,0)),0)</f>
        <v>29879</v>
      </c>
      <c r="BT37" s="19">
        <f>ROUND(INDEX('Pop and Housing Units'!$B$2:$P$115,MATCH('Property Value Dist'!$B37,'Pop and Housing Units'!$B$2:$B$115,0),MATCH('Property Value Dist'!BT$2,'Pop and Housing Units'!$B$2:$P$2,0))*INDEX(Assumptions!$A$1:$H$16,MATCH('Property Value Dist'!BT$4,Assumptions!$A$1:$A$16,0),MATCH('Property Value Dist'!BT$2,Assumptions!$A$1:$H$1,0)),0)</f>
        <v>19082</v>
      </c>
      <c r="BU37" s="19">
        <f>ROUND(INDEX('Pop and Housing Units'!$B$2:$P$115,MATCH('Property Value Dist'!$B37,'Pop and Housing Units'!$B$2:$B$115,0),MATCH('Property Value Dist'!BU$2,'Pop and Housing Units'!$B$2:$P$2,0))*INDEX(Assumptions!$A$1:$H$16,MATCH('Property Value Dist'!BU$4,Assumptions!$A$1:$A$16,0),MATCH('Property Value Dist'!BU$2,Assumptions!$A$1:$H$1,0)),0)</f>
        <v>10835</v>
      </c>
      <c r="BV37" s="19">
        <f>ROUND(INDEX('Pop and Housing Units'!$B$2:$P$115,MATCH('Property Value Dist'!$B37,'Pop and Housing Units'!$B$2:$B$115,0),MATCH('Property Value Dist'!BV$2,'Pop and Housing Units'!$B$2:$P$2,0))*INDEX(Assumptions!$A$1:$H$16,MATCH('Property Value Dist'!BV$4,Assumptions!$A$1:$A$16,0),MATCH('Property Value Dist'!BV$2,Assumptions!$A$1:$H$1,0)),0)</f>
        <v>31685</v>
      </c>
      <c r="BW37" s="19">
        <f>ROUND(INDEX('Pop and Housing Units'!$B$2:$P$115,MATCH('Property Value Dist'!$B37,'Pop and Housing Units'!$B$2:$B$115,0),MATCH('Property Value Dist'!BW$2,'Pop and Housing Units'!$B$2:$P$2,0))*INDEX(Assumptions!$A$1:$H$16,MATCH('Property Value Dist'!BW$4,Assumptions!$A$1:$A$16,0),MATCH('Property Value Dist'!BW$2,Assumptions!$A$1:$H$1,0)),0)</f>
        <v>14912</v>
      </c>
      <c r="BX37" s="19">
        <f>ROUND(INDEX('Pop and Housing Units'!$B$2:$P$115,MATCH('Property Value Dist'!$B37,'Pop and Housing Units'!$B$2:$B$115,0),MATCH('Property Value Dist'!BX$2,'Pop and Housing Units'!$B$2:$P$2,0))*INDEX(Assumptions!$A$1:$H$16,MATCH('Property Value Dist'!BX$4,Assumptions!$A$1:$A$16,0),MATCH('Property Value Dist'!BX$2,Assumptions!$A$1:$H$1,0)),0)</f>
        <v>5678</v>
      </c>
      <c r="BY37" s="19">
        <f>ROUND(INDEX('Pop and Housing Units'!$B$2:$P$115,MATCH('Property Value Dist'!$B37,'Pop and Housing Units'!$B$2:$B$115,0),MATCH('Property Value Dist'!BY$2,'Pop and Housing Units'!$B$2:$P$2,0))*INDEX(Assumptions!$A$1:$H$16,MATCH('Property Value Dist'!BY$4,Assumptions!$A$1:$A$16,0),MATCH('Property Value Dist'!BY$2,Assumptions!$A$1:$H$1,0)),0)</f>
        <v>2941</v>
      </c>
      <c r="BZ37" s="19">
        <f>ROUND(INDEX('Pop and Housing Units'!$B$2:$P$115,MATCH('Property Value Dist'!$B37,'Pop and Housing Units'!$B$2:$B$115,0),MATCH('Property Value Dist'!BZ$2,'Pop and Housing Units'!$B$2:$P$2,0))*INDEX(Assumptions!$A$1:$H$16,MATCH('Property Value Dist'!BZ$4,Assumptions!$A$1:$A$16,0),MATCH('Property Value Dist'!BZ$2,Assumptions!$A$1:$H$1,0)),0)</f>
        <v>2011</v>
      </c>
      <c r="CA37" s="19">
        <f>ROUND(INDEX('Pop and Housing Units'!$B$2:$P$115,MATCH('Property Value Dist'!$B37,'Pop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37" s="19">
        <f>ROUND(INDEX('Pop and Housing Units'!$B$2:$P$115,MATCH('Property Value Dist'!$B37,'Pop and Housing Units'!$B$2:$B$115,0),MATCH('Property Value Dist'!CB$2,'Pop and Housing Units'!$B$2:$P$2,0))*INDEX(Assumptions!$A$1:$H$16,MATCH('Property Value Dist'!CB$4,Assumptions!$A$1:$A$16,0),MATCH('Property Value Dist'!CB$2,Assumptions!$A$1:$H$1,0)),0)</f>
        <v>745</v>
      </c>
    </row>
    <row r="38" spans="2:80">
      <c r="B38" s="18">
        <f t="shared" si="6"/>
        <v>2053</v>
      </c>
      <c r="C38" s="17">
        <f>ROUND(INDEX('Pop and Housing Units'!$B$2:$P$115,MATCH('Property Value Dist'!$B38,'Pop and Housing Units'!$B$2:$B$115,0),MATCH('Property Value Dist'!C$2,'Pop and Housing Units'!$B$2:$P$2,0))*INDEX(Assumptions!$A$1:$H$16,MATCH('Property Value Dist'!C$4,Assumptions!$A$1:$A$16,0),MATCH('Property Value Dist'!C$2,Assumptions!$A$1:$H$1,0)),0)</f>
        <v>215044</v>
      </c>
      <c r="D38" s="17">
        <f>ROUND(INDEX('Pop and Housing Units'!$B$2:$P$115,MATCH('Property Value Dist'!$B38,'Pop and Housing Units'!$B$2:$B$115,0),MATCH('Property Value Dist'!D$2,'Pop and Housing Units'!$B$2:$P$2,0))*INDEX(Assumptions!$A$1:$H$16,MATCH('Property Value Dist'!D$4,Assumptions!$A$1:$A$16,0),MATCH('Property Value Dist'!D$2,Assumptions!$A$1:$H$1,0)),0)</f>
        <v>229547</v>
      </c>
      <c r="E38" s="17">
        <f>ROUND(INDEX('Pop and Housing Units'!$B$2:$P$115,MATCH('Property Value Dist'!$B38,'Pop and Housing Units'!$B$2:$B$115,0),MATCH('Property Value Dist'!E$2,'Pop and Housing Units'!$B$2:$P$2,0))*INDEX(Assumptions!$A$1:$H$16,MATCH('Property Value Dist'!E$4,Assumptions!$A$1:$A$16,0),MATCH('Property Value Dist'!E$2,Assumptions!$A$1:$H$1,0)),0)</f>
        <v>347571</v>
      </c>
      <c r="F38" s="17">
        <f>ROUND(INDEX('Pop and Housing Units'!$B$2:$P$115,MATCH('Property Value Dist'!$B38,'Pop and Housing Units'!$B$2:$B$115,0),MATCH('Property Value Dist'!F$2,'Pop and Housing Units'!$B$2:$P$2,0))*INDEX(Assumptions!$A$1:$H$16,MATCH('Property Value Dist'!F$4,Assumptions!$A$1:$A$16,0),MATCH('Property Value Dist'!F$2,Assumptions!$A$1:$H$1,0)),0)</f>
        <v>802165</v>
      </c>
      <c r="G38" s="17">
        <f>ROUND(INDEX('Pop and Housing Units'!$B$2:$P$115,MATCH('Property Value Dist'!$B38,'Pop and Housing Units'!$B$2:$B$115,0),MATCH('Property Value Dist'!G$2,'Pop and Housing Units'!$B$2:$P$2,0))*INDEX(Assumptions!$A$1:$H$16,MATCH('Property Value Dist'!G$4,Assumptions!$A$1:$A$16,0),MATCH('Property Value Dist'!G$2,Assumptions!$A$1:$H$1,0)),0)</f>
        <v>539111</v>
      </c>
      <c r="H38" s="17">
        <f>ROUND(INDEX('Pop and Housing Units'!$B$2:$P$115,MATCH('Property Value Dist'!$B38,'Pop and Housing Units'!$B$2:$B$115,0),MATCH('Property Value Dist'!H$2,'Pop and Housing Units'!$B$2:$P$2,0))*INDEX(Assumptions!$A$1:$H$16,MATCH('Property Value Dist'!H$4,Assumptions!$A$1:$A$16,0),MATCH('Property Value Dist'!H$2,Assumptions!$A$1:$H$1,0)),0)</f>
        <v>409084</v>
      </c>
      <c r="I38" s="17">
        <f>ROUND(INDEX('Pop and Housing Units'!$B$2:$P$115,MATCH('Property Value Dist'!$B38,'Pop and Housing Units'!$B$2:$B$115,0),MATCH('Property Value Dist'!I$2,'Pop and Housing Units'!$B$2:$P$2,0))*INDEX(Assumptions!$A$1:$H$16,MATCH('Property Value Dist'!I$4,Assumptions!$A$1:$A$16,0),MATCH('Property Value Dist'!I$2,Assumptions!$A$1:$H$1,0)),0)</f>
        <v>1146235</v>
      </c>
      <c r="J38" s="17">
        <f>ROUND(INDEX('Pop and Housing Units'!$B$2:$P$115,MATCH('Property Value Dist'!$B38,'Pop and Housing Units'!$B$2:$B$115,0),MATCH('Property Value Dist'!J$2,'Pop and Housing Units'!$B$2:$P$2,0))*INDEX(Assumptions!$A$1:$H$16,MATCH('Property Value Dist'!J$4,Assumptions!$A$1:$A$16,0),MATCH('Property Value Dist'!J$2,Assumptions!$A$1:$H$1,0)),0)</f>
        <v>575618</v>
      </c>
      <c r="K38" s="17">
        <f>ROUND(INDEX('Pop and Housing Units'!$B$2:$P$115,MATCH('Property Value Dist'!$B38,'Pop and Housing Units'!$B$2:$B$115,0),MATCH('Property Value Dist'!K$2,'Pop and Housing Units'!$B$2:$P$2,0))*INDEX(Assumptions!$A$1:$H$16,MATCH('Property Value Dist'!K$4,Assumptions!$A$1:$A$16,0),MATCH('Property Value Dist'!K$2,Assumptions!$A$1:$H$1,0)),0)</f>
        <v>264054</v>
      </c>
      <c r="L38" s="17">
        <f>ROUND(INDEX('Pop and Housing Units'!$B$2:$P$115,MATCH('Property Value Dist'!$B38,'Pop and Housing Units'!$B$2:$B$115,0),MATCH('Property Value Dist'!L$2,'Pop and Housing Units'!$B$2:$P$2,0))*INDEX(Assumptions!$A$1:$H$16,MATCH('Property Value Dist'!L$4,Assumptions!$A$1:$A$16,0),MATCH('Property Value Dist'!L$2,Assumptions!$A$1:$H$1,0)),0)</f>
        <v>286559</v>
      </c>
      <c r="M38" s="17">
        <f>ROUND(INDEX('Pop and Housing Units'!$B$2:$P$115,MATCH('Property Value Dist'!$B38,'Pop and Housing Units'!$B$2:$B$115,0),MATCH('Property Value Dist'!M$2,'Pop and Housing Units'!$B$2:$P$2,0))*INDEX(Assumptions!$A$1:$H$16,MATCH('Property Value Dist'!M$4,Assumptions!$A$1:$A$16,0),MATCH('Property Value Dist'!M$2,Assumptions!$A$1:$H$1,0)),0)</f>
        <v>99520</v>
      </c>
      <c r="N38" s="17">
        <f>ROUND(INDEX('Pop and Housing Units'!$B$2:$P$115,MATCH('Property Value Dist'!$B38,'Pop and Housing Units'!$B$2:$B$115,0),MATCH('Property Value Dist'!N$2,'Pop and Housing Units'!$B$2:$P$2,0))*INDEX(Assumptions!$A$1:$H$16,MATCH('Property Value Dist'!N$4,Assumptions!$A$1:$A$16,0),MATCH('Property Value Dist'!N$2,Assumptions!$A$1:$H$1,0)),0)</f>
        <v>56512</v>
      </c>
      <c r="O38" s="17">
        <f>ROUND(INDEX('Pop and Housing Units'!$B$2:$P$115,MATCH('Property Value Dist'!$B38,'Pop and Housing Units'!$B$2:$B$115,0),MATCH('Property Value Dist'!O$2,'Pop and Housing Units'!$B$2:$P$2,0))*INDEX(Assumptions!$A$1:$H$16,MATCH('Property Value Dist'!O$4,Assumptions!$A$1:$A$16,0),MATCH('Property Value Dist'!O$2,Assumptions!$A$1:$H$1,0)),0)</f>
        <v>30006</v>
      </c>
      <c r="P38" s="17">
        <f>ROUND(INDEX('Pop and Housing Units'!$B$2:$P$115,MATCH('Property Value Dist'!$B38,'Pop and Housing Units'!$B$2:$B$115,0),MATCH('Property Value Dist'!P$2,'Pop and Housing Units'!$B$2:$P$2,0))*INDEX(Assumptions!$A$1:$H$16,MATCH('Property Value Dist'!P$4,Assumptions!$A$1:$A$16,0),MATCH('Property Value Dist'!P$2,Assumptions!$A$1:$H$1,0)),0)</f>
        <v>255516</v>
      </c>
      <c r="Q38" s="17">
        <f>ROUND(INDEX('Pop and Housing Units'!$B$2:$P$115,MATCH('Property Value Dist'!$B38,'Pop and Housing Units'!$B$2:$B$115,0),MATCH('Property Value Dist'!Q$2,'Pop and Housing Units'!$B$2:$P$2,0))*INDEX(Assumptions!$A$1:$H$16,MATCH('Property Value Dist'!Q$4,Assumptions!$A$1:$A$16,0),MATCH('Property Value Dist'!Q$2,Assumptions!$A$1:$H$1,0)),0)</f>
        <v>216765</v>
      </c>
      <c r="R38" s="17">
        <f>ROUND(INDEX('Pop and Housing Units'!$B$2:$P$115,MATCH('Property Value Dist'!$B38,'Pop and Housing Units'!$B$2:$B$115,0),MATCH('Property Value Dist'!R$2,'Pop and Housing Units'!$B$2:$P$2,0))*INDEX(Assumptions!$A$1:$H$16,MATCH('Property Value Dist'!R$4,Assumptions!$A$1:$A$16,0),MATCH('Property Value Dist'!R$2,Assumptions!$A$1:$H$1,0)),0)</f>
        <v>279735</v>
      </c>
      <c r="S38" s="17">
        <f>ROUND(INDEX('Pop and Housing Units'!$B$2:$P$115,MATCH('Property Value Dist'!$B38,'Pop and Housing Units'!$B$2:$B$115,0),MATCH('Property Value Dist'!S$2,'Pop and Housing Units'!$B$2:$P$2,0))*INDEX(Assumptions!$A$1:$H$16,MATCH('Property Value Dist'!S$4,Assumptions!$A$1:$A$16,0),MATCH('Property Value Dist'!S$2,Assumptions!$A$1:$H$1,0)),0)</f>
        <v>618001</v>
      </c>
      <c r="T38" s="17">
        <f>ROUND(INDEX('Pop and Housing Units'!$B$2:$P$115,MATCH('Property Value Dist'!$B38,'Pop and Housing Units'!$B$2:$B$115,0),MATCH('Property Value Dist'!T$2,'Pop and Housing Units'!$B$2:$P$2,0))*INDEX(Assumptions!$A$1:$H$16,MATCH('Property Value Dist'!T$4,Assumptions!$A$1:$A$16,0),MATCH('Property Value Dist'!T$2,Assumptions!$A$1:$H$1,0)),0)</f>
        <v>452097</v>
      </c>
      <c r="U38" s="17">
        <f>ROUND(INDEX('Pop and Housing Units'!$B$2:$P$115,MATCH('Property Value Dist'!$B38,'Pop and Housing Units'!$B$2:$B$115,0),MATCH('Property Value Dist'!U$2,'Pop and Housing Units'!$B$2:$P$2,0))*INDEX(Assumptions!$A$1:$H$16,MATCH('Property Value Dist'!U$4,Assumptions!$A$1:$A$16,0),MATCH('Property Value Dist'!U$2,Assumptions!$A$1:$H$1,0)),0)</f>
        <v>382265</v>
      </c>
      <c r="V38" s="17">
        <f>ROUND(INDEX('Pop and Housing Units'!$B$2:$P$115,MATCH('Property Value Dist'!$B38,'Pop and Housing Units'!$B$2:$B$115,0),MATCH('Property Value Dist'!V$2,'Pop and Housing Units'!$B$2:$P$2,0))*INDEX(Assumptions!$A$1:$H$16,MATCH('Property Value Dist'!V$4,Assumptions!$A$1:$A$16,0),MATCH('Property Value Dist'!V$2,Assumptions!$A$1:$H$1,0)),0)</f>
        <v>986541</v>
      </c>
      <c r="W38" s="17">
        <f>ROUND(INDEX('Pop and Housing Units'!$B$2:$P$115,MATCH('Property Value Dist'!$B38,'Pop and Housing Units'!$B$2:$B$115,0),MATCH('Property Value Dist'!W$2,'Pop and Housing Units'!$B$2:$P$2,0))*INDEX(Assumptions!$A$1:$H$16,MATCH('Property Value Dist'!W$4,Assumptions!$A$1:$A$16,0),MATCH('Property Value Dist'!W$2,Assumptions!$A$1:$H$1,0)),0)</f>
        <v>454519</v>
      </c>
      <c r="X38" s="17">
        <f>ROUND(INDEX('Pop and Housing Units'!$B$2:$P$115,MATCH('Property Value Dist'!$B38,'Pop and Housing Units'!$B$2:$B$115,0),MATCH('Property Value Dist'!X$2,'Pop and Housing Units'!$B$2:$P$2,0))*INDEX(Assumptions!$A$1:$H$16,MATCH('Property Value Dist'!X$4,Assumptions!$A$1:$A$16,0),MATCH('Property Value Dist'!X$2,Assumptions!$A$1:$H$1,0)),0)</f>
        <v>196178</v>
      </c>
      <c r="Y38" s="17">
        <f>ROUND(INDEX('Pop and Housing Units'!$B$2:$P$115,MATCH('Property Value Dist'!$B38,'Pop and Housing Units'!$B$2:$B$115,0),MATCH('Property Value Dist'!Y$2,'Pop and Housing Units'!$B$2:$P$2,0))*INDEX(Assumptions!$A$1:$H$16,MATCH('Property Value Dist'!Y$4,Assumptions!$A$1:$A$16,0),MATCH('Property Value Dist'!Y$2,Assumptions!$A$1:$H$1,0)),0)</f>
        <v>125134</v>
      </c>
      <c r="Z38" s="17">
        <f>ROUND(INDEX('Pop and Housing Units'!$B$2:$P$115,MATCH('Property Value Dist'!$B38,'Pop and Housing Units'!$B$2:$B$115,0),MATCH('Property Value Dist'!Z$2,'Pop and Housing Units'!$B$2:$P$2,0))*INDEX(Assumptions!$A$1:$H$16,MATCH('Property Value Dist'!Z$4,Assumptions!$A$1:$A$16,0),MATCH('Property Value Dist'!Z$2,Assumptions!$A$1:$H$1,0)),0)</f>
        <v>32293</v>
      </c>
      <c r="AA38" s="17">
        <f>ROUND(INDEX('Pop and Housing Units'!$B$2:$P$115,MATCH('Property Value Dist'!$B38,'Pop and Housing Units'!$B$2:$B$115,0),MATCH('Property Value Dist'!AA$2,'Pop and Housing Units'!$B$2:$P$2,0))*INDEX(Assumptions!$A$1:$H$16,MATCH('Property Value Dist'!AA$4,Assumptions!$A$1:$A$16,0),MATCH('Property Value Dist'!AA$2,Assumptions!$A$1:$H$1,0)),0)</f>
        <v>22605</v>
      </c>
      <c r="AB38" s="17">
        <f>ROUND(INDEX('Pop and Housing Units'!$B$2:$P$115,MATCH('Property Value Dist'!$B38,'Pop and Housing Units'!$B$2:$B$115,0),MATCH('Property Value Dist'!AB$2,'Pop and Housing Units'!$B$2:$P$2,0))*INDEX(Assumptions!$A$1:$H$16,MATCH('Property Value Dist'!AB$4,Assumptions!$A$1:$A$16,0),MATCH('Property Value Dist'!AB$2,Assumptions!$A$1:$H$1,0)),0)</f>
        <v>14935</v>
      </c>
      <c r="AC38" s="17">
        <f>ROUND(INDEX('Pop and Housing Units'!$B$2:$P$115,MATCH('Property Value Dist'!$B38,'Pop and Housing Units'!$B$2:$B$115,0),MATCH('Property Value Dist'!AC$2,'Pop and Housing Units'!$B$2:$P$2,0))*INDEX(Assumptions!$A$1:$H$16,MATCH('Property Value Dist'!AC$4,Assumptions!$A$1:$A$16,0),MATCH('Property Value Dist'!AC$2,Assumptions!$A$1:$H$1,0)),0)</f>
        <v>140392</v>
      </c>
      <c r="AD38" s="17">
        <f>ROUND(INDEX('Pop and Housing Units'!$B$2:$P$115,MATCH('Property Value Dist'!$B38,'Pop and Housing Units'!$B$2:$B$115,0),MATCH('Property Value Dist'!AD$2,'Pop and Housing Units'!$B$2:$P$2,0))*INDEX(Assumptions!$A$1:$H$16,MATCH('Property Value Dist'!AD$4,Assumptions!$A$1:$A$16,0),MATCH('Property Value Dist'!AD$2,Assumptions!$A$1:$H$1,0)),0)</f>
        <v>245686</v>
      </c>
      <c r="AE38" s="17">
        <f>ROUND(INDEX('Pop and Housing Units'!$B$2:$P$115,MATCH('Property Value Dist'!$B38,'Pop and Housing Units'!$B$2:$B$115,0),MATCH('Property Value Dist'!AE$2,'Pop and Housing Units'!$B$2:$P$2,0))*INDEX(Assumptions!$A$1:$H$16,MATCH('Property Value Dist'!AE$4,Assumptions!$A$1:$A$16,0),MATCH('Property Value Dist'!AE$2,Assumptions!$A$1:$H$1,0)),0)</f>
        <v>442865</v>
      </c>
      <c r="AF38" s="17">
        <f>ROUND(INDEX('Pop and Housing Units'!$B$2:$P$115,MATCH('Property Value Dist'!$B38,'Pop and Housing Units'!$B$2:$B$115,0),MATCH('Property Value Dist'!AF$2,'Pop and Housing Units'!$B$2:$P$2,0))*INDEX(Assumptions!$A$1:$H$16,MATCH('Property Value Dist'!AF$4,Assumptions!$A$1:$A$16,0),MATCH('Property Value Dist'!AF$2,Assumptions!$A$1:$H$1,0)),0)</f>
        <v>852209</v>
      </c>
      <c r="AG38" s="17">
        <f>ROUND(INDEX('Pop and Housing Units'!$B$2:$P$115,MATCH('Property Value Dist'!$B38,'Pop and Housing Units'!$B$2:$B$115,0),MATCH('Property Value Dist'!AG$2,'Pop and Housing Units'!$B$2:$P$2,0))*INDEX(Assumptions!$A$1:$H$16,MATCH('Property Value Dist'!AG$4,Assumptions!$A$1:$A$16,0),MATCH('Property Value Dist'!AG$2,Assumptions!$A$1:$H$1,0)),0)</f>
        <v>415260</v>
      </c>
      <c r="AH38" s="17">
        <f>ROUND(INDEX('Pop and Housing Units'!$B$2:$P$115,MATCH('Property Value Dist'!$B38,'Pop and Housing Units'!$B$2:$B$115,0),MATCH('Property Value Dist'!AH$2,'Pop and Housing Units'!$B$2:$P$2,0))*INDEX(Assumptions!$A$1:$H$16,MATCH('Property Value Dist'!AH$4,Assumptions!$A$1:$A$16,0),MATCH('Property Value Dist'!AH$2,Assumptions!$A$1:$H$1,0)),0)</f>
        <v>300107</v>
      </c>
      <c r="AI38" s="17">
        <f>ROUND(INDEX('Pop and Housing Units'!$B$2:$P$115,MATCH('Property Value Dist'!$B38,'Pop and Housing Units'!$B$2:$B$115,0),MATCH('Property Value Dist'!AI$2,'Pop and Housing Units'!$B$2:$P$2,0))*INDEX(Assumptions!$A$1:$H$16,MATCH('Property Value Dist'!AI$4,Assumptions!$A$1:$A$16,0),MATCH('Property Value Dist'!AI$2,Assumptions!$A$1:$H$1,0)),0)</f>
        <v>746916</v>
      </c>
      <c r="AJ38" s="17">
        <f>ROUND(INDEX('Pop and Housing Units'!$B$2:$P$115,MATCH('Property Value Dist'!$B38,'Pop and Housing Units'!$B$2:$B$115,0),MATCH('Property Value Dist'!AJ$2,'Pop and Housing Units'!$B$2:$P$2,0))*INDEX(Assumptions!$A$1:$H$16,MATCH('Property Value Dist'!AJ$4,Assumptions!$A$1:$A$16,0),MATCH('Property Value Dist'!AJ$2,Assumptions!$A$1:$H$1,0)),0)</f>
        <v>397514</v>
      </c>
      <c r="AK38" s="17">
        <f>ROUND(INDEX('Pop and Housing Units'!$B$2:$P$115,MATCH('Property Value Dist'!$B38,'Pop and Housing Units'!$B$2:$B$115,0),MATCH('Property Value Dist'!AK$2,'Pop and Housing Units'!$B$2:$P$2,0))*INDEX(Assumptions!$A$1:$H$16,MATCH('Property Value Dist'!AK$4,Assumptions!$A$1:$A$16,0),MATCH('Property Value Dist'!AK$2,Assumptions!$A$1:$H$1,0)),0)</f>
        <v>171152</v>
      </c>
      <c r="AL38" s="17">
        <f>ROUND(INDEX('Pop and Housing Units'!$B$2:$P$115,MATCH('Property Value Dist'!$B38,'Pop and Housing Units'!$B$2:$B$115,0),MATCH('Property Value Dist'!AL$2,'Pop and Housing Units'!$B$2:$P$2,0))*INDEX(Assumptions!$A$1:$H$16,MATCH('Property Value Dist'!AL$4,Assumptions!$A$1:$A$16,0),MATCH('Property Value Dist'!AL$2,Assumptions!$A$1:$H$1,0)),0)</f>
        <v>167997</v>
      </c>
      <c r="AM38" s="17">
        <f>ROUND(INDEX('Pop and Housing Units'!$B$2:$P$115,MATCH('Property Value Dist'!$B38,'Pop and Housing Units'!$B$2:$B$115,0),MATCH('Property Value Dist'!AM$2,'Pop and Housing Units'!$B$2:$P$2,0))*INDEX(Assumptions!$A$1:$H$16,MATCH('Property Value Dist'!AM$4,Assumptions!$A$1:$A$16,0),MATCH('Property Value Dist'!AM$2,Assumptions!$A$1:$H$1,0)),0)</f>
        <v>34309</v>
      </c>
      <c r="AN38" s="17">
        <f>ROUND(INDEX('Pop and Housing Units'!$B$2:$P$115,MATCH('Property Value Dist'!$B38,'Pop and Housing Units'!$B$2:$B$115,0),MATCH('Property Value Dist'!AN$2,'Pop and Housing Units'!$B$2:$P$2,0))*INDEX(Assumptions!$A$1:$H$16,MATCH('Property Value Dist'!AN$4,Assumptions!$A$1:$A$16,0),MATCH('Property Value Dist'!AN$2,Assumptions!$A$1:$H$1,0)),0)</f>
        <v>14197</v>
      </c>
      <c r="AO38" s="17">
        <f>ROUND(INDEX('Pop and Housing Units'!$B$2:$P$115,MATCH('Property Value Dist'!$B38,'Pop and Housing Units'!$B$2:$B$115,0),MATCH('Property Value Dist'!AO$2,'Pop and Housing Units'!$B$2:$P$2,0))*INDEX(Assumptions!$A$1:$H$16,MATCH('Property Value Dist'!AO$4,Assumptions!$A$1:$A$16,0),MATCH('Property Value Dist'!AO$2,Assumptions!$A$1:$H$1,0)),0)</f>
        <v>14986</v>
      </c>
      <c r="AP38" s="17">
        <f>ROUND(INDEX('Pop and Housing Units'!$B$2:$P$115,MATCH('Property Value Dist'!$B38,'Pop and Housing Units'!$B$2:$B$115,0),MATCH('Property Value Dist'!AP$2,'Pop and Housing Units'!$B$2:$P$2,0))*INDEX(Assumptions!$A$1:$H$16,MATCH('Property Value Dist'!AP$4,Assumptions!$A$1:$A$16,0),MATCH('Property Value Dist'!AP$2,Assumptions!$A$1:$H$1,0)),0)</f>
        <v>120081</v>
      </c>
      <c r="AQ38" s="17">
        <f>ROUND(INDEX('Pop and Housing Units'!$B$2:$P$115,MATCH('Property Value Dist'!$B38,'Pop and Housing Units'!$B$2:$B$115,0),MATCH('Property Value Dist'!AQ$2,'Pop and Housing Units'!$B$2:$P$2,0))*INDEX(Assumptions!$A$1:$H$16,MATCH('Property Value Dist'!AQ$4,Assumptions!$A$1:$A$16,0),MATCH('Property Value Dist'!AQ$2,Assumptions!$A$1:$H$1,0)),0)</f>
        <v>120464</v>
      </c>
      <c r="AR38" s="17">
        <f>ROUND(INDEX('Pop and Housing Units'!$B$2:$P$115,MATCH('Property Value Dist'!$B38,'Pop and Housing Units'!$B$2:$B$115,0),MATCH('Property Value Dist'!AR$2,'Pop and Housing Units'!$B$2:$P$2,0))*INDEX(Assumptions!$A$1:$H$16,MATCH('Property Value Dist'!AR$4,Assumptions!$A$1:$A$16,0),MATCH('Property Value Dist'!AR$2,Assumptions!$A$1:$H$1,0)),0)</f>
        <v>100685</v>
      </c>
      <c r="AS38" s="17">
        <f>ROUND(INDEX('Pop and Housing Units'!$B$2:$P$115,MATCH('Property Value Dist'!$B38,'Pop and Housing Units'!$B$2:$B$115,0),MATCH('Property Value Dist'!AS$2,'Pop and Housing Units'!$B$2:$P$2,0))*INDEX(Assumptions!$A$1:$H$16,MATCH('Property Value Dist'!AS$4,Assumptions!$A$1:$A$16,0),MATCH('Property Value Dist'!AS$2,Assumptions!$A$1:$H$1,0)),0)</f>
        <v>110128</v>
      </c>
      <c r="AT38" s="17">
        <f>ROUND(INDEX('Pop and Housing Units'!$B$2:$P$115,MATCH('Property Value Dist'!$B38,'Pop and Housing Units'!$B$2:$B$115,0),MATCH('Property Value Dist'!AT$2,'Pop and Housing Units'!$B$2:$P$2,0))*INDEX(Assumptions!$A$1:$H$16,MATCH('Property Value Dist'!AT$4,Assumptions!$A$1:$A$16,0),MATCH('Property Value Dist'!AT$2,Assumptions!$A$1:$H$1,0)),0)</f>
        <v>55893</v>
      </c>
      <c r="AU38" s="17">
        <f>ROUND(INDEX('Pop and Housing Units'!$B$2:$P$115,MATCH('Property Value Dist'!$B38,'Pop and Housing Units'!$B$2:$B$115,0),MATCH('Property Value Dist'!AU$2,'Pop and Housing Units'!$B$2:$P$2,0))*INDEX(Assumptions!$A$1:$H$16,MATCH('Property Value Dist'!AU$4,Assumptions!$A$1:$A$16,0),MATCH('Property Value Dist'!AU$2,Assumptions!$A$1:$H$1,0)),0)</f>
        <v>21502</v>
      </c>
      <c r="AV38" s="17">
        <f>ROUND(INDEX('Pop and Housing Units'!$B$2:$P$115,MATCH('Property Value Dist'!$B38,'Pop and Housing Units'!$B$2:$B$115,0),MATCH('Property Value Dist'!AV$2,'Pop and Housing Units'!$B$2:$P$2,0))*INDEX(Assumptions!$A$1:$H$16,MATCH('Property Value Dist'!AV$4,Assumptions!$A$1:$A$16,0),MATCH('Property Value Dist'!AV$2,Assumptions!$A$1:$H$1,0)),0)</f>
        <v>64635</v>
      </c>
      <c r="AW38" s="17">
        <f>ROUND(INDEX('Pop and Housing Units'!$B$2:$P$115,MATCH('Property Value Dist'!$B38,'Pop and Housing Units'!$B$2:$B$115,0),MATCH('Property Value Dist'!AW$2,'Pop and Housing Units'!$B$2:$P$2,0))*INDEX(Assumptions!$A$1:$H$16,MATCH('Property Value Dist'!AW$4,Assumptions!$A$1:$A$16,0),MATCH('Property Value Dist'!AW$2,Assumptions!$A$1:$H$1,0)),0)</f>
        <v>18567</v>
      </c>
      <c r="AX38" s="17">
        <f>ROUND(INDEX('Pop and Housing Units'!$B$2:$P$115,MATCH('Property Value Dist'!$B38,'Pop and Housing Units'!$B$2:$B$115,0),MATCH('Property Value Dist'!AX$2,'Pop and Housing Units'!$B$2:$P$2,0))*INDEX(Assumptions!$A$1:$H$16,MATCH('Property Value Dist'!AX$4,Assumptions!$A$1:$A$16,0),MATCH('Property Value Dist'!AX$2,Assumptions!$A$1:$H$1,0)),0)</f>
        <v>11676</v>
      </c>
      <c r="AY38" s="17">
        <f>ROUND(INDEX('Pop and Housing Units'!$B$2:$P$115,MATCH('Property Value Dist'!$B38,'Pop and Housing Units'!$B$2:$B$115,0),MATCH('Property Value Dist'!AY$2,'Pop and Housing Units'!$B$2:$P$2,0))*INDEX(Assumptions!$A$1:$H$16,MATCH('Property Value Dist'!AY$4,Assumptions!$A$1:$A$16,0),MATCH('Property Value Dist'!AY$2,Assumptions!$A$1:$H$1,0)),0)</f>
        <v>6891</v>
      </c>
      <c r="AZ38" s="17">
        <f>ROUND(INDEX('Pop and Housing Units'!$B$2:$P$115,MATCH('Property Value Dist'!$B38,'Pop and Housing Units'!$B$2:$B$115,0),MATCH('Property Value Dist'!AZ$2,'Pop and Housing Units'!$B$2:$P$2,0))*INDEX(Assumptions!$A$1:$H$16,MATCH('Property Value Dist'!AZ$4,Assumptions!$A$1:$A$16,0),MATCH('Property Value Dist'!AZ$2,Assumptions!$A$1:$H$1,0)),0)</f>
        <v>1659</v>
      </c>
      <c r="BA38" s="17">
        <f>ROUND(INDEX('Pop and Housing Units'!$B$2:$P$115,MATCH('Property Value Dist'!$B38,'Pop and Housing Units'!$B$2:$B$115,0),MATCH('Property Value Dist'!BA$2,'Pop and Housing Units'!$B$2:$P$2,0))*INDEX(Assumptions!$A$1:$H$16,MATCH('Property Value Dist'!BA$4,Assumptions!$A$1:$A$16,0),MATCH('Property Value Dist'!BA$2,Assumptions!$A$1:$H$1,0)),0)</f>
        <v>3828</v>
      </c>
      <c r="BB38" s="17">
        <f>ROUND(INDEX('Pop and Housing Units'!$B$2:$P$115,MATCH('Property Value Dist'!$B38,'Pop and Housing Units'!$B$2:$B$115,0),MATCH('Property Value Dist'!BB$2,'Pop and Housing Units'!$B$2:$P$2,0))*INDEX(Assumptions!$A$1:$H$16,MATCH('Property Value Dist'!BB$4,Assumptions!$A$1:$A$16,0),MATCH('Property Value Dist'!BB$2,Assumptions!$A$1:$H$1,0)),0)</f>
        <v>2042</v>
      </c>
      <c r="BC38" s="17">
        <f>ROUND(INDEX('Pop and Housing Units'!$B$2:$P$115,MATCH('Property Value Dist'!$B38,'Pop and Housing Units'!$B$2:$B$115,0),MATCH('Property Value Dist'!BC$2,'Pop and Housing Units'!$B$2:$P$2,0))*INDEX(Assumptions!$A$1:$H$16,MATCH('Property Value Dist'!BC$4,Assumptions!$A$1:$A$16,0),MATCH('Property Value Dist'!BC$2,Assumptions!$A$1:$H$1,0)),0)</f>
        <v>74231</v>
      </c>
      <c r="BD38" s="17">
        <f>ROUND(INDEX('Pop and Housing Units'!$B$2:$P$115,MATCH('Property Value Dist'!$B38,'Pop and Housing Units'!$B$2:$B$115,0),MATCH('Property Value Dist'!BD$2,'Pop and Housing Units'!$B$2:$P$2,0))*INDEX(Assumptions!$A$1:$H$16,MATCH('Property Value Dist'!BD$4,Assumptions!$A$1:$A$16,0),MATCH('Property Value Dist'!BD$2,Assumptions!$A$1:$H$1,0)),0)</f>
        <v>104117</v>
      </c>
      <c r="BE38" s="17">
        <f>ROUND(INDEX('Pop and Housing Units'!$B$2:$P$115,MATCH('Property Value Dist'!$B38,'Pop and Housing Units'!$B$2:$B$115,0),MATCH('Property Value Dist'!BE$2,'Pop and Housing Units'!$B$2:$P$2,0))*INDEX(Assumptions!$A$1:$H$16,MATCH('Property Value Dist'!BE$4,Assumptions!$A$1:$A$16,0),MATCH('Property Value Dist'!BE$2,Assumptions!$A$1:$H$1,0)),0)</f>
        <v>140934</v>
      </c>
      <c r="BF38" s="17">
        <f>ROUND(INDEX('Pop and Housing Units'!$B$2:$P$115,MATCH('Property Value Dist'!$B38,'Pop and Housing Units'!$B$2:$B$115,0),MATCH('Property Value Dist'!BF$2,'Pop and Housing Units'!$B$2:$P$2,0))*INDEX(Assumptions!$A$1:$H$16,MATCH('Property Value Dist'!BF$4,Assumptions!$A$1:$A$16,0),MATCH('Property Value Dist'!BF$2,Assumptions!$A$1:$H$1,0)),0)</f>
        <v>139145</v>
      </c>
      <c r="BG38" s="17">
        <f>ROUND(INDEX('Pop and Housing Units'!$B$2:$P$115,MATCH('Property Value Dist'!$B38,'Pop and Housing Units'!$B$2:$B$115,0),MATCH('Property Value Dist'!BG$2,'Pop and Housing Units'!$B$2:$P$2,0))*INDEX(Assumptions!$A$1:$H$16,MATCH('Property Value Dist'!BG$4,Assumptions!$A$1:$A$16,0),MATCH('Property Value Dist'!BG$2,Assumptions!$A$1:$H$1,0)),0)</f>
        <v>88838</v>
      </c>
      <c r="BH38" s="17">
        <f>ROUND(INDEX('Pop and Housing Units'!$B$2:$P$115,MATCH('Property Value Dist'!$B38,'Pop and Housing Units'!$B$2:$B$115,0),MATCH('Property Value Dist'!BH$2,'Pop and Housing Units'!$B$2:$P$2,0))*INDEX(Assumptions!$A$1:$H$16,MATCH('Property Value Dist'!BH$4,Assumptions!$A$1:$A$16,0),MATCH('Property Value Dist'!BH$2,Assumptions!$A$1:$H$1,0)),0)</f>
        <v>50605</v>
      </c>
      <c r="BI38" s="17">
        <f>ROUND(INDEX('Pop and Housing Units'!$B$2:$P$115,MATCH('Property Value Dist'!$B38,'Pop and Housing Units'!$B$2:$B$115,0),MATCH('Property Value Dist'!BI$2,'Pop and Housing Units'!$B$2:$P$2,0))*INDEX(Assumptions!$A$1:$H$16,MATCH('Property Value Dist'!BI$4,Assumptions!$A$1:$A$16,0),MATCH('Property Value Dist'!BI$2,Assumptions!$A$1:$H$1,0)),0)</f>
        <v>93906</v>
      </c>
      <c r="BJ38" s="17">
        <f>ROUND(INDEX('Pop and Housing Units'!$B$2:$P$115,MATCH('Property Value Dist'!$B38,'Pop and Housing Units'!$B$2:$B$115,0),MATCH('Property Value Dist'!BJ$2,'Pop and Housing Units'!$B$2:$P$2,0))*INDEX(Assumptions!$A$1:$H$16,MATCH('Property Value Dist'!BJ$4,Assumptions!$A$1:$A$16,0),MATCH('Property Value Dist'!BJ$2,Assumptions!$A$1:$H$1,0)),0)</f>
        <v>31228</v>
      </c>
      <c r="BK38" s="17">
        <f>ROUND(INDEX('Pop and Housing Units'!$B$2:$P$115,MATCH('Property Value Dist'!$B38,'Pop and Housing Units'!$B$2:$B$115,0),MATCH('Property Value Dist'!BK$2,'Pop and Housing Units'!$B$2:$P$2,0))*INDEX(Assumptions!$A$1:$H$16,MATCH('Property Value Dist'!BK$4,Assumptions!$A$1:$A$16,0),MATCH('Property Value Dist'!BK$2,Assumptions!$A$1:$H$1,0)),0)</f>
        <v>10359</v>
      </c>
      <c r="BL38" s="17">
        <f>ROUND(INDEX('Pop and Housing Units'!$B$2:$P$115,MATCH('Property Value Dist'!$B38,'Pop and Housing Units'!$B$2:$B$115,0),MATCH('Property Value Dist'!BL$2,'Pop and Housing Units'!$B$2:$P$2,0))*INDEX(Assumptions!$A$1:$H$16,MATCH('Property Value Dist'!BL$4,Assumptions!$A$1:$A$16,0),MATCH('Property Value Dist'!BL$2,Assumptions!$A$1:$H$1,0)),0)</f>
        <v>6708</v>
      </c>
      <c r="BM38" s="17">
        <f>ROUND(INDEX('Pop and Housing Units'!$B$2:$P$115,MATCH('Property Value Dist'!$B38,'Pop and Housing Units'!$B$2:$B$115,0),MATCH('Property Value Dist'!BM$2,'Pop and Housing Units'!$B$2:$P$2,0))*INDEX(Assumptions!$A$1:$H$16,MATCH('Property Value Dist'!BM$4,Assumptions!$A$1:$A$16,0),MATCH('Property Value Dist'!BM$2,Assumptions!$A$1:$H$1,0)),0)</f>
        <v>1342</v>
      </c>
      <c r="BN38" s="17">
        <f>ROUND(INDEX('Pop and Housing Units'!$B$2:$P$115,MATCH('Property Value Dist'!$B38,'Pop and Housing Units'!$B$2:$B$115,0),MATCH('Property Value Dist'!BN$2,'Pop and Housing Units'!$B$2:$P$2,0))*INDEX(Assumptions!$A$1:$H$16,MATCH('Property Value Dist'!BN$4,Assumptions!$A$1:$A$16,0),MATCH('Property Value Dist'!BN$2,Assumptions!$A$1:$H$1,0)),0)</f>
        <v>224</v>
      </c>
      <c r="BO38" s="17">
        <f>ROUND(INDEX('Pop and Housing Units'!$B$2:$P$115,MATCH('Property Value Dist'!$B38,'Pop and Housing Units'!$B$2:$B$115,0),MATCH('Property Value Dist'!BO$2,'Pop and Housing Units'!$B$2:$P$2,0))*INDEX(Assumptions!$A$1:$H$16,MATCH('Property Value Dist'!BO$4,Assumptions!$A$1:$A$16,0),MATCH('Property Value Dist'!BO$2,Assumptions!$A$1:$H$1,0)),0)</f>
        <v>3652</v>
      </c>
      <c r="BP38" s="17">
        <f>ROUND(INDEX('Pop and Housing Units'!$B$2:$P$115,MATCH('Property Value Dist'!$B38,'Pop and Housing Units'!$B$2:$B$115,0),MATCH('Property Value Dist'!BP$2,'Pop and Housing Units'!$B$2:$P$2,0))*INDEX(Assumptions!$A$1:$H$16,MATCH('Property Value Dist'!BP$4,Assumptions!$A$1:$A$16,0),MATCH('Property Value Dist'!BP$2,Assumptions!$A$1:$H$1,0)),0)</f>
        <v>14271</v>
      </c>
      <c r="BQ38" s="17">
        <f>ROUND(INDEX('Pop and Housing Units'!$B$2:$P$115,MATCH('Property Value Dist'!$B38,'Pop and Housing Units'!$B$2:$B$115,0),MATCH('Property Value Dist'!BQ$2,'Pop and Housing Units'!$B$2:$P$2,0))*INDEX(Assumptions!$A$1:$H$16,MATCH('Property Value Dist'!BQ$4,Assumptions!$A$1:$A$16,0),MATCH('Property Value Dist'!BQ$2,Assumptions!$A$1:$H$1,0)),0)</f>
        <v>29689</v>
      </c>
      <c r="BR38" s="17">
        <f>ROUND(INDEX('Pop and Housing Units'!$B$2:$P$115,MATCH('Property Value Dist'!$B38,'Pop and Housing Units'!$B$2:$B$115,0),MATCH('Property Value Dist'!BR$2,'Pop and Housing Units'!$B$2:$P$2,0))*INDEX(Assumptions!$A$1:$H$16,MATCH('Property Value Dist'!BR$4,Assumptions!$A$1:$A$16,0),MATCH('Property Value Dist'!BR$2,Assumptions!$A$1:$H$1,0)),0)</f>
        <v>25120</v>
      </c>
      <c r="BS38" s="17">
        <f>ROUND(INDEX('Pop and Housing Units'!$B$2:$P$115,MATCH('Property Value Dist'!$B38,'Pop and Housing Units'!$B$2:$B$115,0),MATCH('Property Value Dist'!BS$2,'Pop and Housing Units'!$B$2:$P$2,0))*INDEX(Assumptions!$A$1:$H$16,MATCH('Property Value Dist'!BS$4,Assumptions!$A$1:$A$16,0),MATCH('Property Value Dist'!BS$2,Assumptions!$A$1:$H$1,0)),0)</f>
        <v>30177</v>
      </c>
      <c r="BT38" s="17">
        <f>ROUND(INDEX('Pop and Housing Units'!$B$2:$P$115,MATCH('Property Value Dist'!$B38,'Pop and Housing Units'!$B$2:$B$115,0),MATCH('Property Value Dist'!BT$2,'Pop and Housing Units'!$B$2:$P$2,0))*INDEX(Assumptions!$A$1:$H$16,MATCH('Property Value Dist'!BT$4,Assumptions!$A$1:$A$16,0),MATCH('Property Value Dist'!BT$2,Assumptions!$A$1:$H$1,0)),0)</f>
        <v>19272</v>
      </c>
      <c r="BU38" s="17">
        <f>ROUND(INDEX('Pop and Housing Units'!$B$2:$P$115,MATCH('Property Value Dist'!$B38,'Pop and Housing Units'!$B$2:$B$115,0),MATCH('Property Value Dist'!BU$2,'Pop and Housing Units'!$B$2:$P$2,0))*INDEX(Assumptions!$A$1:$H$16,MATCH('Property Value Dist'!BU$4,Assumptions!$A$1:$A$16,0),MATCH('Property Value Dist'!BU$2,Assumptions!$A$1:$H$1,0)),0)</f>
        <v>10943</v>
      </c>
      <c r="BV38" s="17">
        <f>ROUND(INDEX('Pop and Housing Units'!$B$2:$P$115,MATCH('Property Value Dist'!$B38,'Pop and Housing Units'!$B$2:$B$115,0),MATCH('Property Value Dist'!BV$2,'Pop and Housing Units'!$B$2:$P$2,0))*INDEX(Assumptions!$A$1:$H$16,MATCH('Property Value Dist'!BV$4,Assumptions!$A$1:$A$16,0),MATCH('Property Value Dist'!BV$2,Assumptions!$A$1:$H$1,0)),0)</f>
        <v>32001</v>
      </c>
      <c r="BW38" s="17">
        <f>ROUND(INDEX('Pop and Housing Units'!$B$2:$P$115,MATCH('Property Value Dist'!$B38,'Pop and Housing Units'!$B$2:$B$115,0),MATCH('Property Value Dist'!BW$2,'Pop and Housing Units'!$B$2:$P$2,0))*INDEX(Assumptions!$A$1:$H$16,MATCH('Property Value Dist'!BW$4,Assumptions!$A$1:$A$16,0),MATCH('Property Value Dist'!BW$2,Assumptions!$A$1:$H$1,0)),0)</f>
        <v>15060</v>
      </c>
      <c r="BX38" s="17">
        <f>ROUND(INDEX('Pop and Housing Units'!$B$2:$P$115,MATCH('Property Value Dist'!$B38,'Pop and Housing Units'!$B$2:$B$115,0),MATCH('Property Value Dist'!BX$2,'Pop and Housing Units'!$B$2:$P$2,0))*INDEX(Assumptions!$A$1:$H$16,MATCH('Property Value Dist'!BX$4,Assumptions!$A$1:$A$16,0),MATCH('Property Value Dist'!BX$2,Assumptions!$A$1:$H$1,0)),0)</f>
        <v>5735</v>
      </c>
      <c r="BY38" s="17">
        <f>ROUND(INDEX('Pop and Housing Units'!$B$2:$P$115,MATCH('Property Value Dist'!$B38,'Pop and Housing Units'!$B$2:$B$115,0),MATCH('Property Value Dist'!BY$2,'Pop and Housing Units'!$B$2:$P$2,0))*INDEX(Assumptions!$A$1:$H$16,MATCH('Property Value Dist'!BY$4,Assumptions!$A$1:$A$16,0),MATCH('Property Value Dist'!BY$2,Assumptions!$A$1:$H$1,0)),0)</f>
        <v>2971</v>
      </c>
      <c r="BZ38" s="17">
        <f>ROUND(INDEX('Pop and Housing Units'!$B$2:$P$115,MATCH('Property Value Dist'!$B38,'Pop and Housing Units'!$B$2:$B$115,0),MATCH('Property Value Dist'!BZ$2,'Pop and Housing Units'!$B$2:$P$2,0))*INDEX(Assumptions!$A$1:$H$16,MATCH('Property Value Dist'!BZ$4,Assumptions!$A$1:$A$16,0),MATCH('Property Value Dist'!BZ$2,Assumptions!$A$1:$H$1,0)),0)</f>
        <v>2031</v>
      </c>
      <c r="CA38" s="17">
        <f>ROUND(INDEX('Pop and Housing Units'!$B$2:$P$115,MATCH('Property Value Dist'!$B38,'Pop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38" s="17">
        <f>ROUND(INDEX('Pop and Housing Units'!$B$2:$P$115,MATCH('Property Value Dist'!$B38,'Pop and Housing Units'!$B$2:$B$115,0),MATCH('Property Value Dist'!CB$2,'Pop and Housing Units'!$B$2:$P$2,0))*INDEX(Assumptions!$A$1:$H$16,MATCH('Property Value Dist'!CB$4,Assumptions!$A$1:$A$16,0),MATCH('Property Value Dist'!CB$2,Assumptions!$A$1:$H$1,0)),0)</f>
        <v>752</v>
      </c>
    </row>
    <row r="39" spans="2:80">
      <c r="B39" s="18">
        <f t="shared" si="6"/>
        <v>2054</v>
      </c>
      <c r="C39" s="19">
        <f>ROUND(INDEX('Pop and Housing Units'!$B$2:$P$115,MATCH('Property Value Dist'!$B39,'Pop and Housing Units'!$B$2:$B$115,0),MATCH('Property Value Dist'!C$2,'Pop and Housing Units'!$B$2:$P$2,0))*INDEX(Assumptions!$A$1:$H$16,MATCH('Property Value Dist'!C$4,Assumptions!$A$1:$A$16,0),MATCH('Property Value Dist'!C$2,Assumptions!$A$1:$H$1,0)),0)</f>
        <v>220980</v>
      </c>
      <c r="D39" s="19">
        <f>ROUND(INDEX('Pop and Housing Units'!$B$2:$P$115,MATCH('Property Value Dist'!$B39,'Pop and Housing Units'!$B$2:$B$115,0),MATCH('Property Value Dist'!D$2,'Pop and Housing Units'!$B$2:$P$2,0))*INDEX(Assumptions!$A$1:$H$16,MATCH('Property Value Dist'!D$4,Assumptions!$A$1:$A$16,0),MATCH('Property Value Dist'!D$2,Assumptions!$A$1:$H$1,0)),0)</f>
        <v>235884</v>
      </c>
      <c r="E39" s="19">
        <f>ROUND(INDEX('Pop and Housing Units'!$B$2:$P$115,MATCH('Property Value Dist'!$B39,'Pop and Housing Units'!$B$2:$B$115,0),MATCH('Property Value Dist'!E$2,'Pop and Housing Units'!$B$2:$P$2,0))*INDEX(Assumptions!$A$1:$H$16,MATCH('Property Value Dist'!E$4,Assumptions!$A$1:$A$16,0),MATCH('Property Value Dist'!E$2,Assumptions!$A$1:$H$1,0)),0)</f>
        <v>357166</v>
      </c>
      <c r="F39" s="19">
        <f>ROUND(INDEX('Pop and Housing Units'!$B$2:$P$115,MATCH('Property Value Dist'!$B39,'Pop and Housing Units'!$B$2:$B$115,0),MATCH('Property Value Dist'!F$2,'Pop and Housing Units'!$B$2:$P$2,0))*INDEX(Assumptions!$A$1:$H$16,MATCH('Property Value Dist'!F$4,Assumptions!$A$1:$A$16,0),MATCH('Property Value Dist'!F$2,Assumptions!$A$1:$H$1,0)),0)</f>
        <v>824308</v>
      </c>
      <c r="G39" s="19">
        <f>ROUND(INDEX('Pop and Housing Units'!$B$2:$P$115,MATCH('Property Value Dist'!$B39,'Pop and Housing Units'!$B$2:$B$115,0),MATCH('Property Value Dist'!G$2,'Pop and Housing Units'!$B$2:$P$2,0))*INDEX(Assumptions!$A$1:$H$16,MATCH('Property Value Dist'!G$4,Assumptions!$A$1:$A$16,0),MATCH('Property Value Dist'!G$2,Assumptions!$A$1:$H$1,0)),0)</f>
        <v>553992</v>
      </c>
      <c r="H39" s="19">
        <f>ROUND(INDEX('Pop and Housing Units'!$B$2:$P$115,MATCH('Property Value Dist'!$B39,'Pop and Housing Units'!$B$2:$B$115,0),MATCH('Property Value Dist'!H$2,'Pop and Housing Units'!$B$2:$P$2,0))*INDEX(Assumptions!$A$1:$H$16,MATCH('Property Value Dist'!H$4,Assumptions!$A$1:$A$16,0),MATCH('Property Value Dist'!H$2,Assumptions!$A$1:$H$1,0)),0)</f>
        <v>420376</v>
      </c>
      <c r="I39" s="19">
        <f>ROUND(INDEX('Pop and Housing Units'!$B$2:$P$115,MATCH('Property Value Dist'!$B39,'Pop and Housing Units'!$B$2:$B$115,0),MATCH('Property Value Dist'!I$2,'Pop and Housing Units'!$B$2:$P$2,0))*INDEX(Assumptions!$A$1:$H$16,MATCH('Property Value Dist'!I$4,Assumptions!$A$1:$A$16,0),MATCH('Property Value Dist'!I$2,Assumptions!$A$1:$H$1,0)),0)</f>
        <v>1177876</v>
      </c>
      <c r="J39" s="19">
        <f>ROUND(INDEX('Pop and Housing Units'!$B$2:$P$115,MATCH('Property Value Dist'!$B39,'Pop and Housing Units'!$B$2:$B$115,0),MATCH('Property Value Dist'!J$2,'Pop and Housing Units'!$B$2:$P$2,0))*INDEX(Assumptions!$A$1:$H$16,MATCH('Property Value Dist'!J$4,Assumptions!$A$1:$A$16,0),MATCH('Property Value Dist'!J$2,Assumptions!$A$1:$H$1,0)),0)</f>
        <v>591508</v>
      </c>
      <c r="K39" s="19">
        <f>ROUND(INDEX('Pop and Housing Units'!$B$2:$P$115,MATCH('Property Value Dist'!$B39,'Pop and Housing Units'!$B$2:$B$115,0),MATCH('Property Value Dist'!K$2,'Pop and Housing Units'!$B$2:$P$2,0))*INDEX(Assumptions!$A$1:$H$16,MATCH('Property Value Dist'!K$4,Assumptions!$A$1:$A$16,0),MATCH('Property Value Dist'!K$2,Assumptions!$A$1:$H$1,0)),0)</f>
        <v>271343</v>
      </c>
      <c r="L39" s="19">
        <f>ROUND(INDEX('Pop and Housing Units'!$B$2:$P$115,MATCH('Property Value Dist'!$B39,'Pop and Housing Units'!$B$2:$B$115,0),MATCH('Property Value Dist'!L$2,'Pop and Housing Units'!$B$2:$P$2,0))*INDEX(Assumptions!$A$1:$H$16,MATCH('Property Value Dist'!L$4,Assumptions!$A$1:$A$16,0),MATCH('Property Value Dist'!L$2,Assumptions!$A$1:$H$1,0)),0)</f>
        <v>294469</v>
      </c>
      <c r="M39" s="19">
        <f>ROUND(INDEX('Pop and Housing Units'!$B$2:$P$115,MATCH('Property Value Dist'!$B39,'Pop and Housing Units'!$B$2:$B$115,0),MATCH('Property Value Dist'!M$2,'Pop and Housing Units'!$B$2:$P$2,0))*INDEX(Assumptions!$A$1:$H$16,MATCH('Property Value Dist'!M$4,Assumptions!$A$1:$A$16,0),MATCH('Property Value Dist'!M$2,Assumptions!$A$1:$H$1,0)),0)</f>
        <v>102268</v>
      </c>
      <c r="N39" s="19">
        <f>ROUND(INDEX('Pop and Housing Units'!$B$2:$P$115,MATCH('Property Value Dist'!$B39,'Pop and Housing Units'!$B$2:$B$115,0),MATCH('Property Value Dist'!N$2,'Pop and Housing Units'!$B$2:$P$2,0))*INDEX(Assumptions!$A$1:$H$16,MATCH('Property Value Dist'!N$4,Assumptions!$A$1:$A$16,0),MATCH('Property Value Dist'!N$2,Assumptions!$A$1:$H$1,0)),0)</f>
        <v>58072</v>
      </c>
      <c r="O39" s="19">
        <f>ROUND(INDEX('Pop and Housing Units'!$B$2:$P$115,MATCH('Property Value Dist'!$B39,'Pop and Housing Units'!$B$2:$B$115,0),MATCH('Property Value Dist'!O$2,'Pop and Housing Units'!$B$2:$P$2,0))*INDEX(Assumptions!$A$1:$H$16,MATCH('Property Value Dist'!O$4,Assumptions!$A$1:$A$16,0),MATCH('Property Value Dist'!O$2,Assumptions!$A$1:$H$1,0)),0)</f>
        <v>30834</v>
      </c>
      <c r="P39" s="19">
        <f>ROUND(INDEX('Pop and Housing Units'!$B$2:$P$115,MATCH('Property Value Dist'!$B39,'Pop and Housing Units'!$B$2:$B$115,0),MATCH('Property Value Dist'!P$2,'Pop and Housing Units'!$B$2:$P$2,0))*INDEX(Assumptions!$A$1:$H$16,MATCH('Property Value Dist'!P$4,Assumptions!$A$1:$A$16,0),MATCH('Property Value Dist'!P$2,Assumptions!$A$1:$H$1,0)),0)</f>
        <v>261500</v>
      </c>
      <c r="Q39" s="19">
        <f>ROUND(INDEX('Pop and Housing Units'!$B$2:$P$115,MATCH('Property Value Dist'!$B39,'Pop and Housing Units'!$B$2:$B$115,0),MATCH('Property Value Dist'!Q$2,'Pop and Housing Units'!$B$2:$P$2,0))*INDEX(Assumptions!$A$1:$H$16,MATCH('Property Value Dist'!Q$4,Assumptions!$A$1:$A$16,0),MATCH('Property Value Dist'!Q$2,Assumptions!$A$1:$H$1,0)),0)</f>
        <v>221841</v>
      </c>
      <c r="R39" s="19">
        <f>ROUND(INDEX('Pop and Housing Units'!$B$2:$P$115,MATCH('Property Value Dist'!$B39,'Pop and Housing Units'!$B$2:$B$115,0),MATCH('Property Value Dist'!R$2,'Pop and Housing Units'!$B$2:$P$2,0))*INDEX(Assumptions!$A$1:$H$16,MATCH('Property Value Dist'!R$4,Assumptions!$A$1:$A$16,0),MATCH('Property Value Dist'!R$2,Assumptions!$A$1:$H$1,0)),0)</f>
        <v>286287</v>
      </c>
      <c r="S39" s="19">
        <f>ROUND(INDEX('Pop and Housing Units'!$B$2:$P$115,MATCH('Property Value Dist'!$B39,'Pop and Housing Units'!$B$2:$B$115,0),MATCH('Property Value Dist'!S$2,'Pop and Housing Units'!$B$2:$P$2,0))*INDEX(Assumptions!$A$1:$H$16,MATCH('Property Value Dist'!S$4,Assumptions!$A$1:$A$16,0),MATCH('Property Value Dist'!S$2,Assumptions!$A$1:$H$1,0)),0)</f>
        <v>632475</v>
      </c>
      <c r="T39" s="19">
        <f>ROUND(INDEX('Pop and Housing Units'!$B$2:$P$115,MATCH('Property Value Dist'!$B39,'Pop and Housing Units'!$B$2:$B$115,0),MATCH('Property Value Dist'!T$2,'Pop and Housing Units'!$B$2:$P$2,0))*INDEX(Assumptions!$A$1:$H$16,MATCH('Property Value Dist'!T$4,Assumptions!$A$1:$A$16,0),MATCH('Property Value Dist'!T$2,Assumptions!$A$1:$H$1,0)),0)</f>
        <v>462686</v>
      </c>
      <c r="U39" s="19">
        <f>ROUND(INDEX('Pop and Housing Units'!$B$2:$P$115,MATCH('Property Value Dist'!$B39,'Pop and Housing Units'!$B$2:$B$115,0),MATCH('Property Value Dist'!U$2,'Pop and Housing Units'!$B$2:$P$2,0))*INDEX(Assumptions!$A$1:$H$16,MATCH('Property Value Dist'!U$4,Assumptions!$A$1:$A$16,0),MATCH('Property Value Dist'!U$2,Assumptions!$A$1:$H$1,0)),0)</f>
        <v>391217</v>
      </c>
      <c r="V39" s="19">
        <f>ROUND(INDEX('Pop and Housing Units'!$B$2:$P$115,MATCH('Property Value Dist'!$B39,'Pop and Housing Units'!$B$2:$B$115,0),MATCH('Property Value Dist'!V$2,'Pop and Housing Units'!$B$2:$P$2,0))*INDEX(Assumptions!$A$1:$H$16,MATCH('Property Value Dist'!V$4,Assumptions!$A$1:$A$16,0),MATCH('Property Value Dist'!V$2,Assumptions!$A$1:$H$1,0)),0)</f>
        <v>1009646</v>
      </c>
      <c r="W39" s="19">
        <f>ROUND(INDEX('Pop and Housing Units'!$B$2:$P$115,MATCH('Property Value Dist'!$B39,'Pop and Housing Units'!$B$2:$B$115,0),MATCH('Property Value Dist'!W$2,'Pop and Housing Units'!$B$2:$P$2,0))*INDEX(Assumptions!$A$1:$H$16,MATCH('Property Value Dist'!W$4,Assumptions!$A$1:$A$16,0),MATCH('Property Value Dist'!W$2,Assumptions!$A$1:$H$1,0)),0)</f>
        <v>465164</v>
      </c>
      <c r="X39" s="19">
        <f>ROUND(INDEX('Pop and Housing Units'!$B$2:$P$115,MATCH('Property Value Dist'!$B39,'Pop and Housing Units'!$B$2:$B$115,0),MATCH('Property Value Dist'!X$2,'Pop and Housing Units'!$B$2:$P$2,0))*INDEX(Assumptions!$A$1:$H$16,MATCH('Property Value Dist'!X$4,Assumptions!$A$1:$A$16,0),MATCH('Property Value Dist'!X$2,Assumptions!$A$1:$H$1,0)),0)</f>
        <v>200773</v>
      </c>
      <c r="Y39" s="19">
        <f>ROUND(INDEX('Pop and Housing Units'!$B$2:$P$115,MATCH('Property Value Dist'!$B39,'Pop and Housing Units'!$B$2:$B$115,0),MATCH('Property Value Dist'!Y$2,'Pop and Housing Units'!$B$2:$P$2,0))*INDEX(Assumptions!$A$1:$H$16,MATCH('Property Value Dist'!Y$4,Assumptions!$A$1:$A$16,0),MATCH('Property Value Dist'!Y$2,Assumptions!$A$1:$H$1,0)),0)</f>
        <v>128065</v>
      </c>
      <c r="Z39" s="19">
        <f>ROUND(INDEX('Pop and Housing Units'!$B$2:$P$115,MATCH('Property Value Dist'!$B39,'Pop and Housing Units'!$B$2:$B$115,0),MATCH('Property Value Dist'!Z$2,'Pop and Housing Units'!$B$2:$P$2,0))*INDEX(Assumptions!$A$1:$H$16,MATCH('Property Value Dist'!Z$4,Assumptions!$A$1:$A$16,0),MATCH('Property Value Dist'!Z$2,Assumptions!$A$1:$H$1,0)),0)</f>
        <v>33049</v>
      </c>
      <c r="AA39" s="19">
        <f>ROUND(INDEX('Pop and Housing Units'!$B$2:$P$115,MATCH('Property Value Dist'!$B39,'Pop and Housing Units'!$B$2:$B$115,0),MATCH('Property Value Dist'!AA$2,'Pop and Housing Units'!$B$2:$P$2,0))*INDEX(Assumptions!$A$1:$H$16,MATCH('Property Value Dist'!AA$4,Assumptions!$A$1:$A$16,0),MATCH('Property Value Dist'!AA$2,Assumptions!$A$1:$H$1,0)),0)</f>
        <v>23134</v>
      </c>
      <c r="AB39" s="19">
        <f>ROUND(INDEX('Pop and Housing Units'!$B$2:$P$115,MATCH('Property Value Dist'!$B39,'Pop and Housing Units'!$B$2:$B$115,0),MATCH('Property Value Dist'!AB$2,'Pop and Housing Units'!$B$2:$P$2,0))*INDEX(Assumptions!$A$1:$H$16,MATCH('Property Value Dist'!AB$4,Assumptions!$A$1:$A$16,0),MATCH('Property Value Dist'!AB$2,Assumptions!$A$1:$H$1,0)),0)</f>
        <v>15285</v>
      </c>
      <c r="AC39" s="19">
        <f>ROUND(INDEX('Pop and Housing Units'!$B$2:$P$115,MATCH('Property Value Dist'!$B39,'Pop and Housing Units'!$B$2:$B$115,0),MATCH('Property Value Dist'!AC$2,'Pop and Housing Units'!$B$2:$P$2,0))*INDEX(Assumptions!$A$1:$H$16,MATCH('Property Value Dist'!AC$4,Assumptions!$A$1:$A$16,0),MATCH('Property Value Dist'!AC$2,Assumptions!$A$1:$H$1,0)),0)</f>
        <v>144243</v>
      </c>
      <c r="AD39" s="19">
        <f>ROUND(INDEX('Pop and Housing Units'!$B$2:$P$115,MATCH('Property Value Dist'!$B39,'Pop and Housing Units'!$B$2:$B$115,0),MATCH('Property Value Dist'!AD$2,'Pop and Housing Units'!$B$2:$P$2,0))*INDEX(Assumptions!$A$1:$H$16,MATCH('Property Value Dist'!AD$4,Assumptions!$A$1:$A$16,0),MATCH('Property Value Dist'!AD$2,Assumptions!$A$1:$H$1,0)),0)</f>
        <v>252425</v>
      </c>
      <c r="AE39" s="19">
        <f>ROUND(INDEX('Pop and Housing Units'!$B$2:$P$115,MATCH('Property Value Dist'!$B39,'Pop and Housing Units'!$B$2:$B$115,0),MATCH('Property Value Dist'!AE$2,'Pop and Housing Units'!$B$2:$P$2,0))*INDEX(Assumptions!$A$1:$H$16,MATCH('Property Value Dist'!AE$4,Assumptions!$A$1:$A$16,0),MATCH('Property Value Dist'!AE$2,Assumptions!$A$1:$H$1,0)),0)</f>
        <v>455013</v>
      </c>
      <c r="AF39" s="19">
        <f>ROUND(INDEX('Pop and Housing Units'!$B$2:$P$115,MATCH('Property Value Dist'!$B39,'Pop and Housing Units'!$B$2:$B$115,0),MATCH('Property Value Dist'!AF$2,'Pop and Housing Units'!$B$2:$P$2,0))*INDEX(Assumptions!$A$1:$H$16,MATCH('Property Value Dist'!AF$4,Assumptions!$A$1:$A$16,0),MATCH('Property Value Dist'!AF$2,Assumptions!$A$1:$H$1,0)),0)</f>
        <v>875586</v>
      </c>
      <c r="AG39" s="19">
        <f>ROUND(INDEX('Pop and Housing Units'!$B$2:$P$115,MATCH('Property Value Dist'!$B39,'Pop and Housing Units'!$B$2:$B$115,0),MATCH('Property Value Dist'!AG$2,'Pop and Housing Units'!$B$2:$P$2,0))*INDEX(Assumptions!$A$1:$H$16,MATCH('Property Value Dist'!AG$4,Assumptions!$A$1:$A$16,0),MATCH('Property Value Dist'!AG$2,Assumptions!$A$1:$H$1,0)),0)</f>
        <v>426651</v>
      </c>
      <c r="AH39" s="19">
        <f>ROUND(INDEX('Pop and Housing Units'!$B$2:$P$115,MATCH('Property Value Dist'!$B39,'Pop and Housing Units'!$B$2:$B$115,0),MATCH('Property Value Dist'!AH$2,'Pop and Housing Units'!$B$2:$P$2,0))*INDEX(Assumptions!$A$1:$H$16,MATCH('Property Value Dist'!AH$4,Assumptions!$A$1:$A$16,0),MATCH('Property Value Dist'!AH$2,Assumptions!$A$1:$H$1,0)),0)</f>
        <v>308339</v>
      </c>
      <c r="AI39" s="19">
        <f>ROUND(INDEX('Pop and Housing Units'!$B$2:$P$115,MATCH('Property Value Dist'!$B39,'Pop and Housing Units'!$B$2:$B$115,0),MATCH('Property Value Dist'!AI$2,'Pop and Housing Units'!$B$2:$P$2,0))*INDEX(Assumptions!$A$1:$H$16,MATCH('Property Value Dist'!AI$4,Assumptions!$A$1:$A$16,0),MATCH('Property Value Dist'!AI$2,Assumptions!$A$1:$H$1,0)),0)</f>
        <v>767404</v>
      </c>
      <c r="AJ39" s="19">
        <f>ROUND(INDEX('Pop and Housing Units'!$B$2:$P$115,MATCH('Property Value Dist'!$B39,'Pop and Housing Units'!$B$2:$B$115,0),MATCH('Property Value Dist'!AJ$2,'Pop and Housing Units'!$B$2:$P$2,0))*INDEX(Assumptions!$A$1:$H$16,MATCH('Property Value Dist'!AJ$4,Assumptions!$A$1:$A$16,0),MATCH('Property Value Dist'!AJ$2,Assumptions!$A$1:$H$1,0)),0)</f>
        <v>408418</v>
      </c>
      <c r="AK39" s="19">
        <f>ROUND(INDEX('Pop and Housing Units'!$B$2:$P$115,MATCH('Property Value Dist'!$B39,'Pop and Housing Units'!$B$2:$B$115,0),MATCH('Property Value Dist'!AK$2,'Pop and Housing Units'!$B$2:$P$2,0))*INDEX(Assumptions!$A$1:$H$16,MATCH('Property Value Dist'!AK$4,Assumptions!$A$1:$A$16,0),MATCH('Property Value Dist'!AK$2,Assumptions!$A$1:$H$1,0)),0)</f>
        <v>175846</v>
      </c>
      <c r="AL39" s="19">
        <f>ROUND(INDEX('Pop and Housing Units'!$B$2:$P$115,MATCH('Property Value Dist'!$B39,'Pop and Housing Units'!$B$2:$B$115,0),MATCH('Property Value Dist'!AL$2,'Pop and Housing Units'!$B$2:$P$2,0))*INDEX(Assumptions!$A$1:$H$16,MATCH('Property Value Dist'!AL$4,Assumptions!$A$1:$A$16,0),MATCH('Property Value Dist'!AL$2,Assumptions!$A$1:$H$1,0)),0)</f>
        <v>172605</v>
      </c>
      <c r="AM39" s="19">
        <f>ROUND(INDEX('Pop and Housing Units'!$B$2:$P$115,MATCH('Property Value Dist'!$B39,'Pop and Housing Units'!$B$2:$B$115,0),MATCH('Property Value Dist'!AM$2,'Pop and Housing Units'!$B$2:$P$2,0))*INDEX(Assumptions!$A$1:$H$16,MATCH('Property Value Dist'!AM$4,Assumptions!$A$1:$A$16,0),MATCH('Property Value Dist'!AM$2,Assumptions!$A$1:$H$1,0)),0)</f>
        <v>35250</v>
      </c>
      <c r="AN39" s="19">
        <f>ROUND(INDEX('Pop and Housing Units'!$B$2:$P$115,MATCH('Property Value Dist'!$B39,'Pop and Housing Units'!$B$2:$B$115,0),MATCH('Property Value Dist'!AN$2,'Pop and Housing Units'!$B$2:$P$2,0))*INDEX(Assumptions!$A$1:$H$16,MATCH('Property Value Dist'!AN$4,Assumptions!$A$1:$A$16,0),MATCH('Property Value Dist'!AN$2,Assumptions!$A$1:$H$1,0)),0)</f>
        <v>14586</v>
      </c>
      <c r="AO39" s="19">
        <f>ROUND(INDEX('Pop and Housing Units'!$B$2:$P$115,MATCH('Property Value Dist'!$B39,'Pop and Housing Units'!$B$2:$B$115,0),MATCH('Property Value Dist'!AO$2,'Pop and Housing Units'!$B$2:$P$2,0))*INDEX(Assumptions!$A$1:$H$16,MATCH('Property Value Dist'!AO$4,Assumptions!$A$1:$A$16,0),MATCH('Property Value Dist'!AO$2,Assumptions!$A$1:$H$1,0)),0)</f>
        <v>15397</v>
      </c>
      <c r="AP39" s="19">
        <f>ROUND(INDEX('Pop and Housing Units'!$B$2:$P$115,MATCH('Property Value Dist'!$B39,'Pop and Housing Units'!$B$2:$B$115,0),MATCH('Property Value Dist'!AP$2,'Pop and Housing Units'!$B$2:$P$2,0))*INDEX(Assumptions!$A$1:$H$16,MATCH('Property Value Dist'!AP$4,Assumptions!$A$1:$A$16,0),MATCH('Property Value Dist'!AP$2,Assumptions!$A$1:$H$1,0)),0)</f>
        <v>120888</v>
      </c>
      <c r="AQ39" s="19">
        <f>ROUND(INDEX('Pop and Housing Units'!$B$2:$P$115,MATCH('Property Value Dist'!$B39,'Pop and Housing Units'!$B$2:$B$115,0),MATCH('Property Value Dist'!AQ$2,'Pop and Housing Units'!$B$2:$P$2,0))*INDEX(Assumptions!$A$1:$H$16,MATCH('Property Value Dist'!AQ$4,Assumptions!$A$1:$A$16,0),MATCH('Property Value Dist'!AQ$2,Assumptions!$A$1:$H$1,0)),0)</f>
        <v>121274</v>
      </c>
      <c r="AR39" s="19">
        <f>ROUND(INDEX('Pop and Housing Units'!$B$2:$P$115,MATCH('Property Value Dist'!$B39,'Pop and Housing Units'!$B$2:$B$115,0),MATCH('Property Value Dist'!AR$2,'Pop and Housing Units'!$B$2:$P$2,0))*INDEX(Assumptions!$A$1:$H$16,MATCH('Property Value Dist'!AR$4,Assumptions!$A$1:$A$16,0),MATCH('Property Value Dist'!AR$2,Assumptions!$A$1:$H$1,0)),0)</f>
        <v>101361</v>
      </c>
      <c r="AS39" s="19">
        <f>ROUND(INDEX('Pop and Housing Units'!$B$2:$P$115,MATCH('Property Value Dist'!$B39,'Pop and Housing Units'!$B$2:$B$115,0),MATCH('Property Value Dist'!AS$2,'Pop and Housing Units'!$B$2:$P$2,0))*INDEX(Assumptions!$A$1:$H$16,MATCH('Property Value Dist'!AS$4,Assumptions!$A$1:$A$16,0),MATCH('Property Value Dist'!AS$2,Assumptions!$A$1:$H$1,0)),0)</f>
        <v>110868</v>
      </c>
      <c r="AT39" s="19">
        <f>ROUND(INDEX('Pop and Housing Units'!$B$2:$P$115,MATCH('Property Value Dist'!$B39,'Pop and Housing Units'!$B$2:$B$115,0),MATCH('Property Value Dist'!AT$2,'Pop and Housing Units'!$B$2:$P$2,0))*INDEX(Assumptions!$A$1:$H$16,MATCH('Property Value Dist'!AT$4,Assumptions!$A$1:$A$16,0),MATCH('Property Value Dist'!AT$2,Assumptions!$A$1:$H$1,0)),0)</f>
        <v>56269</v>
      </c>
      <c r="AU39" s="19">
        <f>ROUND(INDEX('Pop and Housing Units'!$B$2:$P$115,MATCH('Property Value Dist'!$B39,'Pop and Housing Units'!$B$2:$B$115,0),MATCH('Property Value Dist'!AU$2,'Pop and Housing Units'!$B$2:$P$2,0))*INDEX(Assumptions!$A$1:$H$16,MATCH('Property Value Dist'!AU$4,Assumptions!$A$1:$A$16,0),MATCH('Property Value Dist'!AU$2,Assumptions!$A$1:$H$1,0)),0)</f>
        <v>21647</v>
      </c>
      <c r="AV39" s="19">
        <f>ROUND(INDEX('Pop and Housing Units'!$B$2:$P$115,MATCH('Property Value Dist'!$B39,'Pop and Housing Units'!$B$2:$B$115,0),MATCH('Property Value Dist'!AV$2,'Pop and Housing Units'!$B$2:$P$2,0))*INDEX(Assumptions!$A$1:$H$16,MATCH('Property Value Dist'!AV$4,Assumptions!$A$1:$A$16,0),MATCH('Property Value Dist'!AV$2,Assumptions!$A$1:$H$1,0)),0)</f>
        <v>65069</v>
      </c>
      <c r="AW39" s="19">
        <f>ROUND(INDEX('Pop and Housing Units'!$B$2:$P$115,MATCH('Property Value Dist'!$B39,'Pop and Housing Units'!$B$2:$B$115,0),MATCH('Property Value Dist'!AW$2,'Pop and Housing Units'!$B$2:$P$2,0))*INDEX(Assumptions!$A$1:$H$16,MATCH('Property Value Dist'!AW$4,Assumptions!$A$1:$A$16,0),MATCH('Property Value Dist'!AW$2,Assumptions!$A$1:$H$1,0)),0)</f>
        <v>18692</v>
      </c>
      <c r="AX39" s="19">
        <f>ROUND(INDEX('Pop and Housing Units'!$B$2:$P$115,MATCH('Property Value Dist'!$B39,'Pop and Housing Units'!$B$2:$B$115,0),MATCH('Property Value Dist'!AX$2,'Pop and Housing Units'!$B$2:$P$2,0))*INDEX(Assumptions!$A$1:$H$16,MATCH('Property Value Dist'!AX$4,Assumptions!$A$1:$A$16,0),MATCH('Property Value Dist'!AX$2,Assumptions!$A$1:$H$1,0)),0)</f>
        <v>11755</v>
      </c>
      <c r="AY39" s="19">
        <f>ROUND(INDEX('Pop and Housing Units'!$B$2:$P$115,MATCH('Property Value Dist'!$B39,'Pop and Housing Units'!$B$2:$B$115,0),MATCH('Property Value Dist'!AY$2,'Pop and Housing Units'!$B$2:$P$2,0))*INDEX(Assumptions!$A$1:$H$16,MATCH('Property Value Dist'!AY$4,Assumptions!$A$1:$A$16,0),MATCH('Property Value Dist'!AY$2,Assumptions!$A$1:$H$1,0)),0)</f>
        <v>6937</v>
      </c>
      <c r="AZ39" s="19">
        <f>ROUND(INDEX('Pop and Housing Units'!$B$2:$P$115,MATCH('Property Value Dist'!$B39,'Pop and Housing Units'!$B$2:$B$115,0),MATCH('Property Value Dist'!AZ$2,'Pop and Housing Units'!$B$2:$P$2,0))*INDEX(Assumptions!$A$1:$H$16,MATCH('Property Value Dist'!AZ$4,Assumptions!$A$1:$A$16,0),MATCH('Property Value Dist'!AZ$2,Assumptions!$A$1:$H$1,0)),0)</f>
        <v>1670</v>
      </c>
      <c r="BA39" s="19">
        <f>ROUND(INDEX('Pop and Housing Units'!$B$2:$P$115,MATCH('Property Value Dist'!$B39,'Pop and Housing Units'!$B$2:$B$115,0),MATCH('Property Value Dist'!BA$2,'Pop and Housing Units'!$B$2:$P$2,0))*INDEX(Assumptions!$A$1:$H$16,MATCH('Property Value Dist'!BA$4,Assumptions!$A$1:$A$16,0),MATCH('Property Value Dist'!BA$2,Assumptions!$A$1:$H$1,0)),0)</f>
        <v>3854</v>
      </c>
      <c r="BB39" s="19">
        <f>ROUND(INDEX('Pop and Housing Units'!$B$2:$P$115,MATCH('Property Value Dist'!$B39,'Pop and Housing Units'!$B$2:$B$115,0),MATCH('Property Value Dist'!BB$2,'Pop and Housing Units'!$B$2:$P$2,0))*INDEX(Assumptions!$A$1:$H$16,MATCH('Property Value Dist'!BB$4,Assumptions!$A$1:$A$16,0),MATCH('Property Value Dist'!BB$2,Assumptions!$A$1:$H$1,0)),0)</f>
        <v>2055</v>
      </c>
      <c r="BC39" s="19">
        <f>ROUND(INDEX('Pop and Housing Units'!$B$2:$P$115,MATCH('Property Value Dist'!$B39,'Pop and Housing Units'!$B$2:$B$115,0),MATCH('Property Value Dist'!BC$2,'Pop and Housing Units'!$B$2:$P$2,0))*INDEX(Assumptions!$A$1:$H$16,MATCH('Property Value Dist'!BC$4,Assumptions!$A$1:$A$16,0),MATCH('Property Value Dist'!BC$2,Assumptions!$A$1:$H$1,0)),0)</f>
        <v>74770</v>
      </c>
      <c r="BD39" s="19">
        <f>ROUND(INDEX('Pop and Housing Units'!$B$2:$P$115,MATCH('Property Value Dist'!$B39,'Pop and Housing Units'!$B$2:$B$115,0),MATCH('Property Value Dist'!BD$2,'Pop and Housing Units'!$B$2:$P$2,0))*INDEX(Assumptions!$A$1:$H$16,MATCH('Property Value Dist'!BD$4,Assumptions!$A$1:$A$16,0),MATCH('Property Value Dist'!BD$2,Assumptions!$A$1:$H$1,0)),0)</f>
        <v>104873</v>
      </c>
      <c r="BE39" s="19">
        <f>ROUND(INDEX('Pop and Housing Units'!$B$2:$P$115,MATCH('Property Value Dist'!$B39,'Pop and Housing Units'!$B$2:$B$115,0),MATCH('Property Value Dist'!BE$2,'Pop and Housing Units'!$B$2:$P$2,0))*INDEX(Assumptions!$A$1:$H$16,MATCH('Property Value Dist'!BE$4,Assumptions!$A$1:$A$16,0),MATCH('Property Value Dist'!BE$2,Assumptions!$A$1:$H$1,0)),0)</f>
        <v>141958</v>
      </c>
      <c r="BF39" s="19">
        <f>ROUND(INDEX('Pop and Housing Units'!$B$2:$P$115,MATCH('Property Value Dist'!$B39,'Pop and Housing Units'!$B$2:$B$115,0),MATCH('Property Value Dist'!BF$2,'Pop and Housing Units'!$B$2:$P$2,0))*INDEX(Assumptions!$A$1:$H$16,MATCH('Property Value Dist'!BF$4,Assumptions!$A$1:$A$16,0),MATCH('Property Value Dist'!BF$2,Assumptions!$A$1:$H$1,0)),0)</f>
        <v>140156</v>
      </c>
      <c r="BG39" s="19">
        <f>ROUND(INDEX('Pop and Housing Units'!$B$2:$P$115,MATCH('Property Value Dist'!$B39,'Pop and Housing Units'!$B$2:$B$115,0),MATCH('Property Value Dist'!BG$2,'Pop and Housing Units'!$B$2:$P$2,0))*INDEX(Assumptions!$A$1:$H$16,MATCH('Property Value Dist'!BG$4,Assumptions!$A$1:$A$16,0),MATCH('Property Value Dist'!BG$2,Assumptions!$A$1:$H$1,0)),0)</f>
        <v>89484</v>
      </c>
      <c r="BH39" s="19">
        <f>ROUND(INDEX('Pop and Housing Units'!$B$2:$P$115,MATCH('Property Value Dist'!$B39,'Pop and Housing Units'!$B$2:$B$115,0),MATCH('Property Value Dist'!BH$2,'Pop and Housing Units'!$B$2:$P$2,0))*INDEX(Assumptions!$A$1:$H$16,MATCH('Property Value Dist'!BH$4,Assumptions!$A$1:$A$16,0),MATCH('Property Value Dist'!BH$2,Assumptions!$A$1:$H$1,0)),0)</f>
        <v>50973</v>
      </c>
      <c r="BI39" s="19">
        <f>ROUND(INDEX('Pop and Housing Units'!$B$2:$P$115,MATCH('Property Value Dist'!$B39,'Pop and Housing Units'!$B$2:$B$115,0),MATCH('Property Value Dist'!BI$2,'Pop and Housing Units'!$B$2:$P$2,0))*INDEX(Assumptions!$A$1:$H$16,MATCH('Property Value Dist'!BI$4,Assumptions!$A$1:$A$16,0),MATCH('Property Value Dist'!BI$2,Assumptions!$A$1:$H$1,0)),0)</f>
        <v>94588</v>
      </c>
      <c r="BJ39" s="19">
        <f>ROUND(INDEX('Pop and Housing Units'!$B$2:$P$115,MATCH('Property Value Dist'!$B39,'Pop and Housing Units'!$B$2:$B$115,0),MATCH('Property Value Dist'!BJ$2,'Pop and Housing Units'!$B$2:$P$2,0))*INDEX(Assumptions!$A$1:$H$16,MATCH('Property Value Dist'!BJ$4,Assumptions!$A$1:$A$16,0),MATCH('Property Value Dist'!BJ$2,Assumptions!$A$1:$H$1,0)),0)</f>
        <v>31454</v>
      </c>
      <c r="BK39" s="19">
        <f>ROUND(INDEX('Pop and Housing Units'!$B$2:$P$115,MATCH('Property Value Dist'!$B39,'Pop and Housing Units'!$B$2:$B$115,0),MATCH('Property Value Dist'!BK$2,'Pop and Housing Units'!$B$2:$P$2,0))*INDEX(Assumptions!$A$1:$H$16,MATCH('Property Value Dist'!BK$4,Assumptions!$A$1:$A$16,0),MATCH('Property Value Dist'!BK$2,Assumptions!$A$1:$H$1,0)),0)</f>
        <v>10435</v>
      </c>
      <c r="BL39" s="19">
        <f>ROUND(INDEX('Pop and Housing Units'!$B$2:$P$115,MATCH('Property Value Dist'!$B39,'Pop and Housing Units'!$B$2:$B$115,0),MATCH('Property Value Dist'!BL$2,'Pop and Housing Units'!$B$2:$P$2,0))*INDEX(Assumptions!$A$1:$H$16,MATCH('Property Value Dist'!BL$4,Assumptions!$A$1:$A$16,0),MATCH('Property Value Dist'!BL$2,Assumptions!$A$1:$H$1,0)),0)</f>
        <v>6756</v>
      </c>
      <c r="BM39" s="19">
        <f>ROUND(INDEX('Pop and Housing Units'!$B$2:$P$115,MATCH('Property Value Dist'!$B39,'Pop and Housing Units'!$B$2:$B$115,0),MATCH('Property Value Dist'!BM$2,'Pop and Housing Units'!$B$2:$P$2,0))*INDEX(Assumptions!$A$1:$H$16,MATCH('Property Value Dist'!BM$4,Assumptions!$A$1:$A$16,0),MATCH('Property Value Dist'!BM$2,Assumptions!$A$1:$H$1,0)),0)</f>
        <v>1351</v>
      </c>
      <c r="BN39" s="19">
        <f>ROUND(INDEX('Pop and Housing Units'!$B$2:$P$115,MATCH('Property Value Dist'!$B39,'Pop and Housing Units'!$B$2:$B$115,0),MATCH('Property Value Dist'!BN$2,'Pop and Housing Units'!$B$2:$P$2,0))*INDEX(Assumptions!$A$1:$H$16,MATCH('Property Value Dist'!BN$4,Assumptions!$A$1:$A$16,0),MATCH('Property Value Dist'!BN$2,Assumptions!$A$1:$H$1,0)),0)</f>
        <v>225</v>
      </c>
      <c r="BO39" s="19">
        <f>ROUND(INDEX('Pop and Housing Units'!$B$2:$P$115,MATCH('Property Value Dist'!$B39,'Pop and Housing Units'!$B$2:$B$115,0),MATCH('Property Value Dist'!BO$2,'Pop and Housing Units'!$B$2:$P$2,0))*INDEX(Assumptions!$A$1:$H$16,MATCH('Property Value Dist'!BO$4,Assumptions!$A$1:$A$16,0),MATCH('Property Value Dist'!BO$2,Assumptions!$A$1:$H$1,0)),0)</f>
        <v>3678</v>
      </c>
      <c r="BP39" s="19">
        <f>ROUND(INDEX('Pop and Housing Units'!$B$2:$P$115,MATCH('Property Value Dist'!$B39,'Pop and Housing Units'!$B$2:$B$115,0),MATCH('Property Value Dist'!BP$2,'Pop and Housing Units'!$B$2:$P$2,0))*INDEX(Assumptions!$A$1:$H$16,MATCH('Property Value Dist'!BP$4,Assumptions!$A$1:$A$16,0),MATCH('Property Value Dist'!BP$2,Assumptions!$A$1:$H$1,0)),0)</f>
        <v>14413</v>
      </c>
      <c r="BQ39" s="19">
        <f>ROUND(INDEX('Pop and Housing Units'!$B$2:$P$115,MATCH('Property Value Dist'!$B39,'Pop and Housing Units'!$B$2:$B$115,0),MATCH('Property Value Dist'!BQ$2,'Pop and Housing Units'!$B$2:$P$2,0))*INDEX(Assumptions!$A$1:$H$16,MATCH('Property Value Dist'!BQ$4,Assumptions!$A$1:$A$16,0),MATCH('Property Value Dist'!BQ$2,Assumptions!$A$1:$H$1,0)),0)</f>
        <v>29985</v>
      </c>
      <c r="BR39" s="19">
        <f>ROUND(INDEX('Pop and Housing Units'!$B$2:$P$115,MATCH('Property Value Dist'!$B39,'Pop and Housing Units'!$B$2:$B$115,0),MATCH('Property Value Dist'!BR$2,'Pop and Housing Units'!$B$2:$P$2,0))*INDEX(Assumptions!$A$1:$H$16,MATCH('Property Value Dist'!BR$4,Assumptions!$A$1:$A$16,0),MATCH('Property Value Dist'!BR$2,Assumptions!$A$1:$H$1,0)),0)</f>
        <v>25370</v>
      </c>
      <c r="BS39" s="19">
        <f>ROUND(INDEX('Pop and Housing Units'!$B$2:$P$115,MATCH('Property Value Dist'!$B39,'Pop and Housing Units'!$B$2:$B$115,0),MATCH('Property Value Dist'!BS$2,'Pop and Housing Units'!$B$2:$P$2,0))*INDEX(Assumptions!$A$1:$H$16,MATCH('Property Value Dist'!BS$4,Assumptions!$A$1:$A$16,0),MATCH('Property Value Dist'!BS$2,Assumptions!$A$1:$H$1,0)),0)</f>
        <v>30479</v>
      </c>
      <c r="BT39" s="19">
        <f>ROUND(INDEX('Pop and Housing Units'!$B$2:$P$115,MATCH('Property Value Dist'!$B39,'Pop and Housing Units'!$B$2:$B$115,0),MATCH('Property Value Dist'!BT$2,'Pop and Housing Units'!$B$2:$P$2,0))*INDEX(Assumptions!$A$1:$H$16,MATCH('Property Value Dist'!BT$4,Assumptions!$A$1:$A$16,0),MATCH('Property Value Dist'!BT$2,Assumptions!$A$1:$H$1,0)),0)</f>
        <v>19465</v>
      </c>
      <c r="BU39" s="19">
        <f>ROUND(INDEX('Pop and Housing Units'!$B$2:$P$115,MATCH('Property Value Dist'!$B39,'Pop and Housing Units'!$B$2:$B$115,0),MATCH('Property Value Dist'!BU$2,'Pop and Housing Units'!$B$2:$P$2,0))*INDEX(Assumptions!$A$1:$H$16,MATCH('Property Value Dist'!BU$4,Assumptions!$A$1:$A$16,0),MATCH('Property Value Dist'!BU$2,Assumptions!$A$1:$H$1,0)),0)</f>
        <v>11052</v>
      </c>
      <c r="BV39" s="19">
        <f>ROUND(INDEX('Pop and Housing Units'!$B$2:$P$115,MATCH('Property Value Dist'!$B39,'Pop and Housing Units'!$B$2:$B$115,0),MATCH('Property Value Dist'!BV$2,'Pop and Housing Units'!$B$2:$P$2,0))*INDEX(Assumptions!$A$1:$H$16,MATCH('Property Value Dist'!BV$4,Assumptions!$A$1:$A$16,0),MATCH('Property Value Dist'!BV$2,Assumptions!$A$1:$H$1,0)),0)</f>
        <v>32321</v>
      </c>
      <c r="BW39" s="19">
        <f>ROUND(INDEX('Pop and Housing Units'!$B$2:$P$115,MATCH('Property Value Dist'!$B39,'Pop and Housing Units'!$B$2:$B$115,0),MATCH('Property Value Dist'!BW$2,'Pop and Housing Units'!$B$2:$P$2,0))*INDEX(Assumptions!$A$1:$H$16,MATCH('Property Value Dist'!BW$4,Assumptions!$A$1:$A$16,0),MATCH('Property Value Dist'!BW$2,Assumptions!$A$1:$H$1,0)),0)</f>
        <v>15211</v>
      </c>
      <c r="BX39" s="19">
        <f>ROUND(INDEX('Pop and Housing Units'!$B$2:$P$115,MATCH('Property Value Dist'!$B39,'Pop and Housing Units'!$B$2:$B$115,0),MATCH('Property Value Dist'!BX$2,'Pop and Housing Units'!$B$2:$P$2,0))*INDEX(Assumptions!$A$1:$H$16,MATCH('Property Value Dist'!BX$4,Assumptions!$A$1:$A$16,0),MATCH('Property Value Dist'!BX$2,Assumptions!$A$1:$H$1,0)),0)</f>
        <v>5792</v>
      </c>
      <c r="BY39" s="19">
        <f>ROUND(INDEX('Pop and Housing Units'!$B$2:$P$115,MATCH('Property Value Dist'!$B39,'Pop and Housing Units'!$B$2:$B$115,0),MATCH('Property Value Dist'!BY$2,'Pop and Housing Units'!$B$2:$P$2,0))*INDEX(Assumptions!$A$1:$H$16,MATCH('Property Value Dist'!BY$4,Assumptions!$A$1:$A$16,0),MATCH('Property Value Dist'!BY$2,Assumptions!$A$1:$H$1,0)),0)</f>
        <v>3000</v>
      </c>
      <c r="BZ39" s="19">
        <f>ROUND(INDEX('Pop and Housing Units'!$B$2:$P$115,MATCH('Property Value Dist'!$B39,'Pop and Housing Units'!$B$2:$B$115,0),MATCH('Property Value Dist'!BZ$2,'Pop and Housing Units'!$B$2:$P$2,0))*INDEX(Assumptions!$A$1:$H$16,MATCH('Property Value Dist'!BZ$4,Assumptions!$A$1:$A$16,0),MATCH('Property Value Dist'!BZ$2,Assumptions!$A$1:$H$1,0)),0)</f>
        <v>2051</v>
      </c>
      <c r="CA39" s="19">
        <f>ROUND(INDEX('Pop and Housing Units'!$B$2:$P$115,MATCH('Property Value Dist'!$B39,'Pop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39" s="19">
        <f>ROUND(INDEX('Pop and Housing Units'!$B$2:$P$115,MATCH('Property Value Dist'!$B39,'Pop and Housing Units'!$B$2:$B$115,0),MATCH('Property Value Dist'!CB$2,'Pop and Housing Units'!$B$2:$P$2,0))*INDEX(Assumptions!$A$1:$H$16,MATCH('Property Value Dist'!CB$4,Assumptions!$A$1:$A$16,0),MATCH('Property Value Dist'!CB$2,Assumptions!$A$1:$H$1,0)),0)</f>
        <v>760</v>
      </c>
    </row>
    <row r="40" spans="2:80">
      <c r="B40" s="18">
        <f t="shared" si="6"/>
        <v>2055</v>
      </c>
      <c r="C40" s="17">
        <f>ROUND(INDEX('Pop and Housing Units'!$B$2:$P$115,MATCH('Property Value Dist'!$B40,'Pop and Housing Units'!$B$2:$B$115,0),MATCH('Property Value Dist'!C$2,'Pop and Housing Units'!$B$2:$P$2,0))*INDEX(Assumptions!$A$1:$H$16,MATCH('Property Value Dist'!C$4,Assumptions!$A$1:$A$16,0),MATCH('Property Value Dist'!C$2,Assumptions!$A$1:$H$1,0)),0)</f>
        <v>227213</v>
      </c>
      <c r="D40" s="17">
        <f>ROUND(INDEX('Pop and Housing Units'!$B$2:$P$115,MATCH('Property Value Dist'!$B40,'Pop and Housing Units'!$B$2:$B$115,0),MATCH('Property Value Dist'!D$2,'Pop and Housing Units'!$B$2:$P$2,0))*INDEX(Assumptions!$A$1:$H$16,MATCH('Property Value Dist'!D$4,Assumptions!$A$1:$A$16,0),MATCH('Property Value Dist'!D$2,Assumptions!$A$1:$H$1,0)),0)</f>
        <v>242537</v>
      </c>
      <c r="E40" s="17">
        <f>ROUND(INDEX('Pop and Housing Units'!$B$2:$P$115,MATCH('Property Value Dist'!$B40,'Pop and Housing Units'!$B$2:$B$115,0),MATCH('Property Value Dist'!E$2,'Pop and Housing Units'!$B$2:$P$2,0))*INDEX(Assumptions!$A$1:$H$16,MATCH('Property Value Dist'!E$4,Assumptions!$A$1:$A$16,0),MATCH('Property Value Dist'!E$2,Assumptions!$A$1:$H$1,0)),0)</f>
        <v>367240</v>
      </c>
      <c r="F40" s="17">
        <f>ROUND(INDEX('Pop and Housing Units'!$B$2:$P$115,MATCH('Property Value Dist'!$B40,'Pop and Housing Units'!$B$2:$B$115,0),MATCH('Property Value Dist'!F$2,'Pop and Housing Units'!$B$2:$P$2,0))*INDEX(Assumptions!$A$1:$H$16,MATCH('Property Value Dist'!F$4,Assumptions!$A$1:$A$16,0),MATCH('Property Value Dist'!F$2,Assumptions!$A$1:$H$1,0)),0)</f>
        <v>847558</v>
      </c>
      <c r="G40" s="17">
        <f>ROUND(INDEX('Pop and Housing Units'!$B$2:$P$115,MATCH('Property Value Dist'!$B40,'Pop and Housing Units'!$B$2:$B$115,0),MATCH('Property Value Dist'!G$2,'Pop and Housing Units'!$B$2:$P$2,0))*INDEX(Assumptions!$A$1:$H$16,MATCH('Property Value Dist'!G$4,Assumptions!$A$1:$A$16,0),MATCH('Property Value Dist'!G$2,Assumptions!$A$1:$H$1,0)),0)</f>
        <v>569618</v>
      </c>
      <c r="H40" s="17">
        <f>ROUND(INDEX('Pop and Housing Units'!$B$2:$P$115,MATCH('Property Value Dist'!$B40,'Pop and Housing Units'!$B$2:$B$115,0),MATCH('Property Value Dist'!H$2,'Pop and Housing Units'!$B$2:$P$2,0))*INDEX(Assumptions!$A$1:$H$16,MATCH('Property Value Dist'!H$4,Assumptions!$A$1:$A$16,0),MATCH('Property Value Dist'!H$2,Assumptions!$A$1:$H$1,0)),0)</f>
        <v>432233</v>
      </c>
      <c r="I40" s="17">
        <f>ROUND(INDEX('Pop and Housing Units'!$B$2:$P$115,MATCH('Property Value Dist'!$B40,'Pop and Housing Units'!$B$2:$B$115,0),MATCH('Property Value Dist'!I$2,'Pop and Housing Units'!$B$2:$P$2,0))*INDEX(Assumptions!$A$1:$H$16,MATCH('Property Value Dist'!I$4,Assumptions!$A$1:$A$16,0),MATCH('Property Value Dist'!I$2,Assumptions!$A$1:$H$1,0)),0)</f>
        <v>1211099</v>
      </c>
      <c r="J40" s="17">
        <f>ROUND(INDEX('Pop and Housing Units'!$B$2:$P$115,MATCH('Property Value Dist'!$B40,'Pop and Housing Units'!$B$2:$B$115,0),MATCH('Property Value Dist'!J$2,'Pop and Housing Units'!$B$2:$P$2,0))*INDEX(Assumptions!$A$1:$H$16,MATCH('Property Value Dist'!J$4,Assumptions!$A$1:$A$16,0),MATCH('Property Value Dist'!J$2,Assumptions!$A$1:$H$1,0)),0)</f>
        <v>608192</v>
      </c>
      <c r="K40" s="17">
        <f>ROUND(INDEX('Pop and Housing Units'!$B$2:$P$115,MATCH('Property Value Dist'!$B40,'Pop and Housing Units'!$B$2:$B$115,0),MATCH('Property Value Dist'!K$2,'Pop and Housing Units'!$B$2:$P$2,0))*INDEX(Assumptions!$A$1:$H$16,MATCH('Property Value Dist'!K$4,Assumptions!$A$1:$A$16,0),MATCH('Property Value Dist'!K$2,Assumptions!$A$1:$H$1,0)),0)</f>
        <v>278997</v>
      </c>
      <c r="L40" s="17">
        <f>ROUND(INDEX('Pop and Housing Units'!$B$2:$P$115,MATCH('Property Value Dist'!$B40,'Pop and Housing Units'!$B$2:$B$115,0),MATCH('Property Value Dist'!L$2,'Pop and Housing Units'!$B$2:$P$2,0))*INDEX(Assumptions!$A$1:$H$16,MATCH('Property Value Dist'!L$4,Assumptions!$A$1:$A$16,0),MATCH('Property Value Dist'!L$2,Assumptions!$A$1:$H$1,0)),0)</f>
        <v>302775</v>
      </c>
      <c r="M40" s="17">
        <f>ROUND(INDEX('Pop and Housing Units'!$B$2:$P$115,MATCH('Property Value Dist'!$B40,'Pop and Housing Units'!$B$2:$B$115,0),MATCH('Property Value Dist'!M$2,'Pop and Housing Units'!$B$2:$P$2,0))*INDEX(Assumptions!$A$1:$H$16,MATCH('Property Value Dist'!M$4,Assumptions!$A$1:$A$16,0),MATCH('Property Value Dist'!M$2,Assumptions!$A$1:$H$1,0)),0)</f>
        <v>105152</v>
      </c>
      <c r="N40" s="17">
        <f>ROUND(INDEX('Pop and Housing Units'!$B$2:$P$115,MATCH('Property Value Dist'!$B40,'Pop and Housing Units'!$B$2:$B$115,0),MATCH('Property Value Dist'!N$2,'Pop and Housing Units'!$B$2:$P$2,0))*INDEX(Assumptions!$A$1:$H$16,MATCH('Property Value Dist'!N$4,Assumptions!$A$1:$A$16,0),MATCH('Property Value Dist'!N$2,Assumptions!$A$1:$H$1,0)),0)</f>
        <v>59710</v>
      </c>
      <c r="O40" s="17">
        <f>ROUND(INDEX('Pop and Housing Units'!$B$2:$P$115,MATCH('Property Value Dist'!$B40,'Pop and Housing Units'!$B$2:$B$115,0),MATCH('Property Value Dist'!O$2,'Pop and Housing Units'!$B$2:$P$2,0))*INDEX(Assumptions!$A$1:$H$16,MATCH('Property Value Dist'!O$4,Assumptions!$A$1:$A$16,0),MATCH('Property Value Dist'!O$2,Assumptions!$A$1:$H$1,0)),0)</f>
        <v>31704</v>
      </c>
      <c r="P40" s="17">
        <f>ROUND(INDEX('Pop and Housing Units'!$B$2:$P$115,MATCH('Property Value Dist'!$B40,'Pop and Housing Units'!$B$2:$B$115,0),MATCH('Property Value Dist'!P$2,'Pop and Housing Units'!$B$2:$P$2,0))*INDEX(Assumptions!$A$1:$H$16,MATCH('Property Value Dist'!P$4,Assumptions!$A$1:$A$16,0),MATCH('Property Value Dist'!P$2,Assumptions!$A$1:$H$1,0)),0)</f>
        <v>267783</v>
      </c>
      <c r="Q40" s="17">
        <f>ROUND(INDEX('Pop and Housing Units'!$B$2:$P$115,MATCH('Property Value Dist'!$B40,'Pop and Housing Units'!$B$2:$B$115,0),MATCH('Property Value Dist'!Q$2,'Pop and Housing Units'!$B$2:$P$2,0))*INDEX(Assumptions!$A$1:$H$16,MATCH('Property Value Dist'!Q$4,Assumptions!$A$1:$A$16,0),MATCH('Property Value Dist'!Q$2,Assumptions!$A$1:$H$1,0)),0)</f>
        <v>227172</v>
      </c>
      <c r="R40" s="17">
        <f>ROUND(INDEX('Pop and Housing Units'!$B$2:$P$115,MATCH('Property Value Dist'!$B40,'Pop and Housing Units'!$B$2:$B$115,0),MATCH('Property Value Dist'!R$2,'Pop and Housing Units'!$B$2:$P$2,0))*INDEX(Assumptions!$A$1:$H$16,MATCH('Property Value Dist'!R$4,Assumptions!$A$1:$A$16,0),MATCH('Property Value Dist'!R$2,Assumptions!$A$1:$H$1,0)),0)</f>
        <v>293166</v>
      </c>
      <c r="S40" s="17">
        <f>ROUND(INDEX('Pop and Housing Units'!$B$2:$P$115,MATCH('Property Value Dist'!$B40,'Pop and Housing Units'!$B$2:$B$115,0),MATCH('Property Value Dist'!S$2,'Pop and Housing Units'!$B$2:$P$2,0))*INDEX(Assumptions!$A$1:$H$16,MATCH('Property Value Dist'!S$4,Assumptions!$A$1:$A$16,0),MATCH('Property Value Dist'!S$2,Assumptions!$A$1:$H$1,0)),0)</f>
        <v>647672</v>
      </c>
      <c r="T40" s="17">
        <f>ROUND(INDEX('Pop and Housing Units'!$B$2:$P$115,MATCH('Property Value Dist'!$B40,'Pop and Housing Units'!$B$2:$B$115,0),MATCH('Property Value Dist'!T$2,'Pop and Housing Units'!$B$2:$P$2,0))*INDEX(Assumptions!$A$1:$H$16,MATCH('Property Value Dist'!T$4,Assumptions!$A$1:$A$16,0),MATCH('Property Value Dist'!T$2,Assumptions!$A$1:$H$1,0)),0)</f>
        <v>473803</v>
      </c>
      <c r="U40" s="17">
        <f>ROUND(INDEX('Pop and Housing Units'!$B$2:$P$115,MATCH('Property Value Dist'!$B40,'Pop and Housing Units'!$B$2:$B$115,0),MATCH('Property Value Dist'!U$2,'Pop and Housing Units'!$B$2:$P$2,0))*INDEX(Assumptions!$A$1:$H$16,MATCH('Property Value Dist'!U$4,Assumptions!$A$1:$A$16,0),MATCH('Property Value Dist'!U$2,Assumptions!$A$1:$H$1,0)),0)</f>
        <v>400618</v>
      </c>
      <c r="V40" s="17">
        <f>ROUND(INDEX('Pop and Housing Units'!$B$2:$P$115,MATCH('Property Value Dist'!$B40,'Pop and Housing Units'!$B$2:$B$115,0),MATCH('Property Value Dist'!V$2,'Pop and Housing Units'!$B$2:$P$2,0))*INDEX(Assumptions!$A$1:$H$16,MATCH('Property Value Dist'!V$4,Assumptions!$A$1:$A$16,0),MATCH('Property Value Dist'!V$2,Assumptions!$A$1:$H$1,0)),0)</f>
        <v>1033907</v>
      </c>
      <c r="W40" s="17">
        <f>ROUND(INDEX('Pop and Housing Units'!$B$2:$P$115,MATCH('Property Value Dist'!$B40,'Pop and Housing Units'!$B$2:$B$115,0),MATCH('Property Value Dist'!W$2,'Pop and Housing Units'!$B$2:$P$2,0))*INDEX(Assumptions!$A$1:$H$16,MATCH('Property Value Dist'!W$4,Assumptions!$A$1:$A$16,0),MATCH('Property Value Dist'!W$2,Assumptions!$A$1:$H$1,0)),0)</f>
        <v>476342</v>
      </c>
      <c r="X40" s="17">
        <f>ROUND(INDEX('Pop and Housing Units'!$B$2:$P$115,MATCH('Property Value Dist'!$B40,'Pop and Housing Units'!$B$2:$B$115,0),MATCH('Property Value Dist'!X$2,'Pop and Housing Units'!$B$2:$P$2,0))*INDEX(Assumptions!$A$1:$H$16,MATCH('Property Value Dist'!X$4,Assumptions!$A$1:$A$16,0),MATCH('Property Value Dist'!X$2,Assumptions!$A$1:$H$1,0)),0)</f>
        <v>205597</v>
      </c>
      <c r="Y40" s="17">
        <f>ROUND(INDEX('Pop and Housing Units'!$B$2:$P$115,MATCH('Property Value Dist'!$B40,'Pop and Housing Units'!$B$2:$B$115,0),MATCH('Property Value Dist'!Y$2,'Pop and Housing Units'!$B$2:$P$2,0))*INDEX(Assumptions!$A$1:$H$16,MATCH('Property Value Dist'!Y$4,Assumptions!$A$1:$A$16,0),MATCH('Property Value Dist'!Y$2,Assumptions!$A$1:$H$1,0)),0)</f>
        <v>131142</v>
      </c>
      <c r="Z40" s="17">
        <f>ROUND(INDEX('Pop and Housing Units'!$B$2:$P$115,MATCH('Property Value Dist'!$B40,'Pop and Housing Units'!$B$2:$B$115,0),MATCH('Property Value Dist'!Z$2,'Pop and Housing Units'!$B$2:$P$2,0))*INDEX(Assumptions!$A$1:$H$16,MATCH('Property Value Dist'!Z$4,Assumptions!$A$1:$A$16,0),MATCH('Property Value Dist'!Z$2,Assumptions!$A$1:$H$1,0)),0)</f>
        <v>33843</v>
      </c>
      <c r="AA40" s="17">
        <f>ROUND(INDEX('Pop and Housing Units'!$B$2:$P$115,MATCH('Property Value Dist'!$B40,'Pop and Housing Units'!$B$2:$B$115,0),MATCH('Property Value Dist'!AA$2,'Pop and Housing Units'!$B$2:$P$2,0))*INDEX(Assumptions!$A$1:$H$16,MATCH('Property Value Dist'!AA$4,Assumptions!$A$1:$A$16,0),MATCH('Property Value Dist'!AA$2,Assumptions!$A$1:$H$1,0)),0)</f>
        <v>23690</v>
      </c>
      <c r="AB40" s="17">
        <f>ROUND(INDEX('Pop and Housing Units'!$B$2:$P$115,MATCH('Property Value Dist'!$B40,'Pop and Housing Units'!$B$2:$B$115,0),MATCH('Property Value Dist'!AB$2,'Pop and Housing Units'!$B$2:$P$2,0))*INDEX(Assumptions!$A$1:$H$16,MATCH('Property Value Dist'!AB$4,Assumptions!$A$1:$A$16,0),MATCH('Property Value Dist'!AB$2,Assumptions!$A$1:$H$1,0)),0)</f>
        <v>15652</v>
      </c>
      <c r="AC40" s="17">
        <f>ROUND(INDEX('Pop and Housing Units'!$B$2:$P$115,MATCH('Property Value Dist'!$B40,'Pop and Housing Units'!$B$2:$B$115,0),MATCH('Property Value Dist'!AC$2,'Pop and Housing Units'!$B$2:$P$2,0))*INDEX(Assumptions!$A$1:$H$16,MATCH('Property Value Dist'!AC$4,Assumptions!$A$1:$A$16,0),MATCH('Property Value Dist'!AC$2,Assumptions!$A$1:$H$1,0)),0)</f>
        <v>148286</v>
      </c>
      <c r="AD40" s="17">
        <f>ROUND(INDEX('Pop and Housing Units'!$B$2:$P$115,MATCH('Property Value Dist'!$B40,'Pop and Housing Units'!$B$2:$B$115,0),MATCH('Property Value Dist'!AD$2,'Pop and Housing Units'!$B$2:$P$2,0))*INDEX(Assumptions!$A$1:$H$16,MATCH('Property Value Dist'!AD$4,Assumptions!$A$1:$A$16,0),MATCH('Property Value Dist'!AD$2,Assumptions!$A$1:$H$1,0)),0)</f>
        <v>259501</v>
      </c>
      <c r="AE40" s="17">
        <f>ROUND(INDEX('Pop and Housing Units'!$B$2:$P$115,MATCH('Property Value Dist'!$B40,'Pop and Housing Units'!$B$2:$B$115,0),MATCH('Property Value Dist'!AE$2,'Pop and Housing Units'!$B$2:$P$2,0))*INDEX(Assumptions!$A$1:$H$16,MATCH('Property Value Dist'!AE$4,Assumptions!$A$1:$A$16,0),MATCH('Property Value Dist'!AE$2,Assumptions!$A$1:$H$1,0)),0)</f>
        <v>467768</v>
      </c>
      <c r="AF40" s="17">
        <f>ROUND(INDEX('Pop and Housing Units'!$B$2:$P$115,MATCH('Property Value Dist'!$B40,'Pop and Housing Units'!$B$2:$B$115,0),MATCH('Property Value Dist'!AF$2,'Pop and Housing Units'!$B$2:$P$2,0))*INDEX(Assumptions!$A$1:$H$16,MATCH('Property Value Dist'!AF$4,Assumptions!$A$1:$A$16,0),MATCH('Property Value Dist'!AF$2,Assumptions!$A$1:$H$1,0)),0)</f>
        <v>900131</v>
      </c>
      <c r="AG40" s="17">
        <f>ROUND(INDEX('Pop and Housing Units'!$B$2:$P$115,MATCH('Property Value Dist'!$B40,'Pop and Housing Units'!$B$2:$B$115,0),MATCH('Property Value Dist'!AG$2,'Pop and Housing Units'!$B$2:$P$2,0))*INDEX(Assumptions!$A$1:$H$16,MATCH('Property Value Dist'!AG$4,Assumptions!$A$1:$A$16,0),MATCH('Property Value Dist'!AG$2,Assumptions!$A$1:$H$1,0)),0)</f>
        <v>438611</v>
      </c>
      <c r="AH40" s="17">
        <f>ROUND(INDEX('Pop and Housing Units'!$B$2:$P$115,MATCH('Property Value Dist'!$B40,'Pop and Housing Units'!$B$2:$B$115,0),MATCH('Property Value Dist'!AH$2,'Pop and Housing Units'!$B$2:$P$2,0))*INDEX(Assumptions!$A$1:$H$16,MATCH('Property Value Dist'!AH$4,Assumptions!$A$1:$A$16,0),MATCH('Property Value Dist'!AH$2,Assumptions!$A$1:$H$1,0)),0)</f>
        <v>316983</v>
      </c>
      <c r="AI40" s="17">
        <f>ROUND(INDEX('Pop and Housing Units'!$B$2:$P$115,MATCH('Property Value Dist'!$B40,'Pop and Housing Units'!$B$2:$B$115,0),MATCH('Property Value Dist'!AI$2,'Pop and Housing Units'!$B$2:$P$2,0))*INDEX(Assumptions!$A$1:$H$16,MATCH('Property Value Dist'!AI$4,Assumptions!$A$1:$A$16,0),MATCH('Property Value Dist'!AI$2,Assumptions!$A$1:$H$1,0)),0)</f>
        <v>788916</v>
      </c>
      <c r="AJ40" s="17">
        <f>ROUND(INDEX('Pop and Housing Units'!$B$2:$P$115,MATCH('Property Value Dist'!$B40,'Pop and Housing Units'!$B$2:$B$115,0),MATCH('Property Value Dist'!AJ$2,'Pop and Housing Units'!$B$2:$P$2,0))*INDEX(Assumptions!$A$1:$H$16,MATCH('Property Value Dist'!AJ$4,Assumptions!$A$1:$A$16,0),MATCH('Property Value Dist'!AJ$2,Assumptions!$A$1:$H$1,0)),0)</f>
        <v>419867</v>
      </c>
      <c r="AK40" s="17">
        <f>ROUND(INDEX('Pop and Housing Units'!$B$2:$P$115,MATCH('Property Value Dist'!$B40,'Pop and Housing Units'!$B$2:$B$115,0),MATCH('Property Value Dist'!AK$2,'Pop and Housing Units'!$B$2:$P$2,0))*INDEX(Assumptions!$A$1:$H$16,MATCH('Property Value Dist'!AK$4,Assumptions!$A$1:$A$16,0),MATCH('Property Value Dist'!AK$2,Assumptions!$A$1:$H$1,0)),0)</f>
        <v>180776</v>
      </c>
      <c r="AL40" s="17">
        <f>ROUND(INDEX('Pop and Housing Units'!$B$2:$P$115,MATCH('Property Value Dist'!$B40,'Pop and Housing Units'!$B$2:$B$115,0),MATCH('Property Value Dist'!AL$2,'Pop and Housing Units'!$B$2:$P$2,0))*INDEX(Assumptions!$A$1:$H$16,MATCH('Property Value Dist'!AL$4,Assumptions!$A$1:$A$16,0),MATCH('Property Value Dist'!AL$2,Assumptions!$A$1:$H$1,0)),0)</f>
        <v>177444</v>
      </c>
      <c r="AM40" s="17">
        <f>ROUND(INDEX('Pop and Housing Units'!$B$2:$P$115,MATCH('Property Value Dist'!$B40,'Pop and Housing Units'!$B$2:$B$115,0),MATCH('Property Value Dist'!AM$2,'Pop and Housing Units'!$B$2:$P$2,0))*INDEX(Assumptions!$A$1:$H$16,MATCH('Property Value Dist'!AM$4,Assumptions!$A$1:$A$16,0),MATCH('Property Value Dist'!AM$2,Assumptions!$A$1:$H$1,0)),0)</f>
        <v>36238</v>
      </c>
      <c r="AN40" s="17">
        <f>ROUND(INDEX('Pop and Housing Units'!$B$2:$P$115,MATCH('Property Value Dist'!$B40,'Pop and Housing Units'!$B$2:$B$115,0),MATCH('Property Value Dist'!AN$2,'Pop and Housing Units'!$B$2:$P$2,0))*INDEX(Assumptions!$A$1:$H$16,MATCH('Property Value Dist'!AN$4,Assumptions!$A$1:$A$16,0),MATCH('Property Value Dist'!AN$2,Assumptions!$A$1:$H$1,0)),0)</f>
        <v>14995</v>
      </c>
      <c r="AO40" s="17">
        <f>ROUND(INDEX('Pop and Housing Units'!$B$2:$P$115,MATCH('Property Value Dist'!$B40,'Pop and Housing Units'!$B$2:$B$115,0),MATCH('Property Value Dist'!AO$2,'Pop and Housing Units'!$B$2:$P$2,0))*INDEX(Assumptions!$A$1:$H$16,MATCH('Property Value Dist'!AO$4,Assumptions!$A$1:$A$16,0),MATCH('Property Value Dist'!AO$2,Assumptions!$A$1:$H$1,0)),0)</f>
        <v>15828</v>
      </c>
      <c r="AP40" s="17">
        <f>ROUND(INDEX('Pop and Housing Units'!$B$2:$P$115,MATCH('Property Value Dist'!$B40,'Pop and Housing Units'!$B$2:$B$115,0),MATCH('Property Value Dist'!AP$2,'Pop and Housing Units'!$B$2:$P$2,0))*INDEX(Assumptions!$A$1:$H$16,MATCH('Property Value Dist'!AP$4,Assumptions!$A$1:$A$16,0),MATCH('Property Value Dist'!AP$2,Assumptions!$A$1:$H$1,0)),0)</f>
        <v>121695</v>
      </c>
      <c r="AQ40" s="17">
        <f>ROUND(INDEX('Pop and Housing Units'!$B$2:$P$115,MATCH('Property Value Dist'!$B40,'Pop and Housing Units'!$B$2:$B$115,0),MATCH('Property Value Dist'!AQ$2,'Pop and Housing Units'!$B$2:$P$2,0))*INDEX(Assumptions!$A$1:$H$16,MATCH('Property Value Dist'!AQ$4,Assumptions!$A$1:$A$16,0),MATCH('Property Value Dist'!AQ$2,Assumptions!$A$1:$H$1,0)),0)</f>
        <v>122083</v>
      </c>
      <c r="AR40" s="17">
        <f>ROUND(INDEX('Pop and Housing Units'!$B$2:$P$115,MATCH('Property Value Dist'!$B40,'Pop and Housing Units'!$B$2:$B$115,0),MATCH('Property Value Dist'!AR$2,'Pop and Housing Units'!$B$2:$P$2,0))*INDEX(Assumptions!$A$1:$H$16,MATCH('Property Value Dist'!AR$4,Assumptions!$A$1:$A$16,0),MATCH('Property Value Dist'!AR$2,Assumptions!$A$1:$H$1,0)),0)</f>
        <v>102038</v>
      </c>
      <c r="AS40" s="17">
        <f>ROUND(INDEX('Pop and Housing Units'!$B$2:$P$115,MATCH('Property Value Dist'!$B40,'Pop and Housing Units'!$B$2:$B$115,0),MATCH('Property Value Dist'!AS$2,'Pop and Housing Units'!$B$2:$P$2,0))*INDEX(Assumptions!$A$1:$H$16,MATCH('Property Value Dist'!AS$4,Assumptions!$A$1:$A$16,0),MATCH('Property Value Dist'!AS$2,Assumptions!$A$1:$H$1,0)),0)</f>
        <v>111608</v>
      </c>
      <c r="AT40" s="17">
        <f>ROUND(INDEX('Pop and Housing Units'!$B$2:$P$115,MATCH('Property Value Dist'!$B40,'Pop and Housing Units'!$B$2:$B$115,0),MATCH('Property Value Dist'!AT$2,'Pop and Housing Units'!$B$2:$P$2,0))*INDEX(Assumptions!$A$1:$H$16,MATCH('Property Value Dist'!AT$4,Assumptions!$A$1:$A$16,0),MATCH('Property Value Dist'!AT$2,Assumptions!$A$1:$H$1,0)),0)</f>
        <v>56645</v>
      </c>
      <c r="AU40" s="17">
        <f>ROUND(INDEX('Pop and Housing Units'!$B$2:$P$115,MATCH('Property Value Dist'!$B40,'Pop and Housing Units'!$B$2:$B$115,0),MATCH('Property Value Dist'!AU$2,'Pop and Housing Units'!$B$2:$P$2,0))*INDEX(Assumptions!$A$1:$H$16,MATCH('Property Value Dist'!AU$4,Assumptions!$A$1:$A$16,0),MATCH('Property Value Dist'!AU$2,Assumptions!$A$1:$H$1,0)),0)</f>
        <v>21791</v>
      </c>
      <c r="AV40" s="17">
        <f>ROUND(INDEX('Pop and Housing Units'!$B$2:$P$115,MATCH('Property Value Dist'!$B40,'Pop and Housing Units'!$B$2:$B$115,0),MATCH('Property Value Dist'!AV$2,'Pop and Housing Units'!$B$2:$P$2,0))*INDEX(Assumptions!$A$1:$H$16,MATCH('Property Value Dist'!AV$4,Assumptions!$A$1:$A$16,0),MATCH('Property Value Dist'!AV$2,Assumptions!$A$1:$H$1,0)),0)</f>
        <v>65503</v>
      </c>
      <c r="AW40" s="17">
        <f>ROUND(INDEX('Pop and Housing Units'!$B$2:$P$115,MATCH('Property Value Dist'!$B40,'Pop and Housing Units'!$B$2:$B$115,0),MATCH('Property Value Dist'!AW$2,'Pop and Housing Units'!$B$2:$P$2,0))*INDEX(Assumptions!$A$1:$H$16,MATCH('Property Value Dist'!AW$4,Assumptions!$A$1:$A$16,0),MATCH('Property Value Dist'!AW$2,Assumptions!$A$1:$H$1,0)),0)</f>
        <v>18817</v>
      </c>
      <c r="AX40" s="17">
        <f>ROUND(INDEX('Pop and Housing Units'!$B$2:$P$115,MATCH('Property Value Dist'!$B40,'Pop and Housing Units'!$B$2:$B$115,0),MATCH('Property Value Dist'!AX$2,'Pop and Housing Units'!$B$2:$P$2,0))*INDEX(Assumptions!$A$1:$H$16,MATCH('Property Value Dist'!AX$4,Assumptions!$A$1:$A$16,0),MATCH('Property Value Dist'!AX$2,Assumptions!$A$1:$H$1,0)),0)</f>
        <v>11833</v>
      </c>
      <c r="AY40" s="17">
        <f>ROUND(INDEX('Pop and Housing Units'!$B$2:$P$115,MATCH('Property Value Dist'!$B40,'Pop and Housing Units'!$B$2:$B$115,0),MATCH('Property Value Dist'!AY$2,'Pop and Housing Units'!$B$2:$P$2,0))*INDEX(Assumptions!$A$1:$H$16,MATCH('Property Value Dist'!AY$4,Assumptions!$A$1:$A$16,0),MATCH('Property Value Dist'!AY$2,Assumptions!$A$1:$H$1,0)),0)</f>
        <v>6984</v>
      </c>
      <c r="AZ40" s="17">
        <f>ROUND(INDEX('Pop and Housing Units'!$B$2:$P$115,MATCH('Property Value Dist'!$B40,'Pop and Housing Units'!$B$2:$B$115,0),MATCH('Property Value Dist'!AZ$2,'Pop and Housing Units'!$B$2:$P$2,0))*INDEX(Assumptions!$A$1:$H$16,MATCH('Property Value Dist'!AZ$4,Assumptions!$A$1:$A$16,0),MATCH('Property Value Dist'!AZ$2,Assumptions!$A$1:$H$1,0)),0)</f>
        <v>1681</v>
      </c>
      <c r="BA40" s="17">
        <f>ROUND(INDEX('Pop and Housing Units'!$B$2:$P$115,MATCH('Property Value Dist'!$B40,'Pop and Housing Units'!$B$2:$B$115,0),MATCH('Property Value Dist'!BA$2,'Pop and Housing Units'!$B$2:$P$2,0))*INDEX(Assumptions!$A$1:$H$16,MATCH('Property Value Dist'!BA$4,Assumptions!$A$1:$A$16,0),MATCH('Property Value Dist'!BA$2,Assumptions!$A$1:$H$1,0)),0)</f>
        <v>3880</v>
      </c>
      <c r="BB40" s="17">
        <f>ROUND(INDEX('Pop and Housing Units'!$B$2:$P$115,MATCH('Property Value Dist'!$B40,'Pop and Housing Units'!$B$2:$B$115,0),MATCH('Property Value Dist'!BB$2,'Pop and Housing Units'!$B$2:$P$2,0))*INDEX(Assumptions!$A$1:$H$16,MATCH('Property Value Dist'!BB$4,Assumptions!$A$1:$A$16,0),MATCH('Property Value Dist'!BB$2,Assumptions!$A$1:$H$1,0)),0)</f>
        <v>2069</v>
      </c>
      <c r="BC40" s="17">
        <f>ROUND(INDEX('Pop and Housing Units'!$B$2:$P$115,MATCH('Property Value Dist'!$B40,'Pop and Housing Units'!$B$2:$B$115,0),MATCH('Property Value Dist'!BC$2,'Pop and Housing Units'!$B$2:$P$2,0))*INDEX(Assumptions!$A$1:$H$16,MATCH('Property Value Dist'!BC$4,Assumptions!$A$1:$A$16,0),MATCH('Property Value Dist'!BC$2,Assumptions!$A$1:$H$1,0)),0)</f>
        <v>75309</v>
      </c>
      <c r="BD40" s="17">
        <f>ROUND(INDEX('Pop and Housing Units'!$B$2:$P$115,MATCH('Property Value Dist'!$B40,'Pop and Housing Units'!$B$2:$B$115,0),MATCH('Property Value Dist'!BD$2,'Pop and Housing Units'!$B$2:$P$2,0))*INDEX(Assumptions!$A$1:$H$16,MATCH('Property Value Dist'!BD$4,Assumptions!$A$1:$A$16,0),MATCH('Property Value Dist'!BD$2,Assumptions!$A$1:$H$1,0)),0)</f>
        <v>105630</v>
      </c>
      <c r="BE40" s="17">
        <f>ROUND(INDEX('Pop and Housing Units'!$B$2:$P$115,MATCH('Property Value Dist'!$B40,'Pop and Housing Units'!$B$2:$B$115,0),MATCH('Property Value Dist'!BE$2,'Pop and Housing Units'!$B$2:$P$2,0))*INDEX(Assumptions!$A$1:$H$16,MATCH('Property Value Dist'!BE$4,Assumptions!$A$1:$A$16,0),MATCH('Property Value Dist'!BE$2,Assumptions!$A$1:$H$1,0)),0)</f>
        <v>142982</v>
      </c>
      <c r="BF40" s="17">
        <f>ROUND(INDEX('Pop and Housing Units'!$B$2:$P$115,MATCH('Property Value Dist'!$B40,'Pop and Housing Units'!$B$2:$B$115,0),MATCH('Property Value Dist'!BF$2,'Pop and Housing Units'!$B$2:$P$2,0))*INDEX(Assumptions!$A$1:$H$16,MATCH('Property Value Dist'!BF$4,Assumptions!$A$1:$A$16,0),MATCH('Property Value Dist'!BF$2,Assumptions!$A$1:$H$1,0)),0)</f>
        <v>141167</v>
      </c>
      <c r="BG40" s="17">
        <f>ROUND(INDEX('Pop and Housing Units'!$B$2:$P$115,MATCH('Property Value Dist'!$B40,'Pop and Housing Units'!$B$2:$B$115,0),MATCH('Property Value Dist'!BG$2,'Pop and Housing Units'!$B$2:$P$2,0))*INDEX(Assumptions!$A$1:$H$16,MATCH('Property Value Dist'!BG$4,Assumptions!$A$1:$A$16,0),MATCH('Property Value Dist'!BG$2,Assumptions!$A$1:$H$1,0)),0)</f>
        <v>90129</v>
      </c>
      <c r="BH40" s="17">
        <f>ROUND(INDEX('Pop and Housing Units'!$B$2:$P$115,MATCH('Property Value Dist'!$B40,'Pop and Housing Units'!$B$2:$B$115,0),MATCH('Property Value Dist'!BH$2,'Pop and Housing Units'!$B$2:$P$2,0))*INDEX(Assumptions!$A$1:$H$16,MATCH('Property Value Dist'!BH$4,Assumptions!$A$1:$A$16,0),MATCH('Property Value Dist'!BH$2,Assumptions!$A$1:$H$1,0)),0)</f>
        <v>51340</v>
      </c>
      <c r="BI40" s="17">
        <f>ROUND(INDEX('Pop and Housing Units'!$B$2:$P$115,MATCH('Property Value Dist'!$B40,'Pop and Housing Units'!$B$2:$B$115,0),MATCH('Property Value Dist'!BI$2,'Pop and Housing Units'!$B$2:$P$2,0))*INDEX(Assumptions!$A$1:$H$16,MATCH('Property Value Dist'!BI$4,Assumptions!$A$1:$A$16,0),MATCH('Property Value Dist'!BI$2,Assumptions!$A$1:$H$1,0)),0)</f>
        <v>95271</v>
      </c>
      <c r="BJ40" s="17">
        <f>ROUND(INDEX('Pop and Housing Units'!$B$2:$P$115,MATCH('Property Value Dist'!$B40,'Pop and Housing Units'!$B$2:$B$115,0),MATCH('Property Value Dist'!BJ$2,'Pop and Housing Units'!$B$2:$P$2,0))*INDEX(Assumptions!$A$1:$H$16,MATCH('Property Value Dist'!BJ$4,Assumptions!$A$1:$A$16,0),MATCH('Property Value Dist'!BJ$2,Assumptions!$A$1:$H$1,0)),0)</f>
        <v>31681</v>
      </c>
      <c r="BK40" s="17">
        <f>ROUND(INDEX('Pop and Housing Units'!$B$2:$P$115,MATCH('Property Value Dist'!$B40,'Pop and Housing Units'!$B$2:$B$115,0),MATCH('Property Value Dist'!BK$2,'Pop and Housing Units'!$B$2:$P$2,0))*INDEX(Assumptions!$A$1:$H$16,MATCH('Property Value Dist'!BK$4,Assumptions!$A$1:$A$16,0),MATCH('Property Value Dist'!BK$2,Assumptions!$A$1:$H$1,0)),0)</f>
        <v>10510</v>
      </c>
      <c r="BL40" s="17">
        <f>ROUND(INDEX('Pop and Housing Units'!$B$2:$P$115,MATCH('Property Value Dist'!$B40,'Pop and Housing Units'!$B$2:$B$115,0),MATCH('Property Value Dist'!BL$2,'Pop and Housing Units'!$B$2:$P$2,0))*INDEX(Assumptions!$A$1:$H$16,MATCH('Property Value Dist'!BL$4,Assumptions!$A$1:$A$16,0),MATCH('Property Value Dist'!BL$2,Assumptions!$A$1:$H$1,0)),0)</f>
        <v>6805</v>
      </c>
      <c r="BM40" s="17">
        <f>ROUND(INDEX('Pop and Housing Units'!$B$2:$P$115,MATCH('Property Value Dist'!$B40,'Pop and Housing Units'!$B$2:$B$115,0),MATCH('Property Value Dist'!BM$2,'Pop and Housing Units'!$B$2:$P$2,0))*INDEX(Assumptions!$A$1:$H$16,MATCH('Property Value Dist'!BM$4,Assumptions!$A$1:$A$16,0),MATCH('Property Value Dist'!BM$2,Assumptions!$A$1:$H$1,0)),0)</f>
        <v>1361</v>
      </c>
      <c r="BN40" s="17">
        <f>ROUND(INDEX('Pop and Housing Units'!$B$2:$P$115,MATCH('Property Value Dist'!$B40,'Pop and Housing Units'!$B$2:$B$115,0),MATCH('Property Value Dist'!BN$2,'Pop and Housing Units'!$B$2:$P$2,0))*INDEX(Assumptions!$A$1:$H$16,MATCH('Property Value Dist'!BN$4,Assumptions!$A$1:$A$16,0),MATCH('Property Value Dist'!BN$2,Assumptions!$A$1:$H$1,0)),0)</f>
        <v>227</v>
      </c>
      <c r="BO40" s="17">
        <f>ROUND(INDEX('Pop and Housing Units'!$B$2:$P$115,MATCH('Property Value Dist'!$B40,'Pop and Housing Units'!$B$2:$B$115,0),MATCH('Property Value Dist'!BO$2,'Pop and Housing Units'!$B$2:$P$2,0))*INDEX(Assumptions!$A$1:$H$16,MATCH('Property Value Dist'!BO$4,Assumptions!$A$1:$A$16,0),MATCH('Property Value Dist'!BO$2,Assumptions!$A$1:$H$1,0)),0)</f>
        <v>3705</v>
      </c>
      <c r="BP40" s="17">
        <f>ROUND(INDEX('Pop and Housing Units'!$B$2:$P$115,MATCH('Property Value Dist'!$B40,'Pop and Housing Units'!$B$2:$B$115,0),MATCH('Property Value Dist'!BP$2,'Pop and Housing Units'!$B$2:$P$2,0))*INDEX(Assumptions!$A$1:$H$16,MATCH('Property Value Dist'!BP$4,Assumptions!$A$1:$A$16,0),MATCH('Property Value Dist'!BP$2,Assumptions!$A$1:$H$1,0)),0)</f>
        <v>14557</v>
      </c>
      <c r="BQ40" s="17">
        <f>ROUND(INDEX('Pop and Housing Units'!$B$2:$P$115,MATCH('Property Value Dist'!$B40,'Pop and Housing Units'!$B$2:$B$115,0),MATCH('Property Value Dist'!BQ$2,'Pop and Housing Units'!$B$2:$P$2,0))*INDEX(Assumptions!$A$1:$H$16,MATCH('Property Value Dist'!BQ$4,Assumptions!$A$1:$A$16,0),MATCH('Property Value Dist'!BQ$2,Assumptions!$A$1:$H$1,0)),0)</f>
        <v>30284</v>
      </c>
      <c r="BR40" s="17">
        <f>ROUND(INDEX('Pop and Housing Units'!$B$2:$P$115,MATCH('Property Value Dist'!$B40,'Pop and Housing Units'!$B$2:$B$115,0),MATCH('Property Value Dist'!BR$2,'Pop and Housing Units'!$B$2:$P$2,0))*INDEX(Assumptions!$A$1:$H$16,MATCH('Property Value Dist'!BR$4,Assumptions!$A$1:$A$16,0),MATCH('Property Value Dist'!BR$2,Assumptions!$A$1:$H$1,0)),0)</f>
        <v>25624</v>
      </c>
      <c r="BS40" s="17">
        <f>ROUND(INDEX('Pop and Housing Units'!$B$2:$P$115,MATCH('Property Value Dist'!$B40,'Pop and Housing Units'!$B$2:$B$115,0),MATCH('Property Value Dist'!BS$2,'Pop and Housing Units'!$B$2:$P$2,0))*INDEX(Assumptions!$A$1:$H$16,MATCH('Property Value Dist'!BS$4,Assumptions!$A$1:$A$16,0),MATCH('Property Value Dist'!BS$2,Assumptions!$A$1:$H$1,0)),0)</f>
        <v>30783</v>
      </c>
      <c r="BT40" s="17">
        <f>ROUND(INDEX('Pop and Housing Units'!$B$2:$P$115,MATCH('Property Value Dist'!$B40,'Pop and Housing Units'!$B$2:$B$115,0),MATCH('Property Value Dist'!BT$2,'Pop and Housing Units'!$B$2:$P$2,0))*INDEX(Assumptions!$A$1:$H$16,MATCH('Property Value Dist'!BT$4,Assumptions!$A$1:$A$16,0),MATCH('Property Value Dist'!BT$2,Assumptions!$A$1:$H$1,0)),0)</f>
        <v>19659</v>
      </c>
      <c r="BU40" s="17">
        <f>ROUND(INDEX('Pop and Housing Units'!$B$2:$P$115,MATCH('Property Value Dist'!$B40,'Pop and Housing Units'!$B$2:$B$115,0),MATCH('Property Value Dist'!BU$2,'Pop and Housing Units'!$B$2:$P$2,0))*INDEX(Assumptions!$A$1:$H$16,MATCH('Property Value Dist'!BU$4,Assumptions!$A$1:$A$16,0),MATCH('Property Value Dist'!BU$2,Assumptions!$A$1:$H$1,0)),0)</f>
        <v>11162</v>
      </c>
      <c r="BV40" s="17">
        <f>ROUND(INDEX('Pop and Housing Units'!$B$2:$P$115,MATCH('Property Value Dist'!$B40,'Pop and Housing Units'!$B$2:$B$115,0),MATCH('Property Value Dist'!BV$2,'Pop and Housing Units'!$B$2:$P$2,0))*INDEX(Assumptions!$A$1:$H$16,MATCH('Property Value Dist'!BV$4,Assumptions!$A$1:$A$16,0),MATCH('Property Value Dist'!BV$2,Assumptions!$A$1:$H$1,0)),0)</f>
        <v>32643</v>
      </c>
      <c r="BW40" s="17">
        <f>ROUND(INDEX('Pop and Housing Units'!$B$2:$P$115,MATCH('Property Value Dist'!$B40,'Pop and Housing Units'!$B$2:$B$115,0),MATCH('Property Value Dist'!BW$2,'Pop and Housing Units'!$B$2:$P$2,0))*INDEX(Assumptions!$A$1:$H$16,MATCH('Property Value Dist'!BW$4,Assumptions!$A$1:$A$16,0),MATCH('Property Value Dist'!BW$2,Assumptions!$A$1:$H$1,0)),0)</f>
        <v>15363</v>
      </c>
      <c r="BX40" s="17">
        <f>ROUND(INDEX('Pop and Housing Units'!$B$2:$P$115,MATCH('Property Value Dist'!$B40,'Pop and Housing Units'!$B$2:$B$115,0),MATCH('Property Value Dist'!BX$2,'Pop and Housing Units'!$B$2:$P$2,0))*INDEX(Assumptions!$A$1:$H$16,MATCH('Property Value Dist'!BX$4,Assumptions!$A$1:$A$16,0),MATCH('Property Value Dist'!BX$2,Assumptions!$A$1:$H$1,0)),0)</f>
        <v>5850</v>
      </c>
      <c r="BY40" s="17">
        <f>ROUND(INDEX('Pop and Housing Units'!$B$2:$P$115,MATCH('Property Value Dist'!$B40,'Pop and Housing Units'!$B$2:$B$115,0),MATCH('Property Value Dist'!BY$2,'Pop and Housing Units'!$B$2:$P$2,0))*INDEX(Assumptions!$A$1:$H$16,MATCH('Property Value Dist'!BY$4,Assumptions!$A$1:$A$16,0),MATCH('Property Value Dist'!BY$2,Assumptions!$A$1:$H$1,0)),0)</f>
        <v>3030</v>
      </c>
      <c r="BZ40" s="17">
        <f>ROUND(INDEX('Pop and Housing Units'!$B$2:$P$115,MATCH('Property Value Dist'!$B40,'Pop and Housing Units'!$B$2:$B$115,0),MATCH('Property Value Dist'!BZ$2,'Pop and Housing Units'!$B$2:$P$2,0))*INDEX(Assumptions!$A$1:$H$16,MATCH('Property Value Dist'!BZ$4,Assumptions!$A$1:$A$16,0),MATCH('Property Value Dist'!BZ$2,Assumptions!$A$1:$H$1,0)),0)</f>
        <v>2071</v>
      </c>
      <c r="CA40" s="17">
        <f>ROUND(INDEX('Pop and Housing Units'!$B$2:$P$115,MATCH('Property Value Dist'!$B40,'Pop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40" s="17">
        <f>ROUND(INDEX('Pop and Housing Units'!$B$2:$P$115,MATCH('Property Value Dist'!$B40,'Pop and Housing Units'!$B$2:$B$115,0),MATCH('Property Value Dist'!CB$2,'Pop and Housing Units'!$B$2:$P$2,0))*INDEX(Assumptions!$A$1:$H$16,MATCH('Property Value Dist'!CB$4,Assumptions!$A$1:$A$16,0),MATCH('Property Value Dist'!CB$2,Assumptions!$A$1:$H$1,0)),0)</f>
        <v>767</v>
      </c>
    </row>
    <row r="41" spans="2:80">
      <c r="B41" s="18">
        <f t="shared" si="6"/>
        <v>2056</v>
      </c>
      <c r="C41" s="19">
        <f>ROUND(INDEX('Pop and Housing Units'!$B$2:$P$115,MATCH('Property Value Dist'!$B41,'Pop and Housing Units'!$B$2:$B$115,0),MATCH('Property Value Dist'!C$2,'Pop and Housing Units'!$B$2:$P$2,0))*INDEX(Assumptions!$A$1:$H$16,MATCH('Property Value Dist'!C$4,Assumptions!$A$1:$A$16,0),MATCH('Property Value Dist'!C$2,Assumptions!$A$1:$H$1,0)),0)</f>
        <v>233758</v>
      </c>
      <c r="D41" s="19">
        <f>ROUND(INDEX('Pop and Housing Units'!$B$2:$P$115,MATCH('Property Value Dist'!$B41,'Pop and Housing Units'!$B$2:$B$115,0),MATCH('Property Value Dist'!D$2,'Pop and Housing Units'!$B$2:$P$2,0))*INDEX(Assumptions!$A$1:$H$16,MATCH('Property Value Dist'!D$4,Assumptions!$A$1:$A$16,0),MATCH('Property Value Dist'!D$2,Assumptions!$A$1:$H$1,0)),0)</f>
        <v>249523</v>
      </c>
      <c r="E41" s="19">
        <f>ROUND(INDEX('Pop and Housing Units'!$B$2:$P$115,MATCH('Property Value Dist'!$B41,'Pop and Housing Units'!$B$2:$B$115,0),MATCH('Property Value Dist'!E$2,'Pop and Housing Units'!$B$2:$P$2,0))*INDEX(Assumptions!$A$1:$H$16,MATCH('Property Value Dist'!E$4,Assumptions!$A$1:$A$16,0),MATCH('Property Value Dist'!E$2,Assumptions!$A$1:$H$1,0)),0)</f>
        <v>377818</v>
      </c>
      <c r="F41" s="19">
        <f>ROUND(INDEX('Pop and Housing Units'!$B$2:$P$115,MATCH('Property Value Dist'!$B41,'Pop and Housing Units'!$B$2:$B$115,0),MATCH('Property Value Dist'!F$2,'Pop and Housing Units'!$B$2:$P$2,0))*INDEX(Assumptions!$A$1:$H$16,MATCH('Property Value Dist'!F$4,Assumptions!$A$1:$A$16,0),MATCH('Property Value Dist'!F$2,Assumptions!$A$1:$H$1,0)),0)</f>
        <v>871971</v>
      </c>
      <c r="G41" s="19">
        <f>ROUND(INDEX('Pop and Housing Units'!$B$2:$P$115,MATCH('Property Value Dist'!$B41,'Pop and Housing Units'!$B$2:$B$115,0),MATCH('Property Value Dist'!G$2,'Pop and Housing Units'!$B$2:$P$2,0))*INDEX(Assumptions!$A$1:$H$16,MATCH('Property Value Dist'!G$4,Assumptions!$A$1:$A$16,0),MATCH('Property Value Dist'!G$2,Assumptions!$A$1:$H$1,0)),0)</f>
        <v>586025</v>
      </c>
      <c r="H41" s="19">
        <f>ROUND(INDEX('Pop and Housing Units'!$B$2:$P$115,MATCH('Property Value Dist'!$B41,'Pop and Housing Units'!$B$2:$B$115,0),MATCH('Property Value Dist'!H$2,'Pop and Housing Units'!$B$2:$P$2,0))*INDEX(Assumptions!$A$1:$H$16,MATCH('Property Value Dist'!H$4,Assumptions!$A$1:$A$16,0),MATCH('Property Value Dist'!H$2,Assumptions!$A$1:$H$1,0)),0)</f>
        <v>444683</v>
      </c>
      <c r="I41" s="19">
        <f>ROUND(INDEX('Pop and Housing Units'!$B$2:$P$115,MATCH('Property Value Dist'!$B41,'Pop and Housing Units'!$B$2:$B$115,0),MATCH('Property Value Dist'!I$2,'Pop and Housing Units'!$B$2:$P$2,0))*INDEX(Assumptions!$A$1:$H$16,MATCH('Property Value Dist'!I$4,Assumptions!$A$1:$A$16,0),MATCH('Property Value Dist'!I$2,Assumptions!$A$1:$H$1,0)),0)</f>
        <v>1245983</v>
      </c>
      <c r="J41" s="19">
        <f>ROUND(INDEX('Pop and Housing Units'!$B$2:$P$115,MATCH('Property Value Dist'!$B41,'Pop and Housing Units'!$B$2:$B$115,0),MATCH('Property Value Dist'!J$2,'Pop and Housing Units'!$B$2:$P$2,0))*INDEX(Assumptions!$A$1:$H$16,MATCH('Property Value Dist'!J$4,Assumptions!$A$1:$A$16,0),MATCH('Property Value Dist'!J$2,Assumptions!$A$1:$H$1,0)),0)</f>
        <v>625710</v>
      </c>
      <c r="K41" s="19">
        <f>ROUND(INDEX('Pop and Housing Units'!$B$2:$P$115,MATCH('Property Value Dist'!$B41,'Pop and Housing Units'!$B$2:$B$115,0),MATCH('Property Value Dist'!K$2,'Pop and Housing Units'!$B$2:$P$2,0))*INDEX(Assumptions!$A$1:$H$16,MATCH('Property Value Dist'!K$4,Assumptions!$A$1:$A$16,0),MATCH('Property Value Dist'!K$2,Assumptions!$A$1:$H$1,0)),0)</f>
        <v>287033</v>
      </c>
      <c r="L41" s="19">
        <f>ROUND(INDEX('Pop and Housing Units'!$B$2:$P$115,MATCH('Property Value Dist'!$B41,'Pop and Housing Units'!$B$2:$B$115,0),MATCH('Property Value Dist'!L$2,'Pop and Housing Units'!$B$2:$P$2,0))*INDEX(Assumptions!$A$1:$H$16,MATCH('Property Value Dist'!L$4,Assumptions!$A$1:$A$16,0),MATCH('Property Value Dist'!L$2,Assumptions!$A$1:$H$1,0)),0)</f>
        <v>311496</v>
      </c>
      <c r="M41" s="19">
        <f>ROUND(INDEX('Pop and Housing Units'!$B$2:$P$115,MATCH('Property Value Dist'!$B41,'Pop and Housing Units'!$B$2:$B$115,0),MATCH('Property Value Dist'!M$2,'Pop and Housing Units'!$B$2:$P$2,0))*INDEX(Assumptions!$A$1:$H$16,MATCH('Property Value Dist'!M$4,Assumptions!$A$1:$A$16,0),MATCH('Property Value Dist'!M$2,Assumptions!$A$1:$H$1,0)),0)</f>
        <v>108181</v>
      </c>
      <c r="N41" s="19">
        <f>ROUND(INDEX('Pop and Housing Units'!$B$2:$P$115,MATCH('Property Value Dist'!$B41,'Pop and Housing Units'!$B$2:$B$115,0),MATCH('Property Value Dist'!N$2,'Pop and Housing Units'!$B$2:$P$2,0))*INDEX(Assumptions!$A$1:$H$16,MATCH('Property Value Dist'!N$4,Assumptions!$A$1:$A$16,0),MATCH('Property Value Dist'!N$2,Assumptions!$A$1:$H$1,0)),0)</f>
        <v>61429</v>
      </c>
      <c r="O41" s="19">
        <f>ROUND(INDEX('Pop and Housing Units'!$B$2:$P$115,MATCH('Property Value Dist'!$B41,'Pop and Housing Units'!$B$2:$B$115,0),MATCH('Property Value Dist'!O$2,'Pop and Housing Units'!$B$2:$P$2,0))*INDEX(Assumptions!$A$1:$H$16,MATCH('Property Value Dist'!O$4,Assumptions!$A$1:$A$16,0),MATCH('Property Value Dist'!O$2,Assumptions!$A$1:$H$1,0)),0)</f>
        <v>32617</v>
      </c>
      <c r="P41" s="19">
        <f>ROUND(INDEX('Pop and Housing Units'!$B$2:$P$115,MATCH('Property Value Dist'!$B41,'Pop and Housing Units'!$B$2:$B$115,0),MATCH('Property Value Dist'!P$2,'Pop and Housing Units'!$B$2:$P$2,0))*INDEX(Assumptions!$A$1:$H$16,MATCH('Property Value Dist'!P$4,Assumptions!$A$1:$A$16,0),MATCH('Property Value Dist'!P$2,Assumptions!$A$1:$H$1,0)),0)</f>
        <v>274381</v>
      </c>
      <c r="Q41" s="19">
        <f>ROUND(INDEX('Pop and Housing Units'!$B$2:$P$115,MATCH('Property Value Dist'!$B41,'Pop and Housing Units'!$B$2:$B$115,0),MATCH('Property Value Dist'!Q$2,'Pop and Housing Units'!$B$2:$P$2,0))*INDEX(Assumptions!$A$1:$H$16,MATCH('Property Value Dist'!Q$4,Assumptions!$A$1:$A$16,0),MATCH('Property Value Dist'!Q$2,Assumptions!$A$1:$H$1,0)),0)</f>
        <v>232769</v>
      </c>
      <c r="R41" s="19">
        <f>ROUND(INDEX('Pop and Housing Units'!$B$2:$P$115,MATCH('Property Value Dist'!$B41,'Pop and Housing Units'!$B$2:$B$115,0),MATCH('Property Value Dist'!R$2,'Pop and Housing Units'!$B$2:$P$2,0))*INDEX(Assumptions!$A$1:$H$16,MATCH('Property Value Dist'!R$4,Assumptions!$A$1:$A$16,0),MATCH('Property Value Dist'!R$2,Assumptions!$A$1:$H$1,0)),0)</f>
        <v>300389</v>
      </c>
      <c r="S41" s="19">
        <f>ROUND(INDEX('Pop and Housing Units'!$B$2:$P$115,MATCH('Property Value Dist'!$B41,'Pop and Housing Units'!$B$2:$B$115,0),MATCH('Property Value Dist'!S$2,'Pop and Housing Units'!$B$2:$P$2,0))*INDEX(Assumptions!$A$1:$H$16,MATCH('Property Value Dist'!S$4,Assumptions!$A$1:$A$16,0),MATCH('Property Value Dist'!S$2,Assumptions!$A$1:$H$1,0)),0)</f>
        <v>663630</v>
      </c>
      <c r="T41" s="19">
        <f>ROUND(INDEX('Pop and Housing Units'!$B$2:$P$115,MATCH('Property Value Dist'!$B41,'Pop and Housing Units'!$B$2:$B$115,0),MATCH('Property Value Dist'!T$2,'Pop and Housing Units'!$B$2:$P$2,0))*INDEX(Assumptions!$A$1:$H$16,MATCH('Property Value Dist'!T$4,Assumptions!$A$1:$A$16,0),MATCH('Property Value Dist'!T$2,Assumptions!$A$1:$H$1,0)),0)</f>
        <v>485477</v>
      </c>
      <c r="U41" s="19">
        <f>ROUND(INDEX('Pop and Housing Units'!$B$2:$P$115,MATCH('Property Value Dist'!$B41,'Pop and Housing Units'!$B$2:$B$115,0),MATCH('Property Value Dist'!U$2,'Pop and Housing Units'!$B$2:$P$2,0))*INDEX(Assumptions!$A$1:$H$16,MATCH('Property Value Dist'!U$4,Assumptions!$A$1:$A$16,0),MATCH('Property Value Dist'!U$2,Assumptions!$A$1:$H$1,0)),0)</f>
        <v>410488</v>
      </c>
      <c r="V41" s="19">
        <f>ROUND(INDEX('Pop and Housing Units'!$B$2:$P$115,MATCH('Property Value Dist'!$B41,'Pop and Housing Units'!$B$2:$B$115,0),MATCH('Property Value Dist'!V$2,'Pop and Housing Units'!$B$2:$P$2,0))*INDEX(Assumptions!$A$1:$H$16,MATCH('Property Value Dist'!V$4,Assumptions!$A$1:$A$16,0),MATCH('Property Value Dist'!V$2,Assumptions!$A$1:$H$1,0)),0)</f>
        <v>1059380</v>
      </c>
      <c r="W41" s="19">
        <f>ROUND(INDEX('Pop and Housing Units'!$B$2:$P$115,MATCH('Property Value Dist'!$B41,'Pop and Housing Units'!$B$2:$B$115,0),MATCH('Property Value Dist'!W$2,'Pop and Housing Units'!$B$2:$P$2,0))*INDEX(Assumptions!$A$1:$H$16,MATCH('Property Value Dist'!W$4,Assumptions!$A$1:$A$16,0),MATCH('Property Value Dist'!W$2,Assumptions!$A$1:$H$1,0)),0)</f>
        <v>488078</v>
      </c>
      <c r="X41" s="19">
        <f>ROUND(INDEX('Pop and Housing Units'!$B$2:$P$115,MATCH('Property Value Dist'!$B41,'Pop and Housing Units'!$B$2:$B$115,0),MATCH('Property Value Dist'!X$2,'Pop and Housing Units'!$B$2:$P$2,0))*INDEX(Assumptions!$A$1:$H$16,MATCH('Property Value Dist'!X$4,Assumptions!$A$1:$A$16,0),MATCH('Property Value Dist'!X$2,Assumptions!$A$1:$H$1,0)),0)</f>
        <v>210662</v>
      </c>
      <c r="Y41" s="19">
        <f>ROUND(INDEX('Pop and Housing Units'!$B$2:$P$115,MATCH('Property Value Dist'!$B41,'Pop and Housing Units'!$B$2:$B$115,0),MATCH('Property Value Dist'!Y$2,'Pop and Housing Units'!$B$2:$P$2,0))*INDEX(Assumptions!$A$1:$H$16,MATCH('Property Value Dist'!Y$4,Assumptions!$A$1:$A$16,0),MATCH('Property Value Dist'!Y$2,Assumptions!$A$1:$H$1,0)),0)</f>
        <v>134373</v>
      </c>
      <c r="Z41" s="19">
        <f>ROUND(INDEX('Pop and Housing Units'!$B$2:$P$115,MATCH('Property Value Dist'!$B41,'Pop and Housing Units'!$B$2:$B$115,0),MATCH('Property Value Dist'!Z$2,'Pop and Housing Units'!$B$2:$P$2,0))*INDEX(Assumptions!$A$1:$H$16,MATCH('Property Value Dist'!Z$4,Assumptions!$A$1:$A$16,0),MATCH('Property Value Dist'!Z$2,Assumptions!$A$1:$H$1,0)),0)</f>
        <v>34677</v>
      </c>
      <c r="AA41" s="19">
        <f>ROUND(INDEX('Pop and Housing Units'!$B$2:$P$115,MATCH('Property Value Dist'!$B41,'Pop and Housing Units'!$B$2:$B$115,0),MATCH('Property Value Dist'!AA$2,'Pop and Housing Units'!$B$2:$P$2,0))*INDEX(Assumptions!$A$1:$H$16,MATCH('Property Value Dist'!AA$4,Assumptions!$A$1:$A$16,0),MATCH('Property Value Dist'!AA$2,Assumptions!$A$1:$H$1,0)),0)</f>
        <v>24274</v>
      </c>
      <c r="AB41" s="19">
        <f>ROUND(INDEX('Pop and Housing Units'!$B$2:$P$115,MATCH('Property Value Dist'!$B41,'Pop and Housing Units'!$B$2:$B$115,0),MATCH('Property Value Dist'!AB$2,'Pop and Housing Units'!$B$2:$P$2,0))*INDEX(Assumptions!$A$1:$H$16,MATCH('Property Value Dist'!AB$4,Assumptions!$A$1:$A$16,0),MATCH('Property Value Dist'!AB$2,Assumptions!$A$1:$H$1,0)),0)</f>
        <v>16038</v>
      </c>
      <c r="AC41" s="19">
        <f>ROUND(INDEX('Pop and Housing Units'!$B$2:$P$115,MATCH('Property Value Dist'!$B41,'Pop and Housing Units'!$B$2:$B$115,0),MATCH('Property Value Dist'!AC$2,'Pop and Housing Units'!$B$2:$P$2,0))*INDEX(Assumptions!$A$1:$H$16,MATCH('Property Value Dist'!AC$4,Assumptions!$A$1:$A$16,0),MATCH('Property Value Dist'!AC$2,Assumptions!$A$1:$H$1,0)),0)</f>
        <v>152532</v>
      </c>
      <c r="AD41" s="19">
        <f>ROUND(INDEX('Pop and Housing Units'!$B$2:$P$115,MATCH('Property Value Dist'!$B41,'Pop and Housing Units'!$B$2:$B$115,0),MATCH('Property Value Dist'!AD$2,'Pop and Housing Units'!$B$2:$P$2,0))*INDEX(Assumptions!$A$1:$H$16,MATCH('Property Value Dist'!AD$4,Assumptions!$A$1:$A$16,0),MATCH('Property Value Dist'!AD$2,Assumptions!$A$1:$H$1,0)),0)</f>
        <v>266931</v>
      </c>
      <c r="AE41" s="19">
        <f>ROUND(INDEX('Pop and Housing Units'!$B$2:$P$115,MATCH('Property Value Dist'!$B41,'Pop and Housing Units'!$B$2:$B$115,0),MATCH('Property Value Dist'!AE$2,'Pop and Housing Units'!$B$2:$P$2,0))*INDEX(Assumptions!$A$1:$H$16,MATCH('Property Value Dist'!AE$4,Assumptions!$A$1:$A$16,0),MATCH('Property Value Dist'!AE$2,Assumptions!$A$1:$H$1,0)),0)</f>
        <v>481161</v>
      </c>
      <c r="AF41" s="19">
        <f>ROUND(INDEX('Pop and Housing Units'!$B$2:$P$115,MATCH('Property Value Dist'!$B41,'Pop and Housing Units'!$B$2:$B$115,0),MATCH('Property Value Dist'!AF$2,'Pop and Housing Units'!$B$2:$P$2,0))*INDEX(Assumptions!$A$1:$H$16,MATCH('Property Value Dist'!AF$4,Assumptions!$A$1:$A$16,0),MATCH('Property Value Dist'!AF$2,Assumptions!$A$1:$H$1,0)),0)</f>
        <v>925903</v>
      </c>
      <c r="AG41" s="19">
        <f>ROUND(INDEX('Pop and Housing Units'!$B$2:$P$115,MATCH('Property Value Dist'!$B41,'Pop and Housing Units'!$B$2:$B$115,0),MATCH('Property Value Dist'!AG$2,'Pop and Housing Units'!$B$2:$P$2,0))*INDEX(Assumptions!$A$1:$H$16,MATCH('Property Value Dist'!AG$4,Assumptions!$A$1:$A$16,0),MATCH('Property Value Dist'!AG$2,Assumptions!$A$1:$H$1,0)),0)</f>
        <v>451169</v>
      </c>
      <c r="AH41" s="19">
        <f>ROUND(INDEX('Pop and Housing Units'!$B$2:$P$115,MATCH('Property Value Dist'!$B41,'Pop and Housing Units'!$B$2:$B$115,0),MATCH('Property Value Dist'!AH$2,'Pop and Housing Units'!$B$2:$P$2,0))*INDEX(Assumptions!$A$1:$H$16,MATCH('Property Value Dist'!AH$4,Assumptions!$A$1:$A$16,0),MATCH('Property Value Dist'!AH$2,Assumptions!$A$1:$H$1,0)),0)</f>
        <v>326058</v>
      </c>
      <c r="AI41" s="19">
        <f>ROUND(INDEX('Pop and Housing Units'!$B$2:$P$115,MATCH('Property Value Dist'!$B41,'Pop and Housing Units'!$B$2:$B$115,0),MATCH('Property Value Dist'!AI$2,'Pop and Housing Units'!$B$2:$P$2,0))*INDEX(Assumptions!$A$1:$H$16,MATCH('Property Value Dist'!AI$4,Assumptions!$A$1:$A$16,0),MATCH('Property Value Dist'!AI$2,Assumptions!$A$1:$H$1,0)),0)</f>
        <v>811504</v>
      </c>
      <c r="AJ41" s="19">
        <f>ROUND(INDEX('Pop and Housing Units'!$B$2:$P$115,MATCH('Property Value Dist'!$B41,'Pop and Housing Units'!$B$2:$B$115,0),MATCH('Property Value Dist'!AJ$2,'Pop and Housing Units'!$B$2:$P$2,0))*INDEX(Assumptions!$A$1:$H$16,MATCH('Property Value Dist'!AJ$4,Assumptions!$A$1:$A$16,0),MATCH('Property Value Dist'!AJ$2,Assumptions!$A$1:$H$1,0)),0)</f>
        <v>431888</v>
      </c>
      <c r="AK41" s="19">
        <f>ROUND(INDEX('Pop and Housing Units'!$B$2:$P$115,MATCH('Property Value Dist'!$B41,'Pop and Housing Units'!$B$2:$B$115,0),MATCH('Property Value Dist'!AK$2,'Pop and Housing Units'!$B$2:$P$2,0))*INDEX(Assumptions!$A$1:$H$16,MATCH('Property Value Dist'!AK$4,Assumptions!$A$1:$A$16,0),MATCH('Property Value Dist'!AK$2,Assumptions!$A$1:$H$1,0)),0)</f>
        <v>185952</v>
      </c>
      <c r="AL41" s="19">
        <f>ROUND(INDEX('Pop and Housing Units'!$B$2:$P$115,MATCH('Property Value Dist'!$B41,'Pop and Housing Units'!$B$2:$B$115,0),MATCH('Property Value Dist'!AL$2,'Pop and Housing Units'!$B$2:$P$2,0))*INDEX(Assumptions!$A$1:$H$16,MATCH('Property Value Dist'!AL$4,Assumptions!$A$1:$A$16,0),MATCH('Property Value Dist'!AL$2,Assumptions!$A$1:$H$1,0)),0)</f>
        <v>182524</v>
      </c>
      <c r="AM41" s="19">
        <f>ROUND(INDEX('Pop and Housing Units'!$B$2:$P$115,MATCH('Property Value Dist'!$B41,'Pop and Housing Units'!$B$2:$B$115,0),MATCH('Property Value Dist'!AM$2,'Pop and Housing Units'!$B$2:$P$2,0))*INDEX(Assumptions!$A$1:$H$16,MATCH('Property Value Dist'!AM$4,Assumptions!$A$1:$A$16,0),MATCH('Property Value Dist'!AM$2,Assumptions!$A$1:$H$1,0)),0)</f>
        <v>37276</v>
      </c>
      <c r="AN41" s="19">
        <f>ROUND(INDEX('Pop and Housing Units'!$B$2:$P$115,MATCH('Property Value Dist'!$B41,'Pop and Housing Units'!$B$2:$B$115,0),MATCH('Property Value Dist'!AN$2,'Pop and Housing Units'!$B$2:$P$2,0))*INDEX(Assumptions!$A$1:$H$16,MATCH('Property Value Dist'!AN$4,Assumptions!$A$1:$A$16,0),MATCH('Property Value Dist'!AN$2,Assumptions!$A$1:$H$1,0)),0)</f>
        <v>15425</v>
      </c>
      <c r="AO41" s="19">
        <f>ROUND(INDEX('Pop and Housing Units'!$B$2:$P$115,MATCH('Property Value Dist'!$B41,'Pop and Housing Units'!$B$2:$B$115,0),MATCH('Property Value Dist'!AO$2,'Pop and Housing Units'!$B$2:$P$2,0))*INDEX(Assumptions!$A$1:$H$16,MATCH('Property Value Dist'!AO$4,Assumptions!$A$1:$A$16,0),MATCH('Property Value Dist'!AO$2,Assumptions!$A$1:$H$1,0)),0)</f>
        <v>16281</v>
      </c>
      <c r="AP41" s="19">
        <f>ROUND(INDEX('Pop and Housing Units'!$B$2:$P$115,MATCH('Property Value Dist'!$B41,'Pop and Housing Units'!$B$2:$B$115,0),MATCH('Property Value Dist'!AP$2,'Pop and Housing Units'!$B$2:$P$2,0))*INDEX(Assumptions!$A$1:$H$16,MATCH('Property Value Dist'!AP$4,Assumptions!$A$1:$A$16,0),MATCH('Property Value Dist'!AP$2,Assumptions!$A$1:$H$1,0)),0)</f>
        <v>122502</v>
      </c>
      <c r="AQ41" s="19">
        <f>ROUND(INDEX('Pop and Housing Units'!$B$2:$P$115,MATCH('Property Value Dist'!$B41,'Pop and Housing Units'!$B$2:$B$115,0),MATCH('Property Value Dist'!AQ$2,'Pop and Housing Units'!$B$2:$P$2,0))*INDEX(Assumptions!$A$1:$H$16,MATCH('Property Value Dist'!AQ$4,Assumptions!$A$1:$A$16,0),MATCH('Property Value Dist'!AQ$2,Assumptions!$A$1:$H$1,0)),0)</f>
        <v>122893</v>
      </c>
      <c r="AR41" s="19">
        <f>ROUND(INDEX('Pop and Housing Units'!$B$2:$P$115,MATCH('Property Value Dist'!$B41,'Pop and Housing Units'!$B$2:$B$115,0),MATCH('Property Value Dist'!AR$2,'Pop and Housing Units'!$B$2:$P$2,0))*INDEX(Assumptions!$A$1:$H$16,MATCH('Property Value Dist'!AR$4,Assumptions!$A$1:$A$16,0),MATCH('Property Value Dist'!AR$2,Assumptions!$A$1:$H$1,0)),0)</f>
        <v>102715</v>
      </c>
      <c r="AS41" s="19">
        <f>ROUND(INDEX('Pop and Housing Units'!$B$2:$P$115,MATCH('Property Value Dist'!$B41,'Pop and Housing Units'!$B$2:$B$115,0),MATCH('Property Value Dist'!AS$2,'Pop and Housing Units'!$B$2:$P$2,0))*INDEX(Assumptions!$A$1:$H$16,MATCH('Property Value Dist'!AS$4,Assumptions!$A$1:$A$16,0),MATCH('Property Value Dist'!AS$2,Assumptions!$A$1:$H$1,0)),0)</f>
        <v>112348</v>
      </c>
      <c r="AT41" s="19">
        <f>ROUND(INDEX('Pop and Housing Units'!$B$2:$P$115,MATCH('Property Value Dist'!$B41,'Pop and Housing Units'!$B$2:$B$115,0),MATCH('Property Value Dist'!AT$2,'Pop and Housing Units'!$B$2:$P$2,0))*INDEX(Assumptions!$A$1:$H$16,MATCH('Property Value Dist'!AT$4,Assumptions!$A$1:$A$16,0),MATCH('Property Value Dist'!AT$2,Assumptions!$A$1:$H$1,0)),0)</f>
        <v>57020</v>
      </c>
      <c r="AU41" s="19">
        <f>ROUND(INDEX('Pop and Housing Units'!$B$2:$P$115,MATCH('Property Value Dist'!$B41,'Pop and Housing Units'!$B$2:$B$115,0),MATCH('Property Value Dist'!AU$2,'Pop and Housing Units'!$B$2:$P$2,0))*INDEX(Assumptions!$A$1:$H$16,MATCH('Property Value Dist'!AU$4,Assumptions!$A$1:$A$16,0),MATCH('Property Value Dist'!AU$2,Assumptions!$A$1:$H$1,0)),0)</f>
        <v>21936</v>
      </c>
      <c r="AV41" s="19">
        <f>ROUND(INDEX('Pop and Housing Units'!$B$2:$P$115,MATCH('Property Value Dist'!$B41,'Pop and Housing Units'!$B$2:$B$115,0),MATCH('Property Value Dist'!AV$2,'Pop and Housing Units'!$B$2:$P$2,0))*INDEX(Assumptions!$A$1:$H$16,MATCH('Property Value Dist'!AV$4,Assumptions!$A$1:$A$16,0),MATCH('Property Value Dist'!AV$2,Assumptions!$A$1:$H$1,0)),0)</f>
        <v>65938</v>
      </c>
      <c r="AW41" s="19">
        <f>ROUND(INDEX('Pop and Housing Units'!$B$2:$P$115,MATCH('Property Value Dist'!$B41,'Pop and Housing Units'!$B$2:$B$115,0),MATCH('Property Value Dist'!AW$2,'Pop and Housing Units'!$B$2:$P$2,0))*INDEX(Assumptions!$A$1:$H$16,MATCH('Property Value Dist'!AW$4,Assumptions!$A$1:$A$16,0),MATCH('Property Value Dist'!AW$2,Assumptions!$A$1:$H$1,0)),0)</f>
        <v>18942</v>
      </c>
      <c r="AX41" s="19">
        <f>ROUND(INDEX('Pop and Housing Units'!$B$2:$P$115,MATCH('Property Value Dist'!$B41,'Pop and Housing Units'!$B$2:$B$115,0),MATCH('Property Value Dist'!AX$2,'Pop and Housing Units'!$B$2:$P$2,0))*INDEX(Assumptions!$A$1:$H$16,MATCH('Property Value Dist'!AX$4,Assumptions!$A$1:$A$16,0),MATCH('Property Value Dist'!AX$2,Assumptions!$A$1:$H$1,0)),0)</f>
        <v>11912</v>
      </c>
      <c r="AY41" s="19">
        <f>ROUND(INDEX('Pop and Housing Units'!$B$2:$P$115,MATCH('Property Value Dist'!$B41,'Pop and Housing Units'!$B$2:$B$115,0),MATCH('Property Value Dist'!AY$2,'Pop and Housing Units'!$B$2:$P$2,0))*INDEX(Assumptions!$A$1:$H$16,MATCH('Property Value Dist'!AY$4,Assumptions!$A$1:$A$16,0),MATCH('Property Value Dist'!AY$2,Assumptions!$A$1:$H$1,0)),0)</f>
        <v>7030</v>
      </c>
      <c r="AZ41" s="19">
        <f>ROUND(INDEX('Pop and Housing Units'!$B$2:$P$115,MATCH('Property Value Dist'!$B41,'Pop and Housing Units'!$B$2:$B$115,0),MATCH('Property Value Dist'!AZ$2,'Pop and Housing Units'!$B$2:$P$2,0))*INDEX(Assumptions!$A$1:$H$16,MATCH('Property Value Dist'!AZ$4,Assumptions!$A$1:$A$16,0),MATCH('Property Value Dist'!AZ$2,Assumptions!$A$1:$H$1,0)),0)</f>
        <v>1692</v>
      </c>
      <c r="BA41" s="19">
        <f>ROUND(INDEX('Pop and Housing Units'!$B$2:$P$115,MATCH('Property Value Dist'!$B41,'Pop and Housing Units'!$B$2:$B$115,0),MATCH('Property Value Dist'!BA$2,'Pop and Housing Units'!$B$2:$P$2,0))*INDEX(Assumptions!$A$1:$H$16,MATCH('Property Value Dist'!BA$4,Assumptions!$A$1:$A$16,0),MATCH('Property Value Dist'!BA$2,Assumptions!$A$1:$H$1,0)),0)</f>
        <v>3905</v>
      </c>
      <c r="BB41" s="19">
        <f>ROUND(INDEX('Pop and Housing Units'!$B$2:$P$115,MATCH('Property Value Dist'!$B41,'Pop and Housing Units'!$B$2:$B$115,0),MATCH('Property Value Dist'!BB$2,'Pop and Housing Units'!$B$2:$P$2,0))*INDEX(Assumptions!$A$1:$H$16,MATCH('Property Value Dist'!BB$4,Assumptions!$A$1:$A$16,0),MATCH('Property Value Dist'!BB$2,Assumptions!$A$1:$H$1,0)),0)</f>
        <v>2083</v>
      </c>
      <c r="BC41" s="19">
        <f>ROUND(INDEX('Pop and Housing Units'!$B$2:$P$115,MATCH('Property Value Dist'!$B41,'Pop and Housing Units'!$B$2:$B$115,0),MATCH('Property Value Dist'!BC$2,'Pop and Housing Units'!$B$2:$P$2,0))*INDEX(Assumptions!$A$1:$H$16,MATCH('Property Value Dist'!BC$4,Assumptions!$A$1:$A$16,0),MATCH('Property Value Dist'!BC$2,Assumptions!$A$1:$H$1,0)),0)</f>
        <v>75849</v>
      </c>
      <c r="BD41" s="19">
        <f>ROUND(INDEX('Pop and Housing Units'!$B$2:$P$115,MATCH('Property Value Dist'!$B41,'Pop and Housing Units'!$B$2:$B$115,0),MATCH('Property Value Dist'!BD$2,'Pop and Housing Units'!$B$2:$P$2,0))*INDEX(Assumptions!$A$1:$H$16,MATCH('Property Value Dist'!BD$4,Assumptions!$A$1:$A$16,0),MATCH('Property Value Dist'!BD$2,Assumptions!$A$1:$H$1,0)),0)</f>
        <v>106386</v>
      </c>
      <c r="BE41" s="19">
        <f>ROUND(INDEX('Pop and Housing Units'!$B$2:$P$115,MATCH('Property Value Dist'!$B41,'Pop and Housing Units'!$B$2:$B$115,0),MATCH('Property Value Dist'!BE$2,'Pop and Housing Units'!$B$2:$P$2,0))*INDEX(Assumptions!$A$1:$H$16,MATCH('Property Value Dist'!BE$4,Assumptions!$A$1:$A$16,0),MATCH('Property Value Dist'!BE$2,Assumptions!$A$1:$H$1,0)),0)</f>
        <v>144006</v>
      </c>
      <c r="BF41" s="19">
        <f>ROUND(INDEX('Pop and Housing Units'!$B$2:$P$115,MATCH('Property Value Dist'!$B41,'Pop and Housing Units'!$B$2:$B$115,0),MATCH('Property Value Dist'!BF$2,'Pop and Housing Units'!$B$2:$P$2,0))*INDEX(Assumptions!$A$1:$H$16,MATCH('Property Value Dist'!BF$4,Assumptions!$A$1:$A$16,0),MATCH('Property Value Dist'!BF$2,Assumptions!$A$1:$H$1,0)),0)</f>
        <v>142178</v>
      </c>
      <c r="BG41" s="19">
        <f>ROUND(INDEX('Pop and Housing Units'!$B$2:$P$115,MATCH('Property Value Dist'!$B41,'Pop and Housing Units'!$B$2:$B$115,0),MATCH('Property Value Dist'!BG$2,'Pop and Housing Units'!$B$2:$P$2,0))*INDEX(Assumptions!$A$1:$H$16,MATCH('Property Value Dist'!BG$4,Assumptions!$A$1:$A$16,0),MATCH('Property Value Dist'!BG$2,Assumptions!$A$1:$H$1,0)),0)</f>
        <v>90775</v>
      </c>
      <c r="BH41" s="19">
        <f>ROUND(INDEX('Pop and Housing Units'!$B$2:$P$115,MATCH('Property Value Dist'!$B41,'Pop and Housing Units'!$B$2:$B$115,0),MATCH('Property Value Dist'!BH$2,'Pop and Housing Units'!$B$2:$P$2,0))*INDEX(Assumptions!$A$1:$H$16,MATCH('Property Value Dist'!BH$4,Assumptions!$A$1:$A$16,0),MATCH('Property Value Dist'!BH$2,Assumptions!$A$1:$H$1,0)),0)</f>
        <v>51708</v>
      </c>
      <c r="BI41" s="19">
        <f>ROUND(INDEX('Pop and Housing Units'!$B$2:$P$115,MATCH('Property Value Dist'!$B41,'Pop and Housing Units'!$B$2:$B$115,0),MATCH('Property Value Dist'!BI$2,'Pop and Housing Units'!$B$2:$P$2,0))*INDEX(Assumptions!$A$1:$H$16,MATCH('Property Value Dist'!BI$4,Assumptions!$A$1:$A$16,0),MATCH('Property Value Dist'!BI$2,Assumptions!$A$1:$H$1,0)),0)</f>
        <v>95953</v>
      </c>
      <c r="BJ41" s="19">
        <f>ROUND(INDEX('Pop and Housing Units'!$B$2:$P$115,MATCH('Property Value Dist'!$B41,'Pop and Housing Units'!$B$2:$B$115,0),MATCH('Property Value Dist'!BJ$2,'Pop and Housing Units'!$B$2:$P$2,0))*INDEX(Assumptions!$A$1:$H$16,MATCH('Property Value Dist'!BJ$4,Assumptions!$A$1:$A$16,0),MATCH('Property Value Dist'!BJ$2,Assumptions!$A$1:$H$1,0)),0)</f>
        <v>31908</v>
      </c>
      <c r="BK41" s="19">
        <f>ROUND(INDEX('Pop and Housing Units'!$B$2:$P$115,MATCH('Property Value Dist'!$B41,'Pop and Housing Units'!$B$2:$B$115,0),MATCH('Property Value Dist'!BK$2,'Pop and Housing Units'!$B$2:$P$2,0))*INDEX(Assumptions!$A$1:$H$16,MATCH('Property Value Dist'!BK$4,Assumptions!$A$1:$A$16,0),MATCH('Property Value Dist'!BK$2,Assumptions!$A$1:$H$1,0)),0)</f>
        <v>10585</v>
      </c>
      <c r="BL41" s="19">
        <f>ROUND(INDEX('Pop and Housing Units'!$B$2:$P$115,MATCH('Property Value Dist'!$B41,'Pop and Housing Units'!$B$2:$B$115,0),MATCH('Property Value Dist'!BL$2,'Pop and Housing Units'!$B$2:$P$2,0))*INDEX(Assumptions!$A$1:$H$16,MATCH('Property Value Dist'!BL$4,Assumptions!$A$1:$A$16,0),MATCH('Property Value Dist'!BL$2,Assumptions!$A$1:$H$1,0)),0)</f>
        <v>6854</v>
      </c>
      <c r="BM41" s="19">
        <f>ROUND(INDEX('Pop and Housing Units'!$B$2:$P$115,MATCH('Property Value Dist'!$B41,'Pop and Housing Units'!$B$2:$B$115,0),MATCH('Property Value Dist'!BM$2,'Pop and Housing Units'!$B$2:$P$2,0))*INDEX(Assumptions!$A$1:$H$16,MATCH('Property Value Dist'!BM$4,Assumptions!$A$1:$A$16,0),MATCH('Property Value Dist'!BM$2,Assumptions!$A$1:$H$1,0)),0)</f>
        <v>1371</v>
      </c>
      <c r="BN41" s="19">
        <f>ROUND(INDEX('Pop and Housing Units'!$B$2:$P$115,MATCH('Property Value Dist'!$B41,'Pop and Housing Units'!$B$2:$B$115,0),MATCH('Property Value Dist'!BN$2,'Pop and Housing Units'!$B$2:$P$2,0))*INDEX(Assumptions!$A$1:$H$16,MATCH('Property Value Dist'!BN$4,Assumptions!$A$1:$A$16,0),MATCH('Property Value Dist'!BN$2,Assumptions!$A$1:$H$1,0)),0)</f>
        <v>228</v>
      </c>
      <c r="BO41" s="19">
        <f>ROUND(INDEX('Pop and Housing Units'!$B$2:$P$115,MATCH('Property Value Dist'!$B41,'Pop and Housing Units'!$B$2:$B$115,0),MATCH('Property Value Dist'!BO$2,'Pop and Housing Units'!$B$2:$P$2,0))*INDEX(Assumptions!$A$1:$H$16,MATCH('Property Value Dist'!BO$4,Assumptions!$A$1:$A$16,0),MATCH('Property Value Dist'!BO$2,Assumptions!$A$1:$H$1,0)),0)</f>
        <v>3732</v>
      </c>
      <c r="BP41" s="19">
        <f>ROUND(INDEX('Pop and Housing Units'!$B$2:$P$115,MATCH('Property Value Dist'!$B41,'Pop and Housing Units'!$B$2:$B$115,0),MATCH('Property Value Dist'!BP$2,'Pop and Housing Units'!$B$2:$P$2,0))*INDEX(Assumptions!$A$1:$H$16,MATCH('Property Value Dist'!BP$4,Assumptions!$A$1:$A$16,0),MATCH('Property Value Dist'!BP$2,Assumptions!$A$1:$H$1,0)),0)</f>
        <v>14703</v>
      </c>
      <c r="BQ41" s="19">
        <f>ROUND(INDEX('Pop and Housing Units'!$B$2:$P$115,MATCH('Property Value Dist'!$B41,'Pop and Housing Units'!$B$2:$B$115,0),MATCH('Property Value Dist'!BQ$2,'Pop and Housing Units'!$B$2:$P$2,0))*INDEX(Assumptions!$A$1:$H$16,MATCH('Property Value Dist'!BQ$4,Assumptions!$A$1:$A$16,0),MATCH('Property Value Dist'!BQ$2,Assumptions!$A$1:$H$1,0)),0)</f>
        <v>30587</v>
      </c>
      <c r="BR41" s="19">
        <f>ROUND(INDEX('Pop and Housing Units'!$B$2:$P$115,MATCH('Property Value Dist'!$B41,'Pop and Housing Units'!$B$2:$B$115,0),MATCH('Property Value Dist'!BR$2,'Pop and Housing Units'!$B$2:$P$2,0))*INDEX(Assumptions!$A$1:$H$16,MATCH('Property Value Dist'!BR$4,Assumptions!$A$1:$A$16,0),MATCH('Property Value Dist'!BR$2,Assumptions!$A$1:$H$1,0)),0)</f>
        <v>25880</v>
      </c>
      <c r="BS41" s="19">
        <f>ROUND(INDEX('Pop and Housing Units'!$B$2:$P$115,MATCH('Property Value Dist'!$B41,'Pop and Housing Units'!$B$2:$B$115,0),MATCH('Property Value Dist'!BS$2,'Pop and Housing Units'!$B$2:$P$2,0))*INDEX(Assumptions!$A$1:$H$16,MATCH('Property Value Dist'!BS$4,Assumptions!$A$1:$A$16,0),MATCH('Property Value Dist'!BS$2,Assumptions!$A$1:$H$1,0)),0)</f>
        <v>31090</v>
      </c>
      <c r="BT41" s="19">
        <f>ROUND(INDEX('Pop and Housing Units'!$B$2:$P$115,MATCH('Property Value Dist'!$B41,'Pop and Housing Units'!$B$2:$B$115,0),MATCH('Property Value Dist'!BT$2,'Pop and Housing Units'!$B$2:$P$2,0))*INDEX(Assumptions!$A$1:$H$16,MATCH('Property Value Dist'!BT$4,Assumptions!$A$1:$A$16,0),MATCH('Property Value Dist'!BT$2,Assumptions!$A$1:$H$1,0)),0)</f>
        <v>19855</v>
      </c>
      <c r="BU41" s="19">
        <f>ROUND(INDEX('Pop and Housing Units'!$B$2:$P$115,MATCH('Property Value Dist'!$B41,'Pop and Housing Units'!$B$2:$B$115,0),MATCH('Property Value Dist'!BU$2,'Pop and Housing Units'!$B$2:$P$2,0))*INDEX(Assumptions!$A$1:$H$16,MATCH('Property Value Dist'!BU$4,Assumptions!$A$1:$A$16,0),MATCH('Property Value Dist'!BU$2,Assumptions!$A$1:$H$1,0)),0)</f>
        <v>11274</v>
      </c>
      <c r="BV41" s="19">
        <f>ROUND(INDEX('Pop and Housing Units'!$B$2:$P$115,MATCH('Property Value Dist'!$B41,'Pop and Housing Units'!$B$2:$B$115,0),MATCH('Property Value Dist'!BV$2,'Pop and Housing Units'!$B$2:$P$2,0))*INDEX(Assumptions!$A$1:$H$16,MATCH('Property Value Dist'!BV$4,Assumptions!$A$1:$A$16,0),MATCH('Property Value Dist'!BV$2,Assumptions!$A$1:$H$1,0)),0)</f>
        <v>32969</v>
      </c>
      <c r="BW41" s="19">
        <f>ROUND(INDEX('Pop and Housing Units'!$B$2:$P$115,MATCH('Property Value Dist'!$B41,'Pop and Housing Units'!$B$2:$B$115,0),MATCH('Property Value Dist'!BW$2,'Pop and Housing Units'!$B$2:$P$2,0))*INDEX(Assumptions!$A$1:$H$16,MATCH('Property Value Dist'!BW$4,Assumptions!$A$1:$A$16,0),MATCH('Property Value Dist'!BW$2,Assumptions!$A$1:$H$1,0)),0)</f>
        <v>15516</v>
      </c>
      <c r="BX41" s="19">
        <f>ROUND(INDEX('Pop and Housing Units'!$B$2:$P$115,MATCH('Property Value Dist'!$B41,'Pop and Housing Units'!$B$2:$B$115,0),MATCH('Property Value Dist'!BX$2,'Pop and Housing Units'!$B$2:$P$2,0))*INDEX(Assumptions!$A$1:$H$16,MATCH('Property Value Dist'!BX$4,Assumptions!$A$1:$A$16,0),MATCH('Property Value Dist'!BX$2,Assumptions!$A$1:$H$1,0)),0)</f>
        <v>5908</v>
      </c>
      <c r="BY41" s="19">
        <f>ROUND(INDEX('Pop and Housing Units'!$B$2:$P$115,MATCH('Property Value Dist'!$B41,'Pop and Housing Units'!$B$2:$B$115,0),MATCH('Property Value Dist'!BY$2,'Pop and Housing Units'!$B$2:$P$2,0))*INDEX(Assumptions!$A$1:$H$16,MATCH('Property Value Dist'!BY$4,Assumptions!$A$1:$A$16,0),MATCH('Property Value Dist'!BY$2,Assumptions!$A$1:$H$1,0)),0)</f>
        <v>3061</v>
      </c>
      <c r="BZ41" s="19">
        <f>ROUND(INDEX('Pop and Housing Units'!$B$2:$P$115,MATCH('Property Value Dist'!$B41,'Pop and Housing Units'!$B$2:$B$115,0),MATCH('Property Value Dist'!BZ$2,'Pop and Housing Units'!$B$2:$P$2,0))*INDEX(Assumptions!$A$1:$H$16,MATCH('Property Value Dist'!BZ$4,Assumptions!$A$1:$A$16,0),MATCH('Property Value Dist'!BZ$2,Assumptions!$A$1:$H$1,0)),0)</f>
        <v>2092</v>
      </c>
      <c r="CA41" s="19">
        <f>ROUND(INDEX('Pop and Housing Units'!$B$2:$P$115,MATCH('Property Value Dist'!$B41,'Pop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41" s="19">
        <f>ROUND(INDEX('Pop and Housing Units'!$B$2:$P$115,MATCH('Property Value Dist'!$B41,'Pop and Housing Units'!$B$2:$B$115,0),MATCH('Property Value Dist'!CB$2,'Pop and Housing Units'!$B$2:$P$2,0))*INDEX(Assumptions!$A$1:$H$16,MATCH('Property Value Dist'!CB$4,Assumptions!$A$1:$A$16,0),MATCH('Property Value Dist'!CB$2,Assumptions!$A$1:$H$1,0)),0)</f>
        <v>775</v>
      </c>
    </row>
    <row r="42" spans="2:80">
      <c r="B42" s="18">
        <f t="shared" si="6"/>
        <v>2057</v>
      </c>
      <c r="C42" s="17">
        <f>ROUND(INDEX('Pop and Housing Units'!$B$2:$P$115,MATCH('Property Value Dist'!$B42,'Pop and Housing Units'!$B$2:$B$115,0),MATCH('Property Value Dist'!C$2,'Pop and Housing Units'!$B$2:$P$2,0))*INDEX(Assumptions!$A$1:$H$16,MATCH('Property Value Dist'!C$4,Assumptions!$A$1:$A$16,0),MATCH('Property Value Dist'!C$2,Assumptions!$A$1:$H$1,0)),0)</f>
        <v>240630</v>
      </c>
      <c r="D42" s="17">
        <f>ROUND(INDEX('Pop and Housing Units'!$B$2:$P$115,MATCH('Property Value Dist'!$B42,'Pop and Housing Units'!$B$2:$B$115,0),MATCH('Property Value Dist'!D$2,'Pop and Housing Units'!$B$2:$P$2,0))*INDEX(Assumptions!$A$1:$H$16,MATCH('Property Value Dist'!D$4,Assumptions!$A$1:$A$16,0),MATCH('Property Value Dist'!D$2,Assumptions!$A$1:$H$1,0)),0)</f>
        <v>256858</v>
      </c>
      <c r="E42" s="17">
        <f>ROUND(INDEX('Pop and Housing Units'!$B$2:$P$115,MATCH('Property Value Dist'!$B42,'Pop and Housing Units'!$B$2:$B$115,0),MATCH('Property Value Dist'!E$2,'Pop and Housing Units'!$B$2:$P$2,0))*INDEX(Assumptions!$A$1:$H$16,MATCH('Property Value Dist'!E$4,Assumptions!$A$1:$A$16,0),MATCH('Property Value Dist'!E$2,Assumptions!$A$1:$H$1,0)),0)</f>
        <v>388924</v>
      </c>
      <c r="F42" s="17">
        <f>ROUND(INDEX('Pop and Housing Units'!$B$2:$P$115,MATCH('Property Value Dist'!$B42,'Pop and Housing Units'!$B$2:$B$115,0),MATCH('Property Value Dist'!F$2,'Pop and Housing Units'!$B$2:$P$2,0))*INDEX(Assumptions!$A$1:$H$16,MATCH('Property Value Dist'!F$4,Assumptions!$A$1:$A$16,0),MATCH('Property Value Dist'!F$2,Assumptions!$A$1:$H$1,0)),0)</f>
        <v>897604</v>
      </c>
      <c r="G42" s="17">
        <f>ROUND(INDEX('Pop and Housing Units'!$B$2:$P$115,MATCH('Property Value Dist'!$B42,'Pop and Housing Units'!$B$2:$B$115,0),MATCH('Property Value Dist'!G$2,'Pop and Housing Units'!$B$2:$P$2,0))*INDEX(Assumptions!$A$1:$H$16,MATCH('Property Value Dist'!G$4,Assumptions!$A$1:$A$16,0),MATCH('Property Value Dist'!G$2,Assumptions!$A$1:$H$1,0)),0)</f>
        <v>603253</v>
      </c>
      <c r="H42" s="17">
        <f>ROUND(INDEX('Pop and Housing Units'!$B$2:$P$115,MATCH('Property Value Dist'!$B42,'Pop and Housing Units'!$B$2:$B$115,0),MATCH('Property Value Dist'!H$2,'Pop and Housing Units'!$B$2:$P$2,0))*INDEX(Assumptions!$A$1:$H$16,MATCH('Property Value Dist'!H$4,Assumptions!$A$1:$A$16,0),MATCH('Property Value Dist'!H$2,Assumptions!$A$1:$H$1,0)),0)</f>
        <v>457756</v>
      </c>
      <c r="I42" s="17">
        <f>ROUND(INDEX('Pop and Housing Units'!$B$2:$P$115,MATCH('Property Value Dist'!$B42,'Pop and Housing Units'!$B$2:$B$115,0),MATCH('Property Value Dist'!I$2,'Pop and Housing Units'!$B$2:$P$2,0))*INDEX(Assumptions!$A$1:$H$16,MATCH('Property Value Dist'!I$4,Assumptions!$A$1:$A$16,0),MATCH('Property Value Dist'!I$2,Assumptions!$A$1:$H$1,0)),0)</f>
        <v>1282611</v>
      </c>
      <c r="J42" s="17">
        <f>ROUND(INDEX('Pop and Housing Units'!$B$2:$P$115,MATCH('Property Value Dist'!$B42,'Pop and Housing Units'!$B$2:$B$115,0),MATCH('Property Value Dist'!J$2,'Pop and Housing Units'!$B$2:$P$2,0))*INDEX(Assumptions!$A$1:$H$16,MATCH('Property Value Dist'!J$4,Assumptions!$A$1:$A$16,0),MATCH('Property Value Dist'!J$2,Assumptions!$A$1:$H$1,0)),0)</f>
        <v>644104</v>
      </c>
      <c r="K42" s="17">
        <f>ROUND(INDEX('Pop and Housing Units'!$B$2:$P$115,MATCH('Property Value Dist'!$B42,'Pop and Housing Units'!$B$2:$B$115,0),MATCH('Property Value Dist'!K$2,'Pop and Housing Units'!$B$2:$P$2,0))*INDEX(Assumptions!$A$1:$H$16,MATCH('Property Value Dist'!K$4,Assumptions!$A$1:$A$16,0),MATCH('Property Value Dist'!K$2,Assumptions!$A$1:$H$1,0)),0)</f>
        <v>295471</v>
      </c>
      <c r="L42" s="17">
        <f>ROUND(INDEX('Pop and Housing Units'!$B$2:$P$115,MATCH('Property Value Dist'!$B42,'Pop and Housing Units'!$B$2:$B$115,0),MATCH('Property Value Dist'!L$2,'Pop and Housing Units'!$B$2:$P$2,0))*INDEX(Assumptions!$A$1:$H$16,MATCH('Property Value Dist'!L$4,Assumptions!$A$1:$A$16,0),MATCH('Property Value Dist'!L$2,Assumptions!$A$1:$H$1,0)),0)</f>
        <v>320653</v>
      </c>
      <c r="M42" s="17">
        <f>ROUND(INDEX('Pop and Housing Units'!$B$2:$P$115,MATCH('Property Value Dist'!$B42,'Pop and Housing Units'!$B$2:$B$115,0),MATCH('Property Value Dist'!M$2,'Pop and Housing Units'!$B$2:$P$2,0))*INDEX(Assumptions!$A$1:$H$16,MATCH('Property Value Dist'!M$4,Assumptions!$A$1:$A$16,0),MATCH('Property Value Dist'!M$2,Assumptions!$A$1:$H$1,0)),0)</f>
        <v>111361</v>
      </c>
      <c r="N42" s="17">
        <f>ROUND(INDEX('Pop and Housing Units'!$B$2:$P$115,MATCH('Property Value Dist'!$B42,'Pop and Housing Units'!$B$2:$B$115,0),MATCH('Property Value Dist'!N$2,'Pop and Housing Units'!$B$2:$P$2,0))*INDEX(Assumptions!$A$1:$H$16,MATCH('Property Value Dist'!N$4,Assumptions!$A$1:$A$16,0),MATCH('Property Value Dist'!N$2,Assumptions!$A$1:$H$1,0)),0)</f>
        <v>63235</v>
      </c>
      <c r="O42" s="17">
        <f>ROUND(INDEX('Pop and Housing Units'!$B$2:$P$115,MATCH('Property Value Dist'!$B42,'Pop and Housing Units'!$B$2:$B$115,0),MATCH('Property Value Dist'!O$2,'Pop and Housing Units'!$B$2:$P$2,0))*INDEX(Assumptions!$A$1:$H$16,MATCH('Property Value Dist'!O$4,Assumptions!$A$1:$A$16,0),MATCH('Property Value Dist'!O$2,Assumptions!$A$1:$H$1,0)),0)</f>
        <v>33576</v>
      </c>
      <c r="P42" s="17">
        <f>ROUND(INDEX('Pop and Housing Units'!$B$2:$P$115,MATCH('Property Value Dist'!$B42,'Pop and Housing Units'!$B$2:$B$115,0),MATCH('Property Value Dist'!P$2,'Pop and Housing Units'!$B$2:$P$2,0))*INDEX(Assumptions!$A$1:$H$16,MATCH('Property Value Dist'!P$4,Assumptions!$A$1:$A$16,0),MATCH('Property Value Dist'!P$2,Assumptions!$A$1:$H$1,0)),0)</f>
        <v>281309</v>
      </c>
      <c r="Q42" s="17">
        <f>ROUND(INDEX('Pop and Housing Units'!$B$2:$P$115,MATCH('Property Value Dist'!$B42,'Pop and Housing Units'!$B$2:$B$115,0),MATCH('Property Value Dist'!Q$2,'Pop and Housing Units'!$B$2:$P$2,0))*INDEX(Assumptions!$A$1:$H$16,MATCH('Property Value Dist'!Q$4,Assumptions!$A$1:$A$16,0),MATCH('Property Value Dist'!Q$2,Assumptions!$A$1:$H$1,0)),0)</f>
        <v>238646</v>
      </c>
      <c r="R42" s="17">
        <f>ROUND(INDEX('Pop and Housing Units'!$B$2:$P$115,MATCH('Property Value Dist'!$B42,'Pop and Housing Units'!$B$2:$B$115,0),MATCH('Property Value Dist'!R$2,'Pop and Housing Units'!$B$2:$P$2,0))*INDEX(Assumptions!$A$1:$H$16,MATCH('Property Value Dist'!R$4,Assumptions!$A$1:$A$16,0),MATCH('Property Value Dist'!R$2,Assumptions!$A$1:$H$1,0)),0)</f>
        <v>307973</v>
      </c>
      <c r="S42" s="17">
        <f>ROUND(INDEX('Pop and Housing Units'!$B$2:$P$115,MATCH('Property Value Dist'!$B42,'Pop and Housing Units'!$B$2:$B$115,0),MATCH('Property Value Dist'!S$2,'Pop and Housing Units'!$B$2:$P$2,0))*INDEX(Assumptions!$A$1:$H$16,MATCH('Property Value Dist'!S$4,Assumptions!$A$1:$A$16,0),MATCH('Property Value Dist'!S$2,Assumptions!$A$1:$H$1,0)),0)</f>
        <v>680385</v>
      </c>
      <c r="T42" s="17">
        <f>ROUND(INDEX('Pop and Housing Units'!$B$2:$P$115,MATCH('Property Value Dist'!$B42,'Pop and Housing Units'!$B$2:$B$115,0),MATCH('Property Value Dist'!T$2,'Pop and Housing Units'!$B$2:$P$2,0))*INDEX(Assumptions!$A$1:$H$16,MATCH('Property Value Dist'!T$4,Assumptions!$A$1:$A$16,0),MATCH('Property Value Dist'!T$2,Assumptions!$A$1:$H$1,0)),0)</f>
        <v>497734</v>
      </c>
      <c r="U42" s="17">
        <f>ROUND(INDEX('Pop and Housing Units'!$B$2:$P$115,MATCH('Property Value Dist'!$B42,'Pop and Housing Units'!$B$2:$B$115,0),MATCH('Property Value Dist'!U$2,'Pop and Housing Units'!$B$2:$P$2,0))*INDEX(Assumptions!$A$1:$H$16,MATCH('Property Value Dist'!U$4,Assumptions!$A$1:$A$16,0),MATCH('Property Value Dist'!U$2,Assumptions!$A$1:$H$1,0)),0)</f>
        <v>420852</v>
      </c>
      <c r="V42" s="17">
        <f>ROUND(INDEX('Pop and Housing Units'!$B$2:$P$115,MATCH('Property Value Dist'!$B42,'Pop and Housing Units'!$B$2:$B$115,0),MATCH('Property Value Dist'!V$2,'Pop and Housing Units'!$B$2:$P$2,0))*INDEX(Assumptions!$A$1:$H$16,MATCH('Property Value Dist'!V$4,Assumptions!$A$1:$A$16,0),MATCH('Property Value Dist'!V$2,Assumptions!$A$1:$H$1,0)),0)</f>
        <v>1086127</v>
      </c>
      <c r="W42" s="17">
        <f>ROUND(INDEX('Pop and Housing Units'!$B$2:$P$115,MATCH('Property Value Dist'!$B42,'Pop and Housing Units'!$B$2:$B$115,0),MATCH('Property Value Dist'!W$2,'Pop and Housing Units'!$B$2:$P$2,0))*INDEX(Assumptions!$A$1:$H$16,MATCH('Property Value Dist'!W$4,Assumptions!$A$1:$A$16,0),MATCH('Property Value Dist'!W$2,Assumptions!$A$1:$H$1,0)),0)</f>
        <v>500401</v>
      </c>
      <c r="X42" s="17">
        <f>ROUND(INDEX('Pop and Housing Units'!$B$2:$P$115,MATCH('Property Value Dist'!$B42,'Pop and Housing Units'!$B$2:$B$115,0),MATCH('Property Value Dist'!X$2,'Pop and Housing Units'!$B$2:$P$2,0))*INDEX(Assumptions!$A$1:$H$16,MATCH('Property Value Dist'!X$4,Assumptions!$A$1:$A$16,0),MATCH('Property Value Dist'!X$2,Assumptions!$A$1:$H$1,0)),0)</f>
        <v>215981</v>
      </c>
      <c r="Y42" s="17">
        <f>ROUND(INDEX('Pop and Housing Units'!$B$2:$P$115,MATCH('Property Value Dist'!$B42,'Pop and Housing Units'!$B$2:$B$115,0),MATCH('Property Value Dist'!Y$2,'Pop and Housing Units'!$B$2:$P$2,0))*INDEX(Assumptions!$A$1:$H$16,MATCH('Property Value Dist'!Y$4,Assumptions!$A$1:$A$16,0),MATCH('Property Value Dist'!Y$2,Assumptions!$A$1:$H$1,0)),0)</f>
        <v>137766</v>
      </c>
      <c r="Z42" s="17">
        <f>ROUND(INDEX('Pop and Housing Units'!$B$2:$P$115,MATCH('Property Value Dist'!$B42,'Pop and Housing Units'!$B$2:$B$115,0),MATCH('Property Value Dist'!Z$2,'Pop and Housing Units'!$B$2:$P$2,0))*INDEX(Assumptions!$A$1:$H$16,MATCH('Property Value Dist'!Z$4,Assumptions!$A$1:$A$16,0),MATCH('Property Value Dist'!Z$2,Assumptions!$A$1:$H$1,0)),0)</f>
        <v>35552</v>
      </c>
      <c r="AA42" s="17">
        <f>ROUND(INDEX('Pop and Housing Units'!$B$2:$P$115,MATCH('Property Value Dist'!$B42,'Pop and Housing Units'!$B$2:$B$115,0),MATCH('Property Value Dist'!AA$2,'Pop and Housing Units'!$B$2:$P$2,0))*INDEX(Assumptions!$A$1:$H$16,MATCH('Property Value Dist'!AA$4,Assumptions!$A$1:$A$16,0),MATCH('Property Value Dist'!AA$2,Assumptions!$A$1:$H$1,0)),0)</f>
        <v>24887</v>
      </c>
      <c r="AB42" s="17">
        <f>ROUND(INDEX('Pop and Housing Units'!$B$2:$P$115,MATCH('Property Value Dist'!$B42,'Pop and Housing Units'!$B$2:$B$115,0),MATCH('Property Value Dist'!AB$2,'Pop and Housing Units'!$B$2:$P$2,0))*INDEX(Assumptions!$A$1:$H$16,MATCH('Property Value Dist'!AB$4,Assumptions!$A$1:$A$16,0),MATCH('Property Value Dist'!AB$2,Assumptions!$A$1:$H$1,0)),0)</f>
        <v>16443</v>
      </c>
      <c r="AC42" s="17">
        <f>ROUND(INDEX('Pop and Housing Units'!$B$2:$P$115,MATCH('Property Value Dist'!$B42,'Pop and Housing Units'!$B$2:$B$115,0),MATCH('Property Value Dist'!AC$2,'Pop and Housing Units'!$B$2:$P$2,0))*INDEX(Assumptions!$A$1:$H$16,MATCH('Property Value Dist'!AC$4,Assumptions!$A$1:$A$16,0),MATCH('Property Value Dist'!AC$2,Assumptions!$A$1:$H$1,0)),0)</f>
        <v>156990</v>
      </c>
      <c r="AD42" s="17">
        <f>ROUND(INDEX('Pop and Housing Units'!$B$2:$P$115,MATCH('Property Value Dist'!$B42,'Pop and Housing Units'!$B$2:$B$115,0),MATCH('Property Value Dist'!AD$2,'Pop and Housing Units'!$B$2:$P$2,0))*INDEX(Assumptions!$A$1:$H$16,MATCH('Property Value Dist'!AD$4,Assumptions!$A$1:$A$16,0),MATCH('Property Value Dist'!AD$2,Assumptions!$A$1:$H$1,0)),0)</f>
        <v>274732</v>
      </c>
      <c r="AE42" s="17">
        <f>ROUND(INDEX('Pop and Housing Units'!$B$2:$P$115,MATCH('Property Value Dist'!$B42,'Pop and Housing Units'!$B$2:$B$115,0),MATCH('Property Value Dist'!AE$2,'Pop and Housing Units'!$B$2:$P$2,0))*INDEX(Assumptions!$A$1:$H$16,MATCH('Property Value Dist'!AE$4,Assumptions!$A$1:$A$16,0),MATCH('Property Value Dist'!AE$2,Assumptions!$A$1:$H$1,0)),0)</f>
        <v>495224</v>
      </c>
      <c r="AF42" s="17">
        <f>ROUND(INDEX('Pop and Housing Units'!$B$2:$P$115,MATCH('Property Value Dist'!$B42,'Pop and Housing Units'!$B$2:$B$115,0),MATCH('Property Value Dist'!AF$2,'Pop and Housing Units'!$B$2:$P$2,0))*INDEX(Assumptions!$A$1:$H$16,MATCH('Property Value Dist'!AF$4,Assumptions!$A$1:$A$16,0),MATCH('Property Value Dist'!AF$2,Assumptions!$A$1:$H$1,0)),0)</f>
        <v>952964</v>
      </c>
      <c r="AG42" s="17">
        <f>ROUND(INDEX('Pop and Housing Units'!$B$2:$P$115,MATCH('Property Value Dist'!$B42,'Pop and Housing Units'!$B$2:$B$115,0),MATCH('Property Value Dist'!AG$2,'Pop and Housing Units'!$B$2:$P$2,0))*INDEX(Assumptions!$A$1:$H$16,MATCH('Property Value Dist'!AG$4,Assumptions!$A$1:$A$16,0),MATCH('Property Value Dist'!AG$2,Assumptions!$A$1:$H$1,0)),0)</f>
        <v>464355</v>
      </c>
      <c r="AH42" s="17">
        <f>ROUND(INDEX('Pop and Housing Units'!$B$2:$P$115,MATCH('Property Value Dist'!$B42,'Pop and Housing Units'!$B$2:$B$115,0),MATCH('Property Value Dist'!AH$2,'Pop and Housing Units'!$B$2:$P$2,0))*INDEX(Assumptions!$A$1:$H$16,MATCH('Property Value Dist'!AH$4,Assumptions!$A$1:$A$16,0),MATCH('Property Value Dist'!AH$2,Assumptions!$A$1:$H$1,0)),0)</f>
        <v>335588</v>
      </c>
      <c r="AI42" s="17">
        <f>ROUND(INDEX('Pop and Housing Units'!$B$2:$P$115,MATCH('Property Value Dist'!$B42,'Pop and Housing Units'!$B$2:$B$115,0),MATCH('Property Value Dist'!AI$2,'Pop and Housing Units'!$B$2:$P$2,0))*INDEX(Assumptions!$A$1:$H$16,MATCH('Property Value Dist'!AI$4,Assumptions!$A$1:$A$16,0),MATCH('Property Value Dist'!AI$2,Assumptions!$A$1:$H$1,0)),0)</f>
        <v>835222</v>
      </c>
      <c r="AJ42" s="17">
        <f>ROUND(INDEX('Pop and Housing Units'!$B$2:$P$115,MATCH('Property Value Dist'!$B42,'Pop and Housing Units'!$B$2:$B$115,0),MATCH('Property Value Dist'!AJ$2,'Pop and Housing Units'!$B$2:$P$2,0))*INDEX(Assumptions!$A$1:$H$16,MATCH('Property Value Dist'!AJ$4,Assumptions!$A$1:$A$16,0),MATCH('Property Value Dist'!AJ$2,Assumptions!$A$1:$H$1,0)),0)</f>
        <v>444511</v>
      </c>
      <c r="AK42" s="17">
        <f>ROUND(INDEX('Pop and Housing Units'!$B$2:$P$115,MATCH('Property Value Dist'!$B42,'Pop and Housing Units'!$B$2:$B$115,0),MATCH('Property Value Dist'!AK$2,'Pop and Housing Units'!$B$2:$P$2,0))*INDEX(Assumptions!$A$1:$H$16,MATCH('Property Value Dist'!AK$4,Assumptions!$A$1:$A$16,0),MATCH('Property Value Dist'!AK$2,Assumptions!$A$1:$H$1,0)),0)</f>
        <v>191387</v>
      </c>
      <c r="AL42" s="17">
        <f>ROUND(INDEX('Pop and Housing Units'!$B$2:$P$115,MATCH('Property Value Dist'!$B42,'Pop and Housing Units'!$B$2:$B$115,0),MATCH('Property Value Dist'!AL$2,'Pop and Housing Units'!$B$2:$P$2,0))*INDEX(Assumptions!$A$1:$H$16,MATCH('Property Value Dist'!AL$4,Assumptions!$A$1:$A$16,0),MATCH('Property Value Dist'!AL$2,Assumptions!$A$1:$H$1,0)),0)</f>
        <v>187859</v>
      </c>
      <c r="AM42" s="17">
        <f>ROUND(INDEX('Pop and Housing Units'!$B$2:$P$115,MATCH('Property Value Dist'!$B42,'Pop and Housing Units'!$B$2:$B$115,0),MATCH('Property Value Dist'!AM$2,'Pop and Housing Units'!$B$2:$P$2,0))*INDEX(Assumptions!$A$1:$H$16,MATCH('Property Value Dist'!AM$4,Assumptions!$A$1:$A$16,0),MATCH('Property Value Dist'!AM$2,Assumptions!$A$1:$H$1,0)),0)</f>
        <v>38366</v>
      </c>
      <c r="AN42" s="17">
        <f>ROUND(INDEX('Pop and Housing Units'!$B$2:$P$115,MATCH('Property Value Dist'!$B42,'Pop and Housing Units'!$B$2:$B$115,0),MATCH('Property Value Dist'!AN$2,'Pop and Housing Units'!$B$2:$P$2,0))*INDEX(Assumptions!$A$1:$H$16,MATCH('Property Value Dist'!AN$4,Assumptions!$A$1:$A$16,0),MATCH('Property Value Dist'!AN$2,Assumptions!$A$1:$H$1,0)),0)</f>
        <v>15875</v>
      </c>
      <c r="AO42" s="17">
        <f>ROUND(INDEX('Pop and Housing Units'!$B$2:$P$115,MATCH('Property Value Dist'!$B42,'Pop and Housing Units'!$B$2:$B$115,0),MATCH('Property Value Dist'!AO$2,'Pop and Housing Units'!$B$2:$P$2,0))*INDEX(Assumptions!$A$1:$H$16,MATCH('Property Value Dist'!AO$4,Assumptions!$A$1:$A$16,0),MATCH('Property Value Dist'!AO$2,Assumptions!$A$1:$H$1,0)),0)</f>
        <v>16757</v>
      </c>
      <c r="AP42" s="17">
        <f>ROUND(INDEX('Pop and Housing Units'!$B$2:$P$115,MATCH('Property Value Dist'!$B42,'Pop and Housing Units'!$B$2:$B$115,0),MATCH('Property Value Dist'!AP$2,'Pop and Housing Units'!$B$2:$P$2,0))*INDEX(Assumptions!$A$1:$H$16,MATCH('Property Value Dist'!AP$4,Assumptions!$A$1:$A$16,0),MATCH('Property Value Dist'!AP$2,Assumptions!$A$1:$H$1,0)),0)</f>
        <v>123309</v>
      </c>
      <c r="AQ42" s="17">
        <f>ROUND(INDEX('Pop and Housing Units'!$B$2:$P$115,MATCH('Property Value Dist'!$B42,'Pop and Housing Units'!$B$2:$B$115,0),MATCH('Property Value Dist'!AQ$2,'Pop and Housing Units'!$B$2:$P$2,0))*INDEX(Assumptions!$A$1:$H$16,MATCH('Property Value Dist'!AQ$4,Assumptions!$A$1:$A$16,0),MATCH('Property Value Dist'!AQ$2,Assumptions!$A$1:$H$1,0)),0)</f>
        <v>123703</v>
      </c>
      <c r="AR42" s="17">
        <f>ROUND(INDEX('Pop and Housing Units'!$B$2:$P$115,MATCH('Property Value Dist'!$B42,'Pop and Housing Units'!$B$2:$B$115,0),MATCH('Property Value Dist'!AR$2,'Pop and Housing Units'!$B$2:$P$2,0))*INDEX(Assumptions!$A$1:$H$16,MATCH('Property Value Dist'!AR$4,Assumptions!$A$1:$A$16,0),MATCH('Property Value Dist'!AR$2,Assumptions!$A$1:$H$1,0)),0)</f>
        <v>103391</v>
      </c>
      <c r="AS42" s="17">
        <f>ROUND(INDEX('Pop and Housing Units'!$B$2:$P$115,MATCH('Property Value Dist'!$B42,'Pop and Housing Units'!$B$2:$B$115,0),MATCH('Property Value Dist'!AS$2,'Pop and Housing Units'!$B$2:$P$2,0))*INDEX(Assumptions!$A$1:$H$16,MATCH('Property Value Dist'!AS$4,Assumptions!$A$1:$A$16,0),MATCH('Property Value Dist'!AS$2,Assumptions!$A$1:$H$1,0)),0)</f>
        <v>113088</v>
      </c>
      <c r="AT42" s="17">
        <f>ROUND(INDEX('Pop and Housing Units'!$B$2:$P$115,MATCH('Property Value Dist'!$B42,'Pop and Housing Units'!$B$2:$B$115,0),MATCH('Property Value Dist'!AT$2,'Pop and Housing Units'!$B$2:$P$2,0))*INDEX(Assumptions!$A$1:$H$16,MATCH('Property Value Dist'!AT$4,Assumptions!$A$1:$A$16,0),MATCH('Property Value Dist'!AT$2,Assumptions!$A$1:$H$1,0)),0)</f>
        <v>57396</v>
      </c>
      <c r="AU42" s="17">
        <f>ROUND(INDEX('Pop and Housing Units'!$B$2:$P$115,MATCH('Property Value Dist'!$B42,'Pop and Housing Units'!$B$2:$B$115,0),MATCH('Property Value Dist'!AU$2,'Pop and Housing Units'!$B$2:$P$2,0))*INDEX(Assumptions!$A$1:$H$16,MATCH('Property Value Dist'!AU$4,Assumptions!$A$1:$A$16,0),MATCH('Property Value Dist'!AU$2,Assumptions!$A$1:$H$1,0)),0)</f>
        <v>22080</v>
      </c>
      <c r="AV42" s="17">
        <f>ROUND(INDEX('Pop and Housing Units'!$B$2:$P$115,MATCH('Property Value Dist'!$B42,'Pop and Housing Units'!$B$2:$B$115,0),MATCH('Property Value Dist'!AV$2,'Pop and Housing Units'!$B$2:$P$2,0))*INDEX(Assumptions!$A$1:$H$16,MATCH('Property Value Dist'!AV$4,Assumptions!$A$1:$A$16,0),MATCH('Property Value Dist'!AV$2,Assumptions!$A$1:$H$1,0)),0)</f>
        <v>66372</v>
      </c>
      <c r="AW42" s="17">
        <f>ROUND(INDEX('Pop and Housing Units'!$B$2:$P$115,MATCH('Property Value Dist'!$B42,'Pop and Housing Units'!$B$2:$B$115,0),MATCH('Property Value Dist'!AW$2,'Pop and Housing Units'!$B$2:$P$2,0))*INDEX(Assumptions!$A$1:$H$16,MATCH('Property Value Dist'!AW$4,Assumptions!$A$1:$A$16,0),MATCH('Property Value Dist'!AW$2,Assumptions!$A$1:$H$1,0)),0)</f>
        <v>19066</v>
      </c>
      <c r="AX42" s="17">
        <f>ROUND(INDEX('Pop and Housing Units'!$B$2:$P$115,MATCH('Property Value Dist'!$B42,'Pop and Housing Units'!$B$2:$B$115,0),MATCH('Property Value Dist'!AX$2,'Pop and Housing Units'!$B$2:$P$2,0))*INDEX(Assumptions!$A$1:$H$16,MATCH('Property Value Dist'!AX$4,Assumptions!$A$1:$A$16,0),MATCH('Property Value Dist'!AX$2,Assumptions!$A$1:$H$1,0)),0)</f>
        <v>11990</v>
      </c>
      <c r="AY42" s="17">
        <f>ROUND(INDEX('Pop and Housing Units'!$B$2:$P$115,MATCH('Property Value Dist'!$B42,'Pop and Housing Units'!$B$2:$B$115,0),MATCH('Property Value Dist'!AY$2,'Pop and Housing Units'!$B$2:$P$2,0))*INDEX(Assumptions!$A$1:$H$16,MATCH('Property Value Dist'!AY$4,Assumptions!$A$1:$A$16,0),MATCH('Property Value Dist'!AY$2,Assumptions!$A$1:$H$1,0)),0)</f>
        <v>7076</v>
      </c>
      <c r="AZ42" s="17">
        <f>ROUND(INDEX('Pop and Housing Units'!$B$2:$P$115,MATCH('Property Value Dist'!$B42,'Pop and Housing Units'!$B$2:$B$115,0),MATCH('Property Value Dist'!AZ$2,'Pop and Housing Units'!$B$2:$P$2,0))*INDEX(Assumptions!$A$1:$H$16,MATCH('Property Value Dist'!AZ$4,Assumptions!$A$1:$A$16,0),MATCH('Property Value Dist'!AZ$2,Assumptions!$A$1:$H$1,0)),0)</f>
        <v>1704</v>
      </c>
      <c r="BA42" s="17">
        <f>ROUND(INDEX('Pop and Housing Units'!$B$2:$P$115,MATCH('Property Value Dist'!$B42,'Pop and Housing Units'!$B$2:$B$115,0),MATCH('Property Value Dist'!BA$2,'Pop and Housing Units'!$B$2:$P$2,0))*INDEX(Assumptions!$A$1:$H$16,MATCH('Property Value Dist'!BA$4,Assumptions!$A$1:$A$16,0),MATCH('Property Value Dist'!BA$2,Assumptions!$A$1:$H$1,0)),0)</f>
        <v>3931</v>
      </c>
      <c r="BB42" s="17">
        <f>ROUND(INDEX('Pop and Housing Units'!$B$2:$P$115,MATCH('Property Value Dist'!$B42,'Pop and Housing Units'!$B$2:$B$115,0),MATCH('Property Value Dist'!BB$2,'Pop and Housing Units'!$B$2:$P$2,0))*INDEX(Assumptions!$A$1:$H$16,MATCH('Property Value Dist'!BB$4,Assumptions!$A$1:$A$16,0),MATCH('Property Value Dist'!BB$2,Assumptions!$A$1:$H$1,0)),0)</f>
        <v>2097</v>
      </c>
      <c r="BC42" s="17">
        <f>ROUND(INDEX('Pop and Housing Units'!$B$2:$P$115,MATCH('Property Value Dist'!$B42,'Pop and Housing Units'!$B$2:$B$115,0),MATCH('Property Value Dist'!BC$2,'Pop and Housing Units'!$B$2:$P$2,0))*INDEX(Assumptions!$A$1:$H$16,MATCH('Property Value Dist'!BC$4,Assumptions!$A$1:$A$16,0),MATCH('Property Value Dist'!BC$2,Assumptions!$A$1:$H$1,0)),0)</f>
        <v>76388</v>
      </c>
      <c r="BD42" s="17">
        <f>ROUND(INDEX('Pop and Housing Units'!$B$2:$P$115,MATCH('Property Value Dist'!$B42,'Pop and Housing Units'!$B$2:$B$115,0),MATCH('Property Value Dist'!BD$2,'Pop and Housing Units'!$B$2:$P$2,0))*INDEX(Assumptions!$A$1:$H$16,MATCH('Property Value Dist'!BD$4,Assumptions!$A$1:$A$16,0),MATCH('Property Value Dist'!BD$2,Assumptions!$A$1:$H$1,0)),0)</f>
        <v>107142</v>
      </c>
      <c r="BE42" s="17">
        <f>ROUND(INDEX('Pop and Housing Units'!$B$2:$P$115,MATCH('Property Value Dist'!$B42,'Pop and Housing Units'!$B$2:$B$115,0),MATCH('Property Value Dist'!BE$2,'Pop and Housing Units'!$B$2:$P$2,0))*INDEX(Assumptions!$A$1:$H$16,MATCH('Property Value Dist'!BE$4,Assumptions!$A$1:$A$16,0),MATCH('Property Value Dist'!BE$2,Assumptions!$A$1:$H$1,0)),0)</f>
        <v>145030</v>
      </c>
      <c r="BF42" s="17">
        <f>ROUND(INDEX('Pop and Housing Units'!$B$2:$P$115,MATCH('Property Value Dist'!$B42,'Pop and Housing Units'!$B$2:$B$115,0),MATCH('Property Value Dist'!BF$2,'Pop and Housing Units'!$B$2:$P$2,0))*INDEX(Assumptions!$A$1:$H$16,MATCH('Property Value Dist'!BF$4,Assumptions!$A$1:$A$16,0),MATCH('Property Value Dist'!BF$2,Assumptions!$A$1:$H$1,0)),0)</f>
        <v>143189</v>
      </c>
      <c r="BG42" s="17">
        <f>ROUND(INDEX('Pop and Housing Units'!$B$2:$P$115,MATCH('Property Value Dist'!$B42,'Pop and Housing Units'!$B$2:$B$115,0),MATCH('Property Value Dist'!BG$2,'Pop and Housing Units'!$B$2:$P$2,0))*INDEX(Assumptions!$A$1:$H$16,MATCH('Property Value Dist'!BG$4,Assumptions!$A$1:$A$16,0),MATCH('Property Value Dist'!BG$2,Assumptions!$A$1:$H$1,0)),0)</f>
        <v>91420</v>
      </c>
      <c r="BH42" s="17">
        <f>ROUND(INDEX('Pop and Housing Units'!$B$2:$P$115,MATCH('Property Value Dist'!$B42,'Pop and Housing Units'!$B$2:$B$115,0),MATCH('Property Value Dist'!BH$2,'Pop and Housing Units'!$B$2:$P$2,0))*INDEX(Assumptions!$A$1:$H$16,MATCH('Property Value Dist'!BH$4,Assumptions!$A$1:$A$16,0),MATCH('Property Value Dist'!BH$2,Assumptions!$A$1:$H$1,0)),0)</f>
        <v>52076</v>
      </c>
      <c r="BI42" s="17">
        <f>ROUND(INDEX('Pop and Housing Units'!$B$2:$P$115,MATCH('Property Value Dist'!$B42,'Pop and Housing Units'!$B$2:$B$115,0),MATCH('Property Value Dist'!BI$2,'Pop and Housing Units'!$B$2:$P$2,0))*INDEX(Assumptions!$A$1:$H$16,MATCH('Property Value Dist'!BI$4,Assumptions!$A$1:$A$16,0),MATCH('Property Value Dist'!BI$2,Assumptions!$A$1:$H$1,0)),0)</f>
        <v>96635</v>
      </c>
      <c r="BJ42" s="17">
        <f>ROUND(INDEX('Pop and Housing Units'!$B$2:$P$115,MATCH('Property Value Dist'!$B42,'Pop and Housing Units'!$B$2:$B$115,0),MATCH('Property Value Dist'!BJ$2,'Pop and Housing Units'!$B$2:$P$2,0))*INDEX(Assumptions!$A$1:$H$16,MATCH('Property Value Dist'!BJ$4,Assumptions!$A$1:$A$16,0),MATCH('Property Value Dist'!BJ$2,Assumptions!$A$1:$H$1,0)),0)</f>
        <v>32135</v>
      </c>
      <c r="BK42" s="17">
        <f>ROUND(INDEX('Pop and Housing Units'!$B$2:$P$115,MATCH('Property Value Dist'!$B42,'Pop and Housing Units'!$B$2:$B$115,0),MATCH('Property Value Dist'!BK$2,'Pop and Housing Units'!$B$2:$P$2,0))*INDEX(Assumptions!$A$1:$H$16,MATCH('Property Value Dist'!BK$4,Assumptions!$A$1:$A$16,0),MATCH('Property Value Dist'!BK$2,Assumptions!$A$1:$H$1,0)),0)</f>
        <v>10661</v>
      </c>
      <c r="BL42" s="17">
        <f>ROUND(INDEX('Pop and Housing Units'!$B$2:$P$115,MATCH('Property Value Dist'!$B42,'Pop and Housing Units'!$B$2:$B$115,0),MATCH('Property Value Dist'!BL$2,'Pop and Housing Units'!$B$2:$P$2,0))*INDEX(Assumptions!$A$1:$H$16,MATCH('Property Value Dist'!BL$4,Assumptions!$A$1:$A$16,0),MATCH('Property Value Dist'!BL$2,Assumptions!$A$1:$H$1,0)),0)</f>
        <v>6903</v>
      </c>
      <c r="BM42" s="17">
        <f>ROUND(INDEX('Pop and Housing Units'!$B$2:$P$115,MATCH('Property Value Dist'!$B42,'Pop and Housing Units'!$B$2:$B$115,0),MATCH('Property Value Dist'!BM$2,'Pop and Housing Units'!$B$2:$P$2,0))*INDEX(Assumptions!$A$1:$H$16,MATCH('Property Value Dist'!BM$4,Assumptions!$A$1:$A$16,0),MATCH('Property Value Dist'!BM$2,Assumptions!$A$1:$H$1,0)),0)</f>
        <v>1381</v>
      </c>
      <c r="BN42" s="17">
        <f>ROUND(INDEX('Pop and Housing Units'!$B$2:$P$115,MATCH('Property Value Dist'!$B42,'Pop and Housing Units'!$B$2:$B$115,0),MATCH('Property Value Dist'!BN$2,'Pop and Housing Units'!$B$2:$P$2,0))*INDEX(Assumptions!$A$1:$H$16,MATCH('Property Value Dist'!BN$4,Assumptions!$A$1:$A$16,0),MATCH('Property Value Dist'!BN$2,Assumptions!$A$1:$H$1,0)),0)</f>
        <v>230</v>
      </c>
      <c r="BO42" s="17">
        <f>ROUND(INDEX('Pop and Housing Units'!$B$2:$P$115,MATCH('Property Value Dist'!$B42,'Pop and Housing Units'!$B$2:$B$115,0),MATCH('Property Value Dist'!BO$2,'Pop and Housing Units'!$B$2:$P$2,0))*INDEX(Assumptions!$A$1:$H$16,MATCH('Property Value Dist'!BO$4,Assumptions!$A$1:$A$16,0),MATCH('Property Value Dist'!BO$2,Assumptions!$A$1:$H$1,0)),0)</f>
        <v>3758</v>
      </c>
      <c r="BP42" s="17">
        <f>ROUND(INDEX('Pop and Housing Units'!$B$2:$P$115,MATCH('Property Value Dist'!$B42,'Pop and Housing Units'!$B$2:$B$115,0),MATCH('Property Value Dist'!BP$2,'Pop and Housing Units'!$B$2:$P$2,0))*INDEX(Assumptions!$A$1:$H$16,MATCH('Property Value Dist'!BP$4,Assumptions!$A$1:$A$16,0),MATCH('Property Value Dist'!BP$2,Assumptions!$A$1:$H$1,0)),0)</f>
        <v>14849</v>
      </c>
      <c r="BQ42" s="17">
        <f>ROUND(INDEX('Pop and Housing Units'!$B$2:$P$115,MATCH('Property Value Dist'!$B42,'Pop and Housing Units'!$B$2:$B$115,0),MATCH('Property Value Dist'!BQ$2,'Pop and Housing Units'!$B$2:$P$2,0))*INDEX(Assumptions!$A$1:$H$16,MATCH('Property Value Dist'!BQ$4,Assumptions!$A$1:$A$16,0),MATCH('Property Value Dist'!BQ$2,Assumptions!$A$1:$H$1,0)),0)</f>
        <v>30892</v>
      </c>
      <c r="BR42" s="17">
        <f>ROUND(INDEX('Pop and Housing Units'!$B$2:$P$115,MATCH('Property Value Dist'!$B42,'Pop and Housing Units'!$B$2:$B$115,0),MATCH('Property Value Dist'!BR$2,'Pop and Housing Units'!$B$2:$P$2,0))*INDEX(Assumptions!$A$1:$H$16,MATCH('Property Value Dist'!BR$4,Assumptions!$A$1:$A$16,0),MATCH('Property Value Dist'!BR$2,Assumptions!$A$1:$H$1,0)),0)</f>
        <v>26138</v>
      </c>
      <c r="BS42" s="17">
        <f>ROUND(INDEX('Pop and Housing Units'!$B$2:$P$115,MATCH('Property Value Dist'!$B42,'Pop and Housing Units'!$B$2:$B$115,0),MATCH('Property Value Dist'!BS$2,'Pop and Housing Units'!$B$2:$P$2,0))*INDEX(Assumptions!$A$1:$H$16,MATCH('Property Value Dist'!BS$4,Assumptions!$A$1:$A$16,0),MATCH('Property Value Dist'!BS$2,Assumptions!$A$1:$H$1,0)),0)</f>
        <v>31401</v>
      </c>
      <c r="BT42" s="17">
        <f>ROUND(INDEX('Pop and Housing Units'!$B$2:$P$115,MATCH('Property Value Dist'!$B42,'Pop and Housing Units'!$B$2:$B$115,0),MATCH('Property Value Dist'!BT$2,'Pop and Housing Units'!$B$2:$P$2,0))*INDEX(Assumptions!$A$1:$H$16,MATCH('Property Value Dist'!BT$4,Assumptions!$A$1:$A$16,0),MATCH('Property Value Dist'!BT$2,Assumptions!$A$1:$H$1,0)),0)</f>
        <v>20053</v>
      </c>
      <c r="BU42" s="17">
        <f>ROUND(INDEX('Pop and Housing Units'!$B$2:$P$115,MATCH('Property Value Dist'!$B42,'Pop and Housing Units'!$B$2:$B$115,0),MATCH('Property Value Dist'!BU$2,'Pop and Housing Units'!$B$2:$P$2,0))*INDEX(Assumptions!$A$1:$H$16,MATCH('Property Value Dist'!BU$4,Assumptions!$A$1:$A$16,0),MATCH('Property Value Dist'!BU$2,Assumptions!$A$1:$H$1,0)),0)</f>
        <v>11386</v>
      </c>
      <c r="BV42" s="17">
        <f>ROUND(INDEX('Pop and Housing Units'!$B$2:$P$115,MATCH('Property Value Dist'!$B42,'Pop and Housing Units'!$B$2:$B$115,0),MATCH('Property Value Dist'!BV$2,'Pop and Housing Units'!$B$2:$P$2,0))*INDEX(Assumptions!$A$1:$H$16,MATCH('Property Value Dist'!BV$4,Assumptions!$A$1:$A$16,0),MATCH('Property Value Dist'!BV$2,Assumptions!$A$1:$H$1,0)),0)</f>
        <v>33298</v>
      </c>
      <c r="BW42" s="17">
        <f>ROUND(INDEX('Pop and Housing Units'!$B$2:$P$115,MATCH('Property Value Dist'!$B42,'Pop and Housing Units'!$B$2:$B$115,0),MATCH('Property Value Dist'!BW$2,'Pop and Housing Units'!$B$2:$P$2,0))*INDEX(Assumptions!$A$1:$H$16,MATCH('Property Value Dist'!BW$4,Assumptions!$A$1:$A$16,0),MATCH('Property Value Dist'!BW$2,Assumptions!$A$1:$H$1,0)),0)</f>
        <v>15671</v>
      </c>
      <c r="BX42" s="17">
        <f>ROUND(INDEX('Pop and Housing Units'!$B$2:$P$115,MATCH('Property Value Dist'!$B42,'Pop and Housing Units'!$B$2:$B$115,0),MATCH('Property Value Dist'!BX$2,'Pop and Housing Units'!$B$2:$P$2,0))*INDEX(Assumptions!$A$1:$H$16,MATCH('Property Value Dist'!BX$4,Assumptions!$A$1:$A$16,0),MATCH('Property Value Dist'!BX$2,Assumptions!$A$1:$H$1,0)),0)</f>
        <v>5967</v>
      </c>
      <c r="BY42" s="17">
        <f>ROUND(INDEX('Pop and Housing Units'!$B$2:$P$115,MATCH('Property Value Dist'!$B42,'Pop and Housing Units'!$B$2:$B$115,0),MATCH('Property Value Dist'!BY$2,'Pop and Housing Units'!$B$2:$P$2,0))*INDEX(Assumptions!$A$1:$H$16,MATCH('Property Value Dist'!BY$4,Assumptions!$A$1:$A$16,0),MATCH('Property Value Dist'!BY$2,Assumptions!$A$1:$H$1,0)),0)</f>
        <v>3091</v>
      </c>
      <c r="BZ42" s="17">
        <f>ROUND(INDEX('Pop and Housing Units'!$B$2:$P$115,MATCH('Property Value Dist'!$B42,'Pop and Housing Units'!$B$2:$B$115,0),MATCH('Property Value Dist'!BZ$2,'Pop and Housing Units'!$B$2:$P$2,0))*INDEX(Assumptions!$A$1:$H$16,MATCH('Property Value Dist'!BZ$4,Assumptions!$A$1:$A$16,0),MATCH('Property Value Dist'!BZ$2,Assumptions!$A$1:$H$1,0)),0)</f>
        <v>2113</v>
      </c>
      <c r="CA42" s="17">
        <f>ROUND(INDEX('Pop and Housing Units'!$B$2:$P$115,MATCH('Property Value Dist'!$B42,'Pop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42" s="17">
        <f>ROUND(INDEX('Pop and Housing Units'!$B$2:$P$115,MATCH('Property Value Dist'!$B42,'Pop and Housing Units'!$B$2:$B$115,0),MATCH('Property Value Dist'!CB$2,'Pop and Housing Units'!$B$2:$P$2,0))*INDEX(Assumptions!$A$1:$H$16,MATCH('Property Value Dist'!CB$4,Assumptions!$A$1:$A$16,0),MATCH('Property Value Dist'!CB$2,Assumptions!$A$1:$H$1,0)),0)</f>
        <v>783</v>
      </c>
    </row>
    <row r="43" spans="2:80">
      <c r="B43" s="18">
        <f t="shared" si="6"/>
        <v>2058</v>
      </c>
      <c r="C43" s="19">
        <f>ROUND(INDEX('Pop and Housing Units'!$B$2:$P$115,MATCH('Property Value Dist'!$B43,'Pop and Housing Units'!$B$2:$B$115,0),MATCH('Property Value Dist'!C$2,'Pop and Housing Units'!$B$2:$P$2,0))*INDEX(Assumptions!$A$1:$H$16,MATCH('Property Value Dist'!C$4,Assumptions!$A$1:$A$16,0),MATCH('Property Value Dist'!C$2,Assumptions!$A$1:$H$1,0)),0)</f>
        <v>247845</v>
      </c>
      <c r="D43" s="19">
        <f>ROUND(INDEX('Pop and Housing Units'!$B$2:$P$115,MATCH('Property Value Dist'!$B43,'Pop and Housing Units'!$B$2:$B$115,0),MATCH('Property Value Dist'!D$2,'Pop and Housing Units'!$B$2:$P$2,0))*INDEX(Assumptions!$A$1:$H$16,MATCH('Property Value Dist'!D$4,Assumptions!$A$1:$A$16,0),MATCH('Property Value Dist'!D$2,Assumptions!$A$1:$H$1,0)),0)</f>
        <v>264560</v>
      </c>
      <c r="E43" s="19">
        <f>ROUND(INDEX('Pop and Housing Units'!$B$2:$P$115,MATCH('Property Value Dist'!$B43,'Pop and Housing Units'!$B$2:$B$115,0),MATCH('Property Value Dist'!E$2,'Pop and Housing Units'!$B$2:$P$2,0))*INDEX(Assumptions!$A$1:$H$16,MATCH('Property Value Dist'!E$4,Assumptions!$A$1:$A$16,0),MATCH('Property Value Dist'!E$2,Assumptions!$A$1:$H$1,0)),0)</f>
        <v>400586</v>
      </c>
      <c r="F43" s="19">
        <f>ROUND(INDEX('Pop and Housing Units'!$B$2:$P$115,MATCH('Property Value Dist'!$B43,'Pop and Housing Units'!$B$2:$B$115,0),MATCH('Property Value Dist'!F$2,'Pop and Housing Units'!$B$2:$P$2,0))*INDEX(Assumptions!$A$1:$H$16,MATCH('Property Value Dist'!F$4,Assumptions!$A$1:$A$16,0),MATCH('Property Value Dist'!F$2,Assumptions!$A$1:$H$1,0)),0)</f>
        <v>924519</v>
      </c>
      <c r="G43" s="19">
        <f>ROUND(INDEX('Pop and Housing Units'!$B$2:$P$115,MATCH('Property Value Dist'!$B43,'Pop and Housing Units'!$B$2:$B$115,0),MATCH('Property Value Dist'!G$2,'Pop and Housing Units'!$B$2:$P$2,0))*INDEX(Assumptions!$A$1:$H$16,MATCH('Property Value Dist'!G$4,Assumptions!$A$1:$A$16,0),MATCH('Property Value Dist'!G$2,Assumptions!$A$1:$H$1,0)),0)</f>
        <v>621341</v>
      </c>
      <c r="H43" s="19">
        <f>ROUND(INDEX('Pop and Housing Units'!$B$2:$P$115,MATCH('Property Value Dist'!$B43,'Pop and Housing Units'!$B$2:$B$115,0),MATCH('Property Value Dist'!H$2,'Pop and Housing Units'!$B$2:$P$2,0))*INDEX(Assumptions!$A$1:$H$16,MATCH('Property Value Dist'!H$4,Assumptions!$A$1:$A$16,0),MATCH('Property Value Dist'!H$2,Assumptions!$A$1:$H$1,0)),0)</f>
        <v>471482</v>
      </c>
      <c r="I43" s="19">
        <f>ROUND(INDEX('Pop and Housing Units'!$B$2:$P$115,MATCH('Property Value Dist'!$B43,'Pop and Housing Units'!$B$2:$B$115,0),MATCH('Property Value Dist'!I$2,'Pop and Housing Units'!$B$2:$P$2,0))*INDEX(Assumptions!$A$1:$H$16,MATCH('Property Value Dist'!I$4,Assumptions!$A$1:$A$16,0),MATCH('Property Value Dist'!I$2,Assumptions!$A$1:$H$1,0)),0)</f>
        <v>1321071</v>
      </c>
      <c r="J43" s="19">
        <f>ROUND(INDEX('Pop and Housing Units'!$B$2:$P$115,MATCH('Property Value Dist'!$B43,'Pop and Housing Units'!$B$2:$B$115,0),MATCH('Property Value Dist'!J$2,'Pop and Housing Units'!$B$2:$P$2,0))*INDEX(Assumptions!$A$1:$H$16,MATCH('Property Value Dist'!J$4,Assumptions!$A$1:$A$16,0),MATCH('Property Value Dist'!J$2,Assumptions!$A$1:$H$1,0)),0)</f>
        <v>663417</v>
      </c>
      <c r="K43" s="19">
        <f>ROUND(INDEX('Pop and Housing Units'!$B$2:$P$115,MATCH('Property Value Dist'!$B43,'Pop and Housing Units'!$B$2:$B$115,0),MATCH('Property Value Dist'!K$2,'Pop and Housing Units'!$B$2:$P$2,0))*INDEX(Assumptions!$A$1:$H$16,MATCH('Property Value Dist'!K$4,Assumptions!$A$1:$A$16,0),MATCH('Property Value Dist'!K$2,Assumptions!$A$1:$H$1,0)),0)</f>
        <v>304330</v>
      </c>
      <c r="L43" s="19">
        <f>ROUND(INDEX('Pop and Housing Units'!$B$2:$P$115,MATCH('Property Value Dist'!$B43,'Pop and Housing Units'!$B$2:$B$115,0),MATCH('Property Value Dist'!L$2,'Pop and Housing Units'!$B$2:$P$2,0))*INDEX(Assumptions!$A$1:$H$16,MATCH('Property Value Dist'!L$4,Assumptions!$A$1:$A$16,0),MATCH('Property Value Dist'!L$2,Assumptions!$A$1:$H$1,0)),0)</f>
        <v>330268</v>
      </c>
      <c r="M43" s="19">
        <f>ROUND(INDEX('Pop and Housing Units'!$B$2:$P$115,MATCH('Property Value Dist'!$B43,'Pop and Housing Units'!$B$2:$B$115,0),MATCH('Property Value Dist'!M$2,'Pop and Housing Units'!$B$2:$P$2,0))*INDEX(Assumptions!$A$1:$H$16,MATCH('Property Value Dist'!M$4,Assumptions!$A$1:$A$16,0),MATCH('Property Value Dist'!M$2,Assumptions!$A$1:$H$1,0)),0)</f>
        <v>114700</v>
      </c>
      <c r="N43" s="19">
        <f>ROUND(INDEX('Pop and Housing Units'!$B$2:$P$115,MATCH('Property Value Dist'!$B43,'Pop and Housing Units'!$B$2:$B$115,0),MATCH('Property Value Dist'!N$2,'Pop and Housing Units'!$B$2:$P$2,0))*INDEX(Assumptions!$A$1:$H$16,MATCH('Property Value Dist'!N$4,Assumptions!$A$1:$A$16,0),MATCH('Property Value Dist'!N$2,Assumptions!$A$1:$H$1,0)),0)</f>
        <v>65131</v>
      </c>
      <c r="O43" s="19">
        <f>ROUND(INDEX('Pop and Housing Units'!$B$2:$P$115,MATCH('Property Value Dist'!$B43,'Pop and Housing Units'!$B$2:$B$115,0),MATCH('Property Value Dist'!O$2,'Pop and Housing Units'!$B$2:$P$2,0))*INDEX(Assumptions!$A$1:$H$16,MATCH('Property Value Dist'!O$4,Assumptions!$A$1:$A$16,0),MATCH('Property Value Dist'!O$2,Assumptions!$A$1:$H$1,0)),0)</f>
        <v>34583</v>
      </c>
      <c r="P43" s="19">
        <f>ROUND(INDEX('Pop and Housing Units'!$B$2:$P$115,MATCH('Property Value Dist'!$B43,'Pop and Housing Units'!$B$2:$B$115,0),MATCH('Property Value Dist'!P$2,'Pop and Housing Units'!$B$2:$P$2,0))*INDEX(Assumptions!$A$1:$H$16,MATCH('Property Value Dist'!P$4,Assumptions!$A$1:$A$16,0),MATCH('Property Value Dist'!P$2,Assumptions!$A$1:$H$1,0)),0)</f>
        <v>288583</v>
      </c>
      <c r="Q43" s="19">
        <f>ROUND(INDEX('Pop and Housing Units'!$B$2:$P$115,MATCH('Property Value Dist'!$B43,'Pop and Housing Units'!$B$2:$B$115,0),MATCH('Property Value Dist'!Q$2,'Pop and Housing Units'!$B$2:$P$2,0))*INDEX(Assumptions!$A$1:$H$16,MATCH('Property Value Dist'!Q$4,Assumptions!$A$1:$A$16,0),MATCH('Property Value Dist'!Q$2,Assumptions!$A$1:$H$1,0)),0)</f>
        <v>244817</v>
      </c>
      <c r="R43" s="19">
        <f>ROUND(INDEX('Pop and Housing Units'!$B$2:$P$115,MATCH('Property Value Dist'!$B43,'Pop and Housing Units'!$B$2:$B$115,0),MATCH('Property Value Dist'!R$2,'Pop and Housing Units'!$B$2:$P$2,0))*INDEX(Assumptions!$A$1:$H$16,MATCH('Property Value Dist'!R$4,Assumptions!$A$1:$A$16,0),MATCH('Property Value Dist'!R$2,Assumptions!$A$1:$H$1,0)),0)</f>
        <v>315936</v>
      </c>
      <c r="S43" s="19">
        <f>ROUND(INDEX('Pop and Housing Units'!$B$2:$P$115,MATCH('Property Value Dist'!$B43,'Pop and Housing Units'!$B$2:$B$115,0),MATCH('Property Value Dist'!S$2,'Pop and Housing Units'!$B$2:$P$2,0))*INDEX(Assumptions!$A$1:$H$16,MATCH('Property Value Dist'!S$4,Assumptions!$A$1:$A$16,0),MATCH('Property Value Dist'!S$2,Assumptions!$A$1:$H$1,0)),0)</f>
        <v>697978</v>
      </c>
      <c r="T43" s="19">
        <f>ROUND(INDEX('Pop and Housing Units'!$B$2:$P$115,MATCH('Property Value Dist'!$B43,'Pop and Housing Units'!$B$2:$B$115,0),MATCH('Property Value Dist'!T$2,'Pop and Housing Units'!$B$2:$P$2,0))*INDEX(Assumptions!$A$1:$H$16,MATCH('Property Value Dist'!T$4,Assumptions!$A$1:$A$16,0),MATCH('Property Value Dist'!T$2,Assumptions!$A$1:$H$1,0)),0)</f>
        <v>510604</v>
      </c>
      <c r="U43" s="19">
        <f>ROUND(INDEX('Pop and Housing Units'!$B$2:$P$115,MATCH('Property Value Dist'!$B43,'Pop and Housing Units'!$B$2:$B$115,0),MATCH('Property Value Dist'!U$2,'Pop and Housing Units'!$B$2:$P$2,0))*INDEX(Assumptions!$A$1:$H$16,MATCH('Property Value Dist'!U$4,Assumptions!$A$1:$A$16,0),MATCH('Property Value Dist'!U$2,Assumptions!$A$1:$H$1,0)),0)</f>
        <v>431734</v>
      </c>
      <c r="V43" s="19">
        <f>ROUND(INDEX('Pop and Housing Units'!$B$2:$P$115,MATCH('Property Value Dist'!$B43,'Pop and Housing Units'!$B$2:$B$115,0),MATCH('Property Value Dist'!V$2,'Pop and Housing Units'!$B$2:$P$2,0))*INDEX(Assumptions!$A$1:$H$16,MATCH('Property Value Dist'!V$4,Assumptions!$A$1:$A$16,0),MATCH('Property Value Dist'!V$2,Assumptions!$A$1:$H$1,0)),0)</f>
        <v>1114212</v>
      </c>
      <c r="W43" s="19">
        <f>ROUND(INDEX('Pop and Housing Units'!$B$2:$P$115,MATCH('Property Value Dist'!$B43,'Pop and Housing Units'!$B$2:$B$115,0),MATCH('Property Value Dist'!W$2,'Pop and Housing Units'!$B$2:$P$2,0))*INDEX(Assumptions!$A$1:$H$16,MATCH('Property Value Dist'!W$4,Assumptions!$A$1:$A$16,0),MATCH('Property Value Dist'!W$2,Assumptions!$A$1:$H$1,0)),0)</f>
        <v>513340</v>
      </c>
      <c r="X43" s="19">
        <f>ROUND(INDEX('Pop and Housing Units'!$B$2:$P$115,MATCH('Property Value Dist'!$B43,'Pop and Housing Units'!$B$2:$B$115,0),MATCH('Property Value Dist'!X$2,'Pop and Housing Units'!$B$2:$P$2,0))*INDEX(Assumptions!$A$1:$H$16,MATCH('Property Value Dist'!X$4,Assumptions!$A$1:$A$16,0),MATCH('Property Value Dist'!X$2,Assumptions!$A$1:$H$1,0)),0)</f>
        <v>221566</v>
      </c>
      <c r="Y43" s="19">
        <f>ROUND(INDEX('Pop and Housing Units'!$B$2:$P$115,MATCH('Property Value Dist'!$B43,'Pop and Housing Units'!$B$2:$B$115,0),MATCH('Property Value Dist'!Y$2,'Pop and Housing Units'!$B$2:$P$2,0))*INDEX(Assumptions!$A$1:$H$16,MATCH('Property Value Dist'!Y$4,Assumptions!$A$1:$A$16,0),MATCH('Property Value Dist'!Y$2,Assumptions!$A$1:$H$1,0)),0)</f>
        <v>141328</v>
      </c>
      <c r="Z43" s="19">
        <f>ROUND(INDEX('Pop and Housing Units'!$B$2:$P$115,MATCH('Property Value Dist'!$B43,'Pop and Housing Units'!$B$2:$B$115,0),MATCH('Property Value Dist'!Z$2,'Pop and Housing Units'!$B$2:$P$2,0))*INDEX(Assumptions!$A$1:$H$16,MATCH('Property Value Dist'!Z$4,Assumptions!$A$1:$A$16,0),MATCH('Property Value Dist'!Z$2,Assumptions!$A$1:$H$1,0)),0)</f>
        <v>36472</v>
      </c>
      <c r="AA43" s="19">
        <f>ROUND(INDEX('Pop and Housing Units'!$B$2:$P$115,MATCH('Property Value Dist'!$B43,'Pop and Housing Units'!$B$2:$B$115,0),MATCH('Property Value Dist'!AA$2,'Pop and Housing Units'!$B$2:$P$2,0))*INDEX(Assumptions!$A$1:$H$16,MATCH('Property Value Dist'!AA$4,Assumptions!$A$1:$A$16,0),MATCH('Property Value Dist'!AA$2,Assumptions!$A$1:$H$1,0)),0)</f>
        <v>25530</v>
      </c>
      <c r="AB43" s="19">
        <f>ROUND(INDEX('Pop and Housing Units'!$B$2:$P$115,MATCH('Property Value Dist'!$B43,'Pop and Housing Units'!$B$2:$B$115,0),MATCH('Property Value Dist'!AB$2,'Pop and Housing Units'!$B$2:$P$2,0))*INDEX(Assumptions!$A$1:$H$16,MATCH('Property Value Dist'!AB$4,Assumptions!$A$1:$A$16,0),MATCH('Property Value Dist'!AB$2,Assumptions!$A$1:$H$1,0)),0)</f>
        <v>16868</v>
      </c>
      <c r="AC43" s="19">
        <f>ROUND(INDEX('Pop and Housing Units'!$B$2:$P$115,MATCH('Property Value Dist'!$B43,'Pop and Housing Units'!$B$2:$B$115,0),MATCH('Property Value Dist'!AC$2,'Pop and Housing Units'!$B$2:$P$2,0))*INDEX(Assumptions!$A$1:$H$16,MATCH('Property Value Dist'!AC$4,Assumptions!$A$1:$A$16,0),MATCH('Property Value Dist'!AC$2,Assumptions!$A$1:$H$1,0)),0)</f>
        <v>161671</v>
      </c>
      <c r="AD43" s="19">
        <f>ROUND(INDEX('Pop and Housing Units'!$B$2:$P$115,MATCH('Property Value Dist'!$B43,'Pop and Housing Units'!$B$2:$B$115,0),MATCH('Property Value Dist'!AD$2,'Pop and Housing Units'!$B$2:$P$2,0))*INDEX(Assumptions!$A$1:$H$16,MATCH('Property Value Dist'!AD$4,Assumptions!$A$1:$A$16,0),MATCH('Property Value Dist'!AD$2,Assumptions!$A$1:$H$1,0)),0)</f>
        <v>282924</v>
      </c>
      <c r="AE43" s="19">
        <f>ROUND(INDEX('Pop and Housing Units'!$B$2:$P$115,MATCH('Property Value Dist'!$B43,'Pop and Housing Units'!$B$2:$B$115,0),MATCH('Property Value Dist'!AE$2,'Pop and Housing Units'!$B$2:$P$2,0))*INDEX(Assumptions!$A$1:$H$16,MATCH('Property Value Dist'!AE$4,Assumptions!$A$1:$A$16,0),MATCH('Property Value Dist'!AE$2,Assumptions!$A$1:$H$1,0)),0)</f>
        <v>509990</v>
      </c>
      <c r="AF43" s="19">
        <f>ROUND(INDEX('Pop and Housing Units'!$B$2:$P$115,MATCH('Property Value Dist'!$B43,'Pop and Housing Units'!$B$2:$B$115,0),MATCH('Property Value Dist'!AF$2,'Pop and Housing Units'!$B$2:$P$2,0))*INDEX(Assumptions!$A$1:$H$16,MATCH('Property Value Dist'!AF$4,Assumptions!$A$1:$A$16,0),MATCH('Property Value Dist'!AF$2,Assumptions!$A$1:$H$1,0)),0)</f>
        <v>981378</v>
      </c>
      <c r="AG43" s="19">
        <f>ROUND(INDEX('Pop and Housing Units'!$B$2:$P$115,MATCH('Property Value Dist'!$B43,'Pop and Housing Units'!$B$2:$B$115,0),MATCH('Property Value Dist'!AG$2,'Pop and Housing Units'!$B$2:$P$2,0))*INDEX(Assumptions!$A$1:$H$16,MATCH('Property Value Dist'!AG$4,Assumptions!$A$1:$A$16,0),MATCH('Property Value Dist'!AG$2,Assumptions!$A$1:$H$1,0)),0)</f>
        <v>478200</v>
      </c>
      <c r="AH43" s="19">
        <f>ROUND(INDEX('Pop and Housing Units'!$B$2:$P$115,MATCH('Property Value Dist'!$B43,'Pop and Housing Units'!$B$2:$B$115,0),MATCH('Property Value Dist'!AH$2,'Pop and Housing Units'!$B$2:$P$2,0))*INDEX(Assumptions!$A$1:$H$16,MATCH('Property Value Dist'!AH$4,Assumptions!$A$1:$A$16,0),MATCH('Property Value Dist'!AH$2,Assumptions!$A$1:$H$1,0)),0)</f>
        <v>345594</v>
      </c>
      <c r="AI43" s="19">
        <f>ROUND(INDEX('Pop and Housing Units'!$B$2:$P$115,MATCH('Property Value Dist'!$B43,'Pop and Housing Units'!$B$2:$B$115,0),MATCH('Property Value Dist'!AI$2,'Pop and Housing Units'!$B$2:$P$2,0))*INDEX(Assumptions!$A$1:$H$16,MATCH('Property Value Dist'!AI$4,Assumptions!$A$1:$A$16,0),MATCH('Property Value Dist'!AI$2,Assumptions!$A$1:$H$1,0)),0)</f>
        <v>860125</v>
      </c>
      <c r="AJ43" s="19">
        <f>ROUND(INDEX('Pop and Housing Units'!$B$2:$P$115,MATCH('Property Value Dist'!$B43,'Pop and Housing Units'!$B$2:$B$115,0),MATCH('Property Value Dist'!AJ$2,'Pop and Housing Units'!$B$2:$P$2,0))*INDEX(Assumptions!$A$1:$H$16,MATCH('Property Value Dist'!AJ$4,Assumptions!$A$1:$A$16,0),MATCH('Property Value Dist'!AJ$2,Assumptions!$A$1:$H$1,0)),0)</f>
        <v>457765</v>
      </c>
      <c r="AK43" s="19">
        <f>ROUND(INDEX('Pop and Housing Units'!$B$2:$P$115,MATCH('Property Value Dist'!$B43,'Pop and Housing Units'!$B$2:$B$115,0),MATCH('Property Value Dist'!AK$2,'Pop and Housing Units'!$B$2:$P$2,0))*INDEX(Assumptions!$A$1:$H$16,MATCH('Property Value Dist'!AK$4,Assumptions!$A$1:$A$16,0),MATCH('Property Value Dist'!AK$2,Assumptions!$A$1:$H$1,0)),0)</f>
        <v>197093</v>
      </c>
      <c r="AL43" s="19">
        <f>ROUND(INDEX('Pop and Housing Units'!$B$2:$P$115,MATCH('Property Value Dist'!$B43,'Pop and Housing Units'!$B$2:$B$115,0),MATCH('Property Value Dist'!AL$2,'Pop and Housing Units'!$B$2:$P$2,0))*INDEX(Assumptions!$A$1:$H$16,MATCH('Property Value Dist'!AL$4,Assumptions!$A$1:$A$16,0),MATCH('Property Value Dist'!AL$2,Assumptions!$A$1:$H$1,0)),0)</f>
        <v>193460</v>
      </c>
      <c r="AM43" s="19">
        <f>ROUND(INDEX('Pop and Housing Units'!$B$2:$P$115,MATCH('Property Value Dist'!$B43,'Pop and Housing Units'!$B$2:$B$115,0),MATCH('Property Value Dist'!AM$2,'Pop and Housing Units'!$B$2:$P$2,0))*INDEX(Assumptions!$A$1:$H$16,MATCH('Property Value Dist'!AM$4,Assumptions!$A$1:$A$16,0),MATCH('Property Value Dist'!AM$2,Assumptions!$A$1:$H$1,0)),0)</f>
        <v>39509</v>
      </c>
      <c r="AN43" s="19">
        <f>ROUND(INDEX('Pop and Housing Units'!$B$2:$P$115,MATCH('Property Value Dist'!$B43,'Pop and Housing Units'!$B$2:$B$115,0),MATCH('Property Value Dist'!AN$2,'Pop and Housing Units'!$B$2:$P$2,0))*INDEX(Assumptions!$A$1:$H$16,MATCH('Property Value Dist'!AN$4,Assumptions!$A$1:$A$16,0),MATCH('Property Value Dist'!AN$2,Assumptions!$A$1:$H$1,0)),0)</f>
        <v>16349</v>
      </c>
      <c r="AO43" s="19">
        <f>ROUND(INDEX('Pop and Housing Units'!$B$2:$P$115,MATCH('Property Value Dist'!$B43,'Pop and Housing Units'!$B$2:$B$115,0),MATCH('Property Value Dist'!AO$2,'Pop and Housing Units'!$B$2:$P$2,0))*INDEX(Assumptions!$A$1:$H$16,MATCH('Property Value Dist'!AO$4,Assumptions!$A$1:$A$16,0),MATCH('Property Value Dist'!AO$2,Assumptions!$A$1:$H$1,0)),0)</f>
        <v>17257</v>
      </c>
      <c r="AP43" s="19">
        <f>ROUND(INDEX('Pop and Housing Units'!$B$2:$P$115,MATCH('Property Value Dist'!$B43,'Pop and Housing Units'!$B$2:$B$115,0),MATCH('Property Value Dist'!AP$2,'Pop and Housing Units'!$B$2:$P$2,0))*INDEX(Assumptions!$A$1:$H$16,MATCH('Property Value Dist'!AP$4,Assumptions!$A$1:$A$16,0),MATCH('Property Value Dist'!AP$2,Assumptions!$A$1:$H$1,0)),0)</f>
        <v>124116</v>
      </c>
      <c r="AQ43" s="19">
        <f>ROUND(INDEX('Pop and Housing Units'!$B$2:$P$115,MATCH('Property Value Dist'!$B43,'Pop and Housing Units'!$B$2:$B$115,0),MATCH('Property Value Dist'!AQ$2,'Pop and Housing Units'!$B$2:$P$2,0))*INDEX(Assumptions!$A$1:$H$16,MATCH('Property Value Dist'!AQ$4,Assumptions!$A$1:$A$16,0),MATCH('Property Value Dist'!AQ$2,Assumptions!$A$1:$H$1,0)),0)</f>
        <v>124512</v>
      </c>
      <c r="AR43" s="19">
        <f>ROUND(INDEX('Pop and Housing Units'!$B$2:$P$115,MATCH('Property Value Dist'!$B43,'Pop and Housing Units'!$B$2:$B$115,0),MATCH('Property Value Dist'!AR$2,'Pop and Housing Units'!$B$2:$P$2,0))*INDEX(Assumptions!$A$1:$H$16,MATCH('Property Value Dist'!AR$4,Assumptions!$A$1:$A$16,0),MATCH('Property Value Dist'!AR$2,Assumptions!$A$1:$H$1,0)),0)</f>
        <v>104068</v>
      </c>
      <c r="AS43" s="19">
        <f>ROUND(INDEX('Pop and Housing Units'!$B$2:$P$115,MATCH('Property Value Dist'!$B43,'Pop and Housing Units'!$B$2:$B$115,0),MATCH('Property Value Dist'!AS$2,'Pop and Housing Units'!$B$2:$P$2,0))*INDEX(Assumptions!$A$1:$H$16,MATCH('Property Value Dist'!AS$4,Assumptions!$A$1:$A$16,0),MATCH('Property Value Dist'!AS$2,Assumptions!$A$1:$H$1,0)),0)</f>
        <v>113828</v>
      </c>
      <c r="AT43" s="19">
        <f>ROUND(INDEX('Pop and Housing Units'!$B$2:$P$115,MATCH('Property Value Dist'!$B43,'Pop and Housing Units'!$B$2:$B$115,0),MATCH('Property Value Dist'!AT$2,'Pop and Housing Units'!$B$2:$P$2,0))*INDEX(Assumptions!$A$1:$H$16,MATCH('Property Value Dist'!AT$4,Assumptions!$A$1:$A$16,0),MATCH('Property Value Dist'!AT$2,Assumptions!$A$1:$H$1,0)),0)</f>
        <v>57771</v>
      </c>
      <c r="AU43" s="19">
        <f>ROUND(INDEX('Pop and Housing Units'!$B$2:$P$115,MATCH('Property Value Dist'!$B43,'Pop and Housing Units'!$B$2:$B$115,0),MATCH('Property Value Dist'!AU$2,'Pop and Housing Units'!$B$2:$P$2,0))*INDEX(Assumptions!$A$1:$H$16,MATCH('Property Value Dist'!AU$4,Assumptions!$A$1:$A$16,0),MATCH('Property Value Dist'!AU$2,Assumptions!$A$1:$H$1,0)),0)</f>
        <v>22225</v>
      </c>
      <c r="AV43" s="19">
        <f>ROUND(INDEX('Pop and Housing Units'!$B$2:$P$115,MATCH('Property Value Dist'!$B43,'Pop and Housing Units'!$B$2:$B$115,0),MATCH('Property Value Dist'!AV$2,'Pop and Housing Units'!$B$2:$P$2,0))*INDEX(Assumptions!$A$1:$H$16,MATCH('Property Value Dist'!AV$4,Assumptions!$A$1:$A$16,0),MATCH('Property Value Dist'!AV$2,Assumptions!$A$1:$H$1,0)),0)</f>
        <v>66807</v>
      </c>
      <c r="AW43" s="19">
        <f>ROUND(INDEX('Pop and Housing Units'!$B$2:$P$115,MATCH('Property Value Dist'!$B43,'Pop and Housing Units'!$B$2:$B$115,0),MATCH('Property Value Dist'!AW$2,'Pop and Housing Units'!$B$2:$P$2,0))*INDEX(Assumptions!$A$1:$H$16,MATCH('Property Value Dist'!AW$4,Assumptions!$A$1:$A$16,0),MATCH('Property Value Dist'!AW$2,Assumptions!$A$1:$H$1,0)),0)</f>
        <v>19191</v>
      </c>
      <c r="AX43" s="19">
        <f>ROUND(INDEX('Pop and Housing Units'!$B$2:$P$115,MATCH('Property Value Dist'!$B43,'Pop and Housing Units'!$B$2:$B$115,0),MATCH('Property Value Dist'!AX$2,'Pop and Housing Units'!$B$2:$P$2,0))*INDEX(Assumptions!$A$1:$H$16,MATCH('Property Value Dist'!AX$4,Assumptions!$A$1:$A$16,0),MATCH('Property Value Dist'!AX$2,Assumptions!$A$1:$H$1,0)),0)</f>
        <v>12069</v>
      </c>
      <c r="AY43" s="19">
        <f>ROUND(INDEX('Pop and Housing Units'!$B$2:$P$115,MATCH('Property Value Dist'!$B43,'Pop and Housing Units'!$B$2:$B$115,0),MATCH('Property Value Dist'!AY$2,'Pop and Housing Units'!$B$2:$P$2,0))*INDEX(Assumptions!$A$1:$H$16,MATCH('Property Value Dist'!AY$4,Assumptions!$A$1:$A$16,0),MATCH('Property Value Dist'!AY$2,Assumptions!$A$1:$H$1,0)),0)</f>
        <v>7123</v>
      </c>
      <c r="AZ43" s="19">
        <f>ROUND(INDEX('Pop and Housing Units'!$B$2:$P$115,MATCH('Property Value Dist'!$B43,'Pop and Housing Units'!$B$2:$B$115,0),MATCH('Property Value Dist'!AZ$2,'Pop and Housing Units'!$B$2:$P$2,0))*INDEX(Assumptions!$A$1:$H$16,MATCH('Property Value Dist'!AZ$4,Assumptions!$A$1:$A$16,0),MATCH('Property Value Dist'!AZ$2,Assumptions!$A$1:$H$1,0)),0)</f>
        <v>1715</v>
      </c>
      <c r="BA43" s="19">
        <f>ROUND(INDEX('Pop and Housing Units'!$B$2:$P$115,MATCH('Property Value Dist'!$B43,'Pop and Housing Units'!$B$2:$B$115,0),MATCH('Property Value Dist'!BA$2,'Pop and Housing Units'!$B$2:$P$2,0))*INDEX(Assumptions!$A$1:$H$16,MATCH('Property Value Dist'!BA$4,Assumptions!$A$1:$A$16,0),MATCH('Property Value Dist'!BA$2,Assumptions!$A$1:$H$1,0)),0)</f>
        <v>3957</v>
      </c>
      <c r="BB43" s="19">
        <f>ROUND(INDEX('Pop and Housing Units'!$B$2:$P$115,MATCH('Property Value Dist'!$B43,'Pop and Housing Units'!$B$2:$B$115,0),MATCH('Property Value Dist'!BB$2,'Pop and Housing Units'!$B$2:$P$2,0))*INDEX(Assumptions!$A$1:$H$16,MATCH('Property Value Dist'!BB$4,Assumptions!$A$1:$A$16,0),MATCH('Property Value Dist'!BB$2,Assumptions!$A$1:$H$1,0)),0)</f>
        <v>2110</v>
      </c>
      <c r="BC43" s="19">
        <f>ROUND(INDEX('Pop and Housing Units'!$B$2:$P$115,MATCH('Property Value Dist'!$B43,'Pop and Housing Units'!$B$2:$B$115,0),MATCH('Property Value Dist'!BC$2,'Pop and Housing Units'!$B$2:$P$2,0))*INDEX(Assumptions!$A$1:$H$16,MATCH('Property Value Dist'!BC$4,Assumptions!$A$1:$A$16,0),MATCH('Property Value Dist'!BC$2,Assumptions!$A$1:$H$1,0)),0)</f>
        <v>76927</v>
      </c>
      <c r="BD43" s="19">
        <f>ROUND(INDEX('Pop and Housing Units'!$B$2:$P$115,MATCH('Property Value Dist'!$B43,'Pop and Housing Units'!$B$2:$B$115,0),MATCH('Property Value Dist'!BD$2,'Pop and Housing Units'!$B$2:$P$2,0))*INDEX(Assumptions!$A$1:$H$16,MATCH('Property Value Dist'!BD$4,Assumptions!$A$1:$A$16,0),MATCH('Property Value Dist'!BD$2,Assumptions!$A$1:$H$1,0)),0)</f>
        <v>107899</v>
      </c>
      <c r="BE43" s="19">
        <f>ROUND(INDEX('Pop and Housing Units'!$B$2:$P$115,MATCH('Property Value Dist'!$B43,'Pop and Housing Units'!$B$2:$B$115,0),MATCH('Property Value Dist'!BE$2,'Pop and Housing Units'!$B$2:$P$2,0))*INDEX(Assumptions!$A$1:$H$16,MATCH('Property Value Dist'!BE$4,Assumptions!$A$1:$A$16,0),MATCH('Property Value Dist'!BE$2,Assumptions!$A$1:$H$1,0)),0)</f>
        <v>146054</v>
      </c>
      <c r="BF43" s="19">
        <f>ROUND(INDEX('Pop and Housing Units'!$B$2:$P$115,MATCH('Property Value Dist'!$B43,'Pop and Housing Units'!$B$2:$B$115,0),MATCH('Property Value Dist'!BF$2,'Pop and Housing Units'!$B$2:$P$2,0))*INDEX(Assumptions!$A$1:$H$16,MATCH('Property Value Dist'!BF$4,Assumptions!$A$1:$A$16,0),MATCH('Property Value Dist'!BF$2,Assumptions!$A$1:$H$1,0)),0)</f>
        <v>144200</v>
      </c>
      <c r="BG43" s="19">
        <f>ROUND(INDEX('Pop and Housing Units'!$B$2:$P$115,MATCH('Property Value Dist'!$B43,'Pop and Housing Units'!$B$2:$B$115,0),MATCH('Property Value Dist'!BG$2,'Pop and Housing Units'!$B$2:$P$2,0))*INDEX(Assumptions!$A$1:$H$16,MATCH('Property Value Dist'!BG$4,Assumptions!$A$1:$A$16,0),MATCH('Property Value Dist'!BG$2,Assumptions!$A$1:$H$1,0)),0)</f>
        <v>92066</v>
      </c>
      <c r="BH43" s="19">
        <f>ROUND(INDEX('Pop and Housing Units'!$B$2:$P$115,MATCH('Property Value Dist'!$B43,'Pop and Housing Units'!$B$2:$B$115,0),MATCH('Property Value Dist'!BH$2,'Pop and Housing Units'!$B$2:$P$2,0))*INDEX(Assumptions!$A$1:$H$16,MATCH('Property Value Dist'!BH$4,Assumptions!$A$1:$A$16,0),MATCH('Property Value Dist'!BH$2,Assumptions!$A$1:$H$1,0)),0)</f>
        <v>52443</v>
      </c>
      <c r="BI43" s="19">
        <f>ROUND(INDEX('Pop and Housing Units'!$B$2:$P$115,MATCH('Property Value Dist'!$B43,'Pop and Housing Units'!$B$2:$B$115,0),MATCH('Property Value Dist'!BI$2,'Pop and Housing Units'!$B$2:$P$2,0))*INDEX(Assumptions!$A$1:$H$16,MATCH('Property Value Dist'!BI$4,Assumptions!$A$1:$A$16,0),MATCH('Property Value Dist'!BI$2,Assumptions!$A$1:$H$1,0)),0)</f>
        <v>97318</v>
      </c>
      <c r="BJ43" s="19">
        <f>ROUND(INDEX('Pop and Housing Units'!$B$2:$P$115,MATCH('Property Value Dist'!$B43,'Pop and Housing Units'!$B$2:$B$115,0),MATCH('Property Value Dist'!BJ$2,'Pop and Housing Units'!$B$2:$P$2,0))*INDEX(Assumptions!$A$1:$H$16,MATCH('Property Value Dist'!BJ$4,Assumptions!$A$1:$A$16,0),MATCH('Property Value Dist'!BJ$2,Assumptions!$A$1:$H$1,0)),0)</f>
        <v>32362</v>
      </c>
      <c r="BK43" s="19">
        <f>ROUND(INDEX('Pop and Housing Units'!$B$2:$P$115,MATCH('Property Value Dist'!$B43,'Pop and Housing Units'!$B$2:$B$115,0),MATCH('Property Value Dist'!BK$2,'Pop and Housing Units'!$B$2:$P$2,0))*INDEX(Assumptions!$A$1:$H$16,MATCH('Property Value Dist'!BK$4,Assumptions!$A$1:$A$16,0),MATCH('Property Value Dist'!BK$2,Assumptions!$A$1:$H$1,0)),0)</f>
        <v>10736</v>
      </c>
      <c r="BL43" s="19">
        <f>ROUND(INDEX('Pop and Housing Units'!$B$2:$P$115,MATCH('Property Value Dist'!$B43,'Pop and Housing Units'!$B$2:$B$115,0),MATCH('Property Value Dist'!BL$2,'Pop and Housing Units'!$B$2:$P$2,0))*INDEX(Assumptions!$A$1:$H$16,MATCH('Property Value Dist'!BL$4,Assumptions!$A$1:$A$16,0),MATCH('Property Value Dist'!BL$2,Assumptions!$A$1:$H$1,0)),0)</f>
        <v>6951</v>
      </c>
      <c r="BM43" s="19">
        <f>ROUND(INDEX('Pop and Housing Units'!$B$2:$P$115,MATCH('Property Value Dist'!$B43,'Pop and Housing Units'!$B$2:$B$115,0),MATCH('Property Value Dist'!BM$2,'Pop and Housing Units'!$B$2:$P$2,0))*INDEX(Assumptions!$A$1:$H$16,MATCH('Property Value Dist'!BM$4,Assumptions!$A$1:$A$16,0),MATCH('Property Value Dist'!BM$2,Assumptions!$A$1:$H$1,0)),0)</f>
        <v>1390</v>
      </c>
      <c r="BN43" s="19">
        <f>ROUND(INDEX('Pop and Housing Units'!$B$2:$P$115,MATCH('Property Value Dist'!$B43,'Pop and Housing Units'!$B$2:$B$115,0),MATCH('Property Value Dist'!BN$2,'Pop and Housing Units'!$B$2:$P$2,0))*INDEX(Assumptions!$A$1:$H$16,MATCH('Property Value Dist'!BN$4,Assumptions!$A$1:$A$16,0),MATCH('Property Value Dist'!BN$2,Assumptions!$A$1:$H$1,0)),0)</f>
        <v>232</v>
      </c>
      <c r="BO43" s="19">
        <f>ROUND(INDEX('Pop and Housing Units'!$B$2:$P$115,MATCH('Property Value Dist'!$B43,'Pop and Housing Units'!$B$2:$B$115,0),MATCH('Property Value Dist'!BO$2,'Pop and Housing Units'!$B$2:$P$2,0))*INDEX(Assumptions!$A$1:$H$16,MATCH('Property Value Dist'!BO$4,Assumptions!$A$1:$A$16,0),MATCH('Property Value Dist'!BO$2,Assumptions!$A$1:$H$1,0)),0)</f>
        <v>3785</v>
      </c>
      <c r="BP43" s="19">
        <f>ROUND(INDEX('Pop and Housing Units'!$B$2:$P$115,MATCH('Property Value Dist'!$B43,'Pop and Housing Units'!$B$2:$B$115,0),MATCH('Property Value Dist'!BP$2,'Pop and Housing Units'!$B$2:$P$2,0))*INDEX(Assumptions!$A$1:$H$16,MATCH('Property Value Dist'!BP$4,Assumptions!$A$1:$A$16,0),MATCH('Property Value Dist'!BP$2,Assumptions!$A$1:$H$1,0)),0)</f>
        <v>14998</v>
      </c>
      <c r="BQ43" s="19">
        <f>ROUND(INDEX('Pop and Housing Units'!$B$2:$P$115,MATCH('Property Value Dist'!$B43,'Pop and Housing Units'!$B$2:$B$115,0),MATCH('Property Value Dist'!BQ$2,'Pop and Housing Units'!$B$2:$P$2,0))*INDEX(Assumptions!$A$1:$H$16,MATCH('Property Value Dist'!BQ$4,Assumptions!$A$1:$A$16,0),MATCH('Property Value Dist'!BQ$2,Assumptions!$A$1:$H$1,0)),0)</f>
        <v>31200</v>
      </c>
      <c r="BR43" s="19">
        <f>ROUND(INDEX('Pop and Housing Units'!$B$2:$P$115,MATCH('Property Value Dist'!$B43,'Pop and Housing Units'!$B$2:$B$115,0),MATCH('Property Value Dist'!BR$2,'Pop and Housing Units'!$B$2:$P$2,0))*INDEX(Assumptions!$A$1:$H$16,MATCH('Property Value Dist'!BR$4,Assumptions!$A$1:$A$16,0),MATCH('Property Value Dist'!BR$2,Assumptions!$A$1:$H$1,0)),0)</f>
        <v>26399</v>
      </c>
      <c r="BS43" s="19">
        <f>ROUND(INDEX('Pop and Housing Units'!$B$2:$P$115,MATCH('Property Value Dist'!$B43,'Pop and Housing Units'!$B$2:$B$115,0),MATCH('Property Value Dist'!BS$2,'Pop and Housing Units'!$B$2:$P$2,0))*INDEX(Assumptions!$A$1:$H$16,MATCH('Property Value Dist'!BS$4,Assumptions!$A$1:$A$16,0),MATCH('Property Value Dist'!BS$2,Assumptions!$A$1:$H$1,0)),0)</f>
        <v>31714</v>
      </c>
      <c r="BT43" s="19">
        <f>ROUND(INDEX('Pop and Housing Units'!$B$2:$P$115,MATCH('Property Value Dist'!$B43,'Pop and Housing Units'!$B$2:$B$115,0),MATCH('Property Value Dist'!BT$2,'Pop and Housing Units'!$B$2:$P$2,0))*INDEX(Assumptions!$A$1:$H$16,MATCH('Property Value Dist'!BT$4,Assumptions!$A$1:$A$16,0),MATCH('Property Value Dist'!BT$2,Assumptions!$A$1:$H$1,0)),0)</f>
        <v>20254</v>
      </c>
      <c r="BU43" s="19">
        <f>ROUND(INDEX('Pop and Housing Units'!$B$2:$P$115,MATCH('Property Value Dist'!$B43,'Pop and Housing Units'!$B$2:$B$115,0),MATCH('Property Value Dist'!BU$2,'Pop and Housing Units'!$B$2:$P$2,0))*INDEX(Assumptions!$A$1:$H$16,MATCH('Property Value Dist'!BU$4,Assumptions!$A$1:$A$16,0),MATCH('Property Value Dist'!BU$2,Assumptions!$A$1:$H$1,0)),0)</f>
        <v>11500</v>
      </c>
      <c r="BV43" s="19">
        <f>ROUND(INDEX('Pop and Housing Units'!$B$2:$P$115,MATCH('Property Value Dist'!$B43,'Pop and Housing Units'!$B$2:$B$115,0),MATCH('Property Value Dist'!BV$2,'Pop and Housing Units'!$B$2:$P$2,0))*INDEX(Assumptions!$A$1:$H$16,MATCH('Property Value Dist'!BV$4,Assumptions!$A$1:$A$16,0),MATCH('Property Value Dist'!BV$2,Assumptions!$A$1:$H$1,0)),0)</f>
        <v>33631</v>
      </c>
      <c r="BW43" s="19">
        <f>ROUND(INDEX('Pop and Housing Units'!$B$2:$P$115,MATCH('Property Value Dist'!$B43,'Pop and Housing Units'!$B$2:$B$115,0),MATCH('Property Value Dist'!BW$2,'Pop and Housing Units'!$B$2:$P$2,0))*INDEX(Assumptions!$A$1:$H$16,MATCH('Property Value Dist'!BW$4,Assumptions!$A$1:$A$16,0),MATCH('Property Value Dist'!BW$2,Assumptions!$A$1:$H$1,0)),0)</f>
        <v>15827</v>
      </c>
      <c r="BX43" s="19">
        <f>ROUND(INDEX('Pop and Housing Units'!$B$2:$P$115,MATCH('Property Value Dist'!$B43,'Pop and Housing Units'!$B$2:$B$115,0),MATCH('Property Value Dist'!BX$2,'Pop and Housing Units'!$B$2:$P$2,0))*INDEX(Assumptions!$A$1:$H$16,MATCH('Property Value Dist'!BX$4,Assumptions!$A$1:$A$16,0),MATCH('Property Value Dist'!BX$2,Assumptions!$A$1:$H$1,0)),0)</f>
        <v>6027</v>
      </c>
      <c r="BY43" s="19">
        <f>ROUND(INDEX('Pop and Housing Units'!$B$2:$P$115,MATCH('Property Value Dist'!$B43,'Pop and Housing Units'!$B$2:$B$115,0),MATCH('Property Value Dist'!BY$2,'Pop and Housing Units'!$B$2:$P$2,0))*INDEX(Assumptions!$A$1:$H$16,MATCH('Property Value Dist'!BY$4,Assumptions!$A$1:$A$16,0),MATCH('Property Value Dist'!BY$2,Assumptions!$A$1:$H$1,0)),0)</f>
        <v>3122</v>
      </c>
      <c r="BZ43" s="19">
        <f>ROUND(INDEX('Pop and Housing Units'!$B$2:$P$115,MATCH('Property Value Dist'!$B43,'Pop and Housing Units'!$B$2:$B$115,0),MATCH('Property Value Dist'!BZ$2,'Pop and Housing Units'!$B$2:$P$2,0))*INDEX(Assumptions!$A$1:$H$16,MATCH('Property Value Dist'!BZ$4,Assumptions!$A$1:$A$16,0),MATCH('Property Value Dist'!BZ$2,Assumptions!$A$1:$H$1,0)),0)</f>
        <v>2134</v>
      </c>
      <c r="CA43" s="19">
        <f>ROUND(INDEX('Pop and Housing Units'!$B$2:$P$115,MATCH('Property Value Dist'!$B43,'Pop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43" s="19">
        <f>ROUND(INDEX('Pop and Housing Units'!$B$2:$P$115,MATCH('Property Value Dist'!$B43,'Pop and Housing Units'!$B$2:$B$115,0),MATCH('Property Value Dist'!CB$2,'Pop and Housing Units'!$B$2:$P$2,0))*INDEX(Assumptions!$A$1:$H$16,MATCH('Property Value Dist'!CB$4,Assumptions!$A$1:$A$16,0),MATCH('Property Value Dist'!CB$2,Assumptions!$A$1:$H$1,0)),0)</f>
        <v>790</v>
      </c>
    </row>
    <row r="44" spans="2:80">
      <c r="B44" s="18">
        <f t="shared" si="6"/>
        <v>2059</v>
      </c>
      <c r="C44" s="17">
        <f>ROUND(INDEX('Pop and Housing Units'!$B$2:$P$115,MATCH('Property Value Dist'!$B44,'Pop and Housing Units'!$B$2:$B$115,0),MATCH('Property Value Dist'!C$2,'Pop and Housing Units'!$B$2:$P$2,0))*INDEX(Assumptions!$A$1:$H$16,MATCH('Property Value Dist'!C$4,Assumptions!$A$1:$A$16,0),MATCH('Property Value Dist'!C$2,Assumptions!$A$1:$H$1,0)),0)</f>
        <v>255421</v>
      </c>
      <c r="D44" s="17">
        <f>ROUND(INDEX('Pop and Housing Units'!$B$2:$P$115,MATCH('Property Value Dist'!$B44,'Pop and Housing Units'!$B$2:$B$115,0),MATCH('Property Value Dist'!D$2,'Pop and Housing Units'!$B$2:$P$2,0))*INDEX(Assumptions!$A$1:$H$16,MATCH('Property Value Dist'!D$4,Assumptions!$A$1:$A$16,0),MATCH('Property Value Dist'!D$2,Assumptions!$A$1:$H$1,0)),0)</f>
        <v>272647</v>
      </c>
      <c r="E44" s="17">
        <f>ROUND(INDEX('Pop and Housing Units'!$B$2:$P$115,MATCH('Property Value Dist'!$B44,'Pop and Housing Units'!$B$2:$B$115,0),MATCH('Property Value Dist'!E$2,'Pop and Housing Units'!$B$2:$P$2,0))*INDEX(Assumptions!$A$1:$H$16,MATCH('Property Value Dist'!E$4,Assumptions!$A$1:$A$16,0),MATCH('Property Value Dist'!E$2,Assumptions!$A$1:$H$1,0)),0)</f>
        <v>412832</v>
      </c>
      <c r="F44" s="17">
        <f>ROUND(INDEX('Pop and Housing Units'!$B$2:$P$115,MATCH('Property Value Dist'!$B44,'Pop and Housing Units'!$B$2:$B$115,0),MATCH('Property Value Dist'!F$2,'Pop and Housing Units'!$B$2:$P$2,0))*INDEX(Assumptions!$A$1:$H$16,MATCH('Property Value Dist'!F$4,Assumptions!$A$1:$A$16,0),MATCH('Property Value Dist'!F$2,Assumptions!$A$1:$H$1,0)),0)</f>
        <v>952780</v>
      </c>
      <c r="G44" s="17">
        <f>ROUND(INDEX('Pop and Housing Units'!$B$2:$P$115,MATCH('Property Value Dist'!$B44,'Pop and Housing Units'!$B$2:$B$115,0),MATCH('Property Value Dist'!G$2,'Pop and Housing Units'!$B$2:$P$2,0))*INDEX(Assumptions!$A$1:$H$16,MATCH('Property Value Dist'!G$4,Assumptions!$A$1:$A$16,0),MATCH('Property Value Dist'!G$2,Assumptions!$A$1:$H$1,0)),0)</f>
        <v>640334</v>
      </c>
      <c r="H44" s="17">
        <f>ROUND(INDEX('Pop and Housing Units'!$B$2:$P$115,MATCH('Property Value Dist'!$B44,'Pop and Housing Units'!$B$2:$B$115,0),MATCH('Property Value Dist'!H$2,'Pop and Housing Units'!$B$2:$P$2,0))*INDEX(Assumptions!$A$1:$H$16,MATCH('Property Value Dist'!H$4,Assumptions!$A$1:$A$16,0),MATCH('Property Value Dist'!H$2,Assumptions!$A$1:$H$1,0)),0)</f>
        <v>485894</v>
      </c>
      <c r="I44" s="17">
        <f>ROUND(INDEX('Pop and Housing Units'!$B$2:$P$115,MATCH('Property Value Dist'!$B44,'Pop and Housing Units'!$B$2:$B$115,0),MATCH('Property Value Dist'!I$2,'Pop and Housing Units'!$B$2:$P$2,0))*INDEX(Assumptions!$A$1:$H$16,MATCH('Property Value Dist'!I$4,Assumptions!$A$1:$A$16,0),MATCH('Property Value Dist'!I$2,Assumptions!$A$1:$H$1,0)),0)</f>
        <v>1361453</v>
      </c>
      <c r="J44" s="17">
        <f>ROUND(INDEX('Pop and Housing Units'!$B$2:$P$115,MATCH('Property Value Dist'!$B44,'Pop and Housing Units'!$B$2:$B$115,0),MATCH('Property Value Dist'!J$2,'Pop and Housing Units'!$B$2:$P$2,0))*INDEX(Assumptions!$A$1:$H$16,MATCH('Property Value Dist'!J$4,Assumptions!$A$1:$A$16,0),MATCH('Property Value Dist'!J$2,Assumptions!$A$1:$H$1,0)),0)</f>
        <v>683697</v>
      </c>
      <c r="K44" s="17">
        <f>ROUND(INDEX('Pop and Housing Units'!$B$2:$P$115,MATCH('Property Value Dist'!$B44,'Pop and Housing Units'!$B$2:$B$115,0),MATCH('Property Value Dist'!K$2,'Pop and Housing Units'!$B$2:$P$2,0))*INDEX(Assumptions!$A$1:$H$16,MATCH('Property Value Dist'!K$4,Assumptions!$A$1:$A$16,0),MATCH('Property Value Dist'!K$2,Assumptions!$A$1:$H$1,0)),0)</f>
        <v>313633</v>
      </c>
      <c r="L44" s="17">
        <f>ROUND(INDEX('Pop and Housing Units'!$B$2:$P$115,MATCH('Property Value Dist'!$B44,'Pop and Housing Units'!$B$2:$B$115,0),MATCH('Property Value Dist'!L$2,'Pop and Housing Units'!$B$2:$P$2,0))*INDEX(Assumptions!$A$1:$H$16,MATCH('Property Value Dist'!L$4,Assumptions!$A$1:$A$16,0),MATCH('Property Value Dist'!L$2,Assumptions!$A$1:$H$1,0)),0)</f>
        <v>340363</v>
      </c>
      <c r="M44" s="17">
        <f>ROUND(INDEX('Pop and Housing Units'!$B$2:$P$115,MATCH('Property Value Dist'!$B44,'Pop and Housing Units'!$B$2:$B$115,0),MATCH('Property Value Dist'!M$2,'Pop and Housing Units'!$B$2:$P$2,0))*INDEX(Assumptions!$A$1:$H$16,MATCH('Property Value Dist'!M$4,Assumptions!$A$1:$A$16,0),MATCH('Property Value Dist'!M$2,Assumptions!$A$1:$H$1,0)),0)</f>
        <v>118206</v>
      </c>
      <c r="N44" s="17">
        <f>ROUND(INDEX('Pop and Housing Units'!$B$2:$P$115,MATCH('Property Value Dist'!$B44,'Pop and Housing Units'!$B$2:$B$115,0),MATCH('Property Value Dist'!N$2,'Pop and Housing Units'!$B$2:$P$2,0))*INDEX(Assumptions!$A$1:$H$16,MATCH('Property Value Dist'!N$4,Assumptions!$A$1:$A$16,0),MATCH('Property Value Dist'!N$2,Assumptions!$A$1:$H$1,0)),0)</f>
        <v>67122</v>
      </c>
      <c r="O44" s="17">
        <f>ROUND(INDEX('Pop and Housing Units'!$B$2:$P$115,MATCH('Property Value Dist'!$B44,'Pop and Housing Units'!$B$2:$B$115,0),MATCH('Property Value Dist'!O$2,'Pop and Housing Units'!$B$2:$P$2,0))*INDEX(Assumptions!$A$1:$H$16,MATCH('Property Value Dist'!O$4,Assumptions!$A$1:$A$16,0),MATCH('Property Value Dist'!O$2,Assumptions!$A$1:$H$1,0)),0)</f>
        <v>35640</v>
      </c>
      <c r="P44" s="17">
        <f>ROUND(INDEX('Pop and Housing Units'!$B$2:$P$115,MATCH('Property Value Dist'!$B44,'Pop and Housing Units'!$B$2:$B$115,0),MATCH('Property Value Dist'!P$2,'Pop and Housing Units'!$B$2:$P$2,0))*INDEX(Assumptions!$A$1:$H$16,MATCH('Property Value Dist'!P$4,Assumptions!$A$1:$A$16,0),MATCH('Property Value Dist'!P$2,Assumptions!$A$1:$H$1,0)),0)</f>
        <v>296220</v>
      </c>
      <c r="Q44" s="17">
        <f>ROUND(INDEX('Pop and Housing Units'!$B$2:$P$115,MATCH('Property Value Dist'!$B44,'Pop and Housing Units'!$B$2:$B$115,0),MATCH('Property Value Dist'!Q$2,'Pop and Housing Units'!$B$2:$P$2,0))*INDEX(Assumptions!$A$1:$H$16,MATCH('Property Value Dist'!Q$4,Assumptions!$A$1:$A$16,0),MATCH('Property Value Dist'!Q$2,Assumptions!$A$1:$H$1,0)),0)</f>
        <v>251296</v>
      </c>
      <c r="R44" s="17">
        <f>ROUND(INDEX('Pop and Housing Units'!$B$2:$P$115,MATCH('Property Value Dist'!$B44,'Pop and Housing Units'!$B$2:$B$115,0),MATCH('Property Value Dist'!R$2,'Pop and Housing Units'!$B$2:$P$2,0))*INDEX(Assumptions!$A$1:$H$16,MATCH('Property Value Dist'!R$4,Assumptions!$A$1:$A$16,0),MATCH('Property Value Dist'!R$2,Assumptions!$A$1:$H$1,0)),0)</f>
        <v>324298</v>
      </c>
      <c r="S44" s="17">
        <f>ROUND(INDEX('Pop and Housing Units'!$B$2:$P$115,MATCH('Property Value Dist'!$B44,'Pop and Housing Units'!$B$2:$B$115,0),MATCH('Property Value Dist'!S$2,'Pop and Housing Units'!$B$2:$P$2,0))*INDEX(Assumptions!$A$1:$H$16,MATCH('Property Value Dist'!S$4,Assumptions!$A$1:$A$16,0),MATCH('Property Value Dist'!S$2,Assumptions!$A$1:$H$1,0)),0)</f>
        <v>716450</v>
      </c>
      <c r="T44" s="17">
        <f>ROUND(INDEX('Pop and Housing Units'!$B$2:$P$115,MATCH('Property Value Dist'!$B44,'Pop and Housing Units'!$B$2:$B$115,0),MATCH('Property Value Dist'!T$2,'Pop and Housing Units'!$B$2:$P$2,0))*INDEX(Assumptions!$A$1:$H$16,MATCH('Property Value Dist'!T$4,Assumptions!$A$1:$A$16,0),MATCH('Property Value Dist'!T$2,Assumptions!$A$1:$H$1,0)),0)</f>
        <v>524118</v>
      </c>
      <c r="U44" s="17">
        <f>ROUND(INDEX('Pop and Housing Units'!$B$2:$P$115,MATCH('Property Value Dist'!$B44,'Pop and Housing Units'!$B$2:$B$115,0),MATCH('Property Value Dist'!U$2,'Pop and Housing Units'!$B$2:$P$2,0))*INDEX(Assumptions!$A$1:$H$16,MATCH('Property Value Dist'!U$4,Assumptions!$A$1:$A$16,0),MATCH('Property Value Dist'!U$2,Assumptions!$A$1:$H$1,0)),0)</f>
        <v>443160</v>
      </c>
      <c r="V44" s="17">
        <f>ROUND(INDEX('Pop and Housing Units'!$B$2:$P$115,MATCH('Property Value Dist'!$B44,'Pop and Housing Units'!$B$2:$B$115,0),MATCH('Property Value Dist'!V$2,'Pop and Housing Units'!$B$2:$P$2,0))*INDEX(Assumptions!$A$1:$H$16,MATCH('Property Value Dist'!V$4,Assumptions!$A$1:$A$16,0),MATCH('Property Value Dist'!V$2,Assumptions!$A$1:$H$1,0)),0)</f>
        <v>1143700</v>
      </c>
      <c r="W44" s="17">
        <f>ROUND(INDEX('Pop and Housing Units'!$B$2:$P$115,MATCH('Property Value Dist'!$B44,'Pop and Housing Units'!$B$2:$B$115,0),MATCH('Property Value Dist'!W$2,'Pop and Housing Units'!$B$2:$P$2,0))*INDEX(Assumptions!$A$1:$H$16,MATCH('Property Value Dist'!W$4,Assumptions!$A$1:$A$16,0),MATCH('Property Value Dist'!W$2,Assumptions!$A$1:$H$1,0)),0)</f>
        <v>526926</v>
      </c>
      <c r="X44" s="17">
        <f>ROUND(INDEX('Pop and Housing Units'!$B$2:$P$115,MATCH('Property Value Dist'!$B44,'Pop and Housing Units'!$B$2:$B$115,0),MATCH('Property Value Dist'!X$2,'Pop and Housing Units'!$B$2:$P$2,0))*INDEX(Assumptions!$A$1:$H$16,MATCH('Property Value Dist'!X$4,Assumptions!$A$1:$A$16,0),MATCH('Property Value Dist'!X$2,Assumptions!$A$1:$H$1,0)),0)</f>
        <v>227430</v>
      </c>
      <c r="Y44" s="17">
        <f>ROUND(INDEX('Pop and Housing Units'!$B$2:$P$115,MATCH('Property Value Dist'!$B44,'Pop and Housing Units'!$B$2:$B$115,0),MATCH('Property Value Dist'!Y$2,'Pop and Housing Units'!$B$2:$P$2,0))*INDEX(Assumptions!$A$1:$H$16,MATCH('Property Value Dist'!Y$4,Assumptions!$A$1:$A$16,0),MATCH('Property Value Dist'!Y$2,Assumptions!$A$1:$H$1,0)),0)</f>
        <v>145068</v>
      </c>
      <c r="Z44" s="17">
        <f>ROUND(INDEX('Pop and Housing Units'!$B$2:$P$115,MATCH('Property Value Dist'!$B44,'Pop and Housing Units'!$B$2:$B$115,0),MATCH('Property Value Dist'!Z$2,'Pop and Housing Units'!$B$2:$P$2,0))*INDEX(Assumptions!$A$1:$H$16,MATCH('Property Value Dist'!Z$4,Assumptions!$A$1:$A$16,0),MATCH('Property Value Dist'!Z$2,Assumptions!$A$1:$H$1,0)),0)</f>
        <v>37437</v>
      </c>
      <c r="AA44" s="17">
        <f>ROUND(INDEX('Pop and Housing Units'!$B$2:$P$115,MATCH('Property Value Dist'!$B44,'Pop and Housing Units'!$B$2:$B$115,0),MATCH('Property Value Dist'!AA$2,'Pop and Housing Units'!$B$2:$P$2,0))*INDEX(Assumptions!$A$1:$H$16,MATCH('Property Value Dist'!AA$4,Assumptions!$A$1:$A$16,0),MATCH('Property Value Dist'!AA$2,Assumptions!$A$1:$H$1,0)),0)</f>
        <v>26206</v>
      </c>
      <c r="AB44" s="17">
        <f>ROUND(INDEX('Pop and Housing Units'!$B$2:$P$115,MATCH('Property Value Dist'!$B44,'Pop and Housing Units'!$B$2:$B$115,0),MATCH('Property Value Dist'!AB$2,'Pop and Housing Units'!$B$2:$P$2,0))*INDEX(Assumptions!$A$1:$H$16,MATCH('Property Value Dist'!AB$4,Assumptions!$A$1:$A$16,0),MATCH('Property Value Dist'!AB$2,Assumptions!$A$1:$H$1,0)),0)</f>
        <v>17315</v>
      </c>
      <c r="AC44" s="17">
        <f>ROUND(INDEX('Pop and Housing Units'!$B$2:$P$115,MATCH('Property Value Dist'!$B44,'Pop and Housing Units'!$B$2:$B$115,0),MATCH('Property Value Dist'!AC$2,'Pop and Housing Units'!$B$2:$P$2,0))*INDEX(Assumptions!$A$1:$H$16,MATCH('Property Value Dist'!AC$4,Assumptions!$A$1:$A$16,0),MATCH('Property Value Dist'!AC$2,Assumptions!$A$1:$H$1,0)),0)</f>
        <v>166586</v>
      </c>
      <c r="AD44" s="17">
        <f>ROUND(INDEX('Pop and Housing Units'!$B$2:$P$115,MATCH('Property Value Dist'!$B44,'Pop and Housing Units'!$B$2:$B$115,0),MATCH('Property Value Dist'!AD$2,'Pop and Housing Units'!$B$2:$P$2,0))*INDEX(Assumptions!$A$1:$H$16,MATCH('Property Value Dist'!AD$4,Assumptions!$A$1:$A$16,0),MATCH('Property Value Dist'!AD$2,Assumptions!$A$1:$H$1,0)),0)</f>
        <v>291525</v>
      </c>
      <c r="AE44" s="17">
        <f>ROUND(INDEX('Pop and Housing Units'!$B$2:$P$115,MATCH('Property Value Dist'!$B44,'Pop and Housing Units'!$B$2:$B$115,0),MATCH('Property Value Dist'!AE$2,'Pop and Housing Units'!$B$2:$P$2,0))*INDEX(Assumptions!$A$1:$H$16,MATCH('Property Value Dist'!AE$4,Assumptions!$A$1:$A$16,0),MATCH('Property Value Dist'!AE$2,Assumptions!$A$1:$H$1,0)),0)</f>
        <v>525494</v>
      </c>
      <c r="AF44" s="17">
        <f>ROUND(INDEX('Pop and Housing Units'!$B$2:$P$115,MATCH('Property Value Dist'!$B44,'Pop and Housing Units'!$B$2:$B$115,0),MATCH('Property Value Dist'!AF$2,'Pop and Housing Units'!$B$2:$P$2,0))*INDEX(Assumptions!$A$1:$H$16,MATCH('Property Value Dist'!AF$4,Assumptions!$A$1:$A$16,0),MATCH('Property Value Dist'!AF$2,Assumptions!$A$1:$H$1,0)),0)</f>
        <v>1011213</v>
      </c>
      <c r="AG44" s="17">
        <f>ROUND(INDEX('Pop and Housing Units'!$B$2:$P$115,MATCH('Property Value Dist'!$B44,'Pop and Housing Units'!$B$2:$B$115,0),MATCH('Property Value Dist'!AG$2,'Pop and Housing Units'!$B$2:$P$2,0))*INDEX(Assumptions!$A$1:$H$16,MATCH('Property Value Dist'!AG$4,Assumptions!$A$1:$A$16,0),MATCH('Property Value Dist'!AG$2,Assumptions!$A$1:$H$1,0)),0)</f>
        <v>492738</v>
      </c>
      <c r="AH44" s="17">
        <f>ROUND(INDEX('Pop and Housing Units'!$B$2:$P$115,MATCH('Property Value Dist'!$B44,'Pop and Housing Units'!$B$2:$B$115,0),MATCH('Property Value Dist'!AH$2,'Pop and Housing Units'!$B$2:$P$2,0))*INDEX(Assumptions!$A$1:$H$16,MATCH('Property Value Dist'!AH$4,Assumptions!$A$1:$A$16,0),MATCH('Property Value Dist'!AH$2,Assumptions!$A$1:$H$1,0)),0)</f>
        <v>356100</v>
      </c>
      <c r="AI44" s="17">
        <f>ROUND(INDEX('Pop and Housing Units'!$B$2:$P$115,MATCH('Property Value Dist'!$B44,'Pop and Housing Units'!$B$2:$B$115,0),MATCH('Property Value Dist'!AI$2,'Pop and Housing Units'!$B$2:$P$2,0))*INDEX(Assumptions!$A$1:$H$16,MATCH('Property Value Dist'!AI$4,Assumptions!$A$1:$A$16,0),MATCH('Property Value Dist'!AI$2,Assumptions!$A$1:$H$1,0)),0)</f>
        <v>886274</v>
      </c>
      <c r="AJ44" s="17">
        <f>ROUND(INDEX('Pop and Housing Units'!$B$2:$P$115,MATCH('Property Value Dist'!$B44,'Pop and Housing Units'!$B$2:$B$115,0),MATCH('Property Value Dist'!AJ$2,'Pop and Housing Units'!$B$2:$P$2,0))*INDEX(Assumptions!$A$1:$H$16,MATCH('Property Value Dist'!AJ$4,Assumptions!$A$1:$A$16,0),MATCH('Property Value Dist'!AJ$2,Assumptions!$A$1:$H$1,0)),0)</f>
        <v>471681</v>
      </c>
      <c r="AK44" s="17">
        <f>ROUND(INDEX('Pop and Housing Units'!$B$2:$P$115,MATCH('Property Value Dist'!$B44,'Pop and Housing Units'!$B$2:$B$115,0),MATCH('Property Value Dist'!AK$2,'Pop and Housing Units'!$B$2:$P$2,0))*INDEX(Assumptions!$A$1:$H$16,MATCH('Property Value Dist'!AK$4,Assumptions!$A$1:$A$16,0),MATCH('Property Value Dist'!AK$2,Assumptions!$A$1:$H$1,0)),0)</f>
        <v>203085</v>
      </c>
      <c r="AL44" s="17">
        <f>ROUND(INDEX('Pop and Housing Units'!$B$2:$P$115,MATCH('Property Value Dist'!$B44,'Pop and Housing Units'!$B$2:$B$115,0),MATCH('Property Value Dist'!AL$2,'Pop and Housing Units'!$B$2:$P$2,0))*INDEX(Assumptions!$A$1:$H$16,MATCH('Property Value Dist'!AL$4,Assumptions!$A$1:$A$16,0),MATCH('Property Value Dist'!AL$2,Assumptions!$A$1:$H$1,0)),0)</f>
        <v>199341</v>
      </c>
      <c r="AM44" s="17">
        <f>ROUND(INDEX('Pop and Housing Units'!$B$2:$P$115,MATCH('Property Value Dist'!$B44,'Pop and Housing Units'!$B$2:$B$115,0),MATCH('Property Value Dist'!AM$2,'Pop and Housing Units'!$B$2:$P$2,0))*INDEX(Assumptions!$A$1:$H$16,MATCH('Property Value Dist'!AM$4,Assumptions!$A$1:$A$16,0),MATCH('Property Value Dist'!AM$2,Assumptions!$A$1:$H$1,0)),0)</f>
        <v>40711</v>
      </c>
      <c r="AN44" s="17">
        <f>ROUND(INDEX('Pop and Housing Units'!$B$2:$P$115,MATCH('Property Value Dist'!$B44,'Pop and Housing Units'!$B$2:$B$115,0),MATCH('Property Value Dist'!AN$2,'Pop and Housing Units'!$B$2:$P$2,0))*INDEX(Assumptions!$A$1:$H$16,MATCH('Property Value Dist'!AN$4,Assumptions!$A$1:$A$16,0),MATCH('Property Value Dist'!AN$2,Assumptions!$A$1:$H$1,0)),0)</f>
        <v>16846</v>
      </c>
      <c r="AO44" s="17">
        <f>ROUND(INDEX('Pop and Housing Units'!$B$2:$P$115,MATCH('Property Value Dist'!$B44,'Pop and Housing Units'!$B$2:$B$115,0),MATCH('Property Value Dist'!AO$2,'Pop and Housing Units'!$B$2:$P$2,0))*INDEX(Assumptions!$A$1:$H$16,MATCH('Property Value Dist'!AO$4,Assumptions!$A$1:$A$16,0),MATCH('Property Value Dist'!AO$2,Assumptions!$A$1:$H$1,0)),0)</f>
        <v>17782</v>
      </c>
      <c r="AP44" s="17">
        <f>ROUND(INDEX('Pop and Housing Units'!$B$2:$P$115,MATCH('Property Value Dist'!$B44,'Pop and Housing Units'!$B$2:$B$115,0),MATCH('Property Value Dist'!AP$2,'Pop and Housing Units'!$B$2:$P$2,0))*INDEX(Assumptions!$A$1:$H$16,MATCH('Property Value Dist'!AP$4,Assumptions!$A$1:$A$16,0),MATCH('Property Value Dist'!AP$2,Assumptions!$A$1:$H$1,0)),0)</f>
        <v>124923</v>
      </c>
      <c r="AQ44" s="17">
        <f>ROUND(INDEX('Pop and Housing Units'!$B$2:$P$115,MATCH('Property Value Dist'!$B44,'Pop and Housing Units'!$B$2:$B$115,0),MATCH('Property Value Dist'!AQ$2,'Pop and Housing Units'!$B$2:$P$2,0))*INDEX(Assumptions!$A$1:$H$16,MATCH('Property Value Dist'!AQ$4,Assumptions!$A$1:$A$16,0),MATCH('Property Value Dist'!AQ$2,Assumptions!$A$1:$H$1,0)),0)</f>
        <v>125322</v>
      </c>
      <c r="AR44" s="17">
        <f>ROUND(INDEX('Pop and Housing Units'!$B$2:$P$115,MATCH('Property Value Dist'!$B44,'Pop and Housing Units'!$B$2:$B$115,0),MATCH('Property Value Dist'!AR$2,'Pop and Housing Units'!$B$2:$P$2,0))*INDEX(Assumptions!$A$1:$H$16,MATCH('Property Value Dist'!AR$4,Assumptions!$A$1:$A$16,0),MATCH('Property Value Dist'!AR$2,Assumptions!$A$1:$H$1,0)),0)</f>
        <v>104744</v>
      </c>
      <c r="AS44" s="17">
        <f>ROUND(INDEX('Pop and Housing Units'!$B$2:$P$115,MATCH('Property Value Dist'!$B44,'Pop and Housing Units'!$B$2:$B$115,0),MATCH('Property Value Dist'!AS$2,'Pop and Housing Units'!$B$2:$P$2,0))*INDEX(Assumptions!$A$1:$H$16,MATCH('Property Value Dist'!AS$4,Assumptions!$A$1:$A$16,0),MATCH('Property Value Dist'!AS$2,Assumptions!$A$1:$H$1,0)),0)</f>
        <v>114568</v>
      </c>
      <c r="AT44" s="17">
        <f>ROUND(INDEX('Pop and Housing Units'!$B$2:$P$115,MATCH('Property Value Dist'!$B44,'Pop and Housing Units'!$B$2:$B$115,0),MATCH('Property Value Dist'!AT$2,'Pop and Housing Units'!$B$2:$P$2,0))*INDEX(Assumptions!$A$1:$H$16,MATCH('Property Value Dist'!AT$4,Assumptions!$A$1:$A$16,0),MATCH('Property Value Dist'!AT$2,Assumptions!$A$1:$H$1,0)),0)</f>
        <v>58147</v>
      </c>
      <c r="AU44" s="17">
        <f>ROUND(INDEX('Pop and Housing Units'!$B$2:$P$115,MATCH('Property Value Dist'!$B44,'Pop and Housing Units'!$B$2:$B$115,0),MATCH('Property Value Dist'!AU$2,'Pop and Housing Units'!$B$2:$P$2,0))*INDEX(Assumptions!$A$1:$H$16,MATCH('Property Value Dist'!AU$4,Assumptions!$A$1:$A$16,0),MATCH('Property Value Dist'!AU$2,Assumptions!$A$1:$H$1,0)),0)</f>
        <v>22369</v>
      </c>
      <c r="AV44" s="17">
        <f>ROUND(INDEX('Pop and Housing Units'!$B$2:$P$115,MATCH('Property Value Dist'!$B44,'Pop and Housing Units'!$B$2:$B$115,0),MATCH('Property Value Dist'!AV$2,'Pop and Housing Units'!$B$2:$P$2,0))*INDEX(Assumptions!$A$1:$H$16,MATCH('Property Value Dist'!AV$4,Assumptions!$A$1:$A$16,0),MATCH('Property Value Dist'!AV$2,Assumptions!$A$1:$H$1,0)),0)</f>
        <v>67241</v>
      </c>
      <c r="AW44" s="17">
        <f>ROUND(INDEX('Pop and Housing Units'!$B$2:$P$115,MATCH('Property Value Dist'!$B44,'Pop and Housing Units'!$B$2:$B$115,0),MATCH('Property Value Dist'!AW$2,'Pop and Housing Units'!$B$2:$P$2,0))*INDEX(Assumptions!$A$1:$H$16,MATCH('Property Value Dist'!AW$4,Assumptions!$A$1:$A$16,0),MATCH('Property Value Dist'!AW$2,Assumptions!$A$1:$H$1,0)),0)</f>
        <v>19316</v>
      </c>
      <c r="AX44" s="17">
        <f>ROUND(INDEX('Pop and Housing Units'!$B$2:$P$115,MATCH('Property Value Dist'!$B44,'Pop and Housing Units'!$B$2:$B$115,0),MATCH('Property Value Dist'!AX$2,'Pop and Housing Units'!$B$2:$P$2,0))*INDEX(Assumptions!$A$1:$H$16,MATCH('Property Value Dist'!AX$4,Assumptions!$A$1:$A$16,0),MATCH('Property Value Dist'!AX$2,Assumptions!$A$1:$H$1,0)),0)</f>
        <v>12147</v>
      </c>
      <c r="AY44" s="17">
        <f>ROUND(INDEX('Pop and Housing Units'!$B$2:$P$115,MATCH('Property Value Dist'!$B44,'Pop and Housing Units'!$B$2:$B$115,0),MATCH('Property Value Dist'!AY$2,'Pop and Housing Units'!$B$2:$P$2,0))*INDEX(Assumptions!$A$1:$H$16,MATCH('Property Value Dist'!AY$4,Assumptions!$A$1:$A$16,0),MATCH('Property Value Dist'!AY$2,Assumptions!$A$1:$H$1,0)),0)</f>
        <v>7169</v>
      </c>
      <c r="AZ44" s="17">
        <f>ROUND(INDEX('Pop and Housing Units'!$B$2:$P$115,MATCH('Property Value Dist'!$B44,'Pop and Housing Units'!$B$2:$B$115,0),MATCH('Property Value Dist'!AZ$2,'Pop and Housing Units'!$B$2:$P$2,0))*INDEX(Assumptions!$A$1:$H$16,MATCH('Property Value Dist'!AZ$4,Assumptions!$A$1:$A$16,0),MATCH('Property Value Dist'!AZ$2,Assumptions!$A$1:$H$1,0)),0)</f>
        <v>1726</v>
      </c>
      <c r="BA44" s="17">
        <f>ROUND(INDEX('Pop and Housing Units'!$B$2:$P$115,MATCH('Property Value Dist'!$B44,'Pop and Housing Units'!$B$2:$B$115,0),MATCH('Property Value Dist'!BA$2,'Pop and Housing Units'!$B$2:$P$2,0))*INDEX(Assumptions!$A$1:$H$16,MATCH('Property Value Dist'!BA$4,Assumptions!$A$1:$A$16,0),MATCH('Property Value Dist'!BA$2,Assumptions!$A$1:$H$1,0)),0)</f>
        <v>3983</v>
      </c>
      <c r="BB44" s="17">
        <f>ROUND(INDEX('Pop and Housing Units'!$B$2:$P$115,MATCH('Property Value Dist'!$B44,'Pop and Housing Units'!$B$2:$B$115,0),MATCH('Property Value Dist'!BB$2,'Pop and Housing Units'!$B$2:$P$2,0))*INDEX(Assumptions!$A$1:$H$16,MATCH('Property Value Dist'!BB$4,Assumptions!$A$1:$A$16,0),MATCH('Property Value Dist'!BB$2,Assumptions!$A$1:$H$1,0)),0)</f>
        <v>2124</v>
      </c>
      <c r="BC44" s="17">
        <f>ROUND(INDEX('Pop and Housing Units'!$B$2:$P$115,MATCH('Property Value Dist'!$B44,'Pop and Housing Units'!$B$2:$B$115,0),MATCH('Property Value Dist'!BC$2,'Pop and Housing Units'!$B$2:$P$2,0))*INDEX(Assumptions!$A$1:$H$16,MATCH('Property Value Dist'!BC$4,Assumptions!$A$1:$A$16,0),MATCH('Property Value Dist'!BC$2,Assumptions!$A$1:$H$1,0)),0)</f>
        <v>77467</v>
      </c>
      <c r="BD44" s="17">
        <f>ROUND(INDEX('Pop and Housing Units'!$B$2:$P$115,MATCH('Property Value Dist'!$B44,'Pop and Housing Units'!$B$2:$B$115,0),MATCH('Property Value Dist'!BD$2,'Pop and Housing Units'!$B$2:$P$2,0))*INDEX(Assumptions!$A$1:$H$16,MATCH('Property Value Dist'!BD$4,Assumptions!$A$1:$A$16,0),MATCH('Property Value Dist'!BD$2,Assumptions!$A$1:$H$1,0)),0)</f>
        <v>108655</v>
      </c>
      <c r="BE44" s="17">
        <f>ROUND(INDEX('Pop and Housing Units'!$B$2:$P$115,MATCH('Property Value Dist'!$B44,'Pop and Housing Units'!$B$2:$B$115,0),MATCH('Property Value Dist'!BE$2,'Pop and Housing Units'!$B$2:$P$2,0))*INDEX(Assumptions!$A$1:$H$16,MATCH('Property Value Dist'!BE$4,Assumptions!$A$1:$A$16,0),MATCH('Property Value Dist'!BE$2,Assumptions!$A$1:$H$1,0)),0)</f>
        <v>147078</v>
      </c>
      <c r="BF44" s="17">
        <f>ROUND(INDEX('Pop and Housing Units'!$B$2:$P$115,MATCH('Property Value Dist'!$B44,'Pop and Housing Units'!$B$2:$B$115,0),MATCH('Property Value Dist'!BF$2,'Pop and Housing Units'!$B$2:$P$2,0))*INDEX(Assumptions!$A$1:$H$16,MATCH('Property Value Dist'!BF$4,Assumptions!$A$1:$A$16,0),MATCH('Property Value Dist'!BF$2,Assumptions!$A$1:$H$1,0)),0)</f>
        <v>145211</v>
      </c>
      <c r="BG44" s="17">
        <f>ROUND(INDEX('Pop and Housing Units'!$B$2:$P$115,MATCH('Property Value Dist'!$B44,'Pop and Housing Units'!$B$2:$B$115,0),MATCH('Property Value Dist'!BG$2,'Pop and Housing Units'!$B$2:$P$2,0))*INDEX(Assumptions!$A$1:$H$16,MATCH('Property Value Dist'!BG$4,Assumptions!$A$1:$A$16,0),MATCH('Property Value Dist'!BG$2,Assumptions!$A$1:$H$1,0)),0)</f>
        <v>92711</v>
      </c>
      <c r="BH44" s="17">
        <f>ROUND(INDEX('Pop and Housing Units'!$B$2:$P$115,MATCH('Property Value Dist'!$B44,'Pop and Housing Units'!$B$2:$B$115,0),MATCH('Property Value Dist'!BH$2,'Pop and Housing Units'!$B$2:$P$2,0))*INDEX(Assumptions!$A$1:$H$16,MATCH('Property Value Dist'!BH$4,Assumptions!$A$1:$A$16,0),MATCH('Property Value Dist'!BH$2,Assumptions!$A$1:$H$1,0)),0)</f>
        <v>52811</v>
      </c>
      <c r="BI44" s="17">
        <f>ROUND(INDEX('Pop and Housing Units'!$B$2:$P$115,MATCH('Property Value Dist'!$B44,'Pop and Housing Units'!$B$2:$B$115,0),MATCH('Property Value Dist'!BI$2,'Pop and Housing Units'!$B$2:$P$2,0))*INDEX(Assumptions!$A$1:$H$16,MATCH('Property Value Dist'!BI$4,Assumptions!$A$1:$A$16,0),MATCH('Property Value Dist'!BI$2,Assumptions!$A$1:$H$1,0)),0)</f>
        <v>98000</v>
      </c>
      <c r="BJ44" s="17">
        <f>ROUND(INDEX('Pop and Housing Units'!$B$2:$P$115,MATCH('Property Value Dist'!$B44,'Pop and Housing Units'!$B$2:$B$115,0),MATCH('Property Value Dist'!BJ$2,'Pop and Housing Units'!$B$2:$P$2,0))*INDEX(Assumptions!$A$1:$H$16,MATCH('Property Value Dist'!BJ$4,Assumptions!$A$1:$A$16,0),MATCH('Property Value Dist'!BJ$2,Assumptions!$A$1:$H$1,0)),0)</f>
        <v>32589</v>
      </c>
      <c r="BK44" s="17">
        <f>ROUND(INDEX('Pop and Housing Units'!$B$2:$P$115,MATCH('Property Value Dist'!$B44,'Pop and Housing Units'!$B$2:$B$115,0),MATCH('Property Value Dist'!BK$2,'Pop and Housing Units'!$B$2:$P$2,0))*INDEX(Assumptions!$A$1:$H$16,MATCH('Property Value Dist'!BK$4,Assumptions!$A$1:$A$16,0),MATCH('Property Value Dist'!BK$2,Assumptions!$A$1:$H$1,0)),0)</f>
        <v>10811</v>
      </c>
      <c r="BL44" s="17">
        <f>ROUND(INDEX('Pop and Housing Units'!$B$2:$P$115,MATCH('Property Value Dist'!$B44,'Pop and Housing Units'!$B$2:$B$115,0),MATCH('Property Value Dist'!BL$2,'Pop and Housing Units'!$B$2:$P$2,0))*INDEX(Assumptions!$A$1:$H$16,MATCH('Property Value Dist'!BL$4,Assumptions!$A$1:$A$16,0),MATCH('Property Value Dist'!BL$2,Assumptions!$A$1:$H$1,0)),0)</f>
        <v>7000</v>
      </c>
      <c r="BM44" s="17">
        <f>ROUND(INDEX('Pop and Housing Units'!$B$2:$P$115,MATCH('Property Value Dist'!$B44,'Pop and Housing Units'!$B$2:$B$115,0),MATCH('Property Value Dist'!BM$2,'Pop and Housing Units'!$B$2:$P$2,0))*INDEX(Assumptions!$A$1:$H$16,MATCH('Property Value Dist'!BM$4,Assumptions!$A$1:$A$16,0),MATCH('Property Value Dist'!BM$2,Assumptions!$A$1:$H$1,0)),0)</f>
        <v>1400</v>
      </c>
      <c r="BN44" s="17">
        <f>ROUND(INDEX('Pop and Housing Units'!$B$2:$P$115,MATCH('Property Value Dist'!$B44,'Pop and Housing Units'!$B$2:$B$115,0),MATCH('Property Value Dist'!BN$2,'Pop and Housing Units'!$B$2:$P$2,0))*INDEX(Assumptions!$A$1:$H$16,MATCH('Property Value Dist'!BN$4,Assumptions!$A$1:$A$16,0),MATCH('Property Value Dist'!BN$2,Assumptions!$A$1:$H$1,0)),0)</f>
        <v>233</v>
      </c>
      <c r="BO44" s="17">
        <f>ROUND(INDEX('Pop and Housing Units'!$B$2:$P$115,MATCH('Property Value Dist'!$B44,'Pop and Housing Units'!$B$2:$B$115,0),MATCH('Property Value Dist'!BO$2,'Pop and Housing Units'!$B$2:$P$2,0))*INDEX(Assumptions!$A$1:$H$16,MATCH('Property Value Dist'!BO$4,Assumptions!$A$1:$A$16,0),MATCH('Property Value Dist'!BO$2,Assumptions!$A$1:$H$1,0)),0)</f>
        <v>3811</v>
      </c>
      <c r="BP44" s="17">
        <f>ROUND(INDEX('Pop and Housing Units'!$B$2:$P$115,MATCH('Property Value Dist'!$B44,'Pop and Housing Units'!$B$2:$B$115,0),MATCH('Property Value Dist'!BP$2,'Pop and Housing Units'!$B$2:$P$2,0))*INDEX(Assumptions!$A$1:$H$16,MATCH('Property Value Dist'!BP$4,Assumptions!$A$1:$A$16,0),MATCH('Property Value Dist'!BP$2,Assumptions!$A$1:$H$1,0)),0)</f>
        <v>15147</v>
      </c>
      <c r="BQ44" s="17">
        <f>ROUND(INDEX('Pop and Housing Units'!$B$2:$P$115,MATCH('Property Value Dist'!$B44,'Pop and Housing Units'!$B$2:$B$115,0),MATCH('Property Value Dist'!BQ$2,'Pop and Housing Units'!$B$2:$P$2,0))*INDEX(Assumptions!$A$1:$H$16,MATCH('Property Value Dist'!BQ$4,Assumptions!$A$1:$A$16,0),MATCH('Property Value Dist'!BQ$2,Assumptions!$A$1:$H$1,0)),0)</f>
        <v>31512</v>
      </c>
      <c r="BR44" s="17">
        <f>ROUND(INDEX('Pop and Housing Units'!$B$2:$P$115,MATCH('Property Value Dist'!$B44,'Pop and Housing Units'!$B$2:$B$115,0),MATCH('Property Value Dist'!BR$2,'Pop and Housing Units'!$B$2:$P$2,0))*INDEX(Assumptions!$A$1:$H$16,MATCH('Property Value Dist'!BR$4,Assumptions!$A$1:$A$16,0),MATCH('Property Value Dist'!BR$2,Assumptions!$A$1:$H$1,0)),0)</f>
        <v>26662</v>
      </c>
      <c r="BS44" s="17">
        <f>ROUND(INDEX('Pop and Housing Units'!$B$2:$P$115,MATCH('Property Value Dist'!$B44,'Pop and Housing Units'!$B$2:$B$115,0),MATCH('Property Value Dist'!BS$2,'Pop and Housing Units'!$B$2:$P$2,0))*INDEX(Assumptions!$A$1:$H$16,MATCH('Property Value Dist'!BS$4,Assumptions!$A$1:$A$16,0),MATCH('Property Value Dist'!BS$2,Assumptions!$A$1:$H$1,0)),0)</f>
        <v>32031</v>
      </c>
      <c r="BT44" s="17">
        <f>ROUND(INDEX('Pop and Housing Units'!$B$2:$P$115,MATCH('Property Value Dist'!$B44,'Pop and Housing Units'!$B$2:$B$115,0),MATCH('Property Value Dist'!BT$2,'Pop and Housing Units'!$B$2:$P$2,0))*INDEX(Assumptions!$A$1:$H$16,MATCH('Property Value Dist'!BT$4,Assumptions!$A$1:$A$16,0),MATCH('Property Value Dist'!BT$2,Assumptions!$A$1:$H$1,0)),0)</f>
        <v>20456</v>
      </c>
      <c r="BU44" s="17">
        <f>ROUND(INDEX('Pop and Housing Units'!$B$2:$P$115,MATCH('Property Value Dist'!$B44,'Pop and Housing Units'!$B$2:$B$115,0),MATCH('Property Value Dist'!BU$2,'Pop and Housing Units'!$B$2:$P$2,0))*INDEX(Assumptions!$A$1:$H$16,MATCH('Property Value Dist'!BU$4,Assumptions!$A$1:$A$16,0),MATCH('Property Value Dist'!BU$2,Assumptions!$A$1:$H$1,0)),0)</f>
        <v>11615</v>
      </c>
      <c r="BV44" s="17">
        <f>ROUND(INDEX('Pop and Housing Units'!$B$2:$P$115,MATCH('Property Value Dist'!$B44,'Pop and Housing Units'!$B$2:$B$115,0),MATCH('Property Value Dist'!BV$2,'Pop and Housing Units'!$B$2:$P$2,0))*INDEX(Assumptions!$A$1:$H$16,MATCH('Property Value Dist'!BV$4,Assumptions!$A$1:$A$16,0),MATCH('Property Value Dist'!BV$2,Assumptions!$A$1:$H$1,0)),0)</f>
        <v>33967</v>
      </c>
      <c r="BW44" s="17">
        <f>ROUND(INDEX('Pop and Housing Units'!$B$2:$P$115,MATCH('Property Value Dist'!$B44,'Pop and Housing Units'!$B$2:$B$115,0),MATCH('Property Value Dist'!BW$2,'Pop and Housing Units'!$B$2:$P$2,0))*INDEX(Assumptions!$A$1:$H$16,MATCH('Property Value Dist'!BW$4,Assumptions!$A$1:$A$16,0),MATCH('Property Value Dist'!BW$2,Assumptions!$A$1:$H$1,0)),0)</f>
        <v>15985</v>
      </c>
      <c r="BX44" s="17">
        <f>ROUND(INDEX('Pop and Housing Units'!$B$2:$P$115,MATCH('Property Value Dist'!$B44,'Pop and Housing Units'!$B$2:$B$115,0),MATCH('Property Value Dist'!BX$2,'Pop and Housing Units'!$B$2:$P$2,0))*INDEX(Assumptions!$A$1:$H$16,MATCH('Property Value Dist'!BX$4,Assumptions!$A$1:$A$16,0),MATCH('Property Value Dist'!BX$2,Assumptions!$A$1:$H$1,0)),0)</f>
        <v>6087</v>
      </c>
      <c r="BY44" s="17">
        <f>ROUND(INDEX('Pop and Housing Units'!$B$2:$P$115,MATCH('Property Value Dist'!$B44,'Pop and Housing Units'!$B$2:$B$115,0),MATCH('Property Value Dist'!BY$2,'Pop and Housing Units'!$B$2:$P$2,0))*INDEX(Assumptions!$A$1:$H$16,MATCH('Property Value Dist'!BY$4,Assumptions!$A$1:$A$16,0),MATCH('Property Value Dist'!BY$2,Assumptions!$A$1:$H$1,0)),0)</f>
        <v>3153</v>
      </c>
      <c r="BZ44" s="17">
        <f>ROUND(INDEX('Pop and Housing Units'!$B$2:$P$115,MATCH('Property Value Dist'!$B44,'Pop and Housing Units'!$B$2:$B$115,0),MATCH('Property Value Dist'!BZ$2,'Pop and Housing Units'!$B$2:$P$2,0))*INDEX(Assumptions!$A$1:$H$16,MATCH('Property Value Dist'!BZ$4,Assumptions!$A$1:$A$16,0),MATCH('Property Value Dist'!BZ$2,Assumptions!$A$1:$H$1,0)),0)</f>
        <v>2155</v>
      </c>
      <c r="CA44" s="17">
        <f>ROUND(INDEX('Pop and Housing Units'!$B$2:$P$115,MATCH('Property Value Dist'!$B44,'Pop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44" s="17">
        <f>ROUND(INDEX('Pop and Housing Units'!$B$2:$P$115,MATCH('Property Value Dist'!$B44,'Pop and Housing Units'!$B$2:$B$115,0),MATCH('Property Value Dist'!CB$2,'Pop and Housing Units'!$B$2:$P$2,0))*INDEX(Assumptions!$A$1:$H$16,MATCH('Property Value Dist'!CB$4,Assumptions!$A$1:$A$16,0),MATCH('Property Value Dist'!CB$2,Assumptions!$A$1:$H$1,0)),0)</f>
        <v>798</v>
      </c>
    </row>
    <row r="45" spans="2:80">
      <c r="B45" s="18">
        <f t="shared" si="6"/>
        <v>2060</v>
      </c>
      <c r="C45" s="19">
        <f>ROUND(INDEX('Pop and Housing Units'!$B$2:$P$115,MATCH('Property Value Dist'!$B45,'Pop and Housing Units'!$B$2:$B$115,0),MATCH('Property Value Dist'!C$2,'Pop and Housing Units'!$B$2:$P$2,0))*INDEX(Assumptions!$A$1:$H$16,MATCH('Property Value Dist'!C$4,Assumptions!$A$1:$A$16,0),MATCH('Property Value Dist'!C$2,Assumptions!$A$1:$H$1,0)),0)</f>
        <v>263376</v>
      </c>
      <c r="D45" s="19">
        <f>ROUND(INDEX('Pop and Housing Units'!$B$2:$P$115,MATCH('Property Value Dist'!$B45,'Pop and Housing Units'!$B$2:$B$115,0),MATCH('Property Value Dist'!D$2,'Pop and Housing Units'!$B$2:$P$2,0))*INDEX(Assumptions!$A$1:$H$16,MATCH('Property Value Dist'!D$4,Assumptions!$A$1:$A$16,0),MATCH('Property Value Dist'!D$2,Assumptions!$A$1:$H$1,0)),0)</f>
        <v>281138</v>
      </c>
      <c r="E45" s="19">
        <f>ROUND(INDEX('Pop and Housing Units'!$B$2:$P$115,MATCH('Property Value Dist'!$B45,'Pop and Housing Units'!$B$2:$B$115,0),MATCH('Property Value Dist'!E$2,'Pop and Housing Units'!$B$2:$P$2,0))*INDEX(Assumptions!$A$1:$H$16,MATCH('Property Value Dist'!E$4,Assumptions!$A$1:$A$16,0),MATCH('Property Value Dist'!E$2,Assumptions!$A$1:$H$1,0)),0)</f>
        <v>425689</v>
      </c>
      <c r="F45" s="19">
        <f>ROUND(INDEX('Pop and Housing Units'!$B$2:$P$115,MATCH('Property Value Dist'!$B45,'Pop and Housing Units'!$B$2:$B$115,0),MATCH('Property Value Dist'!F$2,'Pop and Housing Units'!$B$2:$P$2,0))*INDEX(Assumptions!$A$1:$H$16,MATCH('Property Value Dist'!F$4,Assumptions!$A$1:$A$16,0),MATCH('Property Value Dist'!F$2,Assumptions!$A$1:$H$1,0)),0)</f>
        <v>982453</v>
      </c>
      <c r="G45" s="19">
        <f>ROUND(INDEX('Pop and Housing Units'!$B$2:$P$115,MATCH('Property Value Dist'!$B45,'Pop and Housing Units'!$B$2:$B$115,0),MATCH('Property Value Dist'!G$2,'Pop and Housing Units'!$B$2:$P$2,0))*INDEX(Assumptions!$A$1:$H$16,MATCH('Property Value Dist'!G$4,Assumptions!$A$1:$A$16,0),MATCH('Property Value Dist'!G$2,Assumptions!$A$1:$H$1,0)),0)</f>
        <v>660277</v>
      </c>
      <c r="H45" s="19">
        <f>ROUND(INDEX('Pop and Housing Units'!$B$2:$P$115,MATCH('Property Value Dist'!$B45,'Pop and Housing Units'!$B$2:$B$115,0),MATCH('Property Value Dist'!H$2,'Pop and Housing Units'!$B$2:$P$2,0))*INDEX(Assumptions!$A$1:$H$16,MATCH('Property Value Dist'!H$4,Assumptions!$A$1:$A$16,0),MATCH('Property Value Dist'!H$2,Assumptions!$A$1:$H$1,0)),0)</f>
        <v>501027</v>
      </c>
      <c r="I45" s="19">
        <f>ROUND(INDEX('Pop and Housing Units'!$B$2:$P$115,MATCH('Property Value Dist'!$B45,'Pop and Housing Units'!$B$2:$B$115,0),MATCH('Property Value Dist'!I$2,'Pop and Housing Units'!$B$2:$P$2,0))*INDEX(Assumptions!$A$1:$H$16,MATCH('Property Value Dist'!I$4,Assumptions!$A$1:$A$16,0),MATCH('Property Value Dist'!I$2,Assumptions!$A$1:$H$1,0)),0)</f>
        <v>1403855</v>
      </c>
      <c r="J45" s="19">
        <f>ROUND(INDEX('Pop and Housing Units'!$B$2:$P$115,MATCH('Property Value Dist'!$B45,'Pop and Housing Units'!$B$2:$B$115,0),MATCH('Property Value Dist'!J$2,'Pop and Housing Units'!$B$2:$P$2,0))*INDEX(Assumptions!$A$1:$H$16,MATCH('Property Value Dist'!J$4,Assumptions!$A$1:$A$16,0),MATCH('Property Value Dist'!J$2,Assumptions!$A$1:$H$1,0)),0)</f>
        <v>704990</v>
      </c>
      <c r="K45" s="19">
        <f>ROUND(INDEX('Pop and Housing Units'!$B$2:$P$115,MATCH('Property Value Dist'!$B45,'Pop and Housing Units'!$B$2:$B$115,0),MATCH('Property Value Dist'!K$2,'Pop and Housing Units'!$B$2:$P$2,0))*INDEX(Assumptions!$A$1:$H$16,MATCH('Property Value Dist'!K$4,Assumptions!$A$1:$A$16,0),MATCH('Property Value Dist'!K$2,Assumptions!$A$1:$H$1,0)),0)</f>
        <v>323401</v>
      </c>
      <c r="L45" s="19">
        <f>ROUND(INDEX('Pop and Housing Units'!$B$2:$P$115,MATCH('Property Value Dist'!$B45,'Pop and Housing Units'!$B$2:$B$115,0),MATCH('Property Value Dist'!L$2,'Pop and Housing Units'!$B$2:$P$2,0))*INDEX(Assumptions!$A$1:$H$16,MATCH('Property Value Dist'!L$4,Assumptions!$A$1:$A$16,0),MATCH('Property Value Dist'!L$2,Assumptions!$A$1:$H$1,0)),0)</f>
        <v>350964</v>
      </c>
      <c r="M45" s="19">
        <f>ROUND(INDEX('Pop and Housing Units'!$B$2:$P$115,MATCH('Property Value Dist'!$B45,'Pop and Housing Units'!$B$2:$B$115,0),MATCH('Property Value Dist'!M$2,'Pop and Housing Units'!$B$2:$P$2,0))*INDEX(Assumptions!$A$1:$H$16,MATCH('Property Value Dist'!M$4,Assumptions!$A$1:$A$16,0),MATCH('Property Value Dist'!M$2,Assumptions!$A$1:$H$1,0)),0)</f>
        <v>121888</v>
      </c>
      <c r="N45" s="19">
        <f>ROUND(INDEX('Pop and Housing Units'!$B$2:$P$115,MATCH('Property Value Dist'!$B45,'Pop and Housing Units'!$B$2:$B$115,0),MATCH('Property Value Dist'!N$2,'Pop and Housing Units'!$B$2:$P$2,0))*INDEX(Assumptions!$A$1:$H$16,MATCH('Property Value Dist'!N$4,Assumptions!$A$1:$A$16,0),MATCH('Property Value Dist'!N$2,Assumptions!$A$1:$H$1,0)),0)</f>
        <v>69213</v>
      </c>
      <c r="O45" s="19">
        <f>ROUND(INDEX('Pop and Housing Units'!$B$2:$P$115,MATCH('Property Value Dist'!$B45,'Pop and Housing Units'!$B$2:$B$115,0),MATCH('Property Value Dist'!O$2,'Pop and Housing Units'!$B$2:$P$2,0))*INDEX(Assumptions!$A$1:$H$16,MATCH('Property Value Dist'!O$4,Assumptions!$A$1:$A$16,0),MATCH('Property Value Dist'!O$2,Assumptions!$A$1:$H$1,0)),0)</f>
        <v>36750</v>
      </c>
      <c r="P45" s="19">
        <f>ROUND(INDEX('Pop and Housing Units'!$B$2:$P$115,MATCH('Property Value Dist'!$B45,'Pop and Housing Units'!$B$2:$B$115,0),MATCH('Property Value Dist'!P$2,'Pop and Housing Units'!$B$2:$P$2,0))*INDEX(Assumptions!$A$1:$H$16,MATCH('Property Value Dist'!P$4,Assumptions!$A$1:$A$16,0),MATCH('Property Value Dist'!P$2,Assumptions!$A$1:$H$1,0)),0)</f>
        <v>304240</v>
      </c>
      <c r="Q45" s="19">
        <f>ROUND(INDEX('Pop and Housing Units'!$B$2:$P$115,MATCH('Property Value Dist'!$B45,'Pop and Housing Units'!$B$2:$B$115,0),MATCH('Property Value Dist'!Q$2,'Pop and Housing Units'!$B$2:$P$2,0))*INDEX(Assumptions!$A$1:$H$16,MATCH('Property Value Dist'!Q$4,Assumptions!$A$1:$A$16,0),MATCH('Property Value Dist'!Q$2,Assumptions!$A$1:$H$1,0)),0)</f>
        <v>258099</v>
      </c>
      <c r="R45" s="19">
        <f>ROUND(INDEX('Pop and Housing Units'!$B$2:$P$115,MATCH('Property Value Dist'!$B45,'Pop and Housing Units'!$B$2:$B$115,0),MATCH('Property Value Dist'!R$2,'Pop and Housing Units'!$B$2:$P$2,0))*INDEX(Assumptions!$A$1:$H$16,MATCH('Property Value Dist'!R$4,Assumptions!$A$1:$A$16,0),MATCH('Property Value Dist'!R$2,Assumptions!$A$1:$H$1,0)),0)</f>
        <v>333078</v>
      </c>
      <c r="S45" s="19">
        <f>ROUND(INDEX('Pop and Housing Units'!$B$2:$P$115,MATCH('Property Value Dist'!$B45,'Pop and Housing Units'!$B$2:$B$115,0),MATCH('Property Value Dist'!S$2,'Pop and Housing Units'!$B$2:$P$2,0))*INDEX(Assumptions!$A$1:$H$16,MATCH('Property Value Dist'!S$4,Assumptions!$A$1:$A$16,0),MATCH('Property Value Dist'!S$2,Assumptions!$A$1:$H$1,0)),0)</f>
        <v>735847</v>
      </c>
      <c r="T45" s="19">
        <f>ROUND(INDEX('Pop and Housing Units'!$B$2:$P$115,MATCH('Property Value Dist'!$B45,'Pop and Housing Units'!$B$2:$B$115,0),MATCH('Property Value Dist'!T$2,'Pop and Housing Units'!$B$2:$P$2,0))*INDEX(Assumptions!$A$1:$H$16,MATCH('Property Value Dist'!T$4,Assumptions!$A$1:$A$16,0),MATCH('Property Value Dist'!T$2,Assumptions!$A$1:$H$1,0)),0)</f>
        <v>538307</v>
      </c>
      <c r="U45" s="19">
        <f>ROUND(INDEX('Pop and Housing Units'!$B$2:$P$115,MATCH('Property Value Dist'!$B45,'Pop and Housing Units'!$B$2:$B$115,0),MATCH('Property Value Dist'!U$2,'Pop and Housing Units'!$B$2:$P$2,0))*INDEX(Assumptions!$A$1:$H$16,MATCH('Property Value Dist'!U$4,Assumptions!$A$1:$A$16,0),MATCH('Property Value Dist'!U$2,Assumptions!$A$1:$H$1,0)),0)</f>
        <v>455158</v>
      </c>
      <c r="V45" s="19">
        <f>ROUND(INDEX('Pop and Housing Units'!$B$2:$P$115,MATCH('Property Value Dist'!$B45,'Pop and Housing Units'!$B$2:$B$115,0),MATCH('Property Value Dist'!V$2,'Pop and Housing Units'!$B$2:$P$2,0))*INDEX(Assumptions!$A$1:$H$16,MATCH('Property Value Dist'!V$4,Assumptions!$A$1:$A$16,0),MATCH('Property Value Dist'!V$2,Assumptions!$A$1:$H$1,0)),0)</f>
        <v>1174663</v>
      </c>
      <c r="W45" s="19">
        <f>ROUND(INDEX('Pop and Housing Units'!$B$2:$P$115,MATCH('Property Value Dist'!$B45,'Pop and Housing Units'!$B$2:$B$115,0),MATCH('Property Value Dist'!W$2,'Pop and Housing Units'!$B$2:$P$2,0))*INDEX(Assumptions!$A$1:$H$16,MATCH('Property Value Dist'!W$4,Assumptions!$A$1:$A$16,0),MATCH('Property Value Dist'!W$2,Assumptions!$A$1:$H$1,0)),0)</f>
        <v>541191</v>
      </c>
      <c r="X45" s="19">
        <f>ROUND(INDEX('Pop and Housing Units'!$B$2:$P$115,MATCH('Property Value Dist'!$B45,'Pop and Housing Units'!$B$2:$B$115,0),MATCH('Property Value Dist'!X$2,'Pop and Housing Units'!$B$2:$P$2,0))*INDEX(Assumptions!$A$1:$H$16,MATCH('Property Value Dist'!X$4,Assumptions!$A$1:$A$16,0),MATCH('Property Value Dist'!X$2,Assumptions!$A$1:$H$1,0)),0)</f>
        <v>233587</v>
      </c>
      <c r="Y45" s="19">
        <f>ROUND(INDEX('Pop and Housing Units'!$B$2:$P$115,MATCH('Property Value Dist'!$B45,'Pop and Housing Units'!$B$2:$B$115,0),MATCH('Property Value Dist'!Y$2,'Pop and Housing Units'!$B$2:$P$2,0))*INDEX(Assumptions!$A$1:$H$16,MATCH('Property Value Dist'!Y$4,Assumptions!$A$1:$A$16,0),MATCH('Property Value Dist'!Y$2,Assumptions!$A$1:$H$1,0)),0)</f>
        <v>148996</v>
      </c>
      <c r="Z45" s="19">
        <f>ROUND(INDEX('Pop and Housing Units'!$B$2:$P$115,MATCH('Property Value Dist'!$B45,'Pop and Housing Units'!$B$2:$B$115,0),MATCH('Property Value Dist'!Z$2,'Pop and Housing Units'!$B$2:$P$2,0))*INDEX(Assumptions!$A$1:$H$16,MATCH('Property Value Dist'!Z$4,Assumptions!$A$1:$A$16,0),MATCH('Property Value Dist'!Z$2,Assumptions!$A$1:$H$1,0)),0)</f>
        <v>38451</v>
      </c>
      <c r="AA45" s="19">
        <f>ROUND(INDEX('Pop and Housing Units'!$B$2:$P$115,MATCH('Property Value Dist'!$B45,'Pop and Housing Units'!$B$2:$B$115,0),MATCH('Property Value Dist'!AA$2,'Pop and Housing Units'!$B$2:$P$2,0))*INDEX(Assumptions!$A$1:$H$16,MATCH('Property Value Dist'!AA$4,Assumptions!$A$1:$A$16,0),MATCH('Property Value Dist'!AA$2,Assumptions!$A$1:$H$1,0)),0)</f>
        <v>26915</v>
      </c>
      <c r="AB45" s="19">
        <f>ROUND(INDEX('Pop and Housing Units'!$B$2:$P$115,MATCH('Property Value Dist'!$B45,'Pop and Housing Units'!$B$2:$B$115,0),MATCH('Property Value Dist'!AB$2,'Pop and Housing Units'!$B$2:$P$2,0))*INDEX(Assumptions!$A$1:$H$16,MATCH('Property Value Dist'!AB$4,Assumptions!$A$1:$A$16,0),MATCH('Property Value Dist'!AB$2,Assumptions!$A$1:$H$1,0)),0)</f>
        <v>17783</v>
      </c>
      <c r="AC45" s="19">
        <f>ROUND(INDEX('Pop and Housing Units'!$B$2:$P$115,MATCH('Property Value Dist'!$B45,'Pop and Housing Units'!$B$2:$B$115,0),MATCH('Property Value Dist'!AC$2,'Pop and Housing Units'!$B$2:$P$2,0))*INDEX(Assumptions!$A$1:$H$16,MATCH('Property Value Dist'!AC$4,Assumptions!$A$1:$A$16,0),MATCH('Property Value Dist'!AC$2,Assumptions!$A$1:$H$1,0)),0)</f>
        <v>171746</v>
      </c>
      <c r="AD45" s="19">
        <f>ROUND(INDEX('Pop and Housing Units'!$B$2:$P$115,MATCH('Property Value Dist'!$B45,'Pop and Housing Units'!$B$2:$B$115,0),MATCH('Property Value Dist'!AD$2,'Pop and Housing Units'!$B$2:$P$2,0))*INDEX(Assumptions!$A$1:$H$16,MATCH('Property Value Dist'!AD$4,Assumptions!$A$1:$A$16,0),MATCH('Property Value Dist'!AD$2,Assumptions!$A$1:$H$1,0)),0)</f>
        <v>300556</v>
      </c>
      <c r="AE45" s="19">
        <f>ROUND(INDEX('Pop and Housing Units'!$B$2:$P$115,MATCH('Property Value Dist'!$B45,'Pop and Housing Units'!$B$2:$B$115,0),MATCH('Property Value Dist'!AE$2,'Pop and Housing Units'!$B$2:$P$2,0))*INDEX(Assumptions!$A$1:$H$16,MATCH('Property Value Dist'!AE$4,Assumptions!$A$1:$A$16,0),MATCH('Property Value Dist'!AE$2,Assumptions!$A$1:$H$1,0)),0)</f>
        <v>541773</v>
      </c>
      <c r="AF45" s="19">
        <f>ROUND(INDEX('Pop and Housing Units'!$B$2:$P$115,MATCH('Property Value Dist'!$B45,'Pop and Housing Units'!$B$2:$B$115,0),MATCH('Property Value Dist'!AF$2,'Pop and Housing Units'!$B$2:$P$2,0))*INDEX(Assumptions!$A$1:$H$16,MATCH('Property Value Dist'!AF$4,Assumptions!$A$1:$A$16,0),MATCH('Property Value Dist'!AF$2,Assumptions!$A$1:$H$1,0)),0)</f>
        <v>1042539</v>
      </c>
      <c r="AG45" s="19">
        <f>ROUND(INDEX('Pop and Housing Units'!$B$2:$P$115,MATCH('Property Value Dist'!$B45,'Pop and Housing Units'!$B$2:$B$115,0),MATCH('Property Value Dist'!AG$2,'Pop and Housing Units'!$B$2:$P$2,0))*INDEX(Assumptions!$A$1:$H$16,MATCH('Property Value Dist'!AG$4,Assumptions!$A$1:$A$16,0),MATCH('Property Value Dist'!AG$2,Assumptions!$A$1:$H$1,0)),0)</f>
        <v>508003</v>
      </c>
      <c r="AH45" s="19">
        <f>ROUND(INDEX('Pop and Housing Units'!$B$2:$P$115,MATCH('Property Value Dist'!$B45,'Pop and Housing Units'!$B$2:$B$115,0),MATCH('Property Value Dist'!AH$2,'Pop and Housing Units'!$B$2:$P$2,0))*INDEX(Assumptions!$A$1:$H$16,MATCH('Property Value Dist'!AH$4,Assumptions!$A$1:$A$16,0),MATCH('Property Value Dist'!AH$2,Assumptions!$A$1:$H$1,0)),0)</f>
        <v>367132</v>
      </c>
      <c r="AI45" s="19">
        <f>ROUND(INDEX('Pop and Housing Units'!$B$2:$P$115,MATCH('Property Value Dist'!$B45,'Pop and Housing Units'!$B$2:$B$115,0),MATCH('Property Value Dist'!AI$2,'Pop and Housing Units'!$B$2:$P$2,0))*INDEX(Assumptions!$A$1:$H$16,MATCH('Property Value Dist'!AI$4,Assumptions!$A$1:$A$16,0),MATCH('Property Value Dist'!AI$2,Assumptions!$A$1:$H$1,0)),0)</f>
        <v>913730</v>
      </c>
      <c r="AJ45" s="19">
        <f>ROUND(INDEX('Pop and Housing Units'!$B$2:$P$115,MATCH('Property Value Dist'!$B45,'Pop and Housing Units'!$B$2:$B$115,0),MATCH('Property Value Dist'!AJ$2,'Pop and Housing Units'!$B$2:$P$2,0))*INDEX(Assumptions!$A$1:$H$16,MATCH('Property Value Dist'!AJ$4,Assumptions!$A$1:$A$16,0),MATCH('Property Value Dist'!AJ$2,Assumptions!$A$1:$H$1,0)),0)</f>
        <v>486293</v>
      </c>
      <c r="AK45" s="19">
        <f>ROUND(INDEX('Pop and Housing Units'!$B$2:$P$115,MATCH('Property Value Dist'!$B45,'Pop and Housing Units'!$B$2:$B$115,0),MATCH('Property Value Dist'!AK$2,'Pop and Housing Units'!$B$2:$P$2,0))*INDEX(Assumptions!$A$1:$H$16,MATCH('Property Value Dist'!AK$4,Assumptions!$A$1:$A$16,0),MATCH('Property Value Dist'!AK$2,Assumptions!$A$1:$H$1,0)),0)</f>
        <v>209376</v>
      </c>
      <c r="AL45" s="19">
        <f>ROUND(INDEX('Pop and Housing Units'!$B$2:$P$115,MATCH('Property Value Dist'!$B45,'Pop and Housing Units'!$B$2:$B$115,0),MATCH('Property Value Dist'!AL$2,'Pop and Housing Units'!$B$2:$P$2,0))*INDEX(Assumptions!$A$1:$H$16,MATCH('Property Value Dist'!AL$4,Assumptions!$A$1:$A$16,0),MATCH('Property Value Dist'!AL$2,Assumptions!$A$1:$H$1,0)),0)</f>
        <v>205517</v>
      </c>
      <c r="AM45" s="19">
        <f>ROUND(INDEX('Pop and Housing Units'!$B$2:$P$115,MATCH('Property Value Dist'!$B45,'Pop and Housing Units'!$B$2:$B$115,0),MATCH('Property Value Dist'!AM$2,'Pop and Housing Units'!$B$2:$P$2,0))*INDEX(Assumptions!$A$1:$H$16,MATCH('Property Value Dist'!AM$4,Assumptions!$A$1:$A$16,0),MATCH('Property Value Dist'!AM$2,Assumptions!$A$1:$H$1,0)),0)</f>
        <v>41972</v>
      </c>
      <c r="AN45" s="19">
        <f>ROUND(INDEX('Pop and Housing Units'!$B$2:$P$115,MATCH('Property Value Dist'!$B45,'Pop and Housing Units'!$B$2:$B$115,0),MATCH('Property Value Dist'!AN$2,'Pop and Housing Units'!$B$2:$P$2,0))*INDEX(Assumptions!$A$1:$H$16,MATCH('Property Value Dist'!AN$4,Assumptions!$A$1:$A$16,0),MATCH('Property Value Dist'!AN$2,Assumptions!$A$1:$H$1,0)),0)</f>
        <v>17368</v>
      </c>
      <c r="AO45" s="19">
        <f>ROUND(INDEX('Pop and Housing Units'!$B$2:$P$115,MATCH('Property Value Dist'!$B45,'Pop and Housing Units'!$B$2:$B$115,0),MATCH('Property Value Dist'!AO$2,'Pop and Housing Units'!$B$2:$P$2,0))*INDEX(Assumptions!$A$1:$H$16,MATCH('Property Value Dist'!AO$4,Assumptions!$A$1:$A$16,0),MATCH('Property Value Dist'!AO$2,Assumptions!$A$1:$H$1,0)),0)</f>
        <v>18332</v>
      </c>
      <c r="AP45" s="19">
        <f>ROUND(INDEX('Pop and Housing Units'!$B$2:$P$115,MATCH('Property Value Dist'!$B45,'Pop and Housing Units'!$B$2:$B$115,0),MATCH('Property Value Dist'!AP$2,'Pop and Housing Units'!$B$2:$P$2,0))*INDEX(Assumptions!$A$1:$H$16,MATCH('Property Value Dist'!AP$4,Assumptions!$A$1:$A$16,0),MATCH('Property Value Dist'!AP$2,Assumptions!$A$1:$H$1,0)),0)</f>
        <v>125730</v>
      </c>
      <c r="AQ45" s="19">
        <f>ROUND(INDEX('Pop and Housing Units'!$B$2:$P$115,MATCH('Property Value Dist'!$B45,'Pop and Housing Units'!$B$2:$B$115,0),MATCH('Property Value Dist'!AQ$2,'Pop and Housing Units'!$B$2:$P$2,0))*INDEX(Assumptions!$A$1:$H$16,MATCH('Property Value Dist'!AQ$4,Assumptions!$A$1:$A$16,0),MATCH('Property Value Dist'!AQ$2,Assumptions!$A$1:$H$1,0)),0)</f>
        <v>126131</v>
      </c>
      <c r="AR45" s="19">
        <f>ROUND(INDEX('Pop and Housing Units'!$B$2:$P$115,MATCH('Property Value Dist'!$B45,'Pop and Housing Units'!$B$2:$B$115,0),MATCH('Property Value Dist'!AR$2,'Pop and Housing Units'!$B$2:$P$2,0))*INDEX(Assumptions!$A$1:$H$16,MATCH('Property Value Dist'!AR$4,Assumptions!$A$1:$A$16,0),MATCH('Property Value Dist'!AR$2,Assumptions!$A$1:$H$1,0)),0)</f>
        <v>105421</v>
      </c>
      <c r="AS45" s="19">
        <f>ROUND(INDEX('Pop and Housing Units'!$B$2:$P$115,MATCH('Property Value Dist'!$B45,'Pop and Housing Units'!$B$2:$B$115,0),MATCH('Property Value Dist'!AS$2,'Pop and Housing Units'!$B$2:$P$2,0))*INDEX(Assumptions!$A$1:$H$16,MATCH('Property Value Dist'!AS$4,Assumptions!$A$1:$A$16,0),MATCH('Property Value Dist'!AS$2,Assumptions!$A$1:$H$1,0)),0)</f>
        <v>115309</v>
      </c>
      <c r="AT45" s="19">
        <f>ROUND(INDEX('Pop and Housing Units'!$B$2:$P$115,MATCH('Property Value Dist'!$B45,'Pop and Housing Units'!$B$2:$B$115,0),MATCH('Property Value Dist'!AT$2,'Pop and Housing Units'!$B$2:$P$2,0))*INDEX(Assumptions!$A$1:$H$16,MATCH('Property Value Dist'!AT$4,Assumptions!$A$1:$A$16,0),MATCH('Property Value Dist'!AT$2,Assumptions!$A$1:$H$1,0)),0)</f>
        <v>58523</v>
      </c>
      <c r="AU45" s="19">
        <f>ROUND(INDEX('Pop and Housing Units'!$B$2:$P$115,MATCH('Property Value Dist'!$B45,'Pop and Housing Units'!$B$2:$B$115,0),MATCH('Property Value Dist'!AU$2,'Pop and Housing Units'!$B$2:$P$2,0))*INDEX(Assumptions!$A$1:$H$16,MATCH('Property Value Dist'!AU$4,Assumptions!$A$1:$A$16,0),MATCH('Property Value Dist'!AU$2,Assumptions!$A$1:$H$1,0)),0)</f>
        <v>22514</v>
      </c>
      <c r="AV45" s="19">
        <f>ROUND(INDEX('Pop and Housing Units'!$B$2:$P$115,MATCH('Property Value Dist'!$B45,'Pop and Housing Units'!$B$2:$B$115,0),MATCH('Property Value Dist'!AV$2,'Pop and Housing Units'!$B$2:$P$2,0))*INDEX(Assumptions!$A$1:$H$16,MATCH('Property Value Dist'!AV$4,Assumptions!$A$1:$A$16,0),MATCH('Property Value Dist'!AV$2,Assumptions!$A$1:$H$1,0)),0)</f>
        <v>67675</v>
      </c>
      <c r="AW45" s="19">
        <f>ROUND(INDEX('Pop and Housing Units'!$B$2:$P$115,MATCH('Property Value Dist'!$B45,'Pop and Housing Units'!$B$2:$B$115,0),MATCH('Property Value Dist'!AW$2,'Pop and Housing Units'!$B$2:$P$2,0))*INDEX(Assumptions!$A$1:$H$16,MATCH('Property Value Dist'!AW$4,Assumptions!$A$1:$A$16,0),MATCH('Property Value Dist'!AW$2,Assumptions!$A$1:$H$1,0)),0)</f>
        <v>19441</v>
      </c>
      <c r="AX45" s="19">
        <f>ROUND(INDEX('Pop and Housing Units'!$B$2:$P$115,MATCH('Property Value Dist'!$B45,'Pop and Housing Units'!$B$2:$B$115,0),MATCH('Property Value Dist'!AX$2,'Pop and Housing Units'!$B$2:$P$2,0))*INDEX(Assumptions!$A$1:$H$16,MATCH('Property Value Dist'!AX$4,Assumptions!$A$1:$A$16,0),MATCH('Property Value Dist'!AX$2,Assumptions!$A$1:$H$1,0)),0)</f>
        <v>12226</v>
      </c>
      <c r="AY45" s="19">
        <f>ROUND(INDEX('Pop and Housing Units'!$B$2:$P$115,MATCH('Property Value Dist'!$B45,'Pop and Housing Units'!$B$2:$B$115,0),MATCH('Property Value Dist'!AY$2,'Pop and Housing Units'!$B$2:$P$2,0))*INDEX(Assumptions!$A$1:$H$16,MATCH('Property Value Dist'!AY$4,Assumptions!$A$1:$A$16,0),MATCH('Property Value Dist'!AY$2,Assumptions!$A$1:$H$1,0)),0)</f>
        <v>7215</v>
      </c>
      <c r="AZ45" s="19">
        <f>ROUND(INDEX('Pop and Housing Units'!$B$2:$P$115,MATCH('Property Value Dist'!$B45,'Pop and Housing Units'!$B$2:$B$115,0),MATCH('Property Value Dist'!AZ$2,'Pop and Housing Units'!$B$2:$P$2,0))*INDEX(Assumptions!$A$1:$H$16,MATCH('Property Value Dist'!AZ$4,Assumptions!$A$1:$A$16,0),MATCH('Property Value Dist'!AZ$2,Assumptions!$A$1:$H$1,0)),0)</f>
        <v>1737</v>
      </c>
      <c r="BA45" s="19">
        <f>ROUND(INDEX('Pop and Housing Units'!$B$2:$P$115,MATCH('Property Value Dist'!$B45,'Pop and Housing Units'!$B$2:$B$115,0),MATCH('Property Value Dist'!BA$2,'Pop and Housing Units'!$B$2:$P$2,0))*INDEX(Assumptions!$A$1:$H$16,MATCH('Property Value Dist'!BA$4,Assumptions!$A$1:$A$16,0),MATCH('Property Value Dist'!BA$2,Assumptions!$A$1:$H$1,0)),0)</f>
        <v>4008</v>
      </c>
      <c r="BB45" s="19">
        <f>ROUND(INDEX('Pop and Housing Units'!$B$2:$P$115,MATCH('Property Value Dist'!$B45,'Pop and Housing Units'!$B$2:$B$115,0),MATCH('Property Value Dist'!BB$2,'Pop and Housing Units'!$B$2:$P$2,0))*INDEX(Assumptions!$A$1:$H$16,MATCH('Property Value Dist'!BB$4,Assumptions!$A$1:$A$16,0),MATCH('Property Value Dist'!BB$2,Assumptions!$A$1:$H$1,0)),0)</f>
        <v>2138</v>
      </c>
      <c r="BC45" s="19">
        <f>ROUND(INDEX('Pop and Housing Units'!$B$2:$P$115,MATCH('Property Value Dist'!$B45,'Pop and Housing Units'!$B$2:$B$115,0),MATCH('Property Value Dist'!BC$2,'Pop and Housing Units'!$B$2:$P$2,0))*INDEX(Assumptions!$A$1:$H$16,MATCH('Property Value Dist'!BC$4,Assumptions!$A$1:$A$16,0),MATCH('Property Value Dist'!BC$2,Assumptions!$A$1:$H$1,0)),0)</f>
        <v>78006</v>
      </c>
      <c r="BD45" s="19">
        <f>ROUND(INDEX('Pop and Housing Units'!$B$2:$P$115,MATCH('Property Value Dist'!$B45,'Pop and Housing Units'!$B$2:$B$115,0),MATCH('Property Value Dist'!BD$2,'Pop and Housing Units'!$B$2:$P$2,0))*INDEX(Assumptions!$A$1:$H$16,MATCH('Property Value Dist'!BD$4,Assumptions!$A$1:$A$16,0),MATCH('Property Value Dist'!BD$2,Assumptions!$A$1:$H$1,0)),0)</f>
        <v>109412</v>
      </c>
      <c r="BE45" s="19">
        <f>ROUND(INDEX('Pop and Housing Units'!$B$2:$P$115,MATCH('Property Value Dist'!$B45,'Pop and Housing Units'!$B$2:$B$115,0),MATCH('Property Value Dist'!BE$2,'Pop and Housing Units'!$B$2:$P$2,0))*INDEX(Assumptions!$A$1:$H$16,MATCH('Property Value Dist'!BE$4,Assumptions!$A$1:$A$16,0),MATCH('Property Value Dist'!BE$2,Assumptions!$A$1:$H$1,0)),0)</f>
        <v>148102</v>
      </c>
      <c r="BF45" s="19">
        <f>ROUND(INDEX('Pop and Housing Units'!$B$2:$P$115,MATCH('Property Value Dist'!$B45,'Pop and Housing Units'!$B$2:$B$115,0),MATCH('Property Value Dist'!BF$2,'Pop and Housing Units'!$B$2:$P$2,0))*INDEX(Assumptions!$A$1:$H$16,MATCH('Property Value Dist'!BF$4,Assumptions!$A$1:$A$16,0),MATCH('Property Value Dist'!BF$2,Assumptions!$A$1:$H$1,0)),0)</f>
        <v>146222</v>
      </c>
      <c r="BG45" s="19">
        <f>ROUND(INDEX('Pop and Housing Units'!$B$2:$P$115,MATCH('Property Value Dist'!$B45,'Pop and Housing Units'!$B$2:$B$115,0),MATCH('Property Value Dist'!BG$2,'Pop and Housing Units'!$B$2:$P$2,0))*INDEX(Assumptions!$A$1:$H$16,MATCH('Property Value Dist'!BG$4,Assumptions!$A$1:$A$16,0),MATCH('Property Value Dist'!BG$2,Assumptions!$A$1:$H$1,0)),0)</f>
        <v>93356</v>
      </c>
      <c r="BH45" s="19">
        <f>ROUND(INDEX('Pop and Housing Units'!$B$2:$P$115,MATCH('Property Value Dist'!$B45,'Pop and Housing Units'!$B$2:$B$115,0),MATCH('Property Value Dist'!BH$2,'Pop and Housing Units'!$B$2:$P$2,0))*INDEX(Assumptions!$A$1:$H$16,MATCH('Property Value Dist'!BH$4,Assumptions!$A$1:$A$16,0),MATCH('Property Value Dist'!BH$2,Assumptions!$A$1:$H$1,0)),0)</f>
        <v>53179</v>
      </c>
      <c r="BI45" s="19">
        <f>ROUND(INDEX('Pop and Housing Units'!$B$2:$P$115,MATCH('Property Value Dist'!$B45,'Pop and Housing Units'!$B$2:$B$115,0),MATCH('Property Value Dist'!BI$2,'Pop and Housing Units'!$B$2:$P$2,0))*INDEX(Assumptions!$A$1:$H$16,MATCH('Property Value Dist'!BI$4,Assumptions!$A$1:$A$16,0),MATCH('Property Value Dist'!BI$2,Assumptions!$A$1:$H$1,0)),0)</f>
        <v>98682</v>
      </c>
      <c r="BJ45" s="19">
        <f>ROUND(INDEX('Pop and Housing Units'!$B$2:$P$115,MATCH('Property Value Dist'!$B45,'Pop and Housing Units'!$B$2:$B$115,0),MATCH('Property Value Dist'!BJ$2,'Pop and Housing Units'!$B$2:$P$2,0))*INDEX(Assumptions!$A$1:$H$16,MATCH('Property Value Dist'!BJ$4,Assumptions!$A$1:$A$16,0),MATCH('Property Value Dist'!BJ$2,Assumptions!$A$1:$H$1,0)),0)</f>
        <v>32816</v>
      </c>
      <c r="BK45" s="19">
        <f>ROUND(INDEX('Pop and Housing Units'!$B$2:$P$115,MATCH('Property Value Dist'!$B45,'Pop and Housing Units'!$B$2:$B$115,0),MATCH('Property Value Dist'!BK$2,'Pop and Housing Units'!$B$2:$P$2,0))*INDEX(Assumptions!$A$1:$H$16,MATCH('Property Value Dist'!BK$4,Assumptions!$A$1:$A$16,0),MATCH('Property Value Dist'!BK$2,Assumptions!$A$1:$H$1,0)),0)</f>
        <v>10886</v>
      </c>
      <c r="BL45" s="19">
        <f>ROUND(INDEX('Pop and Housing Units'!$B$2:$P$115,MATCH('Property Value Dist'!$B45,'Pop and Housing Units'!$B$2:$B$115,0),MATCH('Property Value Dist'!BL$2,'Pop and Housing Units'!$B$2:$P$2,0))*INDEX(Assumptions!$A$1:$H$16,MATCH('Property Value Dist'!BL$4,Assumptions!$A$1:$A$16,0),MATCH('Property Value Dist'!BL$2,Assumptions!$A$1:$H$1,0)),0)</f>
        <v>7049</v>
      </c>
      <c r="BM45" s="19">
        <f>ROUND(INDEX('Pop and Housing Units'!$B$2:$P$115,MATCH('Property Value Dist'!$B45,'Pop and Housing Units'!$B$2:$B$115,0),MATCH('Property Value Dist'!BM$2,'Pop and Housing Units'!$B$2:$P$2,0))*INDEX(Assumptions!$A$1:$H$16,MATCH('Property Value Dist'!BM$4,Assumptions!$A$1:$A$16,0),MATCH('Property Value Dist'!BM$2,Assumptions!$A$1:$H$1,0)),0)</f>
        <v>1410</v>
      </c>
      <c r="BN45" s="19">
        <f>ROUND(INDEX('Pop and Housing Units'!$B$2:$P$115,MATCH('Property Value Dist'!$B45,'Pop and Housing Units'!$B$2:$B$115,0),MATCH('Property Value Dist'!BN$2,'Pop and Housing Units'!$B$2:$P$2,0))*INDEX(Assumptions!$A$1:$H$16,MATCH('Property Value Dist'!BN$4,Assumptions!$A$1:$A$16,0),MATCH('Property Value Dist'!BN$2,Assumptions!$A$1:$H$1,0)),0)</f>
        <v>235</v>
      </c>
      <c r="BO45" s="19">
        <f>ROUND(INDEX('Pop and Housing Units'!$B$2:$P$115,MATCH('Property Value Dist'!$B45,'Pop and Housing Units'!$B$2:$B$115,0),MATCH('Property Value Dist'!BO$2,'Pop and Housing Units'!$B$2:$P$2,0))*INDEX(Assumptions!$A$1:$H$16,MATCH('Property Value Dist'!BO$4,Assumptions!$A$1:$A$16,0),MATCH('Property Value Dist'!BO$2,Assumptions!$A$1:$H$1,0)),0)</f>
        <v>3838</v>
      </c>
      <c r="BP45" s="19">
        <f>ROUND(INDEX('Pop and Housing Units'!$B$2:$P$115,MATCH('Property Value Dist'!$B45,'Pop and Housing Units'!$B$2:$B$115,0),MATCH('Property Value Dist'!BP$2,'Pop and Housing Units'!$B$2:$P$2,0))*INDEX(Assumptions!$A$1:$H$16,MATCH('Property Value Dist'!BP$4,Assumptions!$A$1:$A$16,0),MATCH('Property Value Dist'!BP$2,Assumptions!$A$1:$H$1,0)),0)</f>
        <v>15299</v>
      </c>
      <c r="BQ45" s="19">
        <f>ROUND(INDEX('Pop and Housing Units'!$B$2:$P$115,MATCH('Property Value Dist'!$B45,'Pop and Housing Units'!$B$2:$B$115,0),MATCH('Property Value Dist'!BQ$2,'Pop and Housing Units'!$B$2:$P$2,0))*INDEX(Assumptions!$A$1:$H$16,MATCH('Property Value Dist'!BQ$4,Assumptions!$A$1:$A$16,0),MATCH('Property Value Dist'!BQ$2,Assumptions!$A$1:$H$1,0)),0)</f>
        <v>31827</v>
      </c>
      <c r="BR45" s="19">
        <f>ROUND(INDEX('Pop and Housing Units'!$B$2:$P$115,MATCH('Property Value Dist'!$B45,'Pop and Housing Units'!$B$2:$B$115,0),MATCH('Property Value Dist'!BR$2,'Pop and Housing Units'!$B$2:$P$2,0))*INDEX(Assumptions!$A$1:$H$16,MATCH('Property Value Dist'!BR$4,Assumptions!$A$1:$A$16,0),MATCH('Property Value Dist'!BR$2,Assumptions!$A$1:$H$1,0)),0)</f>
        <v>26929</v>
      </c>
      <c r="BS45" s="19">
        <f>ROUND(INDEX('Pop and Housing Units'!$B$2:$P$115,MATCH('Property Value Dist'!$B45,'Pop and Housing Units'!$B$2:$B$115,0),MATCH('Property Value Dist'!BS$2,'Pop and Housing Units'!$B$2:$P$2,0))*INDEX(Assumptions!$A$1:$H$16,MATCH('Property Value Dist'!BS$4,Assumptions!$A$1:$A$16,0),MATCH('Property Value Dist'!BS$2,Assumptions!$A$1:$H$1,0)),0)</f>
        <v>32351</v>
      </c>
      <c r="BT45" s="19">
        <f>ROUND(INDEX('Pop and Housing Units'!$B$2:$P$115,MATCH('Property Value Dist'!$B45,'Pop and Housing Units'!$B$2:$B$115,0),MATCH('Property Value Dist'!BT$2,'Pop and Housing Units'!$B$2:$P$2,0))*INDEX(Assumptions!$A$1:$H$16,MATCH('Property Value Dist'!BT$4,Assumptions!$A$1:$A$16,0),MATCH('Property Value Dist'!BT$2,Assumptions!$A$1:$H$1,0)),0)</f>
        <v>20660</v>
      </c>
      <c r="BU45" s="19">
        <f>ROUND(INDEX('Pop and Housing Units'!$B$2:$P$115,MATCH('Property Value Dist'!$B45,'Pop and Housing Units'!$B$2:$B$115,0),MATCH('Property Value Dist'!BU$2,'Pop and Housing Units'!$B$2:$P$2,0))*INDEX(Assumptions!$A$1:$H$16,MATCH('Property Value Dist'!BU$4,Assumptions!$A$1:$A$16,0),MATCH('Property Value Dist'!BU$2,Assumptions!$A$1:$H$1,0)),0)</f>
        <v>11731</v>
      </c>
      <c r="BV45" s="19">
        <f>ROUND(INDEX('Pop and Housing Units'!$B$2:$P$115,MATCH('Property Value Dist'!$B45,'Pop and Housing Units'!$B$2:$B$115,0),MATCH('Property Value Dist'!BV$2,'Pop and Housing Units'!$B$2:$P$2,0))*INDEX(Assumptions!$A$1:$H$16,MATCH('Property Value Dist'!BV$4,Assumptions!$A$1:$A$16,0),MATCH('Property Value Dist'!BV$2,Assumptions!$A$1:$H$1,0)),0)</f>
        <v>34306</v>
      </c>
      <c r="BW45" s="19">
        <f>ROUND(INDEX('Pop and Housing Units'!$B$2:$P$115,MATCH('Property Value Dist'!$B45,'Pop and Housing Units'!$B$2:$B$115,0),MATCH('Property Value Dist'!BW$2,'Pop and Housing Units'!$B$2:$P$2,0))*INDEX(Assumptions!$A$1:$H$16,MATCH('Property Value Dist'!BW$4,Assumptions!$A$1:$A$16,0),MATCH('Property Value Dist'!BW$2,Assumptions!$A$1:$H$1,0)),0)</f>
        <v>16145</v>
      </c>
      <c r="BX45" s="19">
        <f>ROUND(INDEX('Pop and Housing Units'!$B$2:$P$115,MATCH('Property Value Dist'!$B45,'Pop and Housing Units'!$B$2:$B$115,0),MATCH('Property Value Dist'!BX$2,'Pop and Housing Units'!$B$2:$P$2,0))*INDEX(Assumptions!$A$1:$H$16,MATCH('Property Value Dist'!BX$4,Assumptions!$A$1:$A$16,0),MATCH('Property Value Dist'!BX$2,Assumptions!$A$1:$H$1,0)),0)</f>
        <v>6148</v>
      </c>
      <c r="BY45" s="19">
        <f>ROUND(INDEX('Pop and Housing Units'!$B$2:$P$115,MATCH('Property Value Dist'!$B45,'Pop and Housing Units'!$B$2:$B$115,0),MATCH('Property Value Dist'!BY$2,'Pop and Housing Units'!$B$2:$P$2,0))*INDEX(Assumptions!$A$1:$H$16,MATCH('Property Value Dist'!BY$4,Assumptions!$A$1:$A$16,0),MATCH('Property Value Dist'!BY$2,Assumptions!$A$1:$H$1,0)),0)</f>
        <v>3185</v>
      </c>
      <c r="BZ45" s="19">
        <f>ROUND(INDEX('Pop and Housing Units'!$B$2:$P$115,MATCH('Property Value Dist'!$B45,'Pop and Housing Units'!$B$2:$B$115,0),MATCH('Property Value Dist'!BZ$2,'Pop and Housing Units'!$B$2:$P$2,0))*INDEX(Assumptions!$A$1:$H$16,MATCH('Property Value Dist'!BZ$4,Assumptions!$A$1:$A$16,0),MATCH('Property Value Dist'!BZ$2,Assumptions!$A$1:$H$1,0)),0)</f>
        <v>2177</v>
      </c>
      <c r="CA45" s="19">
        <f>ROUND(INDEX('Pop and Housing Units'!$B$2:$P$115,MATCH('Property Value Dist'!$B45,'Pop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45" s="19">
        <f>ROUND(INDEX('Pop and Housing Units'!$B$2:$P$115,MATCH('Property Value Dist'!$B45,'Pop and Housing Units'!$B$2:$B$115,0),MATCH('Property Value Dist'!CB$2,'Pop and Housing Units'!$B$2:$P$2,0))*INDEX(Assumptions!$A$1:$H$16,MATCH('Property Value Dist'!CB$4,Assumptions!$A$1:$A$16,0),MATCH('Property Value Dist'!CB$2,Assumptions!$A$1:$H$1,0)),0)</f>
        <v>806</v>
      </c>
    </row>
    <row r="46" spans="2:80">
      <c r="B46" s="18">
        <f t="shared" si="6"/>
        <v>2061</v>
      </c>
      <c r="C46" s="17">
        <f>ROUND(INDEX('Pop and Housing Units'!$B$2:$P$115,MATCH('Property Value Dist'!$B46,'Pop and Housing Units'!$B$2:$B$115,0),MATCH('Property Value Dist'!C$2,'Pop and Housing Units'!$B$2:$P$2,0))*INDEX(Assumptions!$A$1:$H$16,MATCH('Property Value Dist'!C$4,Assumptions!$A$1:$A$16,0),MATCH('Property Value Dist'!C$2,Assumptions!$A$1:$H$1,0)),0)</f>
        <v>271729</v>
      </c>
      <c r="D46" s="17">
        <f>ROUND(INDEX('Pop and Housing Units'!$B$2:$P$115,MATCH('Property Value Dist'!$B46,'Pop and Housing Units'!$B$2:$B$115,0),MATCH('Property Value Dist'!D$2,'Pop and Housing Units'!$B$2:$P$2,0))*INDEX(Assumptions!$A$1:$H$16,MATCH('Property Value Dist'!D$4,Assumptions!$A$1:$A$16,0),MATCH('Property Value Dist'!D$2,Assumptions!$A$1:$H$1,0)),0)</f>
        <v>290054</v>
      </c>
      <c r="E46" s="17">
        <f>ROUND(INDEX('Pop and Housing Units'!$B$2:$P$115,MATCH('Property Value Dist'!$B46,'Pop and Housing Units'!$B$2:$B$115,0),MATCH('Property Value Dist'!E$2,'Pop and Housing Units'!$B$2:$P$2,0))*INDEX(Assumptions!$A$1:$H$16,MATCH('Property Value Dist'!E$4,Assumptions!$A$1:$A$16,0),MATCH('Property Value Dist'!E$2,Assumptions!$A$1:$H$1,0)),0)</f>
        <v>439189</v>
      </c>
      <c r="F46" s="17">
        <f>ROUND(INDEX('Pop and Housing Units'!$B$2:$P$115,MATCH('Property Value Dist'!$B46,'Pop and Housing Units'!$B$2:$B$115,0),MATCH('Property Value Dist'!F$2,'Pop and Housing Units'!$B$2:$P$2,0))*INDEX(Assumptions!$A$1:$H$16,MATCH('Property Value Dist'!F$4,Assumptions!$A$1:$A$16,0),MATCH('Property Value Dist'!F$2,Assumptions!$A$1:$H$1,0)),0)</f>
        <v>1013611</v>
      </c>
      <c r="G46" s="17">
        <f>ROUND(INDEX('Pop and Housing Units'!$B$2:$P$115,MATCH('Property Value Dist'!$B46,'Pop and Housing Units'!$B$2:$B$115,0),MATCH('Property Value Dist'!G$2,'Pop and Housing Units'!$B$2:$P$2,0))*INDEX(Assumptions!$A$1:$H$16,MATCH('Property Value Dist'!G$4,Assumptions!$A$1:$A$16,0),MATCH('Property Value Dist'!G$2,Assumptions!$A$1:$H$1,0)),0)</f>
        <v>681217</v>
      </c>
      <c r="H46" s="17">
        <f>ROUND(INDEX('Pop and Housing Units'!$B$2:$P$115,MATCH('Property Value Dist'!$B46,'Pop and Housing Units'!$B$2:$B$115,0),MATCH('Property Value Dist'!H$2,'Pop and Housing Units'!$B$2:$P$2,0))*INDEX(Assumptions!$A$1:$H$16,MATCH('Property Value Dist'!H$4,Assumptions!$A$1:$A$16,0),MATCH('Property Value Dist'!H$2,Assumptions!$A$1:$H$1,0)),0)</f>
        <v>516916</v>
      </c>
      <c r="I46" s="17">
        <f>ROUND(INDEX('Pop and Housing Units'!$B$2:$P$115,MATCH('Property Value Dist'!$B46,'Pop and Housing Units'!$B$2:$B$115,0),MATCH('Property Value Dist'!I$2,'Pop and Housing Units'!$B$2:$P$2,0))*INDEX(Assumptions!$A$1:$H$16,MATCH('Property Value Dist'!I$4,Assumptions!$A$1:$A$16,0),MATCH('Property Value Dist'!I$2,Assumptions!$A$1:$H$1,0)),0)</f>
        <v>1448376</v>
      </c>
      <c r="J46" s="17">
        <f>ROUND(INDEX('Pop and Housing Units'!$B$2:$P$115,MATCH('Property Value Dist'!$B46,'Pop and Housing Units'!$B$2:$B$115,0),MATCH('Property Value Dist'!J$2,'Pop and Housing Units'!$B$2:$P$2,0))*INDEX(Assumptions!$A$1:$H$16,MATCH('Property Value Dist'!J$4,Assumptions!$A$1:$A$16,0),MATCH('Property Value Dist'!J$2,Assumptions!$A$1:$H$1,0)),0)</f>
        <v>727348</v>
      </c>
      <c r="K46" s="17">
        <f>ROUND(INDEX('Pop and Housing Units'!$B$2:$P$115,MATCH('Property Value Dist'!$B46,'Pop and Housing Units'!$B$2:$B$115,0),MATCH('Property Value Dist'!K$2,'Pop and Housing Units'!$B$2:$P$2,0))*INDEX(Assumptions!$A$1:$H$16,MATCH('Property Value Dist'!K$4,Assumptions!$A$1:$A$16,0),MATCH('Property Value Dist'!K$2,Assumptions!$A$1:$H$1,0)),0)</f>
        <v>333657</v>
      </c>
      <c r="L46" s="17">
        <f>ROUND(INDEX('Pop and Housing Units'!$B$2:$P$115,MATCH('Property Value Dist'!$B46,'Pop and Housing Units'!$B$2:$B$115,0),MATCH('Property Value Dist'!L$2,'Pop and Housing Units'!$B$2:$P$2,0))*INDEX(Assumptions!$A$1:$H$16,MATCH('Property Value Dist'!L$4,Assumptions!$A$1:$A$16,0),MATCH('Property Value Dist'!L$2,Assumptions!$A$1:$H$1,0)),0)</f>
        <v>362094</v>
      </c>
      <c r="M46" s="17">
        <f>ROUND(INDEX('Pop and Housing Units'!$B$2:$P$115,MATCH('Property Value Dist'!$B46,'Pop and Housing Units'!$B$2:$B$115,0),MATCH('Property Value Dist'!M$2,'Pop and Housing Units'!$B$2:$P$2,0))*INDEX(Assumptions!$A$1:$H$16,MATCH('Property Value Dist'!M$4,Assumptions!$A$1:$A$16,0),MATCH('Property Value Dist'!M$2,Assumptions!$A$1:$H$1,0)),0)</f>
        <v>125753</v>
      </c>
      <c r="N46" s="17">
        <f>ROUND(INDEX('Pop and Housing Units'!$B$2:$P$115,MATCH('Property Value Dist'!$B46,'Pop and Housing Units'!$B$2:$B$115,0),MATCH('Property Value Dist'!N$2,'Pop and Housing Units'!$B$2:$P$2,0))*INDEX(Assumptions!$A$1:$H$16,MATCH('Property Value Dist'!N$4,Assumptions!$A$1:$A$16,0),MATCH('Property Value Dist'!N$2,Assumptions!$A$1:$H$1,0)),0)</f>
        <v>71408</v>
      </c>
      <c r="O46" s="17">
        <f>ROUND(INDEX('Pop and Housing Units'!$B$2:$P$115,MATCH('Property Value Dist'!$B46,'Pop and Housing Units'!$B$2:$B$115,0),MATCH('Property Value Dist'!O$2,'Pop and Housing Units'!$B$2:$P$2,0))*INDEX(Assumptions!$A$1:$H$16,MATCH('Property Value Dist'!O$4,Assumptions!$A$1:$A$16,0),MATCH('Property Value Dist'!O$2,Assumptions!$A$1:$H$1,0)),0)</f>
        <v>37916</v>
      </c>
      <c r="P46" s="17">
        <f>ROUND(INDEX('Pop and Housing Units'!$B$2:$P$115,MATCH('Property Value Dist'!$B46,'Pop and Housing Units'!$B$2:$B$115,0),MATCH('Property Value Dist'!P$2,'Pop and Housing Units'!$B$2:$P$2,0))*INDEX(Assumptions!$A$1:$H$16,MATCH('Property Value Dist'!P$4,Assumptions!$A$1:$A$16,0),MATCH('Property Value Dist'!P$2,Assumptions!$A$1:$H$1,0)),0)</f>
        <v>312660</v>
      </c>
      <c r="Q46" s="17">
        <f>ROUND(INDEX('Pop and Housing Units'!$B$2:$P$115,MATCH('Property Value Dist'!$B46,'Pop and Housing Units'!$B$2:$B$115,0),MATCH('Property Value Dist'!Q$2,'Pop and Housing Units'!$B$2:$P$2,0))*INDEX(Assumptions!$A$1:$H$16,MATCH('Property Value Dist'!Q$4,Assumptions!$A$1:$A$16,0),MATCH('Property Value Dist'!Q$2,Assumptions!$A$1:$H$1,0)),0)</f>
        <v>265243</v>
      </c>
      <c r="R46" s="17">
        <f>ROUND(INDEX('Pop and Housing Units'!$B$2:$P$115,MATCH('Property Value Dist'!$B46,'Pop and Housing Units'!$B$2:$B$115,0),MATCH('Property Value Dist'!R$2,'Pop and Housing Units'!$B$2:$P$2,0))*INDEX(Assumptions!$A$1:$H$16,MATCH('Property Value Dist'!R$4,Assumptions!$A$1:$A$16,0),MATCH('Property Value Dist'!R$2,Assumptions!$A$1:$H$1,0)),0)</f>
        <v>342296</v>
      </c>
      <c r="S46" s="17">
        <f>ROUND(INDEX('Pop and Housing Units'!$B$2:$P$115,MATCH('Property Value Dist'!$B46,'Pop and Housing Units'!$B$2:$B$115,0),MATCH('Property Value Dist'!S$2,'Pop and Housing Units'!$B$2:$P$2,0))*INDEX(Assumptions!$A$1:$H$16,MATCH('Property Value Dist'!S$4,Assumptions!$A$1:$A$16,0),MATCH('Property Value Dist'!S$2,Assumptions!$A$1:$H$1,0)),0)</f>
        <v>756213</v>
      </c>
      <c r="T46" s="17">
        <f>ROUND(INDEX('Pop and Housing Units'!$B$2:$P$115,MATCH('Property Value Dist'!$B46,'Pop and Housing Units'!$B$2:$B$115,0),MATCH('Property Value Dist'!T$2,'Pop and Housing Units'!$B$2:$P$2,0))*INDEX(Assumptions!$A$1:$H$16,MATCH('Property Value Dist'!T$4,Assumptions!$A$1:$A$16,0),MATCH('Property Value Dist'!T$2,Assumptions!$A$1:$H$1,0)),0)</f>
        <v>553206</v>
      </c>
      <c r="U46" s="17">
        <f>ROUND(INDEX('Pop and Housing Units'!$B$2:$P$115,MATCH('Property Value Dist'!$B46,'Pop and Housing Units'!$B$2:$B$115,0),MATCH('Property Value Dist'!U$2,'Pop and Housing Units'!$B$2:$P$2,0))*INDEX(Assumptions!$A$1:$H$16,MATCH('Property Value Dist'!U$4,Assumptions!$A$1:$A$16,0),MATCH('Property Value Dist'!U$2,Assumptions!$A$1:$H$1,0)),0)</f>
        <v>467755</v>
      </c>
      <c r="V46" s="17">
        <f>ROUND(INDEX('Pop and Housing Units'!$B$2:$P$115,MATCH('Property Value Dist'!$B46,'Pop and Housing Units'!$B$2:$B$115,0),MATCH('Property Value Dist'!V$2,'Pop and Housing Units'!$B$2:$P$2,0))*INDEX(Assumptions!$A$1:$H$16,MATCH('Property Value Dist'!V$4,Assumptions!$A$1:$A$16,0),MATCH('Property Value Dist'!V$2,Assumptions!$A$1:$H$1,0)),0)</f>
        <v>1207174</v>
      </c>
      <c r="W46" s="17">
        <f>ROUND(INDEX('Pop and Housing Units'!$B$2:$P$115,MATCH('Property Value Dist'!$B46,'Pop and Housing Units'!$B$2:$B$115,0),MATCH('Property Value Dist'!W$2,'Pop and Housing Units'!$B$2:$P$2,0))*INDEX(Assumptions!$A$1:$H$16,MATCH('Property Value Dist'!W$4,Assumptions!$A$1:$A$16,0),MATCH('Property Value Dist'!W$2,Assumptions!$A$1:$H$1,0)),0)</f>
        <v>556170</v>
      </c>
      <c r="X46" s="17">
        <f>ROUND(INDEX('Pop and Housing Units'!$B$2:$P$115,MATCH('Property Value Dist'!$B46,'Pop and Housing Units'!$B$2:$B$115,0),MATCH('Property Value Dist'!X$2,'Pop and Housing Units'!$B$2:$P$2,0))*INDEX(Assumptions!$A$1:$H$16,MATCH('Property Value Dist'!X$4,Assumptions!$A$1:$A$16,0),MATCH('Property Value Dist'!X$2,Assumptions!$A$1:$H$1,0)),0)</f>
        <v>240052</v>
      </c>
      <c r="Y46" s="17">
        <f>ROUND(INDEX('Pop and Housing Units'!$B$2:$P$115,MATCH('Property Value Dist'!$B46,'Pop and Housing Units'!$B$2:$B$115,0),MATCH('Property Value Dist'!Y$2,'Pop and Housing Units'!$B$2:$P$2,0))*INDEX(Assumptions!$A$1:$H$16,MATCH('Property Value Dist'!Y$4,Assumptions!$A$1:$A$16,0),MATCH('Property Value Dist'!Y$2,Assumptions!$A$1:$H$1,0)),0)</f>
        <v>153120</v>
      </c>
      <c r="Z46" s="17">
        <f>ROUND(INDEX('Pop and Housing Units'!$B$2:$P$115,MATCH('Property Value Dist'!$B46,'Pop and Housing Units'!$B$2:$B$115,0),MATCH('Property Value Dist'!Z$2,'Pop and Housing Units'!$B$2:$P$2,0))*INDEX(Assumptions!$A$1:$H$16,MATCH('Property Value Dist'!Z$4,Assumptions!$A$1:$A$16,0),MATCH('Property Value Dist'!Z$2,Assumptions!$A$1:$H$1,0)),0)</f>
        <v>39515</v>
      </c>
      <c r="AA46" s="17">
        <f>ROUND(INDEX('Pop and Housing Units'!$B$2:$P$115,MATCH('Property Value Dist'!$B46,'Pop and Housing Units'!$B$2:$B$115,0),MATCH('Property Value Dist'!AA$2,'Pop and Housing Units'!$B$2:$P$2,0))*INDEX(Assumptions!$A$1:$H$16,MATCH('Property Value Dist'!AA$4,Assumptions!$A$1:$A$16,0),MATCH('Property Value Dist'!AA$2,Assumptions!$A$1:$H$1,0)),0)</f>
        <v>27660</v>
      </c>
      <c r="AB46" s="17">
        <f>ROUND(INDEX('Pop and Housing Units'!$B$2:$P$115,MATCH('Property Value Dist'!$B46,'Pop and Housing Units'!$B$2:$B$115,0),MATCH('Property Value Dist'!AB$2,'Pop and Housing Units'!$B$2:$P$2,0))*INDEX(Assumptions!$A$1:$H$16,MATCH('Property Value Dist'!AB$4,Assumptions!$A$1:$A$16,0),MATCH('Property Value Dist'!AB$2,Assumptions!$A$1:$H$1,0)),0)</f>
        <v>18276</v>
      </c>
      <c r="AC46" s="17">
        <f>ROUND(INDEX('Pop and Housing Units'!$B$2:$P$115,MATCH('Property Value Dist'!$B46,'Pop and Housing Units'!$B$2:$B$115,0),MATCH('Property Value Dist'!AC$2,'Pop and Housing Units'!$B$2:$P$2,0))*INDEX(Assumptions!$A$1:$H$16,MATCH('Property Value Dist'!AC$4,Assumptions!$A$1:$A$16,0),MATCH('Property Value Dist'!AC$2,Assumptions!$A$1:$H$1,0)),0)</f>
        <v>177165</v>
      </c>
      <c r="AD46" s="17">
        <f>ROUND(INDEX('Pop and Housing Units'!$B$2:$P$115,MATCH('Property Value Dist'!$B46,'Pop and Housing Units'!$B$2:$B$115,0),MATCH('Property Value Dist'!AD$2,'Pop and Housing Units'!$B$2:$P$2,0))*INDEX(Assumptions!$A$1:$H$16,MATCH('Property Value Dist'!AD$4,Assumptions!$A$1:$A$16,0),MATCH('Property Value Dist'!AD$2,Assumptions!$A$1:$H$1,0)),0)</f>
        <v>310039</v>
      </c>
      <c r="AE46" s="17">
        <f>ROUND(INDEX('Pop and Housing Units'!$B$2:$P$115,MATCH('Property Value Dist'!$B46,'Pop and Housing Units'!$B$2:$B$115,0),MATCH('Property Value Dist'!AE$2,'Pop and Housing Units'!$B$2:$P$2,0))*INDEX(Assumptions!$A$1:$H$16,MATCH('Property Value Dist'!AE$4,Assumptions!$A$1:$A$16,0),MATCH('Property Value Dist'!AE$2,Assumptions!$A$1:$H$1,0)),0)</f>
        <v>558866</v>
      </c>
      <c r="AF46" s="17">
        <f>ROUND(INDEX('Pop and Housing Units'!$B$2:$P$115,MATCH('Property Value Dist'!$B46,'Pop and Housing Units'!$B$2:$B$115,0),MATCH('Property Value Dist'!AF$2,'Pop and Housing Units'!$B$2:$P$2,0))*INDEX(Assumptions!$A$1:$H$16,MATCH('Property Value Dist'!AF$4,Assumptions!$A$1:$A$16,0),MATCH('Property Value Dist'!AF$2,Assumptions!$A$1:$H$1,0)),0)</f>
        <v>1075432</v>
      </c>
      <c r="AG46" s="17">
        <f>ROUND(INDEX('Pop and Housing Units'!$B$2:$P$115,MATCH('Property Value Dist'!$B46,'Pop and Housing Units'!$B$2:$B$115,0),MATCH('Property Value Dist'!AG$2,'Pop and Housing Units'!$B$2:$P$2,0))*INDEX(Assumptions!$A$1:$H$16,MATCH('Property Value Dist'!AG$4,Assumptions!$A$1:$A$16,0),MATCH('Property Value Dist'!AG$2,Assumptions!$A$1:$H$1,0)),0)</f>
        <v>524031</v>
      </c>
      <c r="AH46" s="17">
        <f>ROUND(INDEX('Pop and Housing Units'!$B$2:$P$115,MATCH('Property Value Dist'!$B46,'Pop and Housing Units'!$B$2:$B$115,0),MATCH('Property Value Dist'!AH$2,'Pop and Housing Units'!$B$2:$P$2,0))*INDEX(Assumptions!$A$1:$H$16,MATCH('Property Value Dist'!AH$4,Assumptions!$A$1:$A$16,0),MATCH('Property Value Dist'!AH$2,Assumptions!$A$1:$H$1,0)),0)</f>
        <v>378715</v>
      </c>
      <c r="AI46" s="17">
        <f>ROUND(INDEX('Pop and Housing Units'!$B$2:$P$115,MATCH('Property Value Dist'!$B46,'Pop and Housing Units'!$B$2:$B$115,0),MATCH('Property Value Dist'!AI$2,'Pop and Housing Units'!$B$2:$P$2,0))*INDEX(Assumptions!$A$1:$H$16,MATCH('Property Value Dist'!AI$4,Assumptions!$A$1:$A$16,0),MATCH('Property Value Dist'!AI$2,Assumptions!$A$1:$H$1,0)),0)</f>
        <v>942558</v>
      </c>
      <c r="AJ46" s="17">
        <f>ROUND(INDEX('Pop and Housing Units'!$B$2:$P$115,MATCH('Property Value Dist'!$B46,'Pop and Housing Units'!$B$2:$B$115,0),MATCH('Property Value Dist'!AJ$2,'Pop and Housing Units'!$B$2:$P$2,0))*INDEX(Assumptions!$A$1:$H$16,MATCH('Property Value Dist'!AJ$4,Assumptions!$A$1:$A$16,0),MATCH('Property Value Dist'!AJ$2,Assumptions!$A$1:$H$1,0)),0)</f>
        <v>501636</v>
      </c>
      <c r="AK46" s="17">
        <f>ROUND(INDEX('Pop and Housing Units'!$B$2:$P$115,MATCH('Property Value Dist'!$B46,'Pop and Housing Units'!$B$2:$B$115,0),MATCH('Property Value Dist'!AK$2,'Pop and Housing Units'!$B$2:$P$2,0))*INDEX(Assumptions!$A$1:$H$16,MATCH('Property Value Dist'!AK$4,Assumptions!$A$1:$A$16,0),MATCH('Property Value Dist'!AK$2,Assumptions!$A$1:$H$1,0)),0)</f>
        <v>215982</v>
      </c>
      <c r="AL46" s="17">
        <f>ROUND(INDEX('Pop and Housing Units'!$B$2:$P$115,MATCH('Property Value Dist'!$B46,'Pop and Housing Units'!$B$2:$B$115,0),MATCH('Property Value Dist'!AL$2,'Pop and Housing Units'!$B$2:$P$2,0))*INDEX(Assumptions!$A$1:$H$16,MATCH('Property Value Dist'!AL$4,Assumptions!$A$1:$A$16,0),MATCH('Property Value Dist'!AL$2,Assumptions!$A$1:$H$1,0)),0)</f>
        <v>212001</v>
      </c>
      <c r="AM46" s="17">
        <f>ROUND(INDEX('Pop and Housing Units'!$B$2:$P$115,MATCH('Property Value Dist'!$B46,'Pop and Housing Units'!$B$2:$B$115,0),MATCH('Property Value Dist'!AM$2,'Pop and Housing Units'!$B$2:$P$2,0))*INDEX(Assumptions!$A$1:$H$16,MATCH('Property Value Dist'!AM$4,Assumptions!$A$1:$A$16,0),MATCH('Property Value Dist'!AM$2,Assumptions!$A$1:$H$1,0)),0)</f>
        <v>43296</v>
      </c>
      <c r="AN46" s="17">
        <f>ROUND(INDEX('Pop and Housing Units'!$B$2:$P$115,MATCH('Property Value Dist'!$B46,'Pop and Housing Units'!$B$2:$B$115,0),MATCH('Property Value Dist'!AN$2,'Pop and Housing Units'!$B$2:$P$2,0))*INDEX(Assumptions!$A$1:$H$16,MATCH('Property Value Dist'!AN$4,Assumptions!$A$1:$A$16,0),MATCH('Property Value Dist'!AN$2,Assumptions!$A$1:$H$1,0)),0)</f>
        <v>17916</v>
      </c>
      <c r="AO46" s="17">
        <f>ROUND(INDEX('Pop and Housing Units'!$B$2:$P$115,MATCH('Property Value Dist'!$B46,'Pop and Housing Units'!$B$2:$B$115,0),MATCH('Property Value Dist'!AO$2,'Pop and Housing Units'!$B$2:$P$2,0))*INDEX(Assumptions!$A$1:$H$16,MATCH('Property Value Dist'!AO$4,Assumptions!$A$1:$A$16,0),MATCH('Property Value Dist'!AO$2,Assumptions!$A$1:$H$1,0)),0)</f>
        <v>18911</v>
      </c>
      <c r="AP46" s="17">
        <f>ROUND(INDEX('Pop and Housing Units'!$B$2:$P$115,MATCH('Property Value Dist'!$B46,'Pop and Housing Units'!$B$2:$B$115,0),MATCH('Property Value Dist'!AP$2,'Pop and Housing Units'!$B$2:$P$2,0))*INDEX(Assumptions!$A$1:$H$16,MATCH('Property Value Dist'!AP$4,Assumptions!$A$1:$A$16,0),MATCH('Property Value Dist'!AP$2,Assumptions!$A$1:$H$1,0)),0)</f>
        <v>126537</v>
      </c>
      <c r="AQ46" s="17">
        <f>ROUND(INDEX('Pop and Housing Units'!$B$2:$P$115,MATCH('Property Value Dist'!$B46,'Pop and Housing Units'!$B$2:$B$115,0),MATCH('Property Value Dist'!AQ$2,'Pop and Housing Units'!$B$2:$P$2,0))*INDEX(Assumptions!$A$1:$H$16,MATCH('Property Value Dist'!AQ$4,Assumptions!$A$1:$A$16,0),MATCH('Property Value Dist'!AQ$2,Assumptions!$A$1:$H$1,0)),0)</f>
        <v>126941</v>
      </c>
      <c r="AR46" s="17">
        <f>ROUND(INDEX('Pop and Housing Units'!$B$2:$P$115,MATCH('Property Value Dist'!$B46,'Pop and Housing Units'!$B$2:$B$115,0),MATCH('Property Value Dist'!AR$2,'Pop and Housing Units'!$B$2:$P$2,0))*INDEX(Assumptions!$A$1:$H$16,MATCH('Property Value Dist'!AR$4,Assumptions!$A$1:$A$16,0),MATCH('Property Value Dist'!AR$2,Assumptions!$A$1:$H$1,0)),0)</f>
        <v>106098</v>
      </c>
      <c r="AS46" s="17">
        <f>ROUND(INDEX('Pop and Housing Units'!$B$2:$P$115,MATCH('Property Value Dist'!$B46,'Pop and Housing Units'!$B$2:$B$115,0),MATCH('Property Value Dist'!AS$2,'Pop and Housing Units'!$B$2:$P$2,0))*INDEX(Assumptions!$A$1:$H$16,MATCH('Property Value Dist'!AS$4,Assumptions!$A$1:$A$16,0),MATCH('Property Value Dist'!AS$2,Assumptions!$A$1:$H$1,0)),0)</f>
        <v>116049</v>
      </c>
      <c r="AT46" s="17">
        <f>ROUND(INDEX('Pop and Housing Units'!$B$2:$P$115,MATCH('Property Value Dist'!$B46,'Pop and Housing Units'!$B$2:$B$115,0),MATCH('Property Value Dist'!AT$2,'Pop and Housing Units'!$B$2:$P$2,0))*INDEX(Assumptions!$A$1:$H$16,MATCH('Property Value Dist'!AT$4,Assumptions!$A$1:$A$16,0),MATCH('Property Value Dist'!AT$2,Assumptions!$A$1:$H$1,0)),0)</f>
        <v>58898</v>
      </c>
      <c r="AU46" s="17">
        <f>ROUND(INDEX('Pop and Housing Units'!$B$2:$P$115,MATCH('Property Value Dist'!$B46,'Pop and Housing Units'!$B$2:$B$115,0),MATCH('Property Value Dist'!AU$2,'Pop and Housing Units'!$B$2:$P$2,0))*INDEX(Assumptions!$A$1:$H$16,MATCH('Property Value Dist'!AU$4,Assumptions!$A$1:$A$16,0),MATCH('Property Value Dist'!AU$2,Assumptions!$A$1:$H$1,0)),0)</f>
        <v>22658</v>
      </c>
      <c r="AV46" s="17">
        <f>ROUND(INDEX('Pop and Housing Units'!$B$2:$P$115,MATCH('Property Value Dist'!$B46,'Pop and Housing Units'!$B$2:$B$115,0),MATCH('Property Value Dist'!AV$2,'Pop and Housing Units'!$B$2:$P$2,0))*INDEX(Assumptions!$A$1:$H$16,MATCH('Property Value Dist'!AV$4,Assumptions!$A$1:$A$16,0),MATCH('Property Value Dist'!AV$2,Assumptions!$A$1:$H$1,0)),0)</f>
        <v>68110</v>
      </c>
      <c r="AW46" s="17">
        <f>ROUND(INDEX('Pop and Housing Units'!$B$2:$P$115,MATCH('Property Value Dist'!$B46,'Pop and Housing Units'!$B$2:$B$115,0),MATCH('Property Value Dist'!AW$2,'Pop and Housing Units'!$B$2:$P$2,0))*INDEX(Assumptions!$A$1:$H$16,MATCH('Property Value Dist'!AW$4,Assumptions!$A$1:$A$16,0),MATCH('Property Value Dist'!AW$2,Assumptions!$A$1:$H$1,0)),0)</f>
        <v>19566</v>
      </c>
      <c r="AX46" s="17">
        <f>ROUND(INDEX('Pop and Housing Units'!$B$2:$P$115,MATCH('Property Value Dist'!$B46,'Pop and Housing Units'!$B$2:$B$115,0),MATCH('Property Value Dist'!AX$2,'Pop and Housing Units'!$B$2:$P$2,0))*INDEX(Assumptions!$A$1:$H$16,MATCH('Property Value Dist'!AX$4,Assumptions!$A$1:$A$16,0),MATCH('Property Value Dist'!AX$2,Assumptions!$A$1:$H$1,0)),0)</f>
        <v>12304</v>
      </c>
      <c r="AY46" s="17">
        <f>ROUND(INDEX('Pop and Housing Units'!$B$2:$P$115,MATCH('Property Value Dist'!$B46,'Pop and Housing Units'!$B$2:$B$115,0),MATCH('Property Value Dist'!AY$2,'Pop and Housing Units'!$B$2:$P$2,0))*INDEX(Assumptions!$A$1:$H$16,MATCH('Property Value Dist'!AY$4,Assumptions!$A$1:$A$16,0),MATCH('Property Value Dist'!AY$2,Assumptions!$A$1:$H$1,0)),0)</f>
        <v>7261</v>
      </c>
      <c r="AZ46" s="17">
        <f>ROUND(INDEX('Pop and Housing Units'!$B$2:$P$115,MATCH('Property Value Dist'!$B46,'Pop and Housing Units'!$B$2:$B$115,0),MATCH('Property Value Dist'!AZ$2,'Pop and Housing Units'!$B$2:$P$2,0))*INDEX(Assumptions!$A$1:$H$16,MATCH('Property Value Dist'!AZ$4,Assumptions!$A$1:$A$16,0),MATCH('Property Value Dist'!AZ$2,Assumptions!$A$1:$H$1,0)),0)</f>
        <v>1748</v>
      </c>
      <c r="BA46" s="17">
        <f>ROUND(INDEX('Pop and Housing Units'!$B$2:$P$115,MATCH('Property Value Dist'!$B46,'Pop and Housing Units'!$B$2:$B$115,0),MATCH('Property Value Dist'!BA$2,'Pop and Housing Units'!$B$2:$P$2,0))*INDEX(Assumptions!$A$1:$H$16,MATCH('Property Value Dist'!BA$4,Assumptions!$A$1:$A$16,0),MATCH('Property Value Dist'!BA$2,Assumptions!$A$1:$H$1,0)),0)</f>
        <v>4034</v>
      </c>
      <c r="BB46" s="17">
        <f>ROUND(INDEX('Pop and Housing Units'!$B$2:$P$115,MATCH('Property Value Dist'!$B46,'Pop and Housing Units'!$B$2:$B$115,0),MATCH('Property Value Dist'!BB$2,'Pop and Housing Units'!$B$2:$P$2,0))*INDEX(Assumptions!$A$1:$H$16,MATCH('Property Value Dist'!BB$4,Assumptions!$A$1:$A$16,0),MATCH('Property Value Dist'!BB$2,Assumptions!$A$1:$H$1,0)),0)</f>
        <v>2152</v>
      </c>
      <c r="BC46" s="17">
        <f>ROUND(INDEX('Pop and Housing Units'!$B$2:$P$115,MATCH('Property Value Dist'!$B46,'Pop and Housing Units'!$B$2:$B$115,0),MATCH('Property Value Dist'!BC$2,'Pop and Housing Units'!$B$2:$P$2,0))*INDEX(Assumptions!$A$1:$H$16,MATCH('Property Value Dist'!BC$4,Assumptions!$A$1:$A$16,0),MATCH('Property Value Dist'!BC$2,Assumptions!$A$1:$H$1,0)),0)</f>
        <v>78545</v>
      </c>
      <c r="BD46" s="17">
        <f>ROUND(INDEX('Pop and Housing Units'!$B$2:$P$115,MATCH('Property Value Dist'!$B46,'Pop and Housing Units'!$B$2:$B$115,0),MATCH('Property Value Dist'!BD$2,'Pop and Housing Units'!$B$2:$P$2,0))*INDEX(Assumptions!$A$1:$H$16,MATCH('Property Value Dist'!BD$4,Assumptions!$A$1:$A$16,0),MATCH('Property Value Dist'!BD$2,Assumptions!$A$1:$H$1,0)),0)</f>
        <v>110168</v>
      </c>
      <c r="BE46" s="17">
        <f>ROUND(INDEX('Pop and Housing Units'!$B$2:$P$115,MATCH('Property Value Dist'!$B46,'Pop and Housing Units'!$B$2:$B$115,0),MATCH('Property Value Dist'!BE$2,'Pop and Housing Units'!$B$2:$P$2,0))*INDEX(Assumptions!$A$1:$H$16,MATCH('Property Value Dist'!BE$4,Assumptions!$A$1:$A$16,0),MATCH('Property Value Dist'!BE$2,Assumptions!$A$1:$H$1,0)),0)</f>
        <v>149126</v>
      </c>
      <c r="BF46" s="17">
        <f>ROUND(INDEX('Pop and Housing Units'!$B$2:$P$115,MATCH('Property Value Dist'!$B46,'Pop and Housing Units'!$B$2:$B$115,0),MATCH('Property Value Dist'!BF$2,'Pop and Housing Units'!$B$2:$P$2,0))*INDEX(Assumptions!$A$1:$H$16,MATCH('Property Value Dist'!BF$4,Assumptions!$A$1:$A$16,0),MATCH('Property Value Dist'!BF$2,Assumptions!$A$1:$H$1,0)),0)</f>
        <v>147233</v>
      </c>
      <c r="BG46" s="17">
        <f>ROUND(INDEX('Pop and Housing Units'!$B$2:$P$115,MATCH('Property Value Dist'!$B46,'Pop and Housing Units'!$B$2:$B$115,0),MATCH('Property Value Dist'!BG$2,'Pop and Housing Units'!$B$2:$P$2,0))*INDEX(Assumptions!$A$1:$H$16,MATCH('Property Value Dist'!BG$4,Assumptions!$A$1:$A$16,0),MATCH('Property Value Dist'!BG$2,Assumptions!$A$1:$H$1,0)),0)</f>
        <v>94002</v>
      </c>
      <c r="BH46" s="17">
        <f>ROUND(INDEX('Pop and Housing Units'!$B$2:$P$115,MATCH('Property Value Dist'!$B46,'Pop and Housing Units'!$B$2:$B$115,0),MATCH('Property Value Dist'!BH$2,'Pop and Housing Units'!$B$2:$P$2,0))*INDEX(Assumptions!$A$1:$H$16,MATCH('Property Value Dist'!BH$4,Assumptions!$A$1:$A$16,0),MATCH('Property Value Dist'!BH$2,Assumptions!$A$1:$H$1,0)),0)</f>
        <v>53546</v>
      </c>
      <c r="BI46" s="17">
        <f>ROUND(INDEX('Pop and Housing Units'!$B$2:$P$115,MATCH('Property Value Dist'!$B46,'Pop and Housing Units'!$B$2:$B$115,0),MATCH('Property Value Dist'!BI$2,'Pop and Housing Units'!$B$2:$P$2,0))*INDEX(Assumptions!$A$1:$H$16,MATCH('Property Value Dist'!BI$4,Assumptions!$A$1:$A$16,0),MATCH('Property Value Dist'!BI$2,Assumptions!$A$1:$H$1,0)),0)</f>
        <v>99364</v>
      </c>
      <c r="BJ46" s="17">
        <f>ROUND(INDEX('Pop and Housing Units'!$B$2:$P$115,MATCH('Property Value Dist'!$B46,'Pop and Housing Units'!$B$2:$B$115,0),MATCH('Property Value Dist'!BJ$2,'Pop and Housing Units'!$B$2:$P$2,0))*INDEX(Assumptions!$A$1:$H$16,MATCH('Property Value Dist'!BJ$4,Assumptions!$A$1:$A$16,0),MATCH('Property Value Dist'!BJ$2,Assumptions!$A$1:$H$1,0)),0)</f>
        <v>33043</v>
      </c>
      <c r="BK46" s="17">
        <f>ROUND(INDEX('Pop and Housing Units'!$B$2:$P$115,MATCH('Property Value Dist'!$B46,'Pop and Housing Units'!$B$2:$B$115,0),MATCH('Property Value Dist'!BK$2,'Pop and Housing Units'!$B$2:$P$2,0))*INDEX(Assumptions!$A$1:$H$16,MATCH('Property Value Dist'!BK$4,Assumptions!$A$1:$A$16,0),MATCH('Property Value Dist'!BK$2,Assumptions!$A$1:$H$1,0)),0)</f>
        <v>10962</v>
      </c>
      <c r="BL46" s="17">
        <f>ROUND(INDEX('Pop and Housing Units'!$B$2:$P$115,MATCH('Property Value Dist'!$B46,'Pop and Housing Units'!$B$2:$B$115,0),MATCH('Property Value Dist'!BL$2,'Pop and Housing Units'!$B$2:$P$2,0))*INDEX(Assumptions!$A$1:$H$16,MATCH('Property Value Dist'!BL$4,Assumptions!$A$1:$A$16,0),MATCH('Property Value Dist'!BL$2,Assumptions!$A$1:$H$1,0)),0)</f>
        <v>7097</v>
      </c>
      <c r="BM46" s="17">
        <f>ROUND(INDEX('Pop and Housing Units'!$B$2:$P$115,MATCH('Property Value Dist'!$B46,'Pop and Housing Units'!$B$2:$B$115,0),MATCH('Property Value Dist'!BM$2,'Pop and Housing Units'!$B$2:$P$2,0))*INDEX(Assumptions!$A$1:$H$16,MATCH('Property Value Dist'!BM$4,Assumptions!$A$1:$A$16,0),MATCH('Property Value Dist'!BM$2,Assumptions!$A$1:$H$1,0)),0)</f>
        <v>1419</v>
      </c>
      <c r="BN46" s="17">
        <f>ROUND(INDEX('Pop and Housing Units'!$B$2:$P$115,MATCH('Property Value Dist'!$B46,'Pop and Housing Units'!$B$2:$B$115,0),MATCH('Property Value Dist'!BN$2,'Pop and Housing Units'!$B$2:$P$2,0))*INDEX(Assumptions!$A$1:$H$16,MATCH('Property Value Dist'!BN$4,Assumptions!$A$1:$A$16,0),MATCH('Property Value Dist'!BN$2,Assumptions!$A$1:$H$1,0)),0)</f>
        <v>237</v>
      </c>
      <c r="BO46" s="17">
        <f>ROUND(INDEX('Pop and Housing Units'!$B$2:$P$115,MATCH('Property Value Dist'!$B46,'Pop and Housing Units'!$B$2:$B$115,0),MATCH('Property Value Dist'!BO$2,'Pop and Housing Units'!$B$2:$P$2,0))*INDEX(Assumptions!$A$1:$H$16,MATCH('Property Value Dist'!BO$4,Assumptions!$A$1:$A$16,0),MATCH('Property Value Dist'!BO$2,Assumptions!$A$1:$H$1,0)),0)</f>
        <v>3864</v>
      </c>
      <c r="BP46" s="17">
        <f>ROUND(INDEX('Pop and Housing Units'!$B$2:$P$115,MATCH('Property Value Dist'!$B46,'Pop and Housing Units'!$B$2:$B$115,0),MATCH('Property Value Dist'!BP$2,'Pop and Housing Units'!$B$2:$P$2,0))*INDEX(Assumptions!$A$1:$H$16,MATCH('Property Value Dist'!BP$4,Assumptions!$A$1:$A$16,0),MATCH('Property Value Dist'!BP$2,Assumptions!$A$1:$H$1,0)),0)</f>
        <v>15451</v>
      </c>
      <c r="BQ46" s="17">
        <f>ROUND(INDEX('Pop and Housing Units'!$B$2:$P$115,MATCH('Property Value Dist'!$B46,'Pop and Housing Units'!$B$2:$B$115,0),MATCH('Property Value Dist'!BQ$2,'Pop and Housing Units'!$B$2:$P$2,0))*INDEX(Assumptions!$A$1:$H$16,MATCH('Property Value Dist'!BQ$4,Assumptions!$A$1:$A$16,0),MATCH('Property Value Dist'!BQ$2,Assumptions!$A$1:$H$1,0)),0)</f>
        <v>32144</v>
      </c>
      <c r="BR46" s="17">
        <f>ROUND(INDEX('Pop and Housing Units'!$B$2:$P$115,MATCH('Property Value Dist'!$B46,'Pop and Housing Units'!$B$2:$B$115,0),MATCH('Property Value Dist'!BR$2,'Pop and Housing Units'!$B$2:$P$2,0))*INDEX(Assumptions!$A$1:$H$16,MATCH('Property Value Dist'!BR$4,Assumptions!$A$1:$A$16,0),MATCH('Property Value Dist'!BR$2,Assumptions!$A$1:$H$1,0)),0)</f>
        <v>27198</v>
      </c>
      <c r="BS46" s="17">
        <f>ROUND(INDEX('Pop and Housing Units'!$B$2:$P$115,MATCH('Property Value Dist'!$B46,'Pop and Housing Units'!$B$2:$B$115,0),MATCH('Property Value Dist'!BS$2,'Pop and Housing Units'!$B$2:$P$2,0))*INDEX(Assumptions!$A$1:$H$16,MATCH('Property Value Dist'!BS$4,Assumptions!$A$1:$A$16,0),MATCH('Property Value Dist'!BS$2,Assumptions!$A$1:$H$1,0)),0)</f>
        <v>32674</v>
      </c>
      <c r="BT46" s="17">
        <f>ROUND(INDEX('Pop and Housing Units'!$B$2:$P$115,MATCH('Property Value Dist'!$B46,'Pop and Housing Units'!$B$2:$B$115,0),MATCH('Property Value Dist'!BT$2,'Pop and Housing Units'!$B$2:$P$2,0))*INDEX(Assumptions!$A$1:$H$16,MATCH('Property Value Dist'!BT$4,Assumptions!$A$1:$A$16,0),MATCH('Property Value Dist'!BT$2,Assumptions!$A$1:$H$1,0)),0)</f>
        <v>20866</v>
      </c>
      <c r="BU46" s="17">
        <f>ROUND(INDEX('Pop and Housing Units'!$B$2:$P$115,MATCH('Property Value Dist'!$B46,'Pop and Housing Units'!$B$2:$B$115,0),MATCH('Property Value Dist'!BU$2,'Pop and Housing Units'!$B$2:$P$2,0))*INDEX(Assumptions!$A$1:$H$16,MATCH('Property Value Dist'!BU$4,Assumptions!$A$1:$A$16,0),MATCH('Property Value Dist'!BU$2,Assumptions!$A$1:$H$1,0)),0)</f>
        <v>11848</v>
      </c>
      <c r="BV46" s="17">
        <f>ROUND(INDEX('Pop and Housing Units'!$B$2:$P$115,MATCH('Property Value Dist'!$B46,'Pop and Housing Units'!$B$2:$B$115,0),MATCH('Property Value Dist'!BV$2,'Pop and Housing Units'!$B$2:$P$2,0))*INDEX(Assumptions!$A$1:$H$16,MATCH('Property Value Dist'!BV$4,Assumptions!$A$1:$A$16,0),MATCH('Property Value Dist'!BV$2,Assumptions!$A$1:$H$1,0)),0)</f>
        <v>34648</v>
      </c>
      <c r="BW46" s="17">
        <f>ROUND(INDEX('Pop and Housing Units'!$B$2:$P$115,MATCH('Property Value Dist'!$B46,'Pop and Housing Units'!$B$2:$B$115,0),MATCH('Property Value Dist'!BW$2,'Pop and Housing Units'!$B$2:$P$2,0))*INDEX(Assumptions!$A$1:$H$16,MATCH('Property Value Dist'!BW$4,Assumptions!$A$1:$A$16,0),MATCH('Property Value Dist'!BW$2,Assumptions!$A$1:$H$1,0)),0)</f>
        <v>16306</v>
      </c>
      <c r="BX46" s="17">
        <f>ROUND(INDEX('Pop and Housing Units'!$B$2:$P$115,MATCH('Property Value Dist'!$B46,'Pop and Housing Units'!$B$2:$B$115,0),MATCH('Property Value Dist'!BX$2,'Pop and Housing Units'!$B$2:$P$2,0))*INDEX(Assumptions!$A$1:$H$16,MATCH('Property Value Dist'!BX$4,Assumptions!$A$1:$A$16,0),MATCH('Property Value Dist'!BX$2,Assumptions!$A$1:$H$1,0)),0)</f>
        <v>6209</v>
      </c>
      <c r="BY46" s="17">
        <f>ROUND(INDEX('Pop and Housing Units'!$B$2:$P$115,MATCH('Property Value Dist'!$B46,'Pop and Housing Units'!$B$2:$B$115,0),MATCH('Property Value Dist'!BY$2,'Pop and Housing Units'!$B$2:$P$2,0))*INDEX(Assumptions!$A$1:$H$16,MATCH('Property Value Dist'!BY$4,Assumptions!$A$1:$A$16,0),MATCH('Property Value Dist'!BY$2,Assumptions!$A$1:$H$1,0)),0)</f>
        <v>3216</v>
      </c>
      <c r="BZ46" s="17">
        <f>ROUND(INDEX('Pop and Housing Units'!$B$2:$P$115,MATCH('Property Value Dist'!$B46,'Pop and Housing Units'!$B$2:$B$115,0),MATCH('Property Value Dist'!BZ$2,'Pop and Housing Units'!$B$2:$P$2,0))*INDEX(Assumptions!$A$1:$H$16,MATCH('Property Value Dist'!BZ$4,Assumptions!$A$1:$A$16,0),MATCH('Property Value Dist'!BZ$2,Assumptions!$A$1:$H$1,0)),0)</f>
        <v>2199</v>
      </c>
      <c r="CA46" s="17">
        <f>ROUND(INDEX('Pop and Housing Units'!$B$2:$P$115,MATCH('Property Value Dist'!$B46,'Pop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46" s="17">
        <f>ROUND(INDEX('Pop and Housing Units'!$B$2:$P$115,MATCH('Property Value Dist'!$B46,'Pop and Housing Units'!$B$2:$B$115,0),MATCH('Property Value Dist'!CB$2,'Pop and Housing Units'!$B$2:$P$2,0))*INDEX(Assumptions!$A$1:$H$16,MATCH('Property Value Dist'!CB$4,Assumptions!$A$1:$A$16,0),MATCH('Property Value Dist'!CB$2,Assumptions!$A$1:$H$1,0)),0)</f>
        <v>814</v>
      </c>
    </row>
    <row r="47" spans="2:80">
      <c r="B47" s="18">
        <f t="shared" si="6"/>
        <v>2062</v>
      </c>
      <c r="C47" s="19">
        <f>ROUND(INDEX('Pop and Housing Units'!$B$2:$P$115,MATCH('Property Value Dist'!$B47,'Pop and Housing Units'!$B$2:$B$115,0),MATCH('Property Value Dist'!C$2,'Pop and Housing Units'!$B$2:$P$2,0))*INDEX(Assumptions!$A$1:$H$16,MATCH('Property Value Dist'!C$4,Assumptions!$A$1:$A$16,0),MATCH('Property Value Dist'!C$2,Assumptions!$A$1:$H$1,0)),0)</f>
        <v>280499</v>
      </c>
      <c r="D47" s="19">
        <f>ROUND(INDEX('Pop and Housing Units'!$B$2:$P$115,MATCH('Property Value Dist'!$B47,'Pop and Housing Units'!$B$2:$B$115,0),MATCH('Property Value Dist'!D$2,'Pop and Housing Units'!$B$2:$P$2,0))*INDEX(Assumptions!$A$1:$H$16,MATCH('Property Value Dist'!D$4,Assumptions!$A$1:$A$16,0),MATCH('Property Value Dist'!D$2,Assumptions!$A$1:$H$1,0)),0)</f>
        <v>299416</v>
      </c>
      <c r="E47" s="19">
        <f>ROUND(INDEX('Pop and Housing Units'!$B$2:$P$115,MATCH('Property Value Dist'!$B47,'Pop and Housing Units'!$B$2:$B$115,0),MATCH('Property Value Dist'!E$2,'Pop and Housing Units'!$B$2:$P$2,0))*INDEX(Assumptions!$A$1:$H$16,MATCH('Property Value Dist'!E$4,Assumptions!$A$1:$A$16,0),MATCH('Property Value Dist'!E$2,Assumptions!$A$1:$H$1,0)),0)</f>
        <v>453364</v>
      </c>
      <c r="F47" s="19">
        <f>ROUND(INDEX('Pop and Housing Units'!$B$2:$P$115,MATCH('Property Value Dist'!$B47,'Pop and Housing Units'!$B$2:$B$115,0),MATCH('Property Value Dist'!F$2,'Pop and Housing Units'!$B$2:$P$2,0))*INDEX(Assumptions!$A$1:$H$16,MATCH('Property Value Dist'!F$4,Assumptions!$A$1:$A$16,0),MATCH('Property Value Dist'!F$2,Assumptions!$A$1:$H$1,0)),0)</f>
        <v>1046326</v>
      </c>
      <c r="G47" s="19">
        <f>ROUND(INDEX('Pop and Housing Units'!$B$2:$P$115,MATCH('Property Value Dist'!$B47,'Pop and Housing Units'!$B$2:$B$115,0),MATCH('Property Value Dist'!G$2,'Pop and Housing Units'!$B$2:$P$2,0))*INDEX(Assumptions!$A$1:$H$16,MATCH('Property Value Dist'!G$4,Assumptions!$A$1:$A$16,0),MATCH('Property Value Dist'!G$2,Assumptions!$A$1:$H$1,0)),0)</f>
        <v>703204</v>
      </c>
      <c r="H47" s="19">
        <f>ROUND(INDEX('Pop and Housing Units'!$B$2:$P$115,MATCH('Property Value Dist'!$B47,'Pop and Housing Units'!$B$2:$B$115,0),MATCH('Property Value Dist'!H$2,'Pop and Housing Units'!$B$2:$P$2,0))*INDEX(Assumptions!$A$1:$H$16,MATCH('Property Value Dist'!H$4,Assumptions!$A$1:$A$16,0),MATCH('Property Value Dist'!H$2,Assumptions!$A$1:$H$1,0)),0)</f>
        <v>533600</v>
      </c>
      <c r="I47" s="19">
        <f>ROUND(INDEX('Pop and Housing Units'!$B$2:$P$115,MATCH('Property Value Dist'!$B47,'Pop and Housing Units'!$B$2:$B$115,0),MATCH('Property Value Dist'!I$2,'Pop and Housing Units'!$B$2:$P$2,0))*INDEX(Assumptions!$A$1:$H$16,MATCH('Property Value Dist'!I$4,Assumptions!$A$1:$A$16,0),MATCH('Property Value Dist'!I$2,Assumptions!$A$1:$H$1,0)),0)</f>
        <v>1495124</v>
      </c>
      <c r="J47" s="19">
        <f>ROUND(INDEX('Pop and Housing Units'!$B$2:$P$115,MATCH('Property Value Dist'!$B47,'Pop and Housing Units'!$B$2:$B$115,0),MATCH('Property Value Dist'!J$2,'Pop and Housing Units'!$B$2:$P$2,0))*INDEX(Assumptions!$A$1:$H$16,MATCH('Property Value Dist'!J$4,Assumptions!$A$1:$A$16,0),MATCH('Property Value Dist'!J$2,Assumptions!$A$1:$H$1,0)),0)</f>
        <v>750824</v>
      </c>
      <c r="K47" s="19">
        <f>ROUND(INDEX('Pop and Housing Units'!$B$2:$P$115,MATCH('Property Value Dist'!$B47,'Pop and Housing Units'!$B$2:$B$115,0),MATCH('Property Value Dist'!K$2,'Pop and Housing Units'!$B$2:$P$2,0))*INDEX(Assumptions!$A$1:$H$16,MATCH('Property Value Dist'!K$4,Assumptions!$A$1:$A$16,0),MATCH('Property Value Dist'!K$2,Assumptions!$A$1:$H$1,0)),0)</f>
        <v>344427</v>
      </c>
      <c r="L47" s="19">
        <f>ROUND(INDEX('Pop and Housing Units'!$B$2:$P$115,MATCH('Property Value Dist'!$B47,'Pop and Housing Units'!$B$2:$B$115,0),MATCH('Property Value Dist'!L$2,'Pop and Housing Units'!$B$2:$P$2,0))*INDEX(Assumptions!$A$1:$H$16,MATCH('Property Value Dist'!L$4,Assumptions!$A$1:$A$16,0),MATCH('Property Value Dist'!L$2,Assumptions!$A$1:$H$1,0)),0)</f>
        <v>373781</v>
      </c>
      <c r="M47" s="19">
        <f>ROUND(INDEX('Pop and Housing Units'!$B$2:$P$115,MATCH('Property Value Dist'!$B47,'Pop and Housing Units'!$B$2:$B$115,0),MATCH('Property Value Dist'!M$2,'Pop and Housing Units'!$B$2:$P$2,0))*INDEX(Assumptions!$A$1:$H$16,MATCH('Property Value Dist'!M$4,Assumptions!$A$1:$A$16,0),MATCH('Property Value Dist'!M$2,Assumptions!$A$1:$H$1,0)),0)</f>
        <v>129812</v>
      </c>
      <c r="N47" s="19">
        <f>ROUND(INDEX('Pop and Housing Units'!$B$2:$P$115,MATCH('Property Value Dist'!$B47,'Pop and Housing Units'!$B$2:$B$115,0),MATCH('Property Value Dist'!N$2,'Pop and Housing Units'!$B$2:$P$2,0))*INDEX(Assumptions!$A$1:$H$16,MATCH('Property Value Dist'!N$4,Assumptions!$A$1:$A$16,0),MATCH('Property Value Dist'!N$2,Assumptions!$A$1:$H$1,0)),0)</f>
        <v>73712</v>
      </c>
      <c r="O47" s="19">
        <f>ROUND(INDEX('Pop and Housing Units'!$B$2:$P$115,MATCH('Property Value Dist'!$B47,'Pop and Housing Units'!$B$2:$B$115,0),MATCH('Property Value Dist'!O$2,'Pop and Housing Units'!$B$2:$P$2,0))*INDEX(Assumptions!$A$1:$H$16,MATCH('Property Value Dist'!O$4,Assumptions!$A$1:$A$16,0),MATCH('Property Value Dist'!O$2,Assumptions!$A$1:$H$1,0)),0)</f>
        <v>39139</v>
      </c>
      <c r="P47" s="19">
        <f>ROUND(INDEX('Pop and Housing Units'!$B$2:$P$115,MATCH('Property Value Dist'!$B47,'Pop and Housing Units'!$B$2:$B$115,0),MATCH('Property Value Dist'!P$2,'Pop and Housing Units'!$B$2:$P$2,0))*INDEX(Assumptions!$A$1:$H$16,MATCH('Property Value Dist'!P$4,Assumptions!$A$1:$A$16,0),MATCH('Property Value Dist'!P$2,Assumptions!$A$1:$H$1,0)),0)</f>
        <v>321502</v>
      </c>
      <c r="Q47" s="19">
        <f>ROUND(INDEX('Pop and Housing Units'!$B$2:$P$115,MATCH('Property Value Dist'!$B47,'Pop and Housing Units'!$B$2:$B$115,0),MATCH('Property Value Dist'!Q$2,'Pop and Housing Units'!$B$2:$P$2,0))*INDEX(Assumptions!$A$1:$H$16,MATCH('Property Value Dist'!Q$4,Assumptions!$A$1:$A$16,0),MATCH('Property Value Dist'!Q$2,Assumptions!$A$1:$H$1,0)),0)</f>
        <v>272743</v>
      </c>
      <c r="R47" s="19">
        <f>ROUND(INDEX('Pop and Housing Units'!$B$2:$P$115,MATCH('Property Value Dist'!$B47,'Pop and Housing Units'!$B$2:$B$115,0),MATCH('Property Value Dist'!R$2,'Pop and Housing Units'!$B$2:$P$2,0))*INDEX(Assumptions!$A$1:$H$16,MATCH('Property Value Dist'!R$4,Assumptions!$A$1:$A$16,0),MATCH('Property Value Dist'!R$2,Assumptions!$A$1:$H$1,0)),0)</f>
        <v>351976</v>
      </c>
      <c r="S47" s="19">
        <f>ROUND(INDEX('Pop and Housing Units'!$B$2:$P$115,MATCH('Property Value Dist'!$B47,'Pop and Housing Units'!$B$2:$B$115,0),MATCH('Property Value Dist'!S$2,'Pop and Housing Units'!$B$2:$P$2,0))*INDEX(Assumptions!$A$1:$H$16,MATCH('Property Value Dist'!S$4,Assumptions!$A$1:$A$16,0),MATCH('Property Value Dist'!S$2,Assumptions!$A$1:$H$1,0)),0)</f>
        <v>777597</v>
      </c>
      <c r="T47" s="19">
        <f>ROUND(INDEX('Pop and Housing Units'!$B$2:$P$115,MATCH('Property Value Dist'!$B47,'Pop and Housing Units'!$B$2:$B$115,0),MATCH('Property Value Dist'!T$2,'Pop and Housing Units'!$B$2:$P$2,0))*INDEX(Assumptions!$A$1:$H$16,MATCH('Property Value Dist'!T$4,Assumptions!$A$1:$A$16,0),MATCH('Property Value Dist'!T$2,Assumptions!$A$1:$H$1,0)),0)</f>
        <v>568850</v>
      </c>
      <c r="U47" s="19">
        <f>ROUND(INDEX('Pop and Housing Units'!$B$2:$P$115,MATCH('Property Value Dist'!$B47,'Pop and Housing Units'!$B$2:$B$115,0),MATCH('Property Value Dist'!U$2,'Pop and Housing Units'!$B$2:$P$2,0))*INDEX(Assumptions!$A$1:$H$16,MATCH('Property Value Dist'!U$4,Assumptions!$A$1:$A$16,0),MATCH('Property Value Dist'!U$2,Assumptions!$A$1:$H$1,0)),0)</f>
        <v>480983</v>
      </c>
      <c r="V47" s="19">
        <f>ROUND(INDEX('Pop and Housing Units'!$B$2:$P$115,MATCH('Property Value Dist'!$B47,'Pop and Housing Units'!$B$2:$B$115,0),MATCH('Property Value Dist'!V$2,'Pop and Housing Units'!$B$2:$P$2,0))*INDEX(Assumptions!$A$1:$H$16,MATCH('Property Value Dist'!V$4,Assumptions!$A$1:$A$16,0),MATCH('Property Value Dist'!V$2,Assumptions!$A$1:$H$1,0)),0)</f>
        <v>1241311</v>
      </c>
      <c r="W47" s="19">
        <f>ROUND(INDEX('Pop and Housing Units'!$B$2:$P$115,MATCH('Property Value Dist'!$B47,'Pop and Housing Units'!$B$2:$B$115,0),MATCH('Property Value Dist'!W$2,'Pop and Housing Units'!$B$2:$P$2,0))*INDEX(Assumptions!$A$1:$H$16,MATCH('Property Value Dist'!W$4,Assumptions!$A$1:$A$16,0),MATCH('Property Value Dist'!W$2,Assumptions!$A$1:$H$1,0)),0)</f>
        <v>571897</v>
      </c>
      <c r="X47" s="19">
        <f>ROUND(INDEX('Pop and Housing Units'!$B$2:$P$115,MATCH('Property Value Dist'!$B47,'Pop and Housing Units'!$B$2:$B$115,0),MATCH('Property Value Dist'!X$2,'Pop and Housing Units'!$B$2:$P$2,0))*INDEX(Assumptions!$A$1:$H$16,MATCH('Property Value Dist'!X$4,Assumptions!$A$1:$A$16,0),MATCH('Property Value Dist'!X$2,Assumptions!$A$1:$H$1,0)),0)</f>
        <v>246840</v>
      </c>
      <c r="Y47" s="19">
        <f>ROUND(INDEX('Pop and Housing Units'!$B$2:$P$115,MATCH('Property Value Dist'!$B47,'Pop and Housing Units'!$B$2:$B$115,0),MATCH('Property Value Dist'!Y$2,'Pop and Housing Units'!$B$2:$P$2,0))*INDEX(Assumptions!$A$1:$H$16,MATCH('Property Value Dist'!Y$4,Assumptions!$A$1:$A$16,0),MATCH('Property Value Dist'!Y$2,Assumptions!$A$1:$H$1,0)),0)</f>
        <v>157449</v>
      </c>
      <c r="Z47" s="19">
        <f>ROUND(INDEX('Pop and Housing Units'!$B$2:$P$115,MATCH('Property Value Dist'!$B47,'Pop and Housing Units'!$B$2:$B$115,0),MATCH('Property Value Dist'!Z$2,'Pop and Housing Units'!$B$2:$P$2,0))*INDEX(Assumptions!$A$1:$H$16,MATCH('Property Value Dist'!Z$4,Assumptions!$A$1:$A$16,0),MATCH('Property Value Dist'!Z$2,Assumptions!$A$1:$H$1,0)),0)</f>
        <v>40632</v>
      </c>
      <c r="AA47" s="19">
        <f>ROUND(INDEX('Pop and Housing Units'!$B$2:$P$115,MATCH('Property Value Dist'!$B47,'Pop and Housing Units'!$B$2:$B$115,0),MATCH('Property Value Dist'!AA$2,'Pop and Housing Units'!$B$2:$P$2,0))*INDEX(Assumptions!$A$1:$H$16,MATCH('Property Value Dist'!AA$4,Assumptions!$A$1:$A$16,0),MATCH('Property Value Dist'!AA$2,Assumptions!$A$1:$H$1,0)),0)</f>
        <v>28442</v>
      </c>
      <c r="AB47" s="19">
        <f>ROUND(INDEX('Pop and Housing Units'!$B$2:$P$115,MATCH('Property Value Dist'!$B47,'Pop and Housing Units'!$B$2:$B$115,0),MATCH('Property Value Dist'!AB$2,'Pop and Housing Units'!$B$2:$P$2,0))*INDEX(Assumptions!$A$1:$H$16,MATCH('Property Value Dist'!AB$4,Assumptions!$A$1:$A$16,0),MATCH('Property Value Dist'!AB$2,Assumptions!$A$1:$H$1,0)),0)</f>
        <v>18792</v>
      </c>
      <c r="AC47" s="19">
        <f>ROUND(INDEX('Pop and Housing Units'!$B$2:$P$115,MATCH('Property Value Dist'!$B47,'Pop and Housing Units'!$B$2:$B$115,0),MATCH('Property Value Dist'!AC$2,'Pop and Housing Units'!$B$2:$P$2,0))*INDEX(Assumptions!$A$1:$H$16,MATCH('Property Value Dist'!AC$4,Assumptions!$A$1:$A$16,0),MATCH('Property Value Dist'!AC$2,Assumptions!$A$1:$H$1,0)),0)</f>
        <v>182855</v>
      </c>
      <c r="AD47" s="19">
        <f>ROUND(INDEX('Pop and Housing Units'!$B$2:$P$115,MATCH('Property Value Dist'!$B47,'Pop and Housing Units'!$B$2:$B$115,0),MATCH('Property Value Dist'!AD$2,'Pop and Housing Units'!$B$2:$P$2,0))*INDEX(Assumptions!$A$1:$H$16,MATCH('Property Value Dist'!AD$4,Assumptions!$A$1:$A$16,0),MATCH('Property Value Dist'!AD$2,Assumptions!$A$1:$H$1,0)),0)</f>
        <v>319996</v>
      </c>
      <c r="AE47" s="19">
        <f>ROUND(INDEX('Pop and Housing Units'!$B$2:$P$115,MATCH('Property Value Dist'!$B47,'Pop and Housing Units'!$B$2:$B$115,0),MATCH('Property Value Dist'!AE$2,'Pop and Housing Units'!$B$2:$P$2,0))*INDEX(Assumptions!$A$1:$H$16,MATCH('Property Value Dist'!AE$4,Assumptions!$A$1:$A$16,0),MATCH('Property Value Dist'!AE$2,Assumptions!$A$1:$H$1,0)),0)</f>
        <v>576814</v>
      </c>
      <c r="AF47" s="19">
        <f>ROUND(INDEX('Pop and Housing Units'!$B$2:$P$115,MATCH('Property Value Dist'!$B47,'Pop and Housing Units'!$B$2:$B$115,0),MATCH('Property Value Dist'!AF$2,'Pop and Housing Units'!$B$2:$P$2,0))*INDEX(Assumptions!$A$1:$H$16,MATCH('Property Value Dist'!AF$4,Assumptions!$A$1:$A$16,0),MATCH('Property Value Dist'!AF$2,Assumptions!$A$1:$H$1,0)),0)</f>
        <v>1109970</v>
      </c>
      <c r="AG47" s="19">
        <f>ROUND(INDEX('Pop and Housing Units'!$B$2:$P$115,MATCH('Property Value Dist'!$B47,'Pop and Housing Units'!$B$2:$B$115,0),MATCH('Property Value Dist'!AG$2,'Pop and Housing Units'!$B$2:$P$2,0))*INDEX(Assumptions!$A$1:$H$16,MATCH('Property Value Dist'!AG$4,Assumptions!$A$1:$A$16,0),MATCH('Property Value Dist'!AG$2,Assumptions!$A$1:$H$1,0)),0)</f>
        <v>540860</v>
      </c>
      <c r="AH47" s="19">
        <f>ROUND(INDEX('Pop and Housing Units'!$B$2:$P$115,MATCH('Property Value Dist'!$B47,'Pop and Housing Units'!$B$2:$B$115,0),MATCH('Property Value Dist'!AH$2,'Pop and Housing Units'!$B$2:$P$2,0))*INDEX(Assumptions!$A$1:$H$16,MATCH('Property Value Dist'!AH$4,Assumptions!$A$1:$A$16,0),MATCH('Property Value Dist'!AH$2,Assumptions!$A$1:$H$1,0)),0)</f>
        <v>390878</v>
      </c>
      <c r="AI47" s="19">
        <f>ROUND(INDEX('Pop and Housing Units'!$B$2:$P$115,MATCH('Property Value Dist'!$B47,'Pop and Housing Units'!$B$2:$B$115,0),MATCH('Property Value Dist'!AI$2,'Pop and Housing Units'!$B$2:$P$2,0))*INDEX(Assumptions!$A$1:$H$16,MATCH('Property Value Dist'!AI$4,Assumptions!$A$1:$A$16,0),MATCH('Property Value Dist'!AI$2,Assumptions!$A$1:$H$1,0)),0)</f>
        <v>972829</v>
      </c>
      <c r="AJ47" s="19">
        <f>ROUND(INDEX('Pop and Housing Units'!$B$2:$P$115,MATCH('Property Value Dist'!$B47,'Pop and Housing Units'!$B$2:$B$115,0),MATCH('Property Value Dist'!AJ$2,'Pop and Housing Units'!$B$2:$P$2,0))*INDEX(Assumptions!$A$1:$H$16,MATCH('Property Value Dist'!AJ$4,Assumptions!$A$1:$A$16,0),MATCH('Property Value Dist'!AJ$2,Assumptions!$A$1:$H$1,0)),0)</f>
        <v>517746</v>
      </c>
      <c r="AK47" s="19">
        <f>ROUND(INDEX('Pop and Housing Units'!$B$2:$P$115,MATCH('Property Value Dist'!$B47,'Pop and Housing Units'!$B$2:$B$115,0),MATCH('Property Value Dist'!AK$2,'Pop and Housing Units'!$B$2:$P$2,0))*INDEX(Assumptions!$A$1:$H$16,MATCH('Property Value Dist'!AK$4,Assumptions!$A$1:$A$16,0),MATCH('Property Value Dist'!AK$2,Assumptions!$A$1:$H$1,0)),0)</f>
        <v>222919</v>
      </c>
      <c r="AL47" s="19">
        <f>ROUND(INDEX('Pop and Housing Units'!$B$2:$P$115,MATCH('Property Value Dist'!$B47,'Pop and Housing Units'!$B$2:$B$115,0),MATCH('Property Value Dist'!AL$2,'Pop and Housing Units'!$B$2:$P$2,0))*INDEX(Assumptions!$A$1:$H$16,MATCH('Property Value Dist'!AL$4,Assumptions!$A$1:$A$16,0),MATCH('Property Value Dist'!AL$2,Assumptions!$A$1:$H$1,0)),0)</f>
        <v>218809</v>
      </c>
      <c r="AM47" s="19">
        <f>ROUND(INDEX('Pop and Housing Units'!$B$2:$P$115,MATCH('Property Value Dist'!$B47,'Pop and Housing Units'!$B$2:$B$115,0),MATCH('Property Value Dist'!AM$2,'Pop and Housing Units'!$B$2:$P$2,0))*INDEX(Assumptions!$A$1:$H$16,MATCH('Property Value Dist'!AM$4,Assumptions!$A$1:$A$16,0),MATCH('Property Value Dist'!AM$2,Assumptions!$A$1:$H$1,0)),0)</f>
        <v>44686</v>
      </c>
      <c r="AN47" s="19">
        <f>ROUND(INDEX('Pop and Housing Units'!$B$2:$P$115,MATCH('Property Value Dist'!$B47,'Pop and Housing Units'!$B$2:$B$115,0),MATCH('Property Value Dist'!AN$2,'Pop and Housing Units'!$B$2:$P$2,0))*INDEX(Assumptions!$A$1:$H$16,MATCH('Property Value Dist'!AN$4,Assumptions!$A$1:$A$16,0),MATCH('Property Value Dist'!AN$2,Assumptions!$A$1:$H$1,0)),0)</f>
        <v>18491</v>
      </c>
      <c r="AO47" s="19">
        <f>ROUND(INDEX('Pop and Housing Units'!$B$2:$P$115,MATCH('Property Value Dist'!$B47,'Pop and Housing Units'!$B$2:$B$115,0),MATCH('Property Value Dist'!AO$2,'Pop and Housing Units'!$B$2:$P$2,0))*INDEX(Assumptions!$A$1:$H$16,MATCH('Property Value Dist'!AO$4,Assumptions!$A$1:$A$16,0),MATCH('Property Value Dist'!AO$2,Assumptions!$A$1:$H$1,0)),0)</f>
        <v>19518</v>
      </c>
      <c r="AP47" s="19">
        <f>ROUND(INDEX('Pop and Housing Units'!$B$2:$P$115,MATCH('Property Value Dist'!$B47,'Pop and Housing Units'!$B$2:$B$115,0),MATCH('Property Value Dist'!AP$2,'Pop and Housing Units'!$B$2:$P$2,0))*INDEX(Assumptions!$A$1:$H$16,MATCH('Property Value Dist'!AP$4,Assumptions!$A$1:$A$16,0),MATCH('Property Value Dist'!AP$2,Assumptions!$A$1:$H$1,0)),0)</f>
        <v>127344</v>
      </c>
      <c r="AQ47" s="19">
        <f>ROUND(INDEX('Pop and Housing Units'!$B$2:$P$115,MATCH('Property Value Dist'!$B47,'Pop and Housing Units'!$B$2:$B$115,0),MATCH('Property Value Dist'!AQ$2,'Pop and Housing Units'!$B$2:$P$2,0))*INDEX(Assumptions!$A$1:$H$16,MATCH('Property Value Dist'!AQ$4,Assumptions!$A$1:$A$16,0),MATCH('Property Value Dist'!AQ$2,Assumptions!$A$1:$H$1,0)),0)</f>
        <v>127750</v>
      </c>
      <c r="AR47" s="19">
        <f>ROUND(INDEX('Pop and Housing Units'!$B$2:$P$115,MATCH('Property Value Dist'!$B47,'Pop and Housing Units'!$B$2:$B$115,0),MATCH('Property Value Dist'!AR$2,'Pop and Housing Units'!$B$2:$P$2,0))*INDEX(Assumptions!$A$1:$H$16,MATCH('Property Value Dist'!AR$4,Assumptions!$A$1:$A$16,0),MATCH('Property Value Dist'!AR$2,Assumptions!$A$1:$H$1,0)),0)</f>
        <v>106774</v>
      </c>
      <c r="AS47" s="19">
        <f>ROUND(INDEX('Pop and Housing Units'!$B$2:$P$115,MATCH('Property Value Dist'!$B47,'Pop and Housing Units'!$B$2:$B$115,0),MATCH('Property Value Dist'!AS$2,'Pop and Housing Units'!$B$2:$P$2,0))*INDEX(Assumptions!$A$1:$H$16,MATCH('Property Value Dist'!AS$4,Assumptions!$A$1:$A$16,0),MATCH('Property Value Dist'!AS$2,Assumptions!$A$1:$H$1,0)),0)</f>
        <v>116789</v>
      </c>
      <c r="AT47" s="19">
        <f>ROUND(INDEX('Pop and Housing Units'!$B$2:$P$115,MATCH('Property Value Dist'!$B47,'Pop and Housing Units'!$B$2:$B$115,0),MATCH('Property Value Dist'!AT$2,'Pop and Housing Units'!$B$2:$P$2,0))*INDEX(Assumptions!$A$1:$H$16,MATCH('Property Value Dist'!AT$4,Assumptions!$A$1:$A$16,0),MATCH('Property Value Dist'!AT$2,Assumptions!$A$1:$H$1,0)),0)</f>
        <v>59274</v>
      </c>
      <c r="AU47" s="19">
        <f>ROUND(INDEX('Pop and Housing Units'!$B$2:$P$115,MATCH('Property Value Dist'!$B47,'Pop and Housing Units'!$B$2:$B$115,0),MATCH('Property Value Dist'!AU$2,'Pop and Housing Units'!$B$2:$P$2,0))*INDEX(Assumptions!$A$1:$H$16,MATCH('Property Value Dist'!AU$4,Assumptions!$A$1:$A$16,0),MATCH('Property Value Dist'!AU$2,Assumptions!$A$1:$H$1,0)),0)</f>
        <v>22803</v>
      </c>
      <c r="AV47" s="19">
        <f>ROUND(INDEX('Pop and Housing Units'!$B$2:$P$115,MATCH('Property Value Dist'!$B47,'Pop and Housing Units'!$B$2:$B$115,0),MATCH('Property Value Dist'!AV$2,'Pop and Housing Units'!$B$2:$P$2,0))*INDEX(Assumptions!$A$1:$H$16,MATCH('Property Value Dist'!AV$4,Assumptions!$A$1:$A$16,0),MATCH('Property Value Dist'!AV$2,Assumptions!$A$1:$H$1,0)),0)</f>
        <v>68544</v>
      </c>
      <c r="AW47" s="19">
        <f>ROUND(INDEX('Pop and Housing Units'!$B$2:$P$115,MATCH('Property Value Dist'!$B47,'Pop and Housing Units'!$B$2:$B$115,0),MATCH('Property Value Dist'!AW$2,'Pop and Housing Units'!$B$2:$P$2,0))*INDEX(Assumptions!$A$1:$H$16,MATCH('Property Value Dist'!AW$4,Assumptions!$A$1:$A$16,0),MATCH('Property Value Dist'!AW$2,Assumptions!$A$1:$H$1,0)),0)</f>
        <v>19690</v>
      </c>
      <c r="AX47" s="19">
        <f>ROUND(INDEX('Pop and Housing Units'!$B$2:$P$115,MATCH('Property Value Dist'!$B47,'Pop and Housing Units'!$B$2:$B$115,0),MATCH('Property Value Dist'!AX$2,'Pop and Housing Units'!$B$2:$P$2,0))*INDEX(Assumptions!$A$1:$H$16,MATCH('Property Value Dist'!AX$4,Assumptions!$A$1:$A$16,0),MATCH('Property Value Dist'!AX$2,Assumptions!$A$1:$H$1,0)),0)</f>
        <v>12383</v>
      </c>
      <c r="AY47" s="19">
        <f>ROUND(INDEX('Pop and Housing Units'!$B$2:$P$115,MATCH('Property Value Dist'!$B47,'Pop and Housing Units'!$B$2:$B$115,0),MATCH('Property Value Dist'!AY$2,'Pop and Housing Units'!$B$2:$P$2,0))*INDEX(Assumptions!$A$1:$H$16,MATCH('Property Value Dist'!AY$4,Assumptions!$A$1:$A$16,0),MATCH('Property Value Dist'!AY$2,Assumptions!$A$1:$H$1,0)),0)</f>
        <v>7308</v>
      </c>
      <c r="AZ47" s="19">
        <f>ROUND(INDEX('Pop and Housing Units'!$B$2:$P$115,MATCH('Property Value Dist'!$B47,'Pop and Housing Units'!$B$2:$B$115,0),MATCH('Property Value Dist'!AZ$2,'Pop and Housing Units'!$B$2:$P$2,0))*INDEX(Assumptions!$A$1:$H$16,MATCH('Property Value Dist'!AZ$4,Assumptions!$A$1:$A$16,0),MATCH('Property Value Dist'!AZ$2,Assumptions!$A$1:$H$1,0)),0)</f>
        <v>1759</v>
      </c>
      <c r="BA47" s="19">
        <f>ROUND(INDEX('Pop and Housing Units'!$B$2:$P$115,MATCH('Property Value Dist'!$B47,'Pop and Housing Units'!$B$2:$B$115,0),MATCH('Property Value Dist'!BA$2,'Pop and Housing Units'!$B$2:$P$2,0))*INDEX(Assumptions!$A$1:$H$16,MATCH('Property Value Dist'!BA$4,Assumptions!$A$1:$A$16,0),MATCH('Property Value Dist'!BA$2,Assumptions!$A$1:$H$1,0)),0)</f>
        <v>4060</v>
      </c>
      <c r="BB47" s="19">
        <f>ROUND(INDEX('Pop and Housing Units'!$B$2:$P$115,MATCH('Property Value Dist'!$B47,'Pop and Housing Units'!$B$2:$B$115,0),MATCH('Property Value Dist'!BB$2,'Pop and Housing Units'!$B$2:$P$2,0))*INDEX(Assumptions!$A$1:$H$16,MATCH('Property Value Dist'!BB$4,Assumptions!$A$1:$A$16,0),MATCH('Property Value Dist'!BB$2,Assumptions!$A$1:$H$1,0)),0)</f>
        <v>2165</v>
      </c>
      <c r="BC47" s="19">
        <f>ROUND(INDEX('Pop and Housing Units'!$B$2:$P$115,MATCH('Property Value Dist'!$B47,'Pop and Housing Units'!$B$2:$B$115,0),MATCH('Property Value Dist'!BC$2,'Pop and Housing Units'!$B$2:$P$2,0))*INDEX(Assumptions!$A$1:$H$16,MATCH('Property Value Dist'!BC$4,Assumptions!$A$1:$A$16,0),MATCH('Property Value Dist'!BC$2,Assumptions!$A$1:$H$1,0)),0)</f>
        <v>79085</v>
      </c>
      <c r="BD47" s="19">
        <f>ROUND(INDEX('Pop and Housing Units'!$B$2:$P$115,MATCH('Property Value Dist'!$B47,'Pop and Housing Units'!$B$2:$B$115,0),MATCH('Property Value Dist'!BD$2,'Pop and Housing Units'!$B$2:$P$2,0))*INDEX(Assumptions!$A$1:$H$16,MATCH('Property Value Dist'!BD$4,Assumptions!$A$1:$A$16,0),MATCH('Property Value Dist'!BD$2,Assumptions!$A$1:$H$1,0)),0)</f>
        <v>110925</v>
      </c>
      <c r="BE47" s="19">
        <f>ROUND(INDEX('Pop and Housing Units'!$B$2:$P$115,MATCH('Property Value Dist'!$B47,'Pop and Housing Units'!$B$2:$B$115,0),MATCH('Property Value Dist'!BE$2,'Pop and Housing Units'!$B$2:$P$2,0))*INDEX(Assumptions!$A$1:$H$16,MATCH('Property Value Dist'!BE$4,Assumptions!$A$1:$A$16,0),MATCH('Property Value Dist'!BE$2,Assumptions!$A$1:$H$1,0)),0)</f>
        <v>150150</v>
      </c>
      <c r="BF47" s="19">
        <f>ROUND(INDEX('Pop and Housing Units'!$B$2:$P$115,MATCH('Property Value Dist'!$B47,'Pop and Housing Units'!$B$2:$B$115,0),MATCH('Property Value Dist'!BF$2,'Pop and Housing Units'!$B$2:$P$2,0))*INDEX(Assumptions!$A$1:$H$16,MATCH('Property Value Dist'!BF$4,Assumptions!$A$1:$A$16,0),MATCH('Property Value Dist'!BF$2,Assumptions!$A$1:$H$1,0)),0)</f>
        <v>148244</v>
      </c>
      <c r="BG47" s="19">
        <f>ROUND(INDEX('Pop and Housing Units'!$B$2:$P$115,MATCH('Property Value Dist'!$B47,'Pop and Housing Units'!$B$2:$B$115,0),MATCH('Property Value Dist'!BG$2,'Pop and Housing Units'!$B$2:$P$2,0))*INDEX(Assumptions!$A$1:$H$16,MATCH('Property Value Dist'!BG$4,Assumptions!$A$1:$A$16,0),MATCH('Property Value Dist'!BG$2,Assumptions!$A$1:$H$1,0)),0)</f>
        <v>94647</v>
      </c>
      <c r="BH47" s="19">
        <f>ROUND(INDEX('Pop and Housing Units'!$B$2:$P$115,MATCH('Property Value Dist'!$B47,'Pop and Housing Units'!$B$2:$B$115,0),MATCH('Property Value Dist'!BH$2,'Pop and Housing Units'!$B$2:$P$2,0))*INDEX(Assumptions!$A$1:$H$16,MATCH('Property Value Dist'!BH$4,Assumptions!$A$1:$A$16,0),MATCH('Property Value Dist'!BH$2,Assumptions!$A$1:$H$1,0)),0)</f>
        <v>53914</v>
      </c>
      <c r="BI47" s="19">
        <f>ROUND(INDEX('Pop and Housing Units'!$B$2:$P$115,MATCH('Property Value Dist'!$B47,'Pop and Housing Units'!$B$2:$B$115,0),MATCH('Property Value Dist'!BI$2,'Pop and Housing Units'!$B$2:$P$2,0))*INDEX(Assumptions!$A$1:$H$16,MATCH('Property Value Dist'!BI$4,Assumptions!$A$1:$A$16,0),MATCH('Property Value Dist'!BI$2,Assumptions!$A$1:$H$1,0)),0)</f>
        <v>100047</v>
      </c>
      <c r="BJ47" s="19">
        <f>ROUND(INDEX('Pop and Housing Units'!$B$2:$P$115,MATCH('Property Value Dist'!$B47,'Pop and Housing Units'!$B$2:$B$115,0),MATCH('Property Value Dist'!BJ$2,'Pop and Housing Units'!$B$2:$P$2,0))*INDEX(Assumptions!$A$1:$H$16,MATCH('Property Value Dist'!BJ$4,Assumptions!$A$1:$A$16,0),MATCH('Property Value Dist'!BJ$2,Assumptions!$A$1:$H$1,0)),0)</f>
        <v>33270</v>
      </c>
      <c r="BK47" s="19">
        <f>ROUND(INDEX('Pop and Housing Units'!$B$2:$P$115,MATCH('Property Value Dist'!$B47,'Pop and Housing Units'!$B$2:$B$115,0),MATCH('Property Value Dist'!BK$2,'Pop and Housing Units'!$B$2:$P$2,0))*INDEX(Assumptions!$A$1:$H$16,MATCH('Property Value Dist'!BK$4,Assumptions!$A$1:$A$16,0),MATCH('Property Value Dist'!BK$2,Assumptions!$A$1:$H$1,0)),0)</f>
        <v>11037</v>
      </c>
      <c r="BL47" s="19">
        <f>ROUND(INDEX('Pop and Housing Units'!$B$2:$P$115,MATCH('Property Value Dist'!$B47,'Pop and Housing Units'!$B$2:$B$115,0),MATCH('Property Value Dist'!BL$2,'Pop and Housing Units'!$B$2:$P$2,0))*INDEX(Assumptions!$A$1:$H$16,MATCH('Property Value Dist'!BL$4,Assumptions!$A$1:$A$16,0),MATCH('Property Value Dist'!BL$2,Assumptions!$A$1:$H$1,0)),0)</f>
        <v>7146</v>
      </c>
      <c r="BM47" s="19">
        <f>ROUND(INDEX('Pop and Housing Units'!$B$2:$P$115,MATCH('Property Value Dist'!$B47,'Pop and Housing Units'!$B$2:$B$115,0),MATCH('Property Value Dist'!BM$2,'Pop and Housing Units'!$B$2:$P$2,0))*INDEX(Assumptions!$A$1:$H$16,MATCH('Property Value Dist'!BM$4,Assumptions!$A$1:$A$16,0),MATCH('Property Value Dist'!BM$2,Assumptions!$A$1:$H$1,0)),0)</f>
        <v>1429</v>
      </c>
      <c r="BN47" s="19">
        <f>ROUND(INDEX('Pop and Housing Units'!$B$2:$P$115,MATCH('Property Value Dist'!$B47,'Pop and Housing Units'!$B$2:$B$115,0),MATCH('Property Value Dist'!BN$2,'Pop and Housing Units'!$B$2:$P$2,0))*INDEX(Assumptions!$A$1:$H$16,MATCH('Property Value Dist'!BN$4,Assumptions!$A$1:$A$16,0),MATCH('Property Value Dist'!BN$2,Assumptions!$A$1:$H$1,0)),0)</f>
        <v>238</v>
      </c>
      <c r="BO47" s="19">
        <f>ROUND(INDEX('Pop and Housing Units'!$B$2:$P$115,MATCH('Property Value Dist'!$B47,'Pop and Housing Units'!$B$2:$B$115,0),MATCH('Property Value Dist'!BO$2,'Pop and Housing Units'!$B$2:$P$2,0))*INDEX(Assumptions!$A$1:$H$16,MATCH('Property Value Dist'!BO$4,Assumptions!$A$1:$A$16,0),MATCH('Property Value Dist'!BO$2,Assumptions!$A$1:$H$1,0)),0)</f>
        <v>3891</v>
      </c>
      <c r="BP47" s="19">
        <f>ROUND(INDEX('Pop and Housing Units'!$B$2:$P$115,MATCH('Property Value Dist'!$B47,'Pop and Housing Units'!$B$2:$B$115,0),MATCH('Property Value Dist'!BP$2,'Pop and Housing Units'!$B$2:$P$2,0))*INDEX(Assumptions!$A$1:$H$16,MATCH('Property Value Dist'!BP$4,Assumptions!$A$1:$A$16,0),MATCH('Property Value Dist'!BP$2,Assumptions!$A$1:$H$1,0)),0)</f>
        <v>15606</v>
      </c>
      <c r="BQ47" s="19">
        <f>ROUND(INDEX('Pop and Housing Units'!$B$2:$P$115,MATCH('Property Value Dist'!$B47,'Pop and Housing Units'!$B$2:$B$115,0),MATCH('Property Value Dist'!BQ$2,'Pop and Housing Units'!$B$2:$P$2,0))*INDEX(Assumptions!$A$1:$H$16,MATCH('Property Value Dist'!BQ$4,Assumptions!$A$1:$A$16,0),MATCH('Property Value Dist'!BQ$2,Assumptions!$A$1:$H$1,0)),0)</f>
        <v>32466</v>
      </c>
      <c r="BR47" s="19">
        <f>ROUND(INDEX('Pop and Housing Units'!$B$2:$P$115,MATCH('Property Value Dist'!$B47,'Pop and Housing Units'!$B$2:$B$115,0),MATCH('Property Value Dist'!BR$2,'Pop and Housing Units'!$B$2:$P$2,0))*INDEX(Assumptions!$A$1:$H$16,MATCH('Property Value Dist'!BR$4,Assumptions!$A$1:$A$16,0),MATCH('Property Value Dist'!BR$2,Assumptions!$A$1:$H$1,0)),0)</f>
        <v>27469</v>
      </c>
      <c r="BS47" s="19">
        <f>ROUND(INDEX('Pop and Housing Units'!$B$2:$P$115,MATCH('Property Value Dist'!$B47,'Pop and Housing Units'!$B$2:$B$115,0),MATCH('Property Value Dist'!BS$2,'Pop and Housing Units'!$B$2:$P$2,0))*INDEX(Assumptions!$A$1:$H$16,MATCH('Property Value Dist'!BS$4,Assumptions!$A$1:$A$16,0),MATCH('Property Value Dist'!BS$2,Assumptions!$A$1:$H$1,0)),0)</f>
        <v>33000</v>
      </c>
      <c r="BT47" s="19">
        <f>ROUND(INDEX('Pop and Housing Units'!$B$2:$P$115,MATCH('Property Value Dist'!$B47,'Pop and Housing Units'!$B$2:$B$115,0),MATCH('Property Value Dist'!BT$2,'Pop and Housing Units'!$B$2:$P$2,0))*INDEX(Assumptions!$A$1:$H$16,MATCH('Property Value Dist'!BT$4,Assumptions!$A$1:$A$16,0),MATCH('Property Value Dist'!BT$2,Assumptions!$A$1:$H$1,0)),0)</f>
        <v>21075</v>
      </c>
      <c r="BU47" s="19">
        <f>ROUND(INDEX('Pop and Housing Units'!$B$2:$P$115,MATCH('Property Value Dist'!$B47,'Pop and Housing Units'!$B$2:$B$115,0),MATCH('Property Value Dist'!BU$2,'Pop and Housing Units'!$B$2:$P$2,0))*INDEX(Assumptions!$A$1:$H$16,MATCH('Property Value Dist'!BU$4,Assumptions!$A$1:$A$16,0),MATCH('Property Value Dist'!BU$2,Assumptions!$A$1:$H$1,0)),0)</f>
        <v>11966</v>
      </c>
      <c r="BV47" s="19">
        <f>ROUND(INDEX('Pop and Housing Units'!$B$2:$P$115,MATCH('Property Value Dist'!$B47,'Pop and Housing Units'!$B$2:$B$115,0),MATCH('Property Value Dist'!BV$2,'Pop and Housing Units'!$B$2:$P$2,0))*INDEX(Assumptions!$A$1:$H$16,MATCH('Property Value Dist'!BV$4,Assumptions!$A$1:$A$16,0),MATCH('Property Value Dist'!BV$2,Assumptions!$A$1:$H$1,0)),0)</f>
        <v>34994</v>
      </c>
      <c r="BW47" s="19">
        <f>ROUND(INDEX('Pop and Housing Units'!$B$2:$P$115,MATCH('Property Value Dist'!$B47,'Pop and Housing Units'!$B$2:$B$115,0),MATCH('Property Value Dist'!BW$2,'Pop and Housing Units'!$B$2:$P$2,0))*INDEX(Assumptions!$A$1:$H$16,MATCH('Property Value Dist'!BW$4,Assumptions!$A$1:$A$16,0),MATCH('Property Value Dist'!BW$2,Assumptions!$A$1:$H$1,0)),0)</f>
        <v>16469</v>
      </c>
      <c r="BX47" s="19">
        <f>ROUND(INDEX('Pop and Housing Units'!$B$2:$P$115,MATCH('Property Value Dist'!$B47,'Pop and Housing Units'!$B$2:$B$115,0),MATCH('Property Value Dist'!BX$2,'Pop and Housing Units'!$B$2:$P$2,0))*INDEX(Assumptions!$A$1:$H$16,MATCH('Property Value Dist'!BX$4,Assumptions!$A$1:$A$16,0),MATCH('Property Value Dist'!BX$2,Assumptions!$A$1:$H$1,0)),0)</f>
        <v>6271</v>
      </c>
      <c r="BY47" s="19">
        <f>ROUND(INDEX('Pop and Housing Units'!$B$2:$P$115,MATCH('Property Value Dist'!$B47,'Pop and Housing Units'!$B$2:$B$115,0),MATCH('Property Value Dist'!BY$2,'Pop and Housing Units'!$B$2:$P$2,0))*INDEX(Assumptions!$A$1:$H$16,MATCH('Property Value Dist'!BY$4,Assumptions!$A$1:$A$16,0),MATCH('Property Value Dist'!BY$2,Assumptions!$A$1:$H$1,0)),0)</f>
        <v>3249</v>
      </c>
      <c r="BZ47" s="19">
        <f>ROUND(INDEX('Pop and Housing Units'!$B$2:$P$115,MATCH('Property Value Dist'!$B47,'Pop and Housing Units'!$B$2:$B$115,0),MATCH('Property Value Dist'!BZ$2,'Pop and Housing Units'!$B$2:$P$2,0))*INDEX(Assumptions!$A$1:$H$16,MATCH('Property Value Dist'!BZ$4,Assumptions!$A$1:$A$16,0),MATCH('Property Value Dist'!BZ$2,Assumptions!$A$1:$H$1,0)),0)</f>
        <v>2221</v>
      </c>
      <c r="CA47" s="19">
        <f>ROUND(INDEX('Pop and Housing Units'!$B$2:$P$115,MATCH('Property Value Dist'!$B47,'Pop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47" s="19">
        <f>ROUND(INDEX('Pop and Housing Units'!$B$2:$P$115,MATCH('Property Value Dist'!$B47,'Pop and Housing Units'!$B$2:$B$115,0),MATCH('Property Value Dist'!CB$2,'Pop and Housing Units'!$B$2:$P$2,0))*INDEX(Assumptions!$A$1:$H$16,MATCH('Property Value Dist'!CB$4,Assumptions!$A$1:$A$16,0),MATCH('Property Value Dist'!CB$2,Assumptions!$A$1:$H$1,0)),0)</f>
        <v>822</v>
      </c>
    </row>
    <row r="48" spans="2:80">
      <c r="B48" s="18">
        <f t="shared" si="6"/>
        <v>2063</v>
      </c>
      <c r="C48" s="17">
        <f>ROUND(INDEX('Pop and Housing Units'!$B$2:$P$115,MATCH('Property Value Dist'!$B48,'Pop and Housing Units'!$B$2:$B$115,0),MATCH('Property Value Dist'!C$2,'Pop and Housing Units'!$B$2:$P$2,0))*INDEX(Assumptions!$A$1:$H$16,MATCH('Property Value Dist'!C$4,Assumptions!$A$1:$A$16,0),MATCH('Property Value Dist'!C$2,Assumptions!$A$1:$H$1,0)),0)</f>
        <v>289708</v>
      </c>
      <c r="D48" s="17">
        <f>ROUND(INDEX('Pop and Housing Units'!$B$2:$P$115,MATCH('Property Value Dist'!$B48,'Pop and Housing Units'!$B$2:$B$115,0),MATCH('Property Value Dist'!D$2,'Pop and Housing Units'!$B$2:$P$2,0))*INDEX(Assumptions!$A$1:$H$16,MATCH('Property Value Dist'!D$4,Assumptions!$A$1:$A$16,0),MATCH('Property Value Dist'!D$2,Assumptions!$A$1:$H$1,0)),0)</f>
        <v>309246</v>
      </c>
      <c r="E48" s="17">
        <f>ROUND(INDEX('Pop and Housing Units'!$B$2:$P$115,MATCH('Property Value Dist'!$B48,'Pop and Housing Units'!$B$2:$B$115,0),MATCH('Property Value Dist'!E$2,'Pop and Housing Units'!$B$2:$P$2,0))*INDEX(Assumptions!$A$1:$H$16,MATCH('Property Value Dist'!E$4,Assumptions!$A$1:$A$16,0),MATCH('Property Value Dist'!E$2,Assumptions!$A$1:$H$1,0)),0)</f>
        <v>468249</v>
      </c>
      <c r="F48" s="17">
        <f>ROUND(INDEX('Pop and Housing Units'!$B$2:$P$115,MATCH('Property Value Dist'!$B48,'Pop and Housing Units'!$B$2:$B$115,0),MATCH('Property Value Dist'!F$2,'Pop and Housing Units'!$B$2:$P$2,0))*INDEX(Assumptions!$A$1:$H$16,MATCH('Property Value Dist'!F$4,Assumptions!$A$1:$A$16,0),MATCH('Property Value Dist'!F$2,Assumptions!$A$1:$H$1,0)),0)</f>
        <v>1080677</v>
      </c>
      <c r="G48" s="17">
        <f>ROUND(INDEX('Pop and Housing Units'!$B$2:$P$115,MATCH('Property Value Dist'!$B48,'Pop and Housing Units'!$B$2:$B$115,0),MATCH('Property Value Dist'!G$2,'Pop and Housing Units'!$B$2:$P$2,0))*INDEX(Assumptions!$A$1:$H$16,MATCH('Property Value Dist'!G$4,Assumptions!$A$1:$A$16,0),MATCH('Property Value Dist'!G$2,Assumptions!$A$1:$H$1,0)),0)</f>
        <v>726291</v>
      </c>
      <c r="H48" s="17">
        <f>ROUND(INDEX('Pop and Housing Units'!$B$2:$P$115,MATCH('Property Value Dist'!$B48,'Pop and Housing Units'!$B$2:$B$115,0),MATCH('Property Value Dist'!H$2,'Pop and Housing Units'!$B$2:$P$2,0))*INDEX(Assumptions!$A$1:$H$16,MATCH('Property Value Dist'!H$4,Assumptions!$A$1:$A$16,0),MATCH('Property Value Dist'!H$2,Assumptions!$A$1:$H$1,0)),0)</f>
        <v>551118</v>
      </c>
      <c r="I48" s="17">
        <f>ROUND(INDEX('Pop and Housing Units'!$B$2:$P$115,MATCH('Property Value Dist'!$B48,'Pop and Housing Units'!$B$2:$B$115,0),MATCH('Property Value Dist'!I$2,'Pop and Housing Units'!$B$2:$P$2,0))*INDEX(Assumptions!$A$1:$H$16,MATCH('Property Value Dist'!I$4,Assumptions!$A$1:$A$16,0),MATCH('Property Value Dist'!I$2,Assumptions!$A$1:$H$1,0)),0)</f>
        <v>1544210</v>
      </c>
      <c r="J48" s="17">
        <f>ROUND(INDEX('Pop and Housing Units'!$B$2:$P$115,MATCH('Property Value Dist'!$B48,'Pop and Housing Units'!$B$2:$B$115,0),MATCH('Property Value Dist'!J$2,'Pop and Housing Units'!$B$2:$P$2,0))*INDEX(Assumptions!$A$1:$H$16,MATCH('Property Value Dist'!J$4,Assumptions!$A$1:$A$16,0),MATCH('Property Value Dist'!J$2,Assumptions!$A$1:$H$1,0)),0)</f>
        <v>775473</v>
      </c>
      <c r="K48" s="17">
        <f>ROUND(INDEX('Pop and Housing Units'!$B$2:$P$115,MATCH('Property Value Dist'!$B48,'Pop and Housing Units'!$B$2:$B$115,0),MATCH('Property Value Dist'!K$2,'Pop and Housing Units'!$B$2:$P$2,0))*INDEX(Assumptions!$A$1:$H$16,MATCH('Property Value Dist'!K$4,Assumptions!$A$1:$A$16,0),MATCH('Property Value Dist'!K$2,Assumptions!$A$1:$H$1,0)),0)</f>
        <v>355734</v>
      </c>
      <c r="L48" s="17">
        <f>ROUND(INDEX('Pop and Housing Units'!$B$2:$P$115,MATCH('Property Value Dist'!$B48,'Pop and Housing Units'!$B$2:$B$115,0),MATCH('Property Value Dist'!L$2,'Pop and Housing Units'!$B$2:$P$2,0))*INDEX(Assumptions!$A$1:$H$16,MATCH('Property Value Dist'!L$4,Assumptions!$A$1:$A$16,0),MATCH('Property Value Dist'!L$2,Assumptions!$A$1:$H$1,0)),0)</f>
        <v>386052</v>
      </c>
      <c r="M48" s="17">
        <f>ROUND(INDEX('Pop and Housing Units'!$B$2:$P$115,MATCH('Property Value Dist'!$B48,'Pop and Housing Units'!$B$2:$B$115,0),MATCH('Property Value Dist'!M$2,'Pop and Housing Units'!$B$2:$P$2,0))*INDEX(Assumptions!$A$1:$H$16,MATCH('Property Value Dist'!M$4,Assumptions!$A$1:$A$16,0),MATCH('Property Value Dist'!M$2,Assumptions!$A$1:$H$1,0)),0)</f>
        <v>134074</v>
      </c>
      <c r="N48" s="17">
        <f>ROUND(INDEX('Pop and Housing Units'!$B$2:$P$115,MATCH('Property Value Dist'!$B48,'Pop and Housing Units'!$B$2:$B$115,0),MATCH('Property Value Dist'!N$2,'Pop and Housing Units'!$B$2:$P$2,0))*INDEX(Assumptions!$A$1:$H$16,MATCH('Property Value Dist'!N$4,Assumptions!$A$1:$A$16,0),MATCH('Property Value Dist'!N$2,Assumptions!$A$1:$H$1,0)),0)</f>
        <v>76132</v>
      </c>
      <c r="O48" s="17">
        <f>ROUND(INDEX('Pop and Housing Units'!$B$2:$P$115,MATCH('Property Value Dist'!$B48,'Pop and Housing Units'!$B$2:$B$115,0),MATCH('Property Value Dist'!O$2,'Pop and Housing Units'!$B$2:$P$2,0))*INDEX(Assumptions!$A$1:$H$16,MATCH('Property Value Dist'!O$4,Assumptions!$A$1:$A$16,0),MATCH('Property Value Dist'!O$2,Assumptions!$A$1:$H$1,0)),0)</f>
        <v>40424</v>
      </c>
      <c r="P48" s="17">
        <f>ROUND(INDEX('Pop and Housing Units'!$B$2:$P$115,MATCH('Property Value Dist'!$B48,'Pop and Housing Units'!$B$2:$B$115,0),MATCH('Property Value Dist'!P$2,'Pop and Housing Units'!$B$2:$P$2,0))*INDEX(Assumptions!$A$1:$H$16,MATCH('Property Value Dist'!P$4,Assumptions!$A$1:$A$16,0),MATCH('Property Value Dist'!P$2,Assumptions!$A$1:$H$1,0)),0)</f>
        <v>330785</v>
      </c>
      <c r="Q48" s="17">
        <f>ROUND(INDEX('Pop and Housing Units'!$B$2:$P$115,MATCH('Property Value Dist'!$B48,'Pop and Housing Units'!$B$2:$B$115,0),MATCH('Property Value Dist'!Q$2,'Pop and Housing Units'!$B$2:$P$2,0))*INDEX(Assumptions!$A$1:$H$16,MATCH('Property Value Dist'!Q$4,Assumptions!$A$1:$A$16,0),MATCH('Property Value Dist'!Q$2,Assumptions!$A$1:$H$1,0)),0)</f>
        <v>280619</v>
      </c>
      <c r="R48" s="17">
        <f>ROUND(INDEX('Pop and Housing Units'!$B$2:$P$115,MATCH('Property Value Dist'!$B48,'Pop and Housing Units'!$B$2:$B$115,0),MATCH('Property Value Dist'!R$2,'Pop and Housing Units'!$B$2:$P$2,0))*INDEX(Assumptions!$A$1:$H$16,MATCH('Property Value Dist'!R$4,Assumptions!$A$1:$A$16,0),MATCH('Property Value Dist'!R$2,Assumptions!$A$1:$H$1,0)),0)</f>
        <v>362139</v>
      </c>
      <c r="S48" s="17">
        <f>ROUND(INDEX('Pop and Housing Units'!$B$2:$P$115,MATCH('Property Value Dist'!$B48,'Pop and Housing Units'!$B$2:$B$115,0),MATCH('Property Value Dist'!S$2,'Pop and Housing Units'!$B$2:$P$2,0))*INDEX(Assumptions!$A$1:$H$16,MATCH('Property Value Dist'!S$4,Assumptions!$A$1:$A$16,0),MATCH('Property Value Dist'!S$2,Assumptions!$A$1:$H$1,0)),0)</f>
        <v>800051</v>
      </c>
      <c r="T48" s="17">
        <f>ROUND(INDEX('Pop and Housing Units'!$B$2:$P$115,MATCH('Property Value Dist'!$B48,'Pop and Housing Units'!$B$2:$B$115,0),MATCH('Property Value Dist'!T$2,'Pop and Housing Units'!$B$2:$P$2,0))*INDEX(Assumptions!$A$1:$H$16,MATCH('Property Value Dist'!T$4,Assumptions!$A$1:$A$16,0),MATCH('Property Value Dist'!T$2,Assumptions!$A$1:$H$1,0)),0)</f>
        <v>585276</v>
      </c>
      <c r="U48" s="17">
        <f>ROUND(INDEX('Pop and Housing Units'!$B$2:$P$115,MATCH('Property Value Dist'!$B48,'Pop and Housing Units'!$B$2:$B$115,0),MATCH('Property Value Dist'!U$2,'Pop and Housing Units'!$B$2:$P$2,0))*INDEX(Assumptions!$A$1:$H$16,MATCH('Property Value Dist'!U$4,Assumptions!$A$1:$A$16,0),MATCH('Property Value Dist'!U$2,Assumptions!$A$1:$H$1,0)),0)</f>
        <v>494871</v>
      </c>
      <c r="V48" s="17">
        <f>ROUND(INDEX('Pop and Housing Units'!$B$2:$P$115,MATCH('Property Value Dist'!$B48,'Pop and Housing Units'!$B$2:$B$115,0),MATCH('Property Value Dist'!V$2,'Pop and Housing Units'!$B$2:$P$2,0))*INDEX(Assumptions!$A$1:$H$16,MATCH('Property Value Dist'!V$4,Assumptions!$A$1:$A$16,0),MATCH('Property Value Dist'!V$2,Assumptions!$A$1:$H$1,0)),0)</f>
        <v>1277155</v>
      </c>
      <c r="W48" s="17">
        <f>ROUND(INDEX('Pop and Housing Units'!$B$2:$P$115,MATCH('Property Value Dist'!$B48,'Pop and Housing Units'!$B$2:$B$115,0),MATCH('Property Value Dist'!W$2,'Pop and Housing Units'!$B$2:$P$2,0))*INDEX(Assumptions!$A$1:$H$16,MATCH('Property Value Dist'!W$4,Assumptions!$A$1:$A$16,0),MATCH('Property Value Dist'!W$2,Assumptions!$A$1:$H$1,0)),0)</f>
        <v>588411</v>
      </c>
      <c r="X48" s="17">
        <f>ROUND(INDEX('Pop and Housing Units'!$B$2:$P$115,MATCH('Property Value Dist'!$B48,'Pop and Housing Units'!$B$2:$B$115,0),MATCH('Property Value Dist'!X$2,'Pop and Housing Units'!$B$2:$P$2,0))*INDEX(Assumptions!$A$1:$H$16,MATCH('Property Value Dist'!X$4,Assumptions!$A$1:$A$16,0),MATCH('Property Value Dist'!X$2,Assumptions!$A$1:$H$1,0)),0)</f>
        <v>253968</v>
      </c>
      <c r="Y48" s="17">
        <f>ROUND(INDEX('Pop and Housing Units'!$B$2:$P$115,MATCH('Property Value Dist'!$B48,'Pop and Housing Units'!$B$2:$B$115,0),MATCH('Property Value Dist'!Y$2,'Pop and Housing Units'!$B$2:$P$2,0))*INDEX(Assumptions!$A$1:$H$16,MATCH('Property Value Dist'!Y$4,Assumptions!$A$1:$A$16,0),MATCH('Property Value Dist'!Y$2,Assumptions!$A$1:$H$1,0)),0)</f>
        <v>161996</v>
      </c>
      <c r="Z48" s="17">
        <f>ROUND(INDEX('Pop and Housing Units'!$B$2:$P$115,MATCH('Property Value Dist'!$B48,'Pop and Housing Units'!$B$2:$B$115,0),MATCH('Property Value Dist'!Z$2,'Pop and Housing Units'!$B$2:$P$2,0))*INDEX(Assumptions!$A$1:$H$16,MATCH('Property Value Dist'!Z$4,Assumptions!$A$1:$A$16,0),MATCH('Property Value Dist'!Z$2,Assumptions!$A$1:$H$1,0)),0)</f>
        <v>41805</v>
      </c>
      <c r="AA48" s="17">
        <f>ROUND(INDEX('Pop and Housing Units'!$B$2:$P$115,MATCH('Property Value Dist'!$B48,'Pop and Housing Units'!$B$2:$B$115,0),MATCH('Property Value Dist'!AA$2,'Pop and Housing Units'!$B$2:$P$2,0))*INDEX(Assumptions!$A$1:$H$16,MATCH('Property Value Dist'!AA$4,Assumptions!$A$1:$A$16,0),MATCH('Property Value Dist'!AA$2,Assumptions!$A$1:$H$1,0)),0)</f>
        <v>29264</v>
      </c>
      <c r="AB48" s="17">
        <f>ROUND(INDEX('Pop and Housing Units'!$B$2:$P$115,MATCH('Property Value Dist'!$B48,'Pop and Housing Units'!$B$2:$B$115,0),MATCH('Property Value Dist'!AB$2,'Pop and Housing Units'!$B$2:$P$2,0))*INDEX(Assumptions!$A$1:$H$16,MATCH('Property Value Dist'!AB$4,Assumptions!$A$1:$A$16,0),MATCH('Property Value Dist'!AB$2,Assumptions!$A$1:$H$1,0)),0)</f>
        <v>19335</v>
      </c>
      <c r="AC48" s="17">
        <f>ROUND(INDEX('Pop and Housing Units'!$B$2:$P$115,MATCH('Property Value Dist'!$B48,'Pop and Housing Units'!$B$2:$B$115,0),MATCH('Property Value Dist'!AC$2,'Pop and Housing Units'!$B$2:$P$2,0))*INDEX(Assumptions!$A$1:$H$16,MATCH('Property Value Dist'!AC$4,Assumptions!$A$1:$A$16,0),MATCH('Property Value Dist'!AC$2,Assumptions!$A$1:$H$1,0)),0)</f>
        <v>188829</v>
      </c>
      <c r="AD48" s="17">
        <f>ROUND(INDEX('Pop and Housing Units'!$B$2:$P$115,MATCH('Property Value Dist'!$B48,'Pop and Housing Units'!$B$2:$B$115,0),MATCH('Property Value Dist'!AD$2,'Pop and Housing Units'!$B$2:$P$2,0))*INDEX(Assumptions!$A$1:$H$16,MATCH('Property Value Dist'!AD$4,Assumptions!$A$1:$A$16,0),MATCH('Property Value Dist'!AD$2,Assumptions!$A$1:$H$1,0)),0)</f>
        <v>330451</v>
      </c>
      <c r="AE48" s="17">
        <f>ROUND(INDEX('Pop and Housing Units'!$B$2:$P$115,MATCH('Property Value Dist'!$B48,'Pop and Housing Units'!$B$2:$B$115,0),MATCH('Property Value Dist'!AE$2,'Pop and Housing Units'!$B$2:$P$2,0))*INDEX(Assumptions!$A$1:$H$16,MATCH('Property Value Dist'!AE$4,Assumptions!$A$1:$A$16,0),MATCH('Property Value Dist'!AE$2,Assumptions!$A$1:$H$1,0)),0)</f>
        <v>595660</v>
      </c>
      <c r="AF48" s="17">
        <f>ROUND(INDEX('Pop and Housing Units'!$B$2:$P$115,MATCH('Property Value Dist'!$B48,'Pop and Housing Units'!$B$2:$B$115,0),MATCH('Property Value Dist'!AF$2,'Pop and Housing Units'!$B$2:$P$2,0))*INDEX(Assumptions!$A$1:$H$16,MATCH('Property Value Dist'!AF$4,Assumptions!$A$1:$A$16,0),MATCH('Property Value Dist'!AF$2,Assumptions!$A$1:$H$1,0)),0)</f>
        <v>1146234</v>
      </c>
      <c r="AG48" s="17">
        <f>ROUND(INDEX('Pop and Housing Units'!$B$2:$P$115,MATCH('Property Value Dist'!$B48,'Pop and Housing Units'!$B$2:$B$115,0),MATCH('Property Value Dist'!AG$2,'Pop and Housing Units'!$B$2:$P$2,0))*INDEX(Assumptions!$A$1:$H$16,MATCH('Property Value Dist'!AG$4,Assumptions!$A$1:$A$16,0),MATCH('Property Value Dist'!AG$2,Assumptions!$A$1:$H$1,0)),0)</f>
        <v>558531</v>
      </c>
      <c r="AH48" s="17">
        <f>ROUND(INDEX('Pop and Housing Units'!$B$2:$P$115,MATCH('Property Value Dist'!$B48,'Pop and Housing Units'!$B$2:$B$115,0),MATCH('Property Value Dist'!AH$2,'Pop and Housing Units'!$B$2:$P$2,0))*INDEX(Assumptions!$A$1:$H$16,MATCH('Property Value Dist'!AH$4,Assumptions!$A$1:$A$16,0),MATCH('Property Value Dist'!AH$2,Assumptions!$A$1:$H$1,0)),0)</f>
        <v>403648</v>
      </c>
      <c r="AI48" s="17">
        <f>ROUND(INDEX('Pop and Housing Units'!$B$2:$P$115,MATCH('Property Value Dist'!$B48,'Pop and Housing Units'!$B$2:$B$115,0),MATCH('Property Value Dist'!AI$2,'Pop and Housing Units'!$B$2:$P$2,0))*INDEX(Assumptions!$A$1:$H$16,MATCH('Property Value Dist'!AI$4,Assumptions!$A$1:$A$16,0),MATCH('Property Value Dist'!AI$2,Assumptions!$A$1:$H$1,0)),0)</f>
        <v>1004612</v>
      </c>
      <c r="AJ48" s="17">
        <f>ROUND(INDEX('Pop and Housing Units'!$B$2:$P$115,MATCH('Property Value Dist'!$B48,'Pop and Housing Units'!$B$2:$B$115,0),MATCH('Property Value Dist'!AJ$2,'Pop and Housing Units'!$B$2:$P$2,0))*INDEX(Assumptions!$A$1:$H$16,MATCH('Property Value Dist'!AJ$4,Assumptions!$A$1:$A$16,0),MATCH('Property Value Dist'!AJ$2,Assumptions!$A$1:$H$1,0)),0)</f>
        <v>534662</v>
      </c>
      <c r="AK48" s="17">
        <f>ROUND(INDEX('Pop and Housing Units'!$B$2:$P$115,MATCH('Property Value Dist'!$B48,'Pop and Housing Units'!$B$2:$B$115,0),MATCH('Property Value Dist'!AK$2,'Pop and Housing Units'!$B$2:$P$2,0))*INDEX(Assumptions!$A$1:$H$16,MATCH('Property Value Dist'!AK$4,Assumptions!$A$1:$A$16,0),MATCH('Property Value Dist'!AK$2,Assumptions!$A$1:$H$1,0)),0)</f>
        <v>230202</v>
      </c>
      <c r="AL48" s="17">
        <f>ROUND(INDEX('Pop and Housing Units'!$B$2:$P$115,MATCH('Property Value Dist'!$B48,'Pop and Housing Units'!$B$2:$B$115,0),MATCH('Property Value Dist'!AL$2,'Pop and Housing Units'!$B$2:$P$2,0))*INDEX(Assumptions!$A$1:$H$16,MATCH('Property Value Dist'!AL$4,Assumptions!$A$1:$A$16,0),MATCH('Property Value Dist'!AL$2,Assumptions!$A$1:$H$1,0)),0)</f>
        <v>225958</v>
      </c>
      <c r="AM48" s="17">
        <f>ROUND(INDEX('Pop and Housing Units'!$B$2:$P$115,MATCH('Property Value Dist'!$B48,'Pop and Housing Units'!$B$2:$B$115,0),MATCH('Property Value Dist'!AM$2,'Pop and Housing Units'!$B$2:$P$2,0))*INDEX(Assumptions!$A$1:$H$16,MATCH('Property Value Dist'!AM$4,Assumptions!$A$1:$A$16,0),MATCH('Property Value Dist'!AM$2,Assumptions!$A$1:$H$1,0)),0)</f>
        <v>46146</v>
      </c>
      <c r="AN48" s="17">
        <f>ROUND(INDEX('Pop and Housing Units'!$B$2:$P$115,MATCH('Property Value Dist'!$B48,'Pop and Housing Units'!$B$2:$B$115,0),MATCH('Property Value Dist'!AN$2,'Pop and Housing Units'!$B$2:$P$2,0))*INDEX(Assumptions!$A$1:$H$16,MATCH('Property Value Dist'!AN$4,Assumptions!$A$1:$A$16,0),MATCH('Property Value Dist'!AN$2,Assumptions!$A$1:$H$1,0)),0)</f>
        <v>19095</v>
      </c>
      <c r="AO48" s="17">
        <f>ROUND(INDEX('Pop and Housing Units'!$B$2:$P$115,MATCH('Property Value Dist'!$B48,'Pop and Housing Units'!$B$2:$B$115,0),MATCH('Property Value Dist'!AO$2,'Pop and Housing Units'!$B$2:$P$2,0))*INDEX(Assumptions!$A$1:$H$16,MATCH('Property Value Dist'!AO$4,Assumptions!$A$1:$A$16,0),MATCH('Property Value Dist'!AO$2,Assumptions!$A$1:$H$1,0)),0)</f>
        <v>20156</v>
      </c>
      <c r="AP48" s="17">
        <f>ROUND(INDEX('Pop and Housing Units'!$B$2:$P$115,MATCH('Property Value Dist'!$B48,'Pop and Housing Units'!$B$2:$B$115,0),MATCH('Property Value Dist'!AP$2,'Pop and Housing Units'!$B$2:$P$2,0))*INDEX(Assumptions!$A$1:$H$16,MATCH('Property Value Dist'!AP$4,Assumptions!$A$1:$A$16,0),MATCH('Property Value Dist'!AP$2,Assumptions!$A$1:$H$1,0)),0)</f>
        <v>128151</v>
      </c>
      <c r="AQ48" s="17">
        <f>ROUND(INDEX('Pop and Housing Units'!$B$2:$P$115,MATCH('Property Value Dist'!$B48,'Pop and Housing Units'!$B$2:$B$115,0),MATCH('Property Value Dist'!AQ$2,'Pop and Housing Units'!$B$2:$P$2,0))*INDEX(Assumptions!$A$1:$H$16,MATCH('Property Value Dist'!AQ$4,Assumptions!$A$1:$A$16,0),MATCH('Property Value Dist'!AQ$2,Assumptions!$A$1:$H$1,0)),0)</f>
        <v>128560</v>
      </c>
      <c r="AR48" s="17">
        <f>ROUND(INDEX('Pop and Housing Units'!$B$2:$P$115,MATCH('Property Value Dist'!$B48,'Pop and Housing Units'!$B$2:$B$115,0),MATCH('Property Value Dist'!AR$2,'Pop and Housing Units'!$B$2:$P$2,0))*INDEX(Assumptions!$A$1:$H$16,MATCH('Property Value Dist'!AR$4,Assumptions!$A$1:$A$16,0),MATCH('Property Value Dist'!AR$2,Assumptions!$A$1:$H$1,0)),0)</f>
        <v>107451</v>
      </c>
      <c r="AS48" s="17">
        <f>ROUND(INDEX('Pop and Housing Units'!$B$2:$P$115,MATCH('Property Value Dist'!$B48,'Pop and Housing Units'!$B$2:$B$115,0),MATCH('Property Value Dist'!AS$2,'Pop and Housing Units'!$B$2:$P$2,0))*INDEX(Assumptions!$A$1:$H$16,MATCH('Property Value Dist'!AS$4,Assumptions!$A$1:$A$16,0),MATCH('Property Value Dist'!AS$2,Assumptions!$A$1:$H$1,0)),0)</f>
        <v>117529</v>
      </c>
      <c r="AT48" s="17">
        <f>ROUND(INDEX('Pop and Housing Units'!$B$2:$P$115,MATCH('Property Value Dist'!$B48,'Pop and Housing Units'!$B$2:$B$115,0),MATCH('Property Value Dist'!AT$2,'Pop and Housing Units'!$B$2:$P$2,0))*INDEX(Assumptions!$A$1:$H$16,MATCH('Property Value Dist'!AT$4,Assumptions!$A$1:$A$16,0),MATCH('Property Value Dist'!AT$2,Assumptions!$A$1:$H$1,0)),0)</f>
        <v>59650</v>
      </c>
      <c r="AU48" s="17">
        <f>ROUND(INDEX('Pop and Housing Units'!$B$2:$P$115,MATCH('Property Value Dist'!$B48,'Pop and Housing Units'!$B$2:$B$115,0),MATCH('Property Value Dist'!AU$2,'Pop and Housing Units'!$B$2:$P$2,0))*INDEX(Assumptions!$A$1:$H$16,MATCH('Property Value Dist'!AU$4,Assumptions!$A$1:$A$16,0),MATCH('Property Value Dist'!AU$2,Assumptions!$A$1:$H$1,0)),0)</f>
        <v>22947</v>
      </c>
      <c r="AV48" s="17">
        <f>ROUND(INDEX('Pop and Housing Units'!$B$2:$P$115,MATCH('Property Value Dist'!$B48,'Pop and Housing Units'!$B$2:$B$115,0),MATCH('Property Value Dist'!AV$2,'Pop and Housing Units'!$B$2:$P$2,0))*INDEX(Assumptions!$A$1:$H$16,MATCH('Property Value Dist'!AV$4,Assumptions!$A$1:$A$16,0),MATCH('Property Value Dist'!AV$2,Assumptions!$A$1:$H$1,0)),0)</f>
        <v>68978</v>
      </c>
      <c r="AW48" s="17">
        <f>ROUND(INDEX('Pop and Housing Units'!$B$2:$P$115,MATCH('Property Value Dist'!$B48,'Pop and Housing Units'!$B$2:$B$115,0),MATCH('Property Value Dist'!AW$2,'Pop and Housing Units'!$B$2:$P$2,0))*INDEX(Assumptions!$A$1:$H$16,MATCH('Property Value Dist'!AW$4,Assumptions!$A$1:$A$16,0),MATCH('Property Value Dist'!AW$2,Assumptions!$A$1:$H$1,0)),0)</f>
        <v>19815</v>
      </c>
      <c r="AX48" s="17">
        <f>ROUND(INDEX('Pop and Housing Units'!$B$2:$P$115,MATCH('Property Value Dist'!$B48,'Pop and Housing Units'!$B$2:$B$115,0),MATCH('Property Value Dist'!AX$2,'Pop and Housing Units'!$B$2:$P$2,0))*INDEX(Assumptions!$A$1:$H$16,MATCH('Property Value Dist'!AX$4,Assumptions!$A$1:$A$16,0),MATCH('Property Value Dist'!AX$2,Assumptions!$A$1:$H$1,0)),0)</f>
        <v>12461</v>
      </c>
      <c r="AY48" s="17">
        <f>ROUND(INDEX('Pop and Housing Units'!$B$2:$P$115,MATCH('Property Value Dist'!$B48,'Pop and Housing Units'!$B$2:$B$115,0),MATCH('Property Value Dist'!AY$2,'Pop and Housing Units'!$B$2:$P$2,0))*INDEX(Assumptions!$A$1:$H$16,MATCH('Property Value Dist'!AY$4,Assumptions!$A$1:$A$16,0),MATCH('Property Value Dist'!AY$2,Assumptions!$A$1:$H$1,0)),0)</f>
        <v>7354</v>
      </c>
      <c r="AZ48" s="17">
        <f>ROUND(INDEX('Pop and Housing Units'!$B$2:$P$115,MATCH('Property Value Dist'!$B48,'Pop and Housing Units'!$B$2:$B$115,0),MATCH('Property Value Dist'!AZ$2,'Pop and Housing Units'!$B$2:$P$2,0))*INDEX(Assumptions!$A$1:$H$16,MATCH('Property Value Dist'!AZ$4,Assumptions!$A$1:$A$16,0),MATCH('Property Value Dist'!AZ$2,Assumptions!$A$1:$H$1,0)),0)</f>
        <v>1770</v>
      </c>
      <c r="BA48" s="17">
        <f>ROUND(INDEX('Pop and Housing Units'!$B$2:$P$115,MATCH('Property Value Dist'!$B48,'Pop and Housing Units'!$B$2:$B$115,0),MATCH('Property Value Dist'!BA$2,'Pop and Housing Units'!$B$2:$P$2,0))*INDEX(Assumptions!$A$1:$H$16,MATCH('Property Value Dist'!BA$4,Assumptions!$A$1:$A$16,0),MATCH('Property Value Dist'!BA$2,Assumptions!$A$1:$H$1,0)),0)</f>
        <v>4086</v>
      </c>
      <c r="BB48" s="17">
        <f>ROUND(INDEX('Pop and Housing Units'!$B$2:$P$115,MATCH('Property Value Dist'!$B48,'Pop and Housing Units'!$B$2:$B$115,0),MATCH('Property Value Dist'!BB$2,'Pop and Housing Units'!$B$2:$P$2,0))*INDEX(Assumptions!$A$1:$H$16,MATCH('Property Value Dist'!BB$4,Assumptions!$A$1:$A$16,0),MATCH('Property Value Dist'!BB$2,Assumptions!$A$1:$H$1,0)),0)</f>
        <v>2179</v>
      </c>
      <c r="BC48" s="17">
        <f>ROUND(INDEX('Pop and Housing Units'!$B$2:$P$115,MATCH('Property Value Dist'!$B48,'Pop and Housing Units'!$B$2:$B$115,0),MATCH('Property Value Dist'!BC$2,'Pop and Housing Units'!$B$2:$P$2,0))*INDEX(Assumptions!$A$1:$H$16,MATCH('Property Value Dist'!BC$4,Assumptions!$A$1:$A$16,0),MATCH('Property Value Dist'!BC$2,Assumptions!$A$1:$H$1,0)),0)</f>
        <v>79624</v>
      </c>
      <c r="BD48" s="17">
        <f>ROUND(INDEX('Pop and Housing Units'!$B$2:$P$115,MATCH('Property Value Dist'!$B48,'Pop and Housing Units'!$B$2:$B$115,0),MATCH('Property Value Dist'!BD$2,'Pop and Housing Units'!$B$2:$P$2,0))*INDEX(Assumptions!$A$1:$H$16,MATCH('Property Value Dist'!BD$4,Assumptions!$A$1:$A$16,0),MATCH('Property Value Dist'!BD$2,Assumptions!$A$1:$H$1,0)),0)</f>
        <v>111681</v>
      </c>
      <c r="BE48" s="17">
        <f>ROUND(INDEX('Pop and Housing Units'!$B$2:$P$115,MATCH('Property Value Dist'!$B48,'Pop and Housing Units'!$B$2:$B$115,0),MATCH('Property Value Dist'!BE$2,'Pop and Housing Units'!$B$2:$P$2,0))*INDEX(Assumptions!$A$1:$H$16,MATCH('Property Value Dist'!BE$4,Assumptions!$A$1:$A$16,0),MATCH('Property Value Dist'!BE$2,Assumptions!$A$1:$H$1,0)),0)</f>
        <v>151174</v>
      </c>
      <c r="BF48" s="17">
        <f>ROUND(INDEX('Pop and Housing Units'!$B$2:$P$115,MATCH('Property Value Dist'!$B48,'Pop and Housing Units'!$B$2:$B$115,0),MATCH('Property Value Dist'!BF$2,'Pop and Housing Units'!$B$2:$P$2,0))*INDEX(Assumptions!$A$1:$H$16,MATCH('Property Value Dist'!BF$4,Assumptions!$A$1:$A$16,0),MATCH('Property Value Dist'!BF$2,Assumptions!$A$1:$H$1,0)),0)</f>
        <v>149255</v>
      </c>
      <c r="BG48" s="17">
        <f>ROUND(INDEX('Pop and Housing Units'!$B$2:$P$115,MATCH('Property Value Dist'!$B48,'Pop and Housing Units'!$B$2:$B$115,0),MATCH('Property Value Dist'!BG$2,'Pop and Housing Units'!$B$2:$P$2,0))*INDEX(Assumptions!$A$1:$H$16,MATCH('Property Value Dist'!BG$4,Assumptions!$A$1:$A$16,0),MATCH('Property Value Dist'!BG$2,Assumptions!$A$1:$H$1,0)),0)</f>
        <v>95293</v>
      </c>
      <c r="BH48" s="17">
        <f>ROUND(INDEX('Pop and Housing Units'!$B$2:$P$115,MATCH('Property Value Dist'!$B48,'Pop and Housing Units'!$B$2:$B$115,0),MATCH('Property Value Dist'!BH$2,'Pop and Housing Units'!$B$2:$P$2,0))*INDEX(Assumptions!$A$1:$H$16,MATCH('Property Value Dist'!BH$4,Assumptions!$A$1:$A$16,0),MATCH('Property Value Dist'!BH$2,Assumptions!$A$1:$H$1,0)),0)</f>
        <v>54282</v>
      </c>
      <c r="BI48" s="17">
        <f>ROUND(INDEX('Pop and Housing Units'!$B$2:$P$115,MATCH('Property Value Dist'!$B48,'Pop and Housing Units'!$B$2:$B$115,0),MATCH('Property Value Dist'!BI$2,'Pop and Housing Units'!$B$2:$P$2,0))*INDEX(Assumptions!$A$1:$H$16,MATCH('Property Value Dist'!BI$4,Assumptions!$A$1:$A$16,0),MATCH('Property Value Dist'!BI$2,Assumptions!$A$1:$H$1,0)),0)</f>
        <v>100729</v>
      </c>
      <c r="BJ48" s="17">
        <f>ROUND(INDEX('Pop and Housing Units'!$B$2:$P$115,MATCH('Property Value Dist'!$B48,'Pop and Housing Units'!$B$2:$B$115,0),MATCH('Property Value Dist'!BJ$2,'Pop and Housing Units'!$B$2:$P$2,0))*INDEX(Assumptions!$A$1:$H$16,MATCH('Property Value Dist'!BJ$4,Assumptions!$A$1:$A$16,0),MATCH('Property Value Dist'!BJ$2,Assumptions!$A$1:$H$1,0)),0)</f>
        <v>33496</v>
      </c>
      <c r="BK48" s="17">
        <f>ROUND(INDEX('Pop and Housing Units'!$B$2:$P$115,MATCH('Property Value Dist'!$B48,'Pop and Housing Units'!$B$2:$B$115,0),MATCH('Property Value Dist'!BK$2,'Pop and Housing Units'!$B$2:$P$2,0))*INDEX(Assumptions!$A$1:$H$16,MATCH('Property Value Dist'!BK$4,Assumptions!$A$1:$A$16,0),MATCH('Property Value Dist'!BK$2,Assumptions!$A$1:$H$1,0)),0)</f>
        <v>11112</v>
      </c>
      <c r="BL48" s="17">
        <f>ROUND(INDEX('Pop and Housing Units'!$B$2:$P$115,MATCH('Property Value Dist'!$B48,'Pop and Housing Units'!$B$2:$B$115,0),MATCH('Property Value Dist'!BL$2,'Pop and Housing Units'!$B$2:$P$2,0))*INDEX(Assumptions!$A$1:$H$16,MATCH('Property Value Dist'!BL$4,Assumptions!$A$1:$A$16,0),MATCH('Property Value Dist'!BL$2,Assumptions!$A$1:$H$1,0)),0)</f>
        <v>7195</v>
      </c>
      <c r="BM48" s="17">
        <f>ROUND(INDEX('Pop and Housing Units'!$B$2:$P$115,MATCH('Property Value Dist'!$B48,'Pop and Housing Units'!$B$2:$B$115,0),MATCH('Property Value Dist'!BM$2,'Pop and Housing Units'!$B$2:$P$2,0))*INDEX(Assumptions!$A$1:$H$16,MATCH('Property Value Dist'!BM$4,Assumptions!$A$1:$A$16,0),MATCH('Property Value Dist'!BM$2,Assumptions!$A$1:$H$1,0)),0)</f>
        <v>1439</v>
      </c>
      <c r="BN48" s="17">
        <f>ROUND(INDEX('Pop and Housing Units'!$B$2:$P$115,MATCH('Property Value Dist'!$B48,'Pop and Housing Units'!$B$2:$B$115,0),MATCH('Property Value Dist'!BN$2,'Pop and Housing Units'!$B$2:$P$2,0))*INDEX(Assumptions!$A$1:$H$16,MATCH('Property Value Dist'!BN$4,Assumptions!$A$1:$A$16,0),MATCH('Property Value Dist'!BN$2,Assumptions!$A$1:$H$1,0)),0)</f>
        <v>240</v>
      </c>
      <c r="BO48" s="17">
        <f>ROUND(INDEX('Pop and Housing Units'!$B$2:$P$115,MATCH('Property Value Dist'!$B48,'Pop and Housing Units'!$B$2:$B$115,0),MATCH('Property Value Dist'!BO$2,'Pop and Housing Units'!$B$2:$P$2,0))*INDEX(Assumptions!$A$1:$H$16,MATCH('Property Value Dist'!BO$4,Assumptions!$A$1:$A$16,0),MATCH('Property Value Dist'!BO$2,Assumptions!$A$1:$H$1,0)),0)</f>
        <v>3917</v>
      </c>
      <c r="BP48" s="17">
        <f>ROUND(INDEX('Pop and Housing Units'!$B$2:$P$115,MATCH('Property Value Dist'!$B48,'Pop and Housing Units'!$B$2:$B$115,0),MATCH('Property Value Dist'!BP$2,'Pop and Housing Units'!$B$2:$P$2,0))*INDEX(Assumptions!$A$1:$H$16,MATCH('Property Value Dist'!BP$4,Assumptions!$A$1:$A$16,0),MATCH('Property Value Dist'!BP$2,Assumptions!$A$1:$H$1,0)),0)</f>
        <v>15761</v>
      </c>
      <c r="BQ48" s="17">
        <f>ROUND(INDEX('Pop and Housing Units'!$B$2:$P$115,MATCH('Property Value Dist'!$B48,'Pop and Housing Units'!$B$2:$B$115,0),MATCH('Property Value Dist'!BQ$2,'Pop and Housing Units'!$B$2:$P$2,0))*INDEX(Assumptions!$A$1:$H$16,MATCH('Property Value Dist'!BQ$4,Assumptions!$A$1:$A$16,0),MATCH('Property Value Dist'!BQ$2,Assumptions!$A$1:$H$1,0)),0)</f>
        <v>32790</v>
      </c>
      <c r="BR48" s="17">
        <f>ROUND(INDEX('Pop and Housing Units'!$B$2:$P$115,MATCH('Property Value Dist'!$B48,'Pop and Housing Units'!$B$2:$B$115,0),MATCH('Property Value Dist'!BR$2,'Pop and Housing Units'!$B$2:$P$2,0))*INDEX(Assumptions!$A$1:$H$16,MATCH('Property Value Dist'!BR$4,Assumptions!$A$1:$A$16,0),MATCH('Property Value Dist'!BR$2,Assumptions!$A$1:$H$1,0)),0)</f>
        <v>27744</v>
      </c>
      <c r="BS48" s="17">
        <f>ROUND(INDEX('Pop and Housing Units'!$B$2:$P$115,MATCH('Property Value Dist'!$B48,'Pop and Housing Units'!$B$2:$B$115,0),MATCH('Property Value Dist'!BS$2,'Pop and Housing Units'!$B$2:$P$2,0))*INDEX(Assumptions!$A$1:$H$16,MATCH('Property Value Dist'!BS$4,Assumptions!$A$1:$A$16,0),MATCH('Property Value Dist'!BS$2,Assumptions!$A$1:$H$1,0)),0)</f>
        <v>33330</v>
      </c>
      <c r="BT48" s="17">
        <f>ROUND(INDEX('Pop and Housing Units'!$B$2:$P$115,MATCH('Property Value Dist'!$B48,'Pop and Housing Units'!$B$2:$B$115,0),MATCH('Property Value Dist'!BT$2,'Pop and Housing Units'!$B$2:$P$2,0))*INDEX(Assumptions!$A$1:$H$16,MATCH('Property Value Dist'!BT$4,Assumptions!$A$1:$A$16,0),MATCH('Property Value Dist'!BT$2,Assumptions!$A$1:$H$1,0)),0)</f>
        <v>21285</v>
      </c>
      <c r="BU48" s="17">
        <f>ROUND(INDEX('Pop and Housing Units'!$B$2:$P$115,MATCH('Property Value Dist'!$B48,'Pop and Housing Units'!$B$2:$B$115,0),MATCH('Property Value Dist'!BU$2,'Pop and Housing Units'!$B$2:$P$2,0))*INDEX(Assumptions!$A$1:$H$16,MATCH('Property Value Dist'!BU$4,Assumptions!$A$1:$A$16,0),MATCH('Property Value Dist'!BU$2,Assumptions!$A$1:$H$1,0)),0)</f>
        <v>12086</v>
      </c>
      <c r="BV48" s="17">
        <f>ROUND(INDEX('Pop and Housing Units'!$B$2:$P$115,MATCH('Property Value Dist'!$B48,'Pop and Housing Units'!$B$2:$B$115,0),MATCH('Property Value Dist'!BV$2,'Pop and Housing Units'!$B$2:$P$2,0))*INDEX(Assumptions!$A$1:$H$16,MATCH('Property Value Dist'!BV$4,Assumptions!$A$1:$A$16,0),MATCH('Property Value Dist'!BV$2,Assumptions!$A$1:$H$1,0)),0)</f>
        <v>35344</v>
      </c>
      <c r="BW48" s="17">
        <f>ROUND(INDEX('Pop and Housing Units'!$B$2:$P$115,MATCH('Property Value Dist'!$B48,'Pop and Housing Units'!$B$2:$B$115,0),MATCH('Property Value Dist'!BW$2,'Pop and Housing Units'!$B$2:$P$2,0))*INDEX(Assumptions!$A$1:$H$16,MATCH('Property Value Dist'!BW$4,Assumptions!$A$1:$A$16,0),MATCH('Property Value Dist'!BW$2,Assumptions!$A$1:$H$1,0)),0)</f>
        <v>16634</v>
      </c>
      <c r="BX48" s="17">
        <f>ROUND(INDEX('Pop and Housing Units'!$B$2:$P$115,MATCH('Property Value Dist'!$B48,'Pop and Housing Units'!$B$2:$B$115,0),MATCH('Property Value Dist'!BX$2,'Pop and Housing Units'!$B$2:$P$2,0))*INDEX(Assumptions!$A$1:$H$16,MATCH('Property Value Dist'!BX$4,Assumptions!$A$1:$A$16,0),MATCH('Property Value Dist'!BX$2,Assumptions!$A$1:$H$1,0)),0)</f>
        <v>6334</v>
      </c>
      <c r="BY48" s="17">
        <f>ROUND(INDEX('Pop and Housing Units'!$B$2:$P$115,MATCH('Property Value Dist'!$B48,'Pop and Housing Units'!$B$2:$B$115,0),MATCH('Property Value Dist'!BY$2,'Pop and Housing Units'!$B$2:$P$2,0))*INDEX(Assumptions!$A$1:$H$16,MATCH('Property Value Dist'!BY$4,Assumptions!$A$1:$A$16,0),MATCH('Property Value Dist'!BY$2,Assumptions!$A$1:$H$1,0)),0)</f>
        <v>3281</v>
      </c>
      <c r="BZ48" s="17">
        <f>ROUND(INDEX('Pop and Housing Units'!$B$2:$P$115,MATCH('Property Value Dist'!$B48,'Pop and Housing Units'!$B$2:$B$115,0),MATCH('Property Value Dist'!BZ$2,'Pop and Housing Units'!$B$2:$P$2,0))*INDEX(Assumptions!$A$1:$H$16,MATCH('Property Value Dist'!BZ$4,Assumptions!$A$1:$A$16,0),MATCH('Property Value Dist'!BZ$2,Assumptions!$A$1:$H$1,0)),0)</f>
        <v>2243</v>
      </c>
      <c r="CA48" s="17">
        <f>ROUND(INDEX('Pop and Housing Units'!$B$2:$P$115,MATCH('Property Value Dist'!$B48,'Pop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48" s="17">
        <f>ROUND(INDEX('Pop and Housing Units'!$B$2:$P$115,MATCH('Property Value Dist'!$B48,'Pop and Housing Units'!$B$2:$B$115,0),MATCH('Property Value Dist'!CB$2,'Pop and Housing Units'!$B$2:$P$2,0))*INDEX(Assumptions!$A$1:$H$16,MATCH('Property Value Dist'!CB$4,Assumptions!$A$1:$A$16,0),MATCH('Property Value Dist'!CB$2,Assumptions!$A$1:$H$1,0)),0)</f>
        <v>831</v>
      </c>
    </row>
    <row r="49" spans="2:80">
      <c r="B49" s="18">
        <f t="shared" si="6"/>
        <v>2064</v>
      </c>
      <c r="C49" s="19">
        <f>ROUND(INDEX('Pop and Housing Units'!$B$2:$P$115,MATCH('Property Value Dist'!$B49,'Pop and Housing Units'!$B$2:$B$115,0),MATCH('Property Value Dist'!C$2,'Pop and Housing Units'!$B$2:$P$2,0))*INDEX(Assumptions!$A$1:$H$16,MATCH('Property Value Dist'!C$4,Assumptions!$A$1:$A$16,0),MATCH('Property Value Dist'!C$2,Assumptions!$A$1:$H$1,0)),0)</f>
        <v>299377</v>
      </c>
      <c r="D49" s="19">
        <f>ROUND(INDEX('Pop and Housing Units'!$B$2:$P$115,MATCH('Property Value Dist'!$B49,'Pop and Housing Units'!$B$2:$B$115,0),MATCH('Property Value Dist'!D$2,'Pop and Housing Units'!$B$2:$P$2,0))*INDEX(Assumptions!$A$1:$H$16,MATCH('Property Value Dist'!D$4,Assumptions!$A$1:$A$16,0),MATCH('Property Value Dist'!D$2,Assumptions!$A$1:$H$1,0)),0)</f>
        <v>319568</v>
      </c>
      <c r="E49" s="19">
        <f>ROUND(INDEX('Pop and Housing Units'!$B$2:$P$115,MATCH('Property Value Dist'!$B49,'Pop and Housing Units'!$B$2:$B$115,0),MATCH('Property Value Dist'!E$2,'Pop and Housing Units'!$B$2:$P$2,0))*INDEX(Assumptions!$A$1:$H$16,MATCH('Property Value Dist'!E$4,Assumptions!$A$1:$A$16,0),MATCH('Property Value Dist'!E$2,Assumptions!$A$1:$H$1,0)),0)</f>
        <v>483877</v>
      </c>
      <c r="F49" s="19">
        <f>ROUND(INDEX('Pop and Housing Units'!$B$2:$P$115,MATCH('Property Value Dist'!$B49,'Pop and Housing Units'!$B$2:$B$115,0),MATCH('Property Value Dist'!F$2,'Pop and Housing Units'!$B$2:$P$2,0))*INDEX(Assumptions!$A$1:$H$16,MATCH('Property Value Dist'!F$4,Assumptions!$A$1:$A$16,0),MATCH('Property Value Dist'!F$2,Assumptions!$A$1:$H$1,0)),0)</f>
        <v>1116746</v>
      </c>
      <c r="G49" s="19">
        <f>ROUND(INDEX('Pop and Housing Units'!$B$2:$P$115,MATCH('Property Value Dist'!$B49,'Pop and Housing Units'!$B$2:$B$115,0),MATCH('Property Value Dist'!G$2,'Pop and Housing Units'!$B$2:$P$2,0))*INDEX(Assumptions!$A$1:$H$16,MATCH('Property Value Dist'!G$4,Assumptions!$A$1:$A$16,0),MATCH('Property Value Dist'!G$2,Assumptions!$A$1:$H$1,0)),0)</f>
        <v>750531</v>
      </c>
      <c r="H49" s="19">
        <f>ROUND(INDEX('Pop and Housing Units'!$B$2:$P$115,MATCH('Property Value Dist'!$B49,'Pop and Housing Units'!$B$2:$B$115,0),MATCH('Property Value Dist'!H$2,'Pop and Housing Units'!$B$2:$P$2,0))*INDEX(Assumptions!$A$1:$H$16,MATCH('Property Value Dist'!H$4,Assumptions!$A$1:$A$16,0),MATCH('Property Value Dist'!H$2,Assumptions!$A$1:$H$1,0)),0)</f>
        <v>569513</v>
      </c>
      <c r="I49" s="19">
        <f>ROUND(INDEX('Pop and Housing Units'!$B$2:$P$115,MATCH('Property Value Dist'!$B49,'Pop and Housing Units'!$B$2:$B$115,0),MATCH('Property Value Dist'!I$2,'Pop and Housing Units'!$B$2:$P$2,0))*INDEX(Assumptions!$A$1:$H$16,MATCH('Property Value Dist'!I$4,Assumptions!$A$1:$A$16,0),MATCH('Property Value Dist'!I$2,Assumptions!$A$1:$H$1,0)),0)</f>
        <v>1595749</v>
      </c>
      <c r="J49" s="19">
        <f>ROUND(INDEX('Pop and Housing Units'!$B$2:$P$115,MATCH('Property Value Dist'!$B49,'Pop and Housing Units'!$B$2:$B$115,0),MATCH('Property Value Dist'!J$2,'Pop and Housing Units'!$B$2:$P$2,0))*INDEX(Assumptions!$A$1:$H$16,MATCH('Property Value Dist'!J$4,Assumptions!$A$1:$A$16,0),MATCH('Property Value Dist'!J$2,Assumptions!$A$1:$H$1,0)),0)</f>
        <v>801356</v>
      </c>
      <c r="K49" s="19">
        <f>ROUND(INDEX('Pop and Housing Units'!$B$2:$P$115,MATCH('Property Value Dist'!$B49,'Pop and Housing Units'!$B$2:$B$115,0),MATCH('Property Value Dist'!K$2,'Pop and Housing Units'!$B$2:$P$2,0))*INDEX(Assumptions!$A$1:$H$16,MATCH('Property Value Dist'!K$4,Assumptions!$A$1:$A$16,0),MATCH('Property Value Dist'!K$2,Assumptions!$A$1:$H$1,0)),0)</f>
        <v>367607</v>
      </c>
      <c r="L49" s="19">
        <f>ROUND(INDEX('Pop and Housing Units'!$B$2:$P$115,MATCH('Property Value Dist'!$B49,'Pop and Housing Units'!$B$2:$B$115,0),MATCH('Property Value Dist'!L$2,'Pop and Housing Units'!$B$2:$P$2,0))*INDEX(Assumptions!$A$1:$H$16,MATCH('Property Value Dist'!L$4,Assumptions!$A$1:$A$16,0),MATCH('Property Value Dist'!L$2,Assumptions!$A$1:$H$1,0)),0)</f>
        <v>398937</v>
      </c>
      <c r="M49" s="19">
        <f>ROUND(INDEX('Pop and Housing Units'!$B$2:$P$115,MATCH('Property Value Dist'!$B49,'Pop and Housing Units'!$B$2:$B$115,0),MATCH('Property Value Dist'!M$2,'Pop and Housing Units'!$B$2:$P$2,0))*INDEX(Assumptions!$A$1:$H$16,MATCH('Property Value Dist'!M$4,Assumptions!$A$1:$A$16,0),MATCH('Property Value Dist'!M$2,Assumptions!$A$1:$H$1,0)),0)</f>
        <v>138549</v>
      </c>
      <c r="N49" s="19">
        <f>ROUND(INDEX('Pop and Housing Units'!$B$2:$P$115,MATCH('Property Value Dist'!$B49,'Pop and Housing Units'!$B$2:$B$115,0),MATCH('Property Value Dist'!N$2,'Pop and Housing Units'!$B$2:$P$2,0))*INDEX(Assumptions!$A$1:$H$16,MATCH('Property Value Dist'!N$4,Assumptions!$A$1:$A$16,0),MATCH('Property Value Dist'!N$2,Assumptions!$A$1:$H$1,0)),0)</f>
        <v>78673</v>
      </c>
      <c r="O49" s="19">
        <f>ROUND(INDEX('Pop and Housing Units'!$B$2:$P$115,MATCH('Property Value Dist'!$B49,'Pop and Housing Units'!$B$2:$B$115,0),MATCH('Property Value Dist'!O$2,'Pop and Housing Units'!$B$2:$P$2,0))*INDEX(Assumptions!$A$1:$H$16,MATCH('Property Value Dist'!O$4,Assumptions!$A$1:$A$16,0),MATCH('Property Value Dist'!O$2,Assumptions!$A$1:$H$1,0)),0)</f>
        <v>41774</v>
      </c>
      <c r="P49" s="19">
        <f>ROUND(INDEX('Pop and Housing Units'!$B$2:$P$115,MATCH('Property Value Dist'!$B49,'Pop and Housing Units'!$B$2:$B$115,0),MATCH('Property Value Dist'!P$2,'Pop and Housing Units'!$B$2:$P$2,0))*INDEX(Assumptions!$A$1:$H$16,MATCH('Property Value Dist'!P$4,Assumptions!$A$1:$A$16,0),MATCH('Property Value Dist'!P$2,Assumptions!$A$1:$H$1,0)),0)</f>
        <v>340533</v>
      </c>
      <c r="Q49" s="19">
        <f>ROUND(INDEX('Pop and Housing Units'!$B$2:$P$115,MATCH('Property Value Dist'!$B49,'Pop and Housing Units'!$B$2:$B$115,0),MATCH('Property Value Dist'!Q$2,'Pop and Housing Units'!$B$2:$P$2,0))*INDEX(Assumptions!$A$1:$H$16,MATCH('Property Value Dist'!Q$4,Assumptions!$A$1:$A$16,0),MATCH('Property Value Dist'!Q$2,Assumptions!$A$1:$H$1,0)),0)</f>
        <v>288888</v>
      </c>
      <c r="R49" s="19">
        <f>ROUND(INDEX('Pop and Housing Units'!$B$2:$P$115,MATCH('Property Value Dist'!$B49,'Pop and Housing Units'!$B$2:$B$115,0),MATCH('Property Value Dist'!R$2,'Pop and Housing Units'!$B$2:$P$2,0))*INDEX(Assumptions!$A$1:$H$16,MATCH('Property Value Dist'!R$4,Assumptions!$A$1:$A$16,0),MATCH('Property Value Dist'!R$2,Assumptions!$A$1:$H$1,0)),0)</f>
        <v>372811</v>
      </c>
      <c r="S49" s="19">
        <f>ROUND(INDEX('Pop and Housing Units'!$B$2:$P$115,MATCH('Property Value Dist'!$B49,'Pop and Housing Units'!$B$2:$B$115,0),MATCH('Property Value Dist'!S$2,'Pop and Housing Units'!$B$2:$P$2,0))*INDEX(Assumptions!$A$1:$H$16,MATCH('Property Value Dist'!S$4,Assumptions!$A$1:$A$16,0),MATCH('Property Value Dist'!S$2,Assumptions!$A$1:$H$1,0)),0)</f>
        <v>823627</v>
      </c>
      <c r="T49" s="19">
        <f>ROUND(INDEX('Pop and Housing Units'!$B$2:$P$115,MATCH('Property Value Dist'!$B49,'Pop and Housing Units'!$B$2:$B$115,0),MATCH('Property Value Dist'!T$2,'Pop and Housing Units'!$B$2:$P$2,0))*INDEX(Assumptions!$A$1:$H$16,MATCH('Property Value Dist'!T$4,Assumptions!$A$1:$A$16,0),MATCH('Property Value Dist'!T$2,Assumptions!$A$1:$H$1,0)),0)</f>
        <v>602523</v>
      </c>
      <c r="U49" s="19">
        <f>ROUND(INDEX('Pop and Housing Units'!$B$2:$P$115,MATCH('Property Value Dist'!$B49,'Pop and Housing Units'!$B$2:$B$115,0),MATCH('Property Value Dist'!U$2,'Pop and Housing Units'!$B$2:$P$2,0))*INDEX(Assumptions!$A$1:$H$16,MATCH('Property Value Dist'!U$4,Assumptions!$A$1:$A$16,0),MATCH('Property Value Dist'!U$2,Assumptions!$A$1:$H$1,0)),0)</f>
        <v>509455</v>
      </c>
      <c r="V49" s="19">
        <f>ROUND(INDEX('Pop and Housing Units'!$B$2:$P$115,MATCH('Property Value Dist'!$B49,'Pop and Housing Units'!$B$2:$B$115,0),MATCH('Property Value Dist'!V$2,'Pop and Housing Units'!$B$2:$P$2,0))*INDEX(Assumptions!$A$1:$H$16,MATCH('Property Value Dist'!V$4,Assumptions!$A$1:$A$16,0),MATCH('Property Value Dist'!V$2,Assumptions!$A$1:$H$1,0)),0)</f>
        <v>1314791</v>
      </c>
      <c r="W49" s="19">
        <f>ROUND(INDEX('Pop and Housing Units'!$B$2:$P$115,MATCH('Property Value Dist'!$B49,'Pop and Housing Units'!$B$2:$B$115,0),MATCH('Property Value Dist'!W$2,'Pop and Housing Units'!$B$2:$P$2,0))*INDEX(Assumptions!$A$1:$H$16,MATCH('Property Value Dist'!W$4,Assumptions!$A$1:$A$16,0),MATCH('Property Value Dist'!W$2,Assumptions!$A$1:$H$1,0)),0)</f>
        <v>605751</v>
      </c>
      <c r="X49" s="19">
        <f>ROUND(INDEX('Pop and Housing Units'!$B$2:$P$115,MATCH('Property Value Dist'!$B49,'Pop and Housing Units'!$B$2:$B$115,0),MATCH('Property Value Dist'!X$2,'Pop and Housing Units'!$B$2:$P$2,0))*INDEX(Assumptions!$A$1:$H$16,MATCH('Property Value Dist'!X$4,Assumptions!$A$1:$A$16,0),MATCH('Property Value Dist'!X$2,Assumptions!$A$1:$H$1,0)),0)</f>
        <v>261452</v>
      </c>
      <c r="Y49" s="19">
        <f>ROUND(INDEX('Pop and Housing Units'!$B$2:$P$115,MATCH('Property Value Dist'!$B49,'Pop and Housing Units'!$B$2:$B$115,0),MATCH('Property Value Dist'!Y$2,'Pop and Housing Units'!$B$2:$P$2,0))*INDEX(Assumptions!$A$1:$H$16,MATCH('Property Value Dist'!Y$4,Assumptions!$A$1:$A$16,0),MATCH('Property Value Dist'!Y$2,Assumptions!$A$1:$H$1,0)),0)</f>
        <v>166770</v>
      </c>
      <c r="Z49" s="19">
        <f>ROUND(INDEX('Pop and Housing Units'!$B$2:$P$115,MATCH('Property Value Dist'!$B49,'Pop and Housing Units'!$B$2:$B$115,0),MATCH('Property Value Dist'!Z$2,'Pop and Housing Units'!$B$2:$P$2,0))*INDEX(Assumptions!$A$1:$H$16,MATCH('Property Value Dist'!Z$4,Assumptions!$A$1:$A$16,0),MATCH('Property Value Dist'!Z$2,Assumptions!$A$1:$H$1,0)),0)</f>
        <v>43037</v>
      </c>
      <c r="AA49" s="19">
        <f>ROUND(INDEX('Pop and Housing Units'!$B$2:$P$115,MATCH('Property Value Dist'!$B49,'Pop and Housing Units'!$B$2:$B$115,0),MATCH('Property Value Dist'!AA$2,'Pop and Housing Units'!$B$2:$P$2,0))*INDEX(Assumptions!$A$1:$H$16,MATCH('Property Value Dist'!AA$4,Assumptions!$A$1:$A$16,0),MATCH('Property Value Dist'!AA$2,Assumptions!$A$1:$H$1,0)),0)</f>
        <v>30126</v>
      </c>
      <c r="AB49" s="19">
        <f>ROUND(INDEX('Pop and Housing Units'!$B$2:$P$115,MATCH('Property Value Dist'!$B49,'Pop and Housing Units'!$B$2:$B$115,0),MATCH('Property Value Dist'!AB$2,'Pop and Housing Units'!$B$2:$P$2,0))*INDEX(Assumptions!$A$1:$H$16,MATCH('Property Value Dist'!AB$4,Assumptions!$A$1:$A$16,0),MATCH('Property Value Dist'!AB$2,Assumptions!$A$1:$H$1,0)),0)</f>
        <v>19905</v>
      </c>
      <c r="AC49" s="19">
        <f>ROUND(INDEX('Pop and Housing Units'!$B$2:$P$115,MATCH('Property Value Dist'!$B49,'Pop and Housing Units'!$B$2:$B$115,0),MATCH('Property Value Dist'!AC$2,'Pop and Housing Units'!$B$2:$P$2,0))*INDEX(Assumptions!$A$1:$H$16,MATCH('Property Value Dist'!AC$4,Assumptions!$A$1:$A$16,0),MATCH('Property Value Dist'!AC$2,Assumptions!$A$1:$H$1,0)),0)</f>
        <v>195102</v>
      </c>
      <c r="AD49" s="19">
        <f>ROUND(INDEX('Pop and Housing Units'!$B$2:$P$115,MATCH('Property Value Dist'!$B49,'Pop and Housing Units'!$B$2:$B$115,0),MATCH('Property Value Dist'!AD$2,'Pop and Housing Units'!$B$2:$P$2,0))*INDEX(Assumptions!$A$1:$H$16,MATCH('Property Value Dist'!AD$4,Assumptions!$A$1:$A$16,0),MATCH('Property Value Dist'!AD$2,Assumptions!$A$1:$H$1,0)),0)</f>
        <v>341428</v>
      </c>
      <c r="AE49" s="19">
        <f>ROUND(INDEX('Pop and Housing Units'!$B$2:$P$115,MATCH('Property Value Dist'!$B49,'Pop and Housing Units'!$B$2:$B$115,0),MATCH('Property Value Dist'!AE$2,'Pop and Housing Units'!$B$2:$P$2,0))*INDEX(Assumptions!$A$1:$H$16,MATCH('Property Value Dist'!AE$4,Assumptions!$A$1:$A$16,0),MATCH('Property Value Dist'!AE$2,Assumptions!$A$1:$H$1,0)),0)</f>
        <v>615447</v>
      </c>
      <c r="AF49" s="19">
        <f>ROUND(INDEX('Pop and Housing Units'!$B$2:$P$115,MATCH('Property Value Dist'!$B49,'Pop and Housing Units'!$B$2:$B$115,0),MATCH('Property Value Dist'!AF$2,'Pop and Housing Units'!$B$2:$P$2,0))*INDEX(Assumptions!$A$1:$H$16,MATCH('Property Value Dist'!AF$4,Assumptions!$A$1:$A$16,0),MATCH('Property Value Dist'!AF$2,Assumptions!$A$1:$H$1,0)),0)</f>
        <v>1184312</v>
      </c>
      <c r="AG49" s="19">
        <f>ROUND(INDEX('Pop and Housing Units'!$B$2:$P$115,MATCH('Property Value Dist'!$B49,'Pop and Housing Units'!$B$2:$B$115,0),MATCH('Property Value Dist'!AG$2,'Pop and Housing Units'!$B$2:$P$2,0))*INDEX(Assumptions!$A$1:$H$16,MATCH('Property Value Dist'!AG$4,Assumptions!$A$1:$A$16,0),MATCH('Property Value Dist'!AG$2,Assumptions!$A$1:$H$1,0)),0)</f>
        <v>577085</v>
      </c>
      <c r="AH49" s="19">
        <f>ROUND(INDEX('Pop and Housing Units'!$B$2:$P$115,MATCH('Property Value Dist'!$B49,'Pop and Housing Units'!$B$2:$B$115,0),MATCH('Property Value Dist'!AH$2,'Pop and Housing Units'!$B$2:$P$2,0))*INDEX(Assumptions!$A$1:$H$16,MATCH('Property Value Dist'!AH$4,Assumptions!$A$1:$A$16,0),MATCH('Property Value Dist'!AH$2,Assumptions!$A$1:$H$1,0)),0)</f>
        <v>417057</v>
      </c>
      <c r="AI49" s="19">
        <f>ROUND(INDEX('Pop and Housing Units'!$B$2:$P$115,MATCH('Property Value Dist'!$B49,'Pop and Housing Units'!$B$2:$B$115,0),MATCH('Property Value Dist'!AI$2,'Pop and Housing Units'!$B$2:$P$2,0))*INDEX(Assumptions!$A$1:$H$16,MATCH('Property Value Dist'!AI$4,Assumptions!$A$1:$A$16,0),MATCH('Property Value Dist'!AI$2,Assumptions!$A$1:$H$1,0)),0)</f>
        <v>1037985</v>
      </c>
      <c r="AJ49" s="19">
        <f>ROUND(INDEX('Pop and Housing Units'!$B$2:$P$115,MATCH('Property Value Dist'!$B49,'Pop and Housing Units'!$B$2:$B$115,0),MATCH('Property Value Dist'!AJ$2,'Pop and Housing Units'!$B$2:$P$2,0))*INDEX(Assumptions!$A$1:$H$16,MATCH('Property Value Dist'!AJ$4,Assumptions!$A$1:$A$16,0),MATCH('Property Value Dist'!AJ$2,Assumptions!$A$1:$H$1,0)),0)</f>
        <v>552423</v>
      </c>
      <c r="AK49" s="19">
        <f>ROUND(INDEX('Pop and Housing Units'!$B$2:$P$115,MATCH('Property Value Dist'!$B49,'Pop and Housing Units'!$B$2:$B$115,0),MATCH('Property Value Dist'!AK$2,'Pop and Housing Units'!$B$2:$P$2,0))*INDEX(Assumptions!$A$1:$H$16,MATCH('Property Value Dist'!AK$4,Assumptions!$A$1:$A$16,0),MATCH('Property Value Dist'!AK$2,Assumptions!$A$1:$H$1,0)),0)</f>
        <v>237849</v>
      </c>
      <c r="AL49" s="19">
        <f>ROUND(INDEX('Pop and Housing Units'!$B$2:$P$115,MATCH('Property Value Dist'!$B49,'Pop and Housing Units'!$B$2:$B$115,0),MATCH('Property Value Dist'!AL$2,'Pop and Housing Units'!$B$2:$P$2,0))*INDEX(Assumptions!$A$1:$H$16,MATCH('Property Value Dist'!AL$4,Assumptions!$A$1:$A$16,0),MATCH('Property Value Dist'!AL$2,Assumptions!$A$1:$H$1,0)),0)</f>
        <v>233464</v>
      </c>
      <c r="AM49" s="19">
        <f>ROUND(INDEX('Pop and Housing Units'!$B$2:$P$115,MATCH('Property Value Dist'!$B49,'Pop and Housing Units'!$B$2:$B$115,0),MATCH('Property Value Dist'!AM$2,'Pop and Housing Units'!$B$2:$P$2,0))*INDEX(Assumptions!$A$1:$H$16,MATCH('Property Value Dist'!AM$4,Assumptions!$A$1:$A$16,0),MATCH('Property Value Dist'!AM$2,Assumptions!$A$1:$H$1,0)),0)</f>
        <v>47679</v>
      </c>
      <c r="AN49" s="19">
        <f>ROUND(INDEX('Pop and Housing Units'!$B$2:$P$115,MATCH('Property Value Dist'!$B49,'Pop and Housing Units'!$B$2:$B$115,0),MATCH('Property Value Dist'!AN$2,'Pop and Housing Units'!$B$2:$P$2,0))*INDEX(Assumptions!$A$1:$H$16,MATCH('Property Value Dist'!AN$4,Assumptions!$A$1:$A$16,0),MATCH('Property Value Dist'!AN$2,Assumptions!$A$1:$H$1,0)),0)</f>
        <v>19729</v>
      </c>
      <c r="AO49" s="19">
        <f>ROUND(INDEX('Pop and Housing Units'!$B$2:$P$115,MATCH('Property Value Dist'!$B49,'Pop and Housing Units'!$B$2:$B$115,0),MATCH('Property Value Dist'!AO$2,'Pop and Housing Units'!$B$2:$P$2,0))*INDEX(Assumptions!$A$1:$H$16,MATCH('Property Value Dist'!AO$4,Assumptions!$A$1:$A$16,0),MATCH('Property Value Dist'!AO$2,Assumptions!$A$1:$H$1,0)),0)</f>
        <v>20825</v>
      </c>
      <c r="AP49" s="19">
        <f>ROUND(INDEX('Pop and Housing Units'!$B$2:$P$115,MATCH('Property Value Dist'!$B49,'Pop and Housing Units'!$B$2:$B$115,0),MATCH('Property Value Dist'!AP$2,'Pop and Housing Units'!$B$2:$P$2,0))*INDEX(Assumptions!$A$1:$H$16,MATCH('Property Value Dist'!AP$4,Assumptions!$A$1:$A$16,0),MATCH('Property Value Dist'!AP$2,Assumptions!$A$1:$H$1,0)),0)</f>
        <v>128958</v>
      </c>
      <c r="AQ49" s="19">
        <f>ROUND(INDEX('Pop and Housing Units'!$B$2:$P$115,MATCH('Property Value Dist'!$B49,'Pop and Housing Units'!$B$2:$B$115,0),MATCH('Property Value Dist'!AQ$2,'Pop and Housing Units'!$B$2:$P$2,0))*INDEX(Assumptions!$A$1:$H$16,MATCH('Property Value Dist'!AQ$4,Assumptions!$A$1:$A$16,0),MATCH('Property Value Dist'!AQ$2,Assumptions!$A$1:$H$1,0)),0)</f>
        <v>129370</v>
      </c>
      <c r="AR49" s="19">
        <f>ROUND(INDEX('Pop and Housing Units'!$B$2:$P$115,MATCH('Property Value Dist'!$B49,'Pop and Housing Units'!$B$2:$B$115,0),MATCH('Property Value Dist'!AR$2,'Pop and Housing Units'!$B$2:$P$2,0))*INDEX(Assumptions!$A$1:$H$16,MATCH('Property Value Dist'!AR$4,Assumptions!$A$1:$A$16,0),MATCH('Property Value Dist'!AR$2,Assumptions!$A$1:$H$1,0)),0)</f>
        <v>108128</v>
      </c>
      <c r="AS49" s="19">
        <f>ROUND(INDEX('Pop and Housing Units'!$B$2:$P$115,MATCH('Property Value Dist'!$B49,'Pop and Housing Units'!$B$2:$B$115,0),MATCH('Property Value Dist'!AS$2,'Pop and Housing Units'!$B$2:$P$2,0))*INDEX(Assumptions!$A$1:$H$16,MATCH('Property Value Dist'!AS$4,Assumptions!$A$1:$A$16,0),MATCH('Property Value Dist'!AS$2,Assumptions!$A$1:$H$1,0)),0)</f>
        <v>118269</v>
      </c>
      <c r="AT49" s="19">
        <f>ROUND(INDEX('Pop and Housing Units'!$B$2:$P$115,MATCH('Property Value Dist'!$B49,'Pop and Housing Units'!$B$2:$B$115,0),MATCH('Property Value Dist'!AT$2,'Pop and Housing Units'!$B$2:$P$2,0))*INDEX(Assumptions!$A$1:$H$16,MATCH('Property Value Dist'!AT$4,Assumptions!$A$1:$A$16,0),MATCH('Property Value Dist'!AT$2,Assumptions!$A$1:$H$1,0)),0)</f>
        <v>60025</v>
      </c>
      <c r="AU49" s="19">
        <f>ROUND(INDEX('Pop and Housing Units'!$B$2:$P$115,MATCH('Property Value Dist'!$B49,'Pop and Housing Units'!$B$2:$B$115,0),MATCH('Property Value Dist'!AU$2,'Pop and Housing Units'!$B$2:$P$2,0))*INDEX(Assumptions!$A$1:$H$16,MATCH('Property Value Dist'!AU$4,Assumptions!$A$1:$A$16,0),MATCH('Property Value Dist'!AU$2,Assumptions!$A$1:$H$1,0)),0)</f>
        <v>23092</v>
      </c>
      <c r="AV49" s="19">
        <f>ROUND(INDEX('Pop and Housing Units'!$B$2:$P$115,MATCH('Property Value Dist'!$B49,'Pop and Housing Units'!$B$2:$B$115,0),MATCH('Property Value Dist'!AV$2,'Pop and Housing Units'!$B$2:$P$2,0))*INDEX(Assumptions!$A$1:$H$16,MATCH('Property Value Dist'!AV$4,Assumptions!$A$1:$A$16,0),MATCH('Property Value Dist'!AV$2,Assumptions!$A$1:$H$1,0)),0)</f>
        <v>69413</v>
      </c>
      <c r="AW49" s="19">
        <f>ROUND(INDEX('Pop and Housing Units'!$B$2:$P$115,MATCH('Property Value Dist'!$B49,'Pop and Housing Units'!$B$2:$B$115,0),MATCH('Property Value Dist'!AW$2,'Pop and Housing Units'!$B$2:$P$2,0))*INDEX(Assumptions!$A$1:$H$16,MATCH('Property Value Dist'!AW$4,Assumptions!$A$1:$A$16,0),MATCH('Property Value Dist'!AW$2,Assumptions!$A$1:$H$1,0)),0)</f>
        <v>19940</v>
      </c>
      <c r="AX49" s="19">
        <f>ROUND(INDEX('Pop and Housing Units'!$B$2:$P$115,MATCH('Property Value Dist'!$B49,'Pop and Housing Units'!$B$2:$B$115,0),MATCH('Property Value Dist'!AX$2,'Pop and Housing Units'!$B$2:$P$2,0))*INDEX(Assumptions!$A$1:$H$16,MATCH('Property Value Dist'!AX$4,Assumptions!$A$1:$A$16,0),MATCH('Property Value Dist'!AX$2,Assumptions!$A$1:$H$1,0)),0)</f>
        <v>12540</v>
      </c>
      <c r="AY49" s="19">
        <f>ROUND(INDEX('Pop and Housing Units'!$B$2:$P$115,MATCH('Property Value Dist'!$B49,'Pop and Housing Units'!$B$2:$B$115,0),MATCH('Property Value Dist'!AY$2,'Pop and Housing Units'!$B$2:$P$2,0))*INDEX(Assumptions!$A$1:$H$16,MATCH('Property Value Dist'!AY$4,Assumptions!$A$1:$A$16,0),MATCH('Property Value Dist'!AY$2,Assumptions!$A$1:$H$1,0)),0)</f>
        <v>7400</v>
      </c>
      <c r="AZ49" s="19">
        <f>ROUND(INDEX('Pop and Housing Units'!$B$2:$P$115,MATCH('Property Value Dist'!$B49,'Pop and Housing Units'!$B$2:$B$115,0),MATCH('Property Value Dist'!AZ$2,'Pop and Housing Units'!$B$2:$P$2,0))*INDEX(Assumptions!$A$1:$H$16,MATCH('Property Value Dist'!AZ$4,Assumptions!$A$1:$A$16,0),MATCH('Property Value Dist'!AZ$2,Assumptions!$A$1:$H$1,0)),0)</f>
        <v>1782</v>
      </c>
      <c r="BA49" s="19">
        <f>ROUND(INDEX('Pop and Housing Units'!$B$2:$P$115,MATCH('Property Value Dist'!$B49,'Pop and Housing Units'!$B$2:$B$115,0),MATCH('Property Value Dist'!BA$2,'Pop and Housing Units'!$B$2:$P$2,0))*INDEX(Assumptions!$A$1:$H$16,MATCH('Property Value Dist'!BA$4,Assumptions!$A$1:$A$16,0),MATCH('Property Value Dist'!BA$2,Assumptions!$A$1:$H$1,0)),0)</f>
        <v>4111</v>
      </c>
      <c r="BB49" s="19">
        <f>ROUND(INDEX('Pop and Housing Units'!$B$2:$P$115,MATCH('Property Value Dist'!$B49,'Pop and Housing Units'!$B$2:$B$115,0),MATCH('Property Value Dist'!BB$2,'Pop and Housing Units'!$B$2:$P$2,0))*INDEX(Assumptions!$A$1:$H$16,MATCH('Property Value Dist'!BB$4,Assumptions!$A$1:$A$16,0),MATCH('Property Value Dist'!BB$2,Assumptions!$A$1:$H$1,0)),0)</f>
        <v>2193</v>
      </c>
      <c r="BC49" s="19">
        <f>ROUND(INDEX('Pop and Housing Units'!$B$2:$P$115,MATCH('Property Value Dist'!$B49,'Pop and Housing Units'!$B$2:$B$115,0),MATCH('Property Value Dist'!BC$2,'Pop and Housing Units'!$B$2:$P$2,0))*INDEX(Assumptions!$A$1:$H$16,MATCH('Property Value Dist'!BC$4,Assumptions!$A$1:$A$16,0),MATCH('Property Value Dist'!BC$2,Assumptions!$A$1:$H$1,0)),0)</f>
        <v>80163</v>
      </c>
      <c r="BD49" s="19">
        <f>ROUND(INDEX('Pop and Housing Units'!$B$2:$P$115,MATCH('Property Value Dist'!$B49,'Pop and Housing Units'!$B$2:$B$115,0),MATCH('Property Value Dist'!BD$2,'Pop and Housing Units'!$B$2:$P$2,0))*INDEX(Assumptions!$A$1:$H$16,MATCH('Property Value Dist'!BD$4,Assumptions!$A$1:$A$16,0),MATCH('Property Value Dist'!BD$2,Assumptions!$A$1:$H$1,0)),0)</f>
        <v>112438</v>
      </c>
      <c r="BE49" s="19">
        <f>ROUND(INDEX('Pop and Housing Units'!$B$2:$P$115,MATCH('Property Value Dist'!$B49,'Pop and Housing Units'!$B$2:$B$115,0),MATCH('Property Value Dist'!BE$2,'Pop and Housing Units'!$B$2:$P$2,0))*INDEX(Assumptions!$A$1:$H$16,MATCH('Property Value Dist'!BE$4,Assumptions!$A$1:$A$16,0),MATCH('Property Value Dist'!BE$2,Assumptions!$A$1:$H$1,0)),0)</f>
        <v>152198</v>
      </c>
      <c r="BF49" s="19">
        <f>ROUND(INDEX('Pop and Housing Units'!$B$2:$P$115,MATCH('Property Value Dist'!$B49,'Pop and Housing Units'!$B$2:$B$115,0),MATCH('Property Value Dist'!BF$2,'Pop and Housing Units'!$B$2:$P$2,0))*INDEX(Assumptions!$A$1:$H$16,MATCH('Property Value Dist'!BF$4,Assumptions!$A$1:$A$16,0),MATCH('Property Value Dist'!BF$2,Assumptions!$A$1:$H$1,0)),0)</f>
        <v>150266</v>
      </c>
      <c r="BG49" s="19">
        <f>ROUND(INDEX('Pop and Housing Units'!$B$2:$P$115,MATCH('Property Value Dist'!$B49,'Pop and Housing Units'!$B$2:$B$115,0),MATCH('Property Value Dist'!BG$2,'Pop and Housing Units'!$B$2:$P$2,0))*INDEX(Assumptions!$A$1:$H$16,MATCH('Property Value Dist'!BG$4,Assumptions!$A$1:$A$16,0),MATCH('Property Value Dist'!BG$2,Assumptions!$A$1:$H$1,0)),0)</f>
        <v>95938</v>
      </c>
      <c r="BH49" s="19">
        <f>ROUND(INDEX('Pop and Housing Units'!$B$2:$P$115,MATCH('Property Value Dist'!$B49,'Pop and Housing Units'!$B$2:$B$115,0),MATCH('Property Value Dist'!BH$2,'Pop and Housing Units'!$B$2:$P$2,0))*INDEX(Assumptions!$A$1:$H$16,MATCH('Property Value Dist'!BH$4,Assumptions!$A$1:$A$16,0),MATCH('Property Value Dist'!BH$2,Assumptions!$A$1:$H$1,0)),0)</f>
        <v>54649</v>
      </c>
      <c r="BI49" s="19">
        <f>ROUND(INDEX('Pop and Housing Units'!$B$2:$P$115,MATCH('Property Value Dist'!$B49,'Pop and Housing Units'!$B$2:$B$115,0),MATCH('Property Value Dist'!BI$2,'Pop and Housing Units'!$B$2:$P$2,0))*INDEX(Assumptions!$A$1:$H$16,MATCH('Property Value Dist'!BI$4,Assumptions!$A$1:$A$16,0),MATCH('Property Value Dist'!BI$2,Assumptions!$A$1:$H$1,0)),0)</f>
        <v>101411</v>
      </c>
      <c r="BJ49" s="19">
        <f>ROUND(INDEX('Pop and Housing Units'!$B$2:$P$115,MATCH('Property Value Dist'!$B49,'Pop and Housing Units'!$B$2:$B$115,0),MATCH('Property Value Dist'!BJ$2,'Pop and Housing Units'!$B$2:$P$2,0))*INDEX(Assumptions!$A$1:$H$16,MATCH('Property Value Dist'!BJ$4,Assumptions!$A$1:$A$16,0),MATCH('Property Value Dist'!BJ$2,Assumptions!$A$1:$H$1,0)),0)</f>
        <v>33723</v>
      </c>
      <c r="BK49" s="19">
        <f>ROUND(INDEX('Pop and Housing Units'!$B$2:$P$115,MATCH('Property Value Dist'!$B49,'Pop and Housing Units'!$B$2:$B$115,0),MATCH('Property Value Dist'!BK$2,'Pop and Housing Units'!$B$2:$P$2,0))*INDEX(Assumptions!$A$1:$H$16,MATCH('Property Value Dist'!BK$4,Assumptions!$A$1:$A$16,0),MATCH('Property Value Dist'!BK$2,Assumptions!$A$1:$H$1,0)),0)</f>
        <v>11187</v>
      </c>
      <c r="BL49" s="19">
        <f>ROUND(INDEX('Pop and Housing Units'!$B$2:$P$115,MATCH('Property Value Dist'!$B49,'Pop and Housing Units'!$B$2:$B$115,0),MATCH('Property Value Dist'!BL$2,'Pop and Housing Units'!$B$2:$P$2,0))*INDEX(Assumptions!$A$1:$H$16,MATCH('Property Value Dist'!BL$4,Assumptions!$A$1:$A$16,0),MATCH('Property Value Dist'!BL$2,Assumptions!$A$1:$H$1,0)),0)</f>
        <v>7244</v>
      </c>
      <c r="BM49" s="19">
        <f>ROUND(INDEX('Pop and Housing Units'!$B$2:$P$115,MATCH('Property Value Dist'!$B49,'Pop and Housing Units'!$B$2:$B$115,0),MATCH('Property Value Dist'!BM$2,'Pop and Housing Units'!$B$2:$P$2,0))*INDEX(Assumptions!$A$1:$H$16,MATCH('Property Value Dist'!BM$4,Assumptions!$A$1:$A$16,0),MATCH('Property Value Dist'!BM$2,Assumptions!$A$1:$H$1,0)),0)</f>
        <v>1449</v>
      </c>
      <c r="BN49" s="19">
        <f>ROUND(INDEX('Pop and Housing Units'!$B$2:$P$115,MATCH('Property Value Dist'!$B49,'Pop and Housing Units'!$B$2:$B$115,0),MATCH('Property Value Dist'!BN$2,'Pop and Housing Units'!$B$2:$P$2,0))*INDEX(Assumptions!$A$1:$H$16,MATCH('Property Value Dist'!BN$4,Assumptions!$A$1:$A$16,0),MATCH('Property Value Dist'!BN$2,Assumptions!$A$1:$H$1,0)),0)</f>
        <v>241</v>
      </c>
      <c r="BO49" s="19">
        <f>ROUND(INDEX('Pop and Housing Units'!$B$2:$P$115,MATCH('Property Value Dist'!$B49,'Pop and Housing Units'!$B$2:$B$115,0),MATCH('Property Value Dist'!BO$2,'Pop and Housing Units'!$B$2:$P$2,0))*INDEX(Assumptions!$A$1:$H$16,MATCH('Property Value Dist'!BO$4,Assumptions!$A$1:$A$16,0),MATCH('Property Value Dist'!BO$2,Assumptions!$A$1:$H$1,0)),0)</f>
        <v>3944</v>
      </c>
      <c r="BP49" s="19">
        <f>ROUND(INDEX('Pop and Housing Units'!$B$2:$P$115,MATCH('Property Value Dist'!$B49,'Pop and Housing Units'!$B$2:$B$115,0),MATCH('Property Value Dist'!BP$2,'Pop and Housing Units'!$B$2:$P$2,0))*INDEX(Assumptions!$A$1:$H$16,MATCH('Property Value Dist'!BP$4,Assumptions!$A$1:$A$16,0),MATCH('Property Value Dist'!BP$2,Assumptions!$A$1:$H$1,0)),0)</f>
        <v>15919</v>
      </c>
      <c r="BQ49" s="19">
        <f>ROUND(INDEX('Pop and Housing Units'!$B$2:$P$115,MATCH('Property Value Dist'!$B49,'Pop and Housing Units'!$B$2:$B$115,0),MATCH('Property Value Dist'!BQ$2,'Pop and Housing Units'!$B$2:$P$2,0))*INDEX(Assumptions!$A$1:$H$16,MATCH('Property Value Dist'!BQ$4,Assumptions!$A$1:$A$16,0),MATCH('Property Value Dist'!BQ$2,Assumptions!$A$1:$H$1,0)),0)</f>
        <v>33117</v>
      </c>
      <c r="BR49" s="19">
        <f>ROUND(INDEX('Pop and Housing Units'!$B$2:$P$115,MATCH('Property Value Dist'!$B49,'Pop and Housing Units'!$B$2:$B$115,0),MATCH('Property Value Dist'!BR$2,'Pop and Housing Units'!$B$2:$P$2,0))*INDEX(Assumptions!$A$1:$H$16,MATCH('Property Value Dist'!BR$4,Assumptions!$A$1:$A$16,0),MATCH('Property Value Dist'!BR$2,Assumptions!$A$1:$H$1,0)),0)</f>
        <v>28021</v>
      </c>
      <c r="BS49" s="19">
        <f>ROUND(INDEX('Pop and Housing Units'!$B$2:$P$115,MATCH('Property Value Dist'!$B49,'Pop and Housing Units'!$B$2:$B$115,0),MATCH('Property Value Dist'!BS$2,'Pop and Housing Units'!$B$2:$P$2,0))*INDEX(Assumptions!$A$1:$H$16,MATCH('Property Value Dist'!BS$4,Assumptions!$A$1:$A$16,0),MATCH('Property Value Dist'!BS$2,Assumptions!$A$1:$H$1,0)),0)</f>
        <v>33662</v>
      </c>
      <c r="BT49" s="19">
        <f>ROUND(INDEX('Pop and Housing Units'!$B$2:$P$115,MATCH('Property Value Dist'!$B49,'Pop and Housing Units'!$B$2:$B$115,0),MATCH('Property Value Dist'!BT$2,'Pop and Housing Units'!$B$2:$P$2,0))*INDEX(Assumptions!$A$1:$H$16,MATCH('Property Value Dist'!BT$4,Assumptions!$A$1:$A$16,0),MATCH('Property Value Dist'!BT$2,Assumptions!$A$1:$H$1,0)),0)</f>
        <v>21498</v>
      </c>
      <c r="BU49" s="19">
        <f>ROUND(INDEX('Pop and Housing Units'!$B$2:$P$115,MATCH('Property Value Dist'!$B49,'Pop and Housing Units'!$B$2:$B$115,0),MATCH('Property Value Dist'!BU$2,'Pop and Housing Units'!$B$2:$P$2,0))*INDEX(Assumptions!$A$1:$H$16,MATCH('Property Value Dist'!BU$4,Assumptions!$A$1:$A$16,0),MATCH('Property Value Dist'!BU$2,Assumptions!$A$1:$H$1,0)),0)</f>
        <v>12207</v>
      </c>
      <c r="BV49" s="19">
        <f>ROUND(INDEX('Pop and Housing Units'!$B$2:$P$115,MATCH('Property Value Dist'!$B49,'Pop and Housing Units'!$B$2:$B$115,0),MATCH('Property Value Dist'!BV$2,'Pop and Housing Units'!$B$2:$P$2,0))*INDEX(Assumptions!$A$1:$H$16,MATCH('Property Value Dist'!BV$4,Assumptions!$A$1:$A$16,0),MATCH('Property Value Dist'!BV$2,Assumptions!$A$1:$H$1,0)),0)</f>
        <v>35697</v>
      </c>
      <c r="BW49" s="19">
        <f>ROUND(INDEX('Pop and Housing Units'!$B$2:$P$115,MATCH('Property Value Dist'!$B49,'Pop and Housing Units'!$B$2:$B$115,0),MATCH('Property Value Dist'!BW$2,'Pop and Housing Units'!$B$2:$P$2,0))*INDEX(Assumptions!$A$1:$H$16,MATCH('Property Value Dist'!BW$4,Assumptions!$A$1:$A$16,0),MATCH('Property Value Dist'!BW$2,Assumptions!$A$1:$H$1,0)),0)</f>
        <v>16800</v>
      </c>
      <c r="BX49" s="19">
        <f>ROUND(INDEX('Pop and Housing Units'!$B$2:$P$115,MATCH('Property Value Dist'!$B49,'Pop and Housing Units'!$B$2:$B$115,0),MATCH('Property Value Dist'!BX$2,'Pop and Housing Units'!$B$2:$P$2,0))*INDEX(Assumptions!$A$1:$H$16,MATCH('Property Value Dist'!BX$4,Assumptions!$A$1:$A$16,0),MATCH('Property Value Dist'!BX$2,Assumptions!$A$1:$H$1,0)),0)</f>
        <v>6397</v>
      </c>
      <c r="BY49" s="19">
        <f>ROUND(INDEX('Pop and Housing Units'!$B$2:$P$115,MATCH('Property Value Dist'!$B49,'Pop and Housing Units'!$B$2:$B$115,0),MATCH('Property Value Dist'!BY$2,'Pop and Housing Units'!$B$2:$P$2,0))*INDEX(Assumptions!$A$1:$H$16,MATCH('Property Value Dist'!BY$4,Assumptions!$A$1:$A$16,0),MATCH('Property Value Dist'!BY$2,Assumptions!$A$1:$H$1,0)),0)</f>
        <v>3314</v>
      </c>
      <c r="BZ49" s="19">
        <f>ROUND(INDEX('Pop and Housing Units'!$B$2:$P$115,MATCH('Property Value Dist'!$B49,'Pop and Housing Units'!$B$2:$B$115,0),MATCH('Property Value Dist'!BZ$2,'Pop and Housing Units'!$B$2:$P$2,0))*INDEX(Assumptions!$A$1:$H$16,MATCH('Property Value Dist'!BZ$4,Assumptions!$A$1:$A$16,0),MATCH('Property Value Dist'!BZ$2,Assumptions!$A$1:$H$1,0)),0)</f>
        <v>2265</v>
      </c>
      <c r="CA49" s="19">
        <f>ROUND(INDEX('Pop and Housing Units'!$B$2:$P$115,MATCH('Property Value Dist'!$B49,'Pop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49" s="19">
        <f>ROUND(INDEX('Pop and Housing Units'!$B$2:$P$115,MATCH('Property Value Dist'!$B49,'Pop and Housing Units'!$B$2:$B$115,0),MATCH('Property Value Dist'!CB$2,'Pop and Housing Units'!$B$2:$P$2,0))*INDEX(Assumptions!$A$1:$H$16,MATCH('Property Value Dist'!CB$4,Assumptions!$A$1:$A$16,0),MATCH('Property Value Dist'!CB$2,Assumptions!$A$1:$H$1,0)),0)</f>
        <v>839</v>
      </c>
    </row>
    <row r="50" spans="2:80">
      <c r="B50" s="18">
        <f t="shared" si="6"/>
        <v>2065</v>
      </c>
      <c r="C50" s="17">
        <f>ROUND(INDEX('Pop and Housing Units'!$B$2:$P$115,MATCH('Property Value Dist'!$B50,'Pop and Housing Units'!$B$2:$B$115,0),MATCH('Property Value Dist'!C$2,'Pop and Housing Units'!$B$2:$P$2,0))*INDEX(Assumptions!$A$1:$H$16,MATCH('Property Value Dist'!C$4,Assumptions!$A$1:$A$16,0),MATCH('Property Value Dist'!C$2,Assumptions!$A$1:$H$1,0)),0)</f>
        <v>309530</v>
      </c>
      <c r="D50" s="17">
        <f>ROUND(INDEX('Pop and Housing Units'!$B$2:$P$115,MATCH('Property Value Dist'!$B50,'Pop and Housing Units'!$B$2:$B$115,0),MATCH('Property Value Dist'!D$2,'Pop and Housing Units'!$B$2:$P$2,0))*INDEX(Assumptions!$A$1:$H$16,MATCH('Property Value Dist'!D$4,Assumptions!$A$1:$A$16,0),MATCH('Property Value Dist'!D$2,Assumptions!$A$1:$H$1,0)),0)</f>
        <v>330405</v>
      </c>
      <c r="E50" s="17">
        <f>ROUND(INDEX('Pop and Housing Units'!$B$2:$P$115,MATCH('Property Value Dist'!$B50,'Pop and Housing Units'!$B$2:$B$115,0),MATCH('Property Value Dist'!E$2,'Pop and Housing Units'!$B$2:$P$2,0))*INDEX(Assumptions!$A$1:$H$16,MATCH('Property Value Dist'!E$4,Assumptions!$A$1:$A$16,0),MATCH('Property Value Dist'!E$2,Assumptions!$A$1:$H$1,0)),0)</f>
        <v>500286</v>
      </c>
      <c r="F50" s="17">
        <f>ROUND(INDEX('Pop and Housing Units'!$B$2:$P$115,MATCH('Property Value Dist'!$B50,'Pop and Housing Units'!$B$2:$B$115,0),MATCH('Property Value Dist'!F$2,'Pop and Housing Units'!$B$2:$P$2,0))*INDEX(Assumptions!$A$1:$H$16,MATCH('Property Value Dist'!F$4,Assumptions!$A$1:$A$16,0),MATCH('Property Value Dist'!F$2,Assumptions!$A$1:$H$1,0)),0)</f>
        <v>1154618</v>
      </c>
      <c r="G50" s="17">
        <f>ROUND(INDEX('Pop and Housing Units'!$B$2:$P$115,MATCH('Property Value Dist'!$B50,'Pop and Housing Units'!$B$2:$B$115,0),MATCH('Property Value Dist'!G$2,'Pop and Housing Units'!$B$2:$P$2,0))*INDEX(Assumptions!$A$1:$H$16,MATCH('Property Value Dist'!G$4,Assumptions!$A$1:$A$16,0),MATCH('Property Value Dist'!G$2,Assumptions!$A$1:$H$1,0)),0)</f>
        <v>775984</v>
      </c>
      <c r="H50" s="17">
        <f>ROUND(INDEX('Pop and Housing Units'!$B$2:$P$115,MATCH('Property Value Dist'!$B50,'Pop and Housing Units'!$B$2:$B$115,0),MATCH('Property Value Dist'!H$2,'Pop and Housing Units'!$B$2:$P$2,0))*INDEX(Assumptions!$A$1:$H$16,MATCH('Property Value Dist'!H$4,Assumptions!$A$1:$A$16,0),MATCH('Property Value Dist'!H$2,Assumptions!$A$1:$H$1,0)),0)</f>
        <v>588826</v>
      </c>
      <c r="I50" s="17">
        <f>ROUND(INDEX('Pop and Housing Units'!$B$2:$P$115,MATCH('Property Value Dist'!$B50,'Pop and Housing Units'!$B$2:$B$115,0),MATCH('Property Value Dist'!I$2,'Pop and Housing Units'!$B$2:$P$2,0))*INDEX(Assumptions!$A$1:$H$16,MATCH('Property Value Dist'!I$4,Assumptions!$A$1:$A$16,0),MATCH('Property Value Dist'!I$2,Assumptions!$A$1:$H$1,0)),0)</f>
        <v>1649865</v>
      </c>
      <c r="J50" s="17">
        <f>ROUND(INDEX('Pop and Housing Units'!$B$2:$P$115,MATCH('Property Value Dist'!$B50,'Pop and Housing Units'!$B$2:$B$115,0),MATCH('Property Value Dist'!J$2,'Pop and Housing Units'!$B$2:$P$2,0))*INDEX(Assumptions!$A$1:$H$16,MATCH('Property Value Dist'!J$4,Assumptions!$A$1:$A$16,0),MATCH('Property Value Dist'!J$2,Assumptions!$A$1:$H$1,0)),0)</f>
        <v>828532</v>
      </c>
      <c r="K50" s="17">
        <f>ROUND(INDEX('Pop and Housing Units'!$B$2:$P$115,MATCH('Property Value Dist'!$B50,'Pop and Housing Units'!$B$2:$B$115,0),MATCH('Property Value Dist'!K$2,'Pop and Housing Units'!$B$2:$P$2,0))*INDEX(Assumptions!$A$1:$H$16,MATCH('Property Value Dist'!K$4,Assumptions!$A$1:$A$16,0),MATCH('Property Value Dist'!K$2,Assumptions!$A$1:$H$1,0)),0)</f>
        <v>380074</v>
      </c>
      <c r="L50" s="17">
        <f>ROUND(INDEX('Pop and Housing Units'!$B$2:$P$115,MATCH('Property Value Dist'!$B50,'Pop and Housing Units'!$B$2:$B$115,0),MATCH('Property Value Dist'!L$2,'Pop and Housing Units'!$B$2:$P$2,0))*INDEX(Assumptions!$A$1:$H$16,MATCH('Property Value Dist'!L$4,Assumptions!$A$1:$A$16,0),MATCH('Property Value Dist'!L$2,Assumptions!$A$1:$H$1,0)),0)</f>
        <v>412466</v>
      </c>
      <c r="M50" s="17">
        <f>ROUND(INDEX('Pop and Housing Units'!$B$2:$P$115,MATCH('Property Value Dist'!$B50,'Pop and Housing Units'!$B$2:$B$115,0),MATCH('Property Value Dist'!M$2,'Pop and Housing Units'!$B$2:$P$2,0))*INDEX(Assumptions!$A$1:$H$16,MATCH('Property Value Dist'!M$4,Assumptions!$A$1:$A$16,0),MATCH('Property Value Dist'!M$2,Assumptions!$A$1:$H$1,0)),0)</f>
        <v>143247</v>
      </c>
      <c r="N50" s="17">
        <f>ROUND(INDEX('Pop and Housing Units'!$B$2:$P$115,MATCH('Property Value Dist'!$B50,'Pop and Housing Units'!$B$2:$B$115,0),MATCH('Property Value Dist'!N$2,'Pop and Housing Units'!$B$2:$P$2,0))*INDEX(Assumptions!$A$1:$H$16,MATCH('Property Value Dist'!N$4,Assumptions!$A$1:$A$16,0),MATCH('Property Value Dist'!N$2,Assumptions!$A$1:$H$1,0)),0)</f>
        <v>81342</v>
      </c>
      <c r="O50" s="17">
        <f>ROUND(INDEX('Pop and Housing Units'!$B$2:$P$115,MATCH('Property Value Dist'!$B50,'Pop and Housing Units'!$B$2:$B$115,0),MATCH('Property Value Dist'!O$2,'Pop and Housing Units'!$B$2:$P$2,0))*INDEX(Assumptions!$A$1:$H$16,MATCH('Property Value Dist'!O$4,Assumptions!$A$1:$A$16,0),MATCH('Property Value Dist'!O$2,Assumptions!$A$1:$H$1,0)),0)</f>
        <v>43190</v>
      </c>
      <c r="P50" s="17">
        <f>ROUND(INDEX('Pop and Housing Units'!$B$2:$P$115,MATCH('Property Value Dist'!$B50,'Pop and Housing Units'!$B$2:$B$115,0),MATCH('Property Value Dist'!P$2,'Pop and Housing Units'!$B$2:$P$2,0))*INDEX(Assumptions!$A$1:$H$16,MATCH('Property Value Dist'!P$4,Assumptions!$A$1:$A$16,0),MATCH('Property Value Dist'!P$2,Assumptions!$A$1:$H$1,0)),0)</f>
        <v>350768</v>
      </c>
      <c r="Q50" s="17">
        <f>ROUND(INDEX('Pop and Housing Units'!$B$2:$P$115,MATCH('Property Value Dist'!$B50,'Pop and Housing Units'!$B$2:$B$115,0),MATCH('Property Value Dist'!Q$2,'Pop and Housing Units'!$B$2:$P$2,0))*INDEX(Assumptions!$A$1:$H$16,MATCH('Property Value Dist'!Q$4,Assumptions!$A$1:$A$16,0),MATCH('Property Value Dist'!Q$2,Assumptions!$A$1:$H$1,0)),0)</f>
        <v>297571</v>
      </c>
      <c r="R50" s="17">
        <f>ROUND(INDEX('Pop and Housing Units'!$B$2:$P$115,MATCH('Property Value Dist'!$B50,'Pop and Housing Units'!$B$2:$B$115,0),MATCH('Property Value Dist'!R$2,'Pop and Housing Units'!$B$2:$P$2,0))*INDEX(Assumptions!$A$1:$H$16,MATCH('Property Value Dist'!R$4,Assumptions!$A$1:$A$16,0),MATCH('Property Value Dist'!R$2,Assumptions!$A$1:$H$1,0)),0)</f>
        <v>384016</v>
      </c>
      <c r="S50" s="17">
        <f>ROUND(INDEX('Pop and Housing Units'!$B$2:$P$115,MATCH('Property Value Dist'!$B50,'Pop and Housing Units'!$B$2:$B$115,0),MATCH('Property Value Dist'!S$2,'Pop and Housing Units'!$B$2:$P$2,0))*INDEX(Assumptions!$A$1:$H$16,MATCH('Property Value Dist'!S$4,Assumptions!$A$1:$A$16,0),MATCH('Property Value Dist'!S$2,Assumptions!$A$1:$H$1,0)),0)</f>
        <v>848382</v>
      </c>
      <c r="T50" s="17">
        <f>ROUND(INDEX('Pop and Housing Units'!$B$2:$P$115,MATCH('Property Value Dist'!$B50,'Pop and Housing Units'!$B$2:$B$115,0),MATCH('Property Value Dist'!T$2,'Pop and Housing Units'!$B$2:$P$2,0))*INDEX(Assumptions!$A$1:$H$16,MATCH('Property Value Dist'!T$4,Assumptions!$A$1:$A$16,0),MATCH('Property Value Dist'!T$2,Assumptions!$A$1:$H$1,0)),0)</f>
        <v>620632</v>
      </c>
      <c r="U50" s="17">
        <f>ROUND(INDEX('Pop and Housing Units'!$B$2:$P$115,MATCH('Property Value Dist'!$B50,'Pop and Housing Units'!$B$2:$B$115,0),MATCH('Property Value Dist'!U$2,'Pop and Housing Units'!$B$2:$P$2,0))*INDEX(Assumptions!$A$1:$H$16,MATCH('Property Value Dist'!U$4,Assumptions!$A$1:$A$16,0),MATCH('Property Value Dist'!U$2,Assumptions!$A$1:$H$1,0)),0)</f>
        <v>524767</v>
      </c>
      <c r="V50" s="17">
        <f>ROUND(INDEX('Pop and Housing Units'!$B$2:$P$115,MATCH('Property Value Dist'!$B50,'Pop and Housing Units'!$B$2:$B$115,0),MATCH('Property Value Dist'!V$2,'Pop and Housing Units'!$B$2:$P$2,0))*INDEX(Assumptions!$A$1:$H$16,MATCH('Property Value Dist'!V$4,Assumptions!$A$1:$A$16,0),MATCH('Property Value Dist'!V$2,Assumptions!$A$1:$H$1,0)),0)</f>
        <v>1354308</v>
      </c>
      <c r="W50" s="17">
        <f>ROUND(INDEX('Pop and Housing Units'!$B$2:$P$115,MATCH('Property Value Dist'!$B50,'Pop and Housing Units'!$B$2:$B$115,0),MATCH('Property Value Dist'!W$2,'Pop and Housing Units'!$B$2:$P$2,0))*INDEX(Assumptions!$A$1:$H$16,MATCH('Property Value Dist'!W$4,Assumptions!$A$1:$A$16,0),MATCH('Property Value Dist'!W$2,Assumptions!$A$1:$H$1,0)),0)</f>
        <v>623957</v>
      </c>
      <c r="X50" s="17">
        <f>ROUND(INDEX('Pop and Housing Units'!$B$2:$P$115,MATCH('Property Value Dist'!$B50,'Pop and Housing Units'!$B$2:$B$115,0),MATCH('Property Value Dist'!X$2,'Pop and Housing Units'!$B$2:$P$2,0))*INDEX(Assumptions!$A$1:$H$16,MATCH('Property Value Dist'!X$4,Assumptions!$A$1:$A$16,0),MATCH('Property Value Dist'!X$2,Assumptions!$A$1:$H$1,0)),0)</f>
        <v>269310</v>
      </c>
      <c r="Y50" s="17">
        <f>ROUND(INDEX('Pop and Housing Units'!$B$2:$P$115,MATCH('Property Value Dist'!$B50,'Pop and Housing Units'!$B$2:$B$115,0),MATCH('Property Value Dist'!Y$2,'Pop and Housing Units'!$B$2:$P$2,0))*INDEX(Assumptions!$A$1:$H$16,MATCH('Property Value Dist'!Y$4,Assumptions!$A$1:$A$16,0),MATCH('Property Value Dist'!Y$2,Assumptions!$A$1:$H$1,0)),0)</f>
        <v>171782</v>
      </c>
      <c r="Z50" s="17">
        <f>ROUND(INDEX('Pop and Housing Units'!$B$2:$P$115,MATCH('Property Value Dist'!$B50,'Pop and Housing Units'!$B$2:$B$115,0),MATCH('Property Value Dist'!Z$2,'Pop and Housing Units'!$B$2:$P$2,0))*INDEX(Assumptions!$A$1:$H$16,MATCH('Property Value Dist'!Z$4,Assumptions!$A$1:$A$16,0),MATCH('Property Value Dist'!Z$2,Assumptions!$A$1:$H$1,0)),0)</f>
        <v>44331</v>
      </c>
      <c r="AA50" s="17">
        <f>ROUND(INDEX('Pop and Housing Units'!$B$2:$P$115,MATCH('Property Value Dist'!$B50,'Pop and Housing Units'!$B$2:$B$115,0),MATCH('Property Value Dist'!AA$2,'Pop and Housing Units'!$B$2:$P$2,0))*INDEX(Assumptions!$A$1:$H$16,MATCH('Property Value Dist'!AA$4,Assumptions!$A$1:$A$16,0),MATCH('Property Value Dist'!AA$2,Assumptions!$A$1:$H$1,0)),0)</f>
        <v>31032</v>
      </c>
      <c r="AB50" s="17">
        <f>ROUND(INDEX('Pop and Housing Units'!$B$2:$P$115,MATCH('Property Value Dist'!$B50,'Pop and Housing Units'!$B$2:$B$115,0),MATCH('Property Value Dist'!AB$2,'Pop and Housing Units'!$B$2:$P$2,0))*INDEX(Assumptions!$A$1:$H$16,MATCH('Property Value Dist'!AB$4,Assumptions!$A$1:$A$16,0),MATCH('Property Value Dist'!AB$2,Assumptions!$A$1:$H$1,0)),0)</f>
        <v>20503</v>
      </c>
      <c r="AC50" s="17">
        <f>ROUND(INDEX('Pop and Housing Units'!$B$2:$P$115,MATCH('Property Value Dist'!$B50,'Pop and Housing Units'!$B$2:$B$115,0),MATCH('Property Value Dist'!AC$2,'Pop and Housing Units'!$B$2:$P$2,0))*INDEX(Assumptions!$A$1:$H$16,MATCH('Property Value Dist'!AC$4,Assumptions!$A$1:$A$16,0),MATCH('Property Value Dist'!AC$2,Assumptions!$A$1:$H$1,0)),0)</f>
        <v>201688</v>
      </c>
      <c r="AD50" s="17">
        <f>ROUND(INDEX('Pop and Housing Units'!$B$2:$P$115,MATCH('Property Value Dist'!$B50,'Pop and Housing Units'!$B$2:$B$115,0),MATCH('Property Value Dist'!AD$2,'Pop and Housing Units'!$B$2:$P$2,0))*INDEX(Assumptions!$A$1:$H$16,MATCH('Property Value Dist'!AD$4,Assumptions!$A$1:$A$16,0),MATCH('Property Value Dist'!AD$2,Assumptions!$A$1:$H$1,0)),0)</f>
        <v>352954</v>
      </c>
      <c r="AE50" s="17">
        <f>ROUND(INDEX('Pop and Housing Units'!$B$2:$P$115,MATCH('Property Value Dist'!$B50,'Pop and Housing Units'!$B$2:$B$115,0),MATCH('Property Value Dist'!AE$2,'Pop and Housing Units'!$B$2:$P$2,0))*INDEX(Assumptions!$A$1:$H$16,MATCH('Property Value Dist'!AE$4,Assumptions!$A$1:$A$16,0),MATCH('Property Value Dist'!AE$2,Assumptions!$A$1:$H$1,0)),0)</f>
        <v>636225</v>
      </c>
      <c r="AF50" s="17">
        <f>ROUND(INDEX('Pop and Housing Units'!$B$2:$P$115,MATCH('Property Value Dist'!$B50,'Pop and Housing Units'!$B$2:$B$115,0),MATCH('Property Value Dist'!AF$2,'Pop and Housing Units'!$B$2:$P$2,0))*INDEX(Assumptions!$A$1:$H$16,MATCH('Property Value Dist'!AF$4,Assumptions!$A$1:$A$16,0),MATCH('Property Value Dist'!AF$2,Assumptions!$A$1:$H$1,0)),0)</f>
        <v>1224293</v>
      </c>
      <c r="AG50" s="17">
        <f>ROUND(INDEX('Pop and Housing Units'!$B$2:$P$115,MATCH('Property Value Dist'!$B50,'Pop and Housing Units'!$B$2:$B$115,0),MATCH('Property Value Dist'!AG$2,'Pop and Housing Units'!$B$2:$P$2,0))*INDEX(Assumptions!$A$1:$H$16,MATCH('Property Value Dist'!AG$4,Assumptions!$A$1:$A$16,0),MATCH('Property Value Dist'!AG$2,Assumptions!$A$1:$H$1,0)),0)</f>
        <v>596567</v>
      </c>
      <c r="AH50" s="17">
        <f>ROUND(INDEX('Pop and Housing Units'!$B$2:$P$115,MATCH('Property Value Dist'!$B50,'Pop and Housing Units'!$B$2:$B$115,0),MATCH('Property Value Dist'!AH$2,'Pop and Housing Units'!$B$2:$P$2,0))*INDEX(Assumptions!$A$1:$H$16,MATCH('Property Value Dist'!AH$4,Assumptions!$A$1:$A$16,0),MATCH('Property Value Dist'!AH$2,Assumptions!$A$1:$H$1,0)),0)</f>
        <v>431137</v>
      </c>
      <c r="AI50" s="17">
        <f>ROUND(INDEX('Pop and Housing Units'!$B$2:$P$115,MATCH('Property Value Dist'!$B50,'Pop and Housing Units'!$B$2:$B$115,0),MATCH('Property Value Dist'!AI$2,'Pop and Housing Units'!$B$2:$P$2,0))*INDEX(Assumptions!$A$1:$H$16,MATCH('Property Value Dist'!AI$4,Assumptions!$A$1:$A$16,0),MATCH('Property Value Dist'!AI$2,Assumptions!$A$1:$H$1,0)),0)</f>
        <v>1073027</v>
      </c>
      <c r="AJ50" s="17">
        <f>ROUND(INDEX('Pop and Housing Units'!$B$2:$P$115,MATCH('Property Value Dist'!$B50,'Pop and Housing Units'!$B$2:$B$115,0),MATCH('Property Value Dist'!AJ$2,'Pop and Housing Units'!$B$2:$P$2,0))*INDEX(Assumptions!$A$1:$H$16,MATCH('Property Value Dist'!AJ$4,Assumptions!$A$1:$A$16,0),MATCH('Property Value Dist'!AJ$2,Assumptions!$A$1:$H$1,0)),0)</f>
        <v>571072</v>
      </c>
      <c r="AK50" s="17">
        <f>ROUND(INDEX('Pop and Housing Units'!$B$2:$P$115,MATCH('Property Value Dist'!$B50,'Pop and Housing Units'!$B$2:$B$115,0),MATCH('Property Value Dist'!AK$2,'Pop and Housing Units'!$B$2:$P$2,0))*INDEX(Assumptions!$A$1:$H$16,MATCH('Property Value Dist'!AK$4,Assumptions!$A$1:$A$16,0),MATCH('Property Value Dist'!AK$2,Assumptions!$A$1:$H$1,0)),0)</f>
        <v>245878</v>
      </c>
      <c r="AL50" s="17">
        <f>ROUND(INDEX('Pop and Housing Units'!$B$2:$P$115,MATCH('Property Value Dist'!$B50,'Pop and Housing Units'!$B$2:$B$115,0),MATCH('Property Value Dist'!AL$2,'Pop and Housing Units'!$B$2:$P$2,0))*INDEX(Assumptions!$A$1:$H$16,MATCH('Property Value Dist'!AL$4,Assumptions!$A$1:$A$16,0),MATCH('Property Value Dist'!AL$2,Assumptions!$A$1:$H$1,0)),0)</f>
        <v>241346</v>
      </c>
      <c r="AM50" s="17">
        <f>ROUND(INDEX('Pop and Housing Units'!$B$2:$P$115,MATCH('Property Value Dist'!$B50,'Pop and Housing Units'!$B$2:$B$115,0),MATCH('Property Value Dist'!AM$2,'Pop and Housing Units'!$B$2:$P$2,0))*INDEX(Assumptions!$A$1:$H$16,MATCH('Property Value Dist'!AM$4,Assumptions!$A$1:$A$16,0),MATCH('Property Value Dist'!AM$2,Assumptions!$A$1:$H$1,0)),0)</f>
        <v>49289</v>
      </c>
      <c r="AN50" s="17">
        <f>ROUND(INDEX('Pop and Housing Units'!$B$2:$P$115,MATCH('Property Value Dist'!$B50,'Pop and Housing Units'!$B$2:$B$115,0),MATCH('Property Value Dist'!AN$2,'Pop and Housing Units'!$B$2:$P$2,0))*INDEX(Assumptions!$A$1:$H$16,MATCH('Property Value Dist'!AN$4,Assumptions!$A$1:$A$16,0),MATCH('Property Value Dist'!AN$2,Assumptions!$A$1:$H$1,0)),0)</f>
        <v>20395</v>
      </c>
      <c r="AO50" s="17">
        <f>ROUND(INDEX('Pop and Housing Units'!$B$2:$P$115,MATCH('Property Value Dist'!$B50,'Pop and Housing Units'!$B$2:$B$115,0),MATCH('Property Value Dist'!AO$2,'Pop and Housing Units'!$B$2:$P$2,0))*INDEX(Assumptions!$A$1:$H$16,MATCH('Property Value Dist'!AO$4,Assumptions!$A$1:$A$16,0),MATCH('Property Value Dist'!AO$2,Assumptions!$A$1:$H$1,0)),0)</f>
        <v>21529</v>
      </c>
      <c r="AP50" s="17">
        <f>ROUND(INDEX('Pop and Housing Units'!$B$2:$P$115,MATCH('Property Value Dist'!$B50,'Pop and Housing Units'!$B$2:$B$115,0),MATCH('Property Value Dist'!AP$2,'Pop and Housing Units'!$B$2:$P$2,0))*INDEX(Assumptions!$A$1:$H$16,MATCH('Property Value Dist'!AP$4,Assumptions!$A$1:$A$16,0),MATCH('Property Value Dist'!AP$2,Assumptions!$A$1:$H$1,0)),0)</f>
        <v>129765</v>
      </c>
      <c r="AQ50" s="17">
        <f>ROUND(INDEX('Pop and Housing Units'!$B$2:$P$115,MATCH('Property Value Dist'!$B50,'Pop and Housing Units'!$B$2:$B$115,0),MATCH('Property Value Dist'!AQ$2,'Pop and Housing Units'!$B$2:$P$2,0))*INDEX(Assumptions!$A$1:$H$16,MATCH('Property Value Dist'!AQ$4,Assumptions!$A$1:$A$16,0),MATCH('Property Value Dist'!AQ$2,Assumptions!$A$1:$H$1,0)),0)</f>
        <v>130179</v>
      </c>
      <c r="AR50" s="17">
        <f>ROUND(INDEX('Pop and Housing Units'!$B$2:$P$115,MATCH('Property Value Dist'!$B50,'Pop and Housing Units'!$B$2:$B$115,0),MATCH('Property Value Dist'!AR$2,'Pop and Housing Units'!$B$2:$P$2,0))*INDEX(Assumptions!$A$1:$H$16,MATCH('Property Value Dist'!AR$4,Assumptions!$A$1:$A$16,0),MATCH('Property Value Dist'!AR$2,Assumptions!$A$1:$H$1,0)),0)</f>
        <v>108804</v>
      </c>
      <c r="AS50" s="17">
        <f>ROUND(INDEX('Pop and Housing Units'!$B$2:$P$115,MATCH('Property Value Dist'!$B50,'Pop and Housing Units'!$B$2:$B$115,0),MATCH('Property Value Dist'!AS$2,'Pop and Housing Units'!$B$2:$P$2,0))*INDEX(Assumptions!$A$1:$H$16,MATCH('Property Value Dist'!AS$4,Assumptions!$A$1:$A$16,0),MATCH('Property Value Dist'!AS$2,Assumptions!$A$1:$H$1,0)),0)</f>
        <v>119009</v>
      </c>
      <c r="AT50" s="17">
        <f>ROUND(INDEX('Pop and Housing Units'!$B$2:$P$115,MATCH('Property Value Dist'!$B50,'Pop and Housing Units'!$B$2:$B$115,0),MATCH('Property Value Dist'!AT$2,'Pop and Housing Units'!$B$2:$P$2,0))*INDEX(Assumptions!$A$1:$H$16,MATCH('Property Value Dist'!AT$4,Assumptions!$A$1:$A$16,0),MATCH('Property Value Dist'!AT$2,Assumptions!$A$1:$H$1,0)),0)</f>
        <v>60401</v>
      </c>
      <c r="AU50" s="17">
        <f>ROUND(INDEX('Pop and Housing Units'!$B$2:$P$115,MATCH('Property Value Dist'!$B50,'Pop and Housing Units'!$B$2:$B$115,0),MATCH('Property Value Dist'!AU$2,'Pop and Housing Units'!$B$2:$P$2,0))*INDEX(Assumptions!$A$1:$H$16,MATCH('Property Value Dist'!AU$4,Assumptions!$A$1:$A$16,0),MATCH('Property Value Dist'!AU$2,Assumptions!$A$1:$H$1,0)),0)</f>
        <v>23236</v>
      </c>
      <c r="AV50" s="17">
        <f>ROUND(INDEX('Pop and Housing Units'!$B$2:$P$115,MATCH('Property Value Dist'!$B50,'Pop and Housing Units'!$B$2:$B$115,0),MATCH('Property Value Dist'!AV$2,'Pop and Housing Units'!$B$2:$P$2,0))*INDEX(Assumptions!$A$1:$H$16,MATCH('Property Value Dist'!AV$4,Assumptions!$A$1:$A$16,0),MATCH('Property Value Dist'!AV$2,Assumptions!$A$1:$H$1,0)),0)</f>
        <v>69847</v>
      </c>
      <c r="AW50" s="17">
        <f>ROUND(INDEX('Pop and Housing Units'!$B$2:$P$115,MATCH('Property Value Dist'!$B50,'Pop and Housing Units'!$B$2:$B$115,0),MATCH('Property Value Dist'!AW$2,'Pop and Housing Units'!$B$2:$P$2,0))*INDEX(Assumptions!$A$1:$H$16,MATCH('Property Value Dist'!AW$4,Assumptions!$A$1:$A$16,0),MATCH('Property Value Dist'!AW$2,Assumptions!$A$1:$H$1,0)),0)</f>
        <v>20065</v>
      </c>
      <c r="AX50" s="17">
        <f>ROUND(INDEX('Pop and Housing Units'!$B$2:$P$115,MATCH('Property Value Dist'!$B50,'Pop and Housing Units'!$B$2:$B$115,0),MATCH('Property Value Dist'!AX$2,'Pop and Housing Units'!$B$2:$P$2,0))*INDEX(Assumptions!$A$1:$H$16,MATCH('Property Value Dist'!AX$4,Assumptions!$A$1:$A$16,0),MATCH('Property Value Dist'!AX$2,Assumptions!$A$1:$H$1,0)),0)</f>
        <v>12618</v>
      </c>
      <c r="AY50" s="17">
        <f>ROUND(INDEX('Pop and Housing Units'!$B$2:$P$115,MATCH('Property Value Dist'!$B50,'Pop and Housing Units'!$B$2:$B$115,0),MATCH('Property Value Dist'!AY$2,'Pop and Housing Units'!$B$2:$P$2,0))*INDEX(Assumptions!$A$1:$H$16,MATCH('Property Value Dist'!AY$4,Assumptions!$A$1:$A$16,0),MATCH('Property Value Dist'!AY$2,Assumptions!$A$1:$H$1,0)),0)</f>
        <v>7447</v>
      </c>
      <c r="AZ50" s="17">
        <f>ROUND(INDEX('Pop and Housing Units'!$B$2:$P$115,MATCH('Property Value Dist'!$B50,'Pop and Housing Units'!$B$2:$B$115,0),MATCH('Property Value Dist'!AZ$2,'Pop and Housing Units'!$B$2:$P$2,0))*INDEX(Assumptions!$A$1:$H$16,MATCH('Property Value Dist'!AZ$4,Assumptions!$A$1:$A$16,0),MATCH('Property Value Dist'!AZ$2,Assumptions!$A$1:$H$1,0)),0)</f>
        <v>1793</v>
      </c>
      <c r="BA50" s="17">
        <f>ROUND(INDEX('Pop and Housing Units'!$B$2:$P$115,MATCH('Property Value Dist'!$B50,'Pop and Housing Units'!$B$2:$B$115,0),MATCH('Property Value Dist'!BA$2,'Pop and Housing Units'!$B$2:$P$2,0))*INDEX(Assumptions!$A$1:$H$16,MATCH('Property Value Dist'!BA$4,Assumptions!$A$1:$A$16,0),MATCH('Property Value Dist'!BA$2,Assumptions!$A$1:$H$1,0)),0)</f>
        <v>4137</v>
      </c>
      <c r="BB50" s="17">
        <f>ROUND(INDEX('Pop and Housing Units'!$B$2:$P$115,MATCH('Property Value Dist'!$B50,'Pop and Housing Units'!$B$2:$B$115,0),MATCH('Property Value Dist'!BB$2,'Pop and Housing Units'!$B$2:$P$2,0))*INDEX(Assumptions!$A$1:$H$16,MATCH('Property Value Dist'!BB$4,Assumptions!$A$1:$A$16,0),MATCH('Property Value Dist'!BB$2,Assumptions!$A$1:$H$1,0)),0)</f>
        <v>2206</v>
      </c>
      <c r="BC50" s="17">
        <f>ROUND(INDEX('Pop and Housing Units'!$B$2:$P$115,MATCH('Property Value Dist'!$B50,'Pop and Housing Units'!$B$2:$B$115,0),MATCH('Property Value Dist'!BC$2,'Pop and Housing Units'!$B$2:$P$2,0))*INDEX(Assumptions!$A$1:$H$16,MATCH('Property Value Dist'!BC$4,Assumptions!$A$1:$A$16,0),MATCH('Property Value Dist'!BC$2,Assumptions!$A$1:$H$1,0)),0)</f>
        <v>80703</v>
      </c>
      <c r="BD50" s="17">
        <f>ROUND(INDEX('Pop and Housing Units'!$B$2:$P$115,MATCH('Property Value Dist'!$B50,'Pop and Housing Units'!$B$2:$B$115,0),MATCH('Property Value Dist'!BD$2,'Pop and Housing Units'!$B$2:$P$2,0))*INDEX(Assumptions!$A$1:$H$16,MATCH('Property Value Dist'!BD$4,Assumptions!$A$1:$A$16,0),MATCH('Property Value Dist'!BD$2,Assumptions!$A$1:$H$1,0)),0)</f>
        <v>113194</v>
      </c>
      <c r="BE50" s="17">
        <f>ROUND(INDEX('Pop and Housing Units'!$B$2:$P$115,MATCH('Property Value Dist'!$B50,'Pop and Housing Units'!$B$2:$B$115,0),MATCH('Property Value Dist'!BE$2,'Pop and Housing Units'!$B$2:$P$2,0))*INDEX(Assumptions!$A$1:$H$16,MATCH('Property Value Dist'!BE$4,Assumptions!$A$1:$A$16,0),MATCH('Property Value Dist'!BE$2,Assumptions!$A$1:$H$1,0)),0)</f>
        <v>153221</v>
      </c>
      <c r="BF50" s="17">
        <f>ROUND(INDEX('Pop and Housing Units'!$B$2:$P$115,MATCH('Property Value Dist'!$B50,'Pop and Housing Units'!$B$2:$B$115,0),MATCH('Property Value Dist'!BF$2,'Pop and Housing Units'!$B$2:$P$2,0))*INDEX(Assumptions!$A$1:$H$16,MATCH('Property Value Dist'!BF$4,Assumptions!$A$1:$A$16,0),MATCH('Property Value Dist'!BF$2,Assumptions!$A$1:$H$1,0)),0)</f>
        <v>151277</v>
      </c>
      <c r="BG50" s="17">
        <f>ROUND(INDEX('Pop and Housing Units'!$B$2:$P$115,MATCH('Property Value Dist'!$B50,'Pop and Housing Units'!$B$2:$B$115,0),MATCH('Property Value Dist'!BG$2,'Pop and Housing Units'!$B$2:$P$2,0))*INDEX(Assumptions!$A$1:$H$16,MATCH('Property Value Dist'!BG$4,Assumptions!$A$1:$A$16,0),MATCH('Property Value Dist'!BG$2,Assumptions!$A$1:$H$1,0)),0)</f>
        <v>96584</v>
      </c>
      <c r="BH50" s="17">
        <f>ROUND(INDEX('Pop and Housing Units'!$B$2:$P$115,MATCH('Property Value Dist'!$B50,'Pop and Housing Units'!$B$2:$B$115,0),MATCH('Property Value Dist'!BH$2,'Pop and Housing Units'!$B$2:$P$2,0))*INDEX(Assumptions!$A$1:$H$16,MATCH('Property Value Dist'!BH$4,Assumptions!$A$1:$A$16,0),MATCH('Property Value Dist'!BH$2,Assumptions!$A$1:$H$1,0)),0)</f>
        <v>55017</v>
      </c>
      <c r="BI50" s="17">
        <f>ROUND(INDEX('Pop and Housing Units'!$B$2:$P$115,MATCH('Property Value Dist'!$B50,'Pop and Housing Units'!$B$2:$B$115,0),MATCH('Property Value Dist'!BI$2,'Pop and Housing Units'!$B$2:$P$2,0))*INDEX(Assumptions!$A$1:$H$16,MATCH('Property Value Dist'!BI$4,Assumptions!$A$1:$A$16,0),MATCH('Property Value Dist'!BI$2,Assumptions!$A$1:$H$1,0)),0)</f>
        <v>102094</v>
      </c>
      <c r="BJ50" s="17">
        <f>ROUND(INDEX('Pop and Housing Units'!$B$2:$P$115,MATCH('Property Value Dist'!$B50,'Pop and Housing Units'!$B$2:$B$115,0),MATCH('Property Value Dist'!BJ$2,'Pop and Housing Units'!$B$2:$P$2,0))*INDEX(Assumptions!$A$1:$H$16,MATCH('Property Value Dist'!BJ$4,Assumptions!$A$1:$A$16,0),MATCH('Property Value Dist'!BJ$2,Assumptions!$A$1:$H$1,0)),0)</f>
        <v>33950</v>
      </c>
      <c r="BK50" s="17">
        <f>ROUND(INDEX('Pop and Housing Units'!$B$2:$P$115,MATCH('Property Value Dist'!$B50,'Pop and Housing Units'!$B$2:$B$115,0),MATCH('Property Value Dist'!BK$2,'Pop and Housing Units'!$B$2:$P$2,0))*INDEX(Assumptions!$A$1:$H$16,MATCH('Property Value Dist'!BK$4,Assumptions!$A$1:$A$16,0),MATCH('Property Value Dist'!BK$2,Assumptions!$A$1:$H$1,0)),0)</f>
        <v>11263</v>
      </c>
      <c r="BL50" s="17">
        <f>ROUND(INDEX('Pop and Housing Units'!$B$2:$P$115,MATCH('Property Value Dist'!$B50,'Pop and Housing Units'!$B$2:$B$115,0),MATCH('Property Value Dist'!BL$2,'Pop and Housing Units'!$B$2:$P$2,0))*INDEX(Assumptions!$A$1:$H$16,MATCH('Property Value Dist'!BL$4,Assumptions!$A$1:$A$16,0),MATCH('Property Value Dist'!BL$2,Assumptions!$A$1:$H$1,0)),0)</f>
        <v>7292</v>
      </c>
      <c r="BM50" s="17">
        <f>ROUND(INDEX('Pop and Housing Units'!$B$2:$P$115,MATCH('Property Value Dist'!$B50,'Pop and Housing Units'!$B$2:$B$115,0),MATCH('Property Value Dist'!BM$2,'Pop and Housing Units'!$B$2:$P$2,0))*INDEX(Assumptions!$A$1:$H$16,MATCH('Property Value Dist'!BM$4,Assumptions!$A$1:$A$16,0),MATCH('Property Value Dist'!BM$2,Assumptions!$A$1:$H$1,0)),0)</f>
        <v>1458</v>
      </c>
      <c r="BN50" s="17">
        <f>ROUND(INDEX('Pop and Housing Units'!$B$2:$P$115,MATCH('Property Value Dist'!$B50,'Pop and Housing Units'!$B$2:$B$115,0),MATCH('Property Value Dist'!BN$2,'Pop and Housing Units'!$B$2:$P$2,0))*INDEX(Assumptions!$A$1:$H$16,MATCH('Property Value Dist'!BN$4,Assumptions!$A$1:$A$16,0),MATCH('Property Value Dist'!BN$2,Assumptions!$A$1:$H$1,0)),0)</f>
        <v>243</v>
      </c>
      <c r="BO50" s="17">
        <f>ROUND(INDEX('Pop and Housing Units'!$B$2:$P$115,MATCH('Property Value Dist'!$B50,'Pop and Housing Units'!$B$2:$B$115,0),MATCH('Property Value Dist'!BO$2,'Pop and Housing Units'!$B$2:$P$2,0))*INDEX(Assumptions!$A$1:$H$16,MATCH('Property Value Dist'!BO$4,Assumptions!$A$1:$A$16,0),MATCH('Property Value Dist'!BO$2,Assumptions!$A$1:$H$1,0)),0)</f>
        <v>3970</v>
      </c>
      <c r="BP50" s="17">
        <f>ROUND(INDEX('Pop and Housing Units'!$B$2:$P$115,MATCH('Property Value Dist'!$B50,'Pop and Housing Units'!$B$2:$B$115,0),MATCH('Property Value Dist'!BP$2,'Pop and Housing Units'!$B$2:$P$2,0))*INDEX(Assumptions!$A$1:$H$16,MATCH('Property Value Dist'!BP$4,Assumptions!$A$1:$A$16,0),MATCH('Property Value Dist'!BP$2,Assumptions!$A$1:$H$1,0)),0)</f>
        <v>16078</v>
      </c>
      <c r="BQ50" s="17">
        <f>ROUND(INDEX('Pop and Housing Units'!$B$2:$P$115,MATCH('Property Value Dist'!$B50,'Pop and Housing Units'!$B$2:$B$115,0),MATCH('Property Value Dist'!BQ$2,'Pop and Housing Units'!$B$2:$P$2,0))*INDEX(Assumptions!$A$1:$H$16,MATCH('Property Value Dist'!BQ$4,Assumptions!$A$1:$A$16,0),MATCH('Property Value Dist'!BQ$2,Assumptions!$A$1:$H$1,0)),0)</f>
        <v>33448</v>
      </c>
      <c r="BR50" s="17">
        <f>ROUND(INDEX('Pop and Housing Units'!$B$2:$P$115,MATCH('Property Value Dist'!$B50,'Pop and Housing Units'!$B$2:$B$115,0),MATCH('Property Value Dist'!BR$2,'Pop and Housing Units'!$B$2:$P$2,0))*INDEX(Assumptions!$A$1:$H$16,MATCH('Property Value Dist'!BR$4,Assumptions!$A$1:$A$16,0),MATCH('Property Value Dist'!BR$2,Assumptions!$A$1:$H$1,0)),0)</f>
        <v>28300</v>
      </c>
      <c r="BS50" s="17">
        <f>ROUND(INDEX('Pop and Housing Units'!$B$2:$P$115,MATCH('Property Value Dist'!$B50,'Pop and Housing Units'!$B$2:$B$115,0),MATCH('Property Value Dist'!BS$2,'Pop and Housing Units'!$B$2:$P$2,0))*INDEX(Assumptions!$A$1:$H$16,MATCH('Property Value Dist'!BS$4,Assumptions!$A$1:$A$16,0),MATCH('Property Value Dist'!BS$2,Assumptions!$A$1:$H$1,0)),0)</f>
        <v>33999</v>
      </c>
      <c r="BT50" s="17">
        <f>ROUND(INDEX('Pop and Housing Units'!$B$2:$P$115,MATCH('Property Value Dist'!$B50,'Pop and Housing Units'!$B$2:$B$115,0),MATCH('Property Value Dist'!BT$2,'Pop and Housing Units'!$B$2:$P$2,0))*INDEX(Assumptions!$A$1:$H$16,MATCH('Property Value Dist'!BT$4,Assumptions!$A$1:$A$16,0),MATCH('Property Value Dist'!BT$2,Assumptions!$A$1:$H$1,0)),0)</f>
        <v>21712</v>
      </c>
      <c r="BU50" s="17">
        <f>ROUND(INDEX('Pop and Housing Units'!$B$2:$P$115,MATCH('Property Value Dist'!$B50,'Pop and Housing Units'!$B$2:$B$115,0),MATCH('Property Value Dist'!BU$2,'Pop and Housing Units'!$B$2:$P$2,0))*INDEX(Assumptions!$A$1:$H$16,MATCH('Property Value Dist'!BU$4,Assumptions!$A$1:$A$16,0),MATCH('Property Value Dist'!BU$2,Assumptions!$A$1:$H$1,0)),0)</f>
        <v>12328</v>
      </c>
      <c r="BV50" s="17">
        <f>ROUND(INDEX('Pop and Housing Units'!$B$2:$P$115,MATCH('Property Value Dist'!$B50,'Pop and Housing Units'!$B$2:$B$115,0),MATCH('Property Value Dist'!BV$2,'Pop and Housing Units'!$B$2:$P$2,0))*INDEX(Assumptions!$A$1:$H$16,MATCH('Property Value Dist'!BV$4,Assumptions!$A$1:$A$16,0),MATCH('Property Value Dist'!BV$2,Assumptions!$A$1:$H$1,0)),0)</f>
        <v>36053</v>
      </c>
      <c r="BW50" s="17">
        <f>ROUND(INDEX('Pop and Housing Units'!$B$2:$P$115,MATCH('Property Value Dist'!$B50,'Pop and Housing Units'!$B$2:$B$115,0),MATCH('Property Value Dist'!BW$2,'Pop and Housing Units'!$B$2:$P$2,0))*INDEX(Assumptions!$A$1:$H$16,MATCH('Property Value Dist'!BW$4,Assumptions!$A$1:$A$16,0),MATCH('Property Value Dist'!BW$2,Assumptions!$A$1:$H$1,0)),0)</f>
        <v>16968</v>
      </c>
      <c r="BX50" s="17">
        <f>ROUND(INDEX('Pop and Housing Units'!$B$2:$P$115,MATCH('Property Value Dist'!$B50,'Pop and Housing Units'!$B$2:$B$115,0),MATCH('Property Value Dist'!BX$2,'Pop and Housing Units'!$B$2:$P$2,0))*INDEX(Assumptions!$A$1:$H$16,MATCH('Property Value Dist'!BX$4,Assumptions!$A$1:$A$16,0),MATCH('Property Value Dist'!BX$2,Assumptions!$A$1:$H$1,0)),0)</f>
        <v>6461</v>
      </c>
      <c r="BY50" s="17">
        <f>ROUND(INDEX('Pop and Housing Units'!$B$2:$P$115,MATCH('Property Value Dist'!$B50,'Pop and Housing Units'!$B$2:$B$115,0),MATCH('Property Value Dist'!BY$2,'Pop and Housing Units'!$B$2:$P$2,0))*INDEX(Assumptions!$A$1:$H$16,MATCH('Property Value Dist'!BY$4,Assumptions!$A$1:$A$16,0),MATCH('Property Value Dist'!BY$2,Assumptions!$A$1:$H$1,0)),0)</f>
        <v>3347</v>
      </c>
      <c r="BZ50" s="17">
        <f>ROUND(INDEX('Pop and Housing Units'!$B$2:$P$115,MATCH('Property Value Dist'!$B50,'Pop and Housing Units'!$B$2:$B$115,0),MATCH('Property Value Dist'!BZ$2,'Pop and Housing Units'!$B$2:$P$2,0))*INDEX(Assumptions!$A$1:$H$16,MATCH('Property Value Dist'!BZ$4,Assumptions!$A$1:$A$16,0),MATCH('Property Value Dist'!BZ$2,Assumptions!$A$1:$H$1,0)),0)</f>
        <v>2288</v>
      </c>
      <c r="CA50" s="17">
        <f>ROUND(INDEX('Pop and Housing Units'!$B$2:$P$115,MATCH('Property Value Dist'!$B50,'Pop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50" s="17">
        <f>ROUND(INDEX('Pop and Housing Units'!$B$2:$P$115,MATCH('Property Value Dist'!$B50,'Pop and Housing Units'!$B$2:$B$115,0),MATCH('Property Value Dist'!CB$2,'Pop and Housing Units'!$B$2:$P$2,0))*INDEX(Assumptions!$A$1:$H$16,MATCH('Property Value Dist'!CB$4,Assumptions!$A$1:$A$16,0),MATCH('Property Value Dist'!CB$2,Assumptions!$A$1:$H$1,0)),0)</f>
        <v>847</v>
      </c>
    </row>
    <row r="51" spans="2:80">
      <c r="B51" s="18">
        <f t="shared" si="6"/>
        <v>2066</v>
      </c>
      <c r="C51" s="19">
        <f>ROUND(INDEX('Pop and Housing Units'!$B$2:$P$115,MATCH('Property Value Dist'!$B51,'Pop and Housing Units'!$B$2:$B$115,0),MATCH('Property Value Dist'!C$2,'Pop and Housing Units'!$B$2:$P$2,0))*INDEX(Assumptions!$A$1:$H$16,MATCH('Property Value Dist'!C$4,Assumptions!$A$1:$A$16,0),MATCH('Property Value Dist'!C$2,Assumptions!$A$1:$H$1,0)),0)</f>
        <v>320190</v>
      </c>
      <c r="D51" s="19">
        <f>ROUND(INDEX('Pop and Housing Units'!$B$2:$P$115,MATCH('Property Value Dist'!$B51,'Pop and Housing Units'!$B$2:$B$115,0),MATCH('Property Value Dist'!D$2,'Pop and Housing Units'!$B$2:$P$2,0))*INDEX(Assumptions!$A$1:$H$16,MATCH('Property Value Dist'!D$4,Assumptions!$A$1:$A$16,0),MATCH('Property Value Dist'!D$2,Assumptions!$A$1:$H$1,0)),0)</f>
        <v>341784</v>
      </c>
      <c r="E51" s="19">
        <f>ROUND(INDEX('Pop and Housing Units'!$B$2:$P$115,MATCH('Property Value Dist'!$B51,'Pop and Housing Units'!$B$2:$B$115,0),MATCH('Property Value Dist'!E$2,'Pop and Housing Units'!$B$2:$P$2,0))*INDEX(Assumptions!$A$1:$H$16,MATCH('Property Value Dist'!E$4,Assumptions!$A$1:$A$16,0),MATCH('Property Value Dist'!E$2,Assumptions!$A$1:$H$1,0)),0)</f>
        <v>517517</v>
      </c>
      <c r="F51" s="19">
        <f>ROUND(INDEX('Pop and Housing Units'!$B$2:$P$115,MATCH('Property Value Dist'!$B51,'Pop and Housing Units'!$B$2:$B$115,0),MATCH('Property Value Dist'!F$2,'Pop and Housing Units'!$B$2:$P$2,0))*INDEX(Assumptions!$A$1:$H$16,MATCH('Property Value Dist'!F$4,Assumptions!$A$1:$A$16,0),MATCH('Property Value Dist'!F$2,Assumptions!$A$1:$H$1,0)),0)</f>
        <v>1194384</v>
      </c>
      <c r="G51" s="19">
        <f>ROUND(INDEX('Pop and Housing Units'!$B$2:$P$115,MATCH('Property Value Dist'!$B51,'Pop and Housing Units'!$B$2:$B$115,0),MATCH('Property Value Dist'!G$2,'Pop and Housing Units'!$B$2:$P$2,0))*INDEX(Assumptions!$A$1:$H$16,MATCH('Property Value Dist'!G$4,Assumptions!$A$1:$A$16,0),MATCH('Property Value Dist'!G$2,Assumptions!$A$1:$H$1,0)),0)</f>
        <v>802709</v>
      </c>
      <c r="H51" s="19">
        <f>ROUND(INDEX('Pop and Housing Units'!$B$2:$P$115,MATCH('Property Value Dist'!$B51,'Pop and Housing Units'!$B$2:$B$115,0),MATCH('Property Value Dist'!H$2,'Pop and Housing Units'!$B$2:$P$2,0))*INDEX(Assumptions!$A$1:$H$16,MATCH('Property Value Dist'!H$4,Assumptions!$A$1:$A$16,0),MATCH('Property Value Dist'!H$2,Assumptions!$A$1:$H$1,0)),0)</f>
        <v>609106</v>
      </c>
      <c r="I51" s="19">
        <f>ROUND(INDEX('Pop and Housing Units'!$B$2:$P$115,MATCH('Property Value Dist'!$B51,'Pop and Housing Units'!$B$2:$B$115,0),MATCH('Property Value Dist'!I$2,'Pop and Housing Units'!$B$2:$P$2,0))*INDEX(Assumptions!$A$1:$H$16,MATCH('Property Value Dist'!I$4,Assumptions!$A$1:$A$16,0),MATCH('Property Value Dist'!I$2,Assumptions!$A$1:$H$1,0)),0)</f>
        <v>1706688</v>
      </c>
      <c r="J51" s="19">
        <f>ROUND(INDEX('Pop and Housing Units'!$B$2:$P$115,MATCH('Property Value Dist'!$B51,'Pop and Housing Units'!$B$2:$B$115,0),MATCH('Property Value Dist'!J$2,'Pop and Housing Units'!$B$2:$P$2,0))*INDEX(Assumptions!$A$1:$H$16,MATCH('Property Value Dist'!J$4,Assumptions!$A$1:$A$16,0),MATCH('Property Value Dist'!J$2,Assumptions!$A$1:$H$1,0)),0)</f>
        <v>857067</v>
      </c>
      <c r="K51" s="19">
        <f>ROUND(INDEX('Pop and Housing Units'!$B$2:$P$115,MATCH('Property Value Dist'!$B51,'Pop and Housing Units'!$B$2:$B$115,0),MATCH('Property Value Dist'!K$2,'Pop and Housing Units'!$B$2:$P$2,0))*INDEX(Assumptions!$A$1:$H$16,MATCH('Property Value Dist'!K$4,Assumptions!$A$1:$A$16,0),MATCH('Property Value Dist'!K$2,Assumptions!$A$1:$H$1,0)),0)</f>
        <v>393164</v>
      </c>
      <c r="L51" s="19">
        <f>ROUND(INDEX('Pop and Housing Units'!$B$2:$P$115,MATCH('Property Value Dist'!$B51,'Pop and Housing Units'!$B$2:$B$115,0),MATCH('Property Value Dist'!L$2,'Pop and Housing Units'!$B$2:$P$2,0))*INDEX(Assumptions!$A$1:$H$16,MATCH('Property Value Dist'!L$4,Assumptions!$A$1:$A$16,0),MATCH('Property Value Dist'!L$2,Assumptions!$A$1:$H$1,0)),0)</f>
        <v>426672</v>
      </c>
      <c r="M51" s="19">
        <f>ROUND(INDEX('Pop and Housing Units'!$B$2:$P$115,MATCH('Property Value Dist'!$B51,'Pop and Housing Units'!$B$2:$B$115,0),MATCH('Property Value Dist'!M$2,'Pop and Housing Units'!$B$2:$P$2,0))*INDEX(Assumptions!$A$1:$H$16,MATCH('Property Value Dist'!M$4,Assumptions!$A$1:$A$16,0),MATCH('Property Value Dist'!M$2,Assumptions!$A$1:$H$1,0)),0)</f>
        <v>148181</v>
      </c>
      <c r="N51" s="19">
        <f>ROUND(INDEX('Pop and Housing Units'!$B$2:$P$115,MATCH('Property Value Dist'!$B51,'Pop and Housing Units'!$B$2:$B$115,0),MATCH('Property Value Dist'!N$2,'Pop and Housing Units'!$B$2:$P$2,0))*INDEX(Assumptions!$A$1:$H$16,MATCH('Property Value Dist'!N$4,Assumptions!$A$1:$A$16,0),MATCH('Property Value Dist'!N$2,Assumptions!$A$1:$H$1,0)),0)</f>
        <v>84143</v>
      </c>
      <c r="O51" s="19">
        <f>ROUND(INDEX('Pop and Housing Units'!$B$2:$P$115,MATCH('Property Value Dist'!$B51,'Pop and Housing Units'!$B$2:$B$115,0),MATCH('Property Value Dist'!O$2,'Pop and Housing Units'!$B$2:$P$2,0))*INDEX(Assumptions!$A$1:$H$16,MATCH('Property Value Dist'!O$4,Assumptions!$A$1:$A$16,0),MATCH('Property Value Dist'!O$2,Assumptions!$A$1:$H$1,0)),0)</f>
        <v>44678</v>
      </c>
      <c r="P51" s="19">
        <f>ROUND(INDEX('Pop and Housing Units'!$B$2:$P$115,MATCH('Property Value Dist'!$B51,'Pop and Housing Units'!$B$2:$B$115,0),MATCH('Property Value Dist'!P$2,'Pop and Housing Units'!$B$2:$P$2,0))*INDEX(Assumptions!$A$1:$H$16,MATCH('Property Value Dist'!P$4,Assumptions!$A$1:$A$16,0),MATCH('Property Value Dist'!P$2,Assumptions!$A$1:$H$1,0)),0)</f>
        <v>361515</v>
      </c>
      <c r="Q51" s="19">
        <f>ROUND(INDEX('Pop and Housing Units'!$B$2:$P$115,MATCH('Property Value Dist'!$B51,'Pop and Housing Units'!$B$2:$B$115,0),MATCH('Property Value Dist'!Q$2,'Pop and Housing Units'!$B$2:$P$2,0))*INDEX(Assumptions!$A$1:$H$16,MATCH('Property Value Dist'!Q$4,Assumptions!$A$1:$A$16,0),MATCH('Property Value Dist'!Q$2,Assumptions!$A$1:$H$1,0)),0)</f>
        <v>306688</v>
      </c>
      <c r="R51" s="19">
        <f>ROUND(INDEX('Pop and Housing Units'!$B$2:$P$115,MATCH('Property Value Dist'!$B51,'Pop and Housing Units'!$B$2:$B$115,0),MATCH('Property Value Dist'!R$2,'Pop and Housing Units'!$B$2:$P$2,0))*INDEX(Assumptions!$A$1:$H$16,MATCH('Property Value Dist'!R$4,Assumptions!$A$1:$A$16,0),MATCH('Property Value Dist'!R$2,Assumptions!$A$1:$H$1,0)),0)</f>
        <v>395782</v>
      </c>
      <c r="S51" s="19">
        <f>ROUND(INDEX('Pop and Housing Units'!$B$2:$P$115,MATCH('Property Value Dist'!$B51,'Pop and Housing Units'!$B$2:$B$115,0),MATCH('Property Value Dist'!S$2,'Pop and Housing Units'!$B$2:$P$2,0))*INDEX(Assumptions!$A$1:$H$16,MATCH('Property Value Dist'!S$4,Assumptions!$A$1:$A$16,0),MATCH('Property Value Dist'!S$2,Assumptions!$A$1:$H$1,0)),0)</f>
        <v>874375</v>
      </c>
      <c r="T51" s="19">
        <f>ROUND(INDEX('Pop and Housing Units'!$B$2:$P$115,MATCH('Property Value Dist'!$B51,'Pop and Housing Units'!$B$2:$B$115,0),MATCH('Property Value Dist'!T$2,'Pop and Housing Units'!$B$2:$P$2,0))*INDEX(Assumptions!$A$1:$H$16,MATCH('Property Value Dist'!T$4,Assumptions!$A$1:$A$16,0),MATCH('Property Value Dist'!T$2,Assumptions!$A$1:$H$1,0)),0)</f>
        <v>639647</v>
      </c>
      <c r="U51" s="19">
        <f>ROUND(INDEX('Pop and Housing Units'!$B$2:$P$115,MATCH('Property Value Dist'!$B51,'Pop and Housing Units'!$B$2:$B$115,0),MATCH('Property Value Dist'!U$2,'Pop and Housing Units'!$B$2:$P$2,0))*INDEX(Assumptions!$A$1:$H$16,MATCH('Property Value Dist'!U$4,Assumptions!$A$1:$A$16,0),MATCH('Property Value Dist'!U$2,Assumptions!$A$1:$H$1,0)),0)</f>
        <v>540845</v>
      </c>
      <c r="V51" s="19">
        <f>ROUND(INDEX('Pop and Housing Units'!$B$2:$P$115,MATCH('Property Value Dist'!$B51,'Pop and Housing Units'!$B$2:$B$115,0),MATCH('Property Value Dist'!V$2,'Pop and Housing Units'!$B$2:$P$2,0))*INDEX(Assumptions!$A$1:$H$16,MATCH('Property Value Dist'!V$4,Assumptions!$A$1:$A$16,0),MATCH('Property Value Dist'!V$2,Assumptions!$A$1:$H$1,0)),0)</f>
        <v>1395802</v>
      </c>
      <c r="W51" s="19">
        <f>ROUND(INDEX('Pop and Housing Units'!$B$2:$P$115,MATCH('Property Value Dist'!$B51,'Pop and Housing Units'!$B$2:$B$115,0),MATCH('Property Value Dist'!W$2,'Pop and Housing Units'!$B$2:$P$2,0))*INDEX(Assumptions!$A$1:$H$16,MATCH('Property Value Dist'!W$4,Assumptions!$A$1:$A$16,0),MATCH('Property Value Dist'!W$2,Assumptions!$A$1:$H$1,0)),0)</f>
        <v>643074</v>
      </c>
      <c r="X51" s="19">
        <f>ROUND(INDEX('Pop and Housing Units'!$B$2:$P$115,MATCH('Property Value Dist'!$B51,'Pop and Housing Units'!$B$2:$B$115,0),MATCH('Property Value Dist'!X$2,'Pop and Housing Units'!$B$2:$P$2,0))*INDEX(Assumptions!$A$1:$H$16,MATCH('Property Value Dist'!X$4,Assumptions!$A$1:$A$16,0),MATCH('Property Value Dist'!X$2,Assumptions!$A$1:$H$1,0)),0)</f>
        <v>277561</v>
      </c>
      <c r="Y51" s="19">
        <f>ROUND(INDEX('Pop and Housing Units'!$B$2:$P$115,MATCH('Property Value Dist'!$B51,'Pop and Housing Units'!$B$2:$B$115,0),MATCH('Property Value Dist'!Y$2,'Pop and Housing Units'!$B$2:$P$2,0))*INDEX(Assumptions!$A$1:$H$16,MATCH('Property Value Dist'!Y$4,Assumptions!$A$1:$A$16,0),MATCH('Property Value Dist'!Y$2,Assumptions!$A$1:$H$1,0)),0)</f>
        <v>177045</v>
      </c>
      <c r="Z51" s="19">
        <f>ROUND(INDEX('Pop and Housing Units'!$B$2:$P$115,MATCH('Property Value Dist'!$B51,'Pop and Housing Units'!$B$2:$B$115,0),MATCH('Property Value Dist'!Z$2,'Pop and Housing Units'!$B$2:$P$2,0))*INDEX(Assumptions!$A$1:$H$16,MATCH('Property Value Dist'!Z$4,Assumptions!$A$1:$A$16,0),MATCH('Property Value Dist'!Z$2,Assumptions!$A$1:$H$1,0)),0)</f>
        <v>45689</v>
      </c>
      <c r="AA51" s="19">
        <f>ROUND(INDEX('Pop and Housing Units'!$B$2:$P$115,MATCH('Property Value Dist'!$B51,'Pop and Housing Units'!$B$2:$B$115,0),MATCH('Property Value Dist'!AA$2,'Pop and Housing Units'!$B$2:$P$2,0))*INDEX(Assumptions!$A$1:$H$16,MATCH('Property Value Dist'!AA$4,Assumptions!$A$1:$A$16,0),MATCH('Property Value Dist'!AA$2,Assumptions!$A$1:$H$1,0)),0)</f>
        <v>31982</v>
      </c>
      <c r="AB51" s="19">
        <f>ROUND(INDEX('Pop and Housing Units'!$B$2:$P$115,MATCH('Property Value Dist'!$B51,'Pop and Housing Units'!$B$2:$B$115,0),MATCH('Property Value Dist'!AB$2,'Pop and Housing Units'!$B$2:$P$2,0))*INDEX(Assumptions!$A$1:$H$16,MATCH('Property Value Dist'!AB$4,Assumptions!$A$1:$A$16,0),MATCH('Property Value Dist'!AB$2,Assumptions!$A$1:$H$1,0)),0)</f>
        <v>21131</v>
      </c>
      <c r="AC51" s="19">
        <f>ROUND(INDEX('Pop and Housing Units'!$B$2:$P$115,MATCH('Property Value Dist'!$B51,'Pop and Housing Units'!$B$2:$B$115,0),MATCH('Property Value Dist'!AC$2,'Pop and Housing Units'!$B$2:$P$2,0))*INDEX(Assumptions!$A$1:$H$16,MATCH('Property Value Dist'!AC$4,Assumptions!$A$1:$A$16,0),MATCH('Property Value Dist'!AC$2,Assumptions!$A$1:$H$1,0)),0)</f>
        <v>208604</v>
      </c>
      <c r="AD51" s="19">
        <f>ROUND(INDEX('Pop and Housing Units'!$B$2:$P$115,MATCH('Property Value Dist'!$B51,'Pop and Housing Units'!$B$2:$B$115,0),MATCH('Property Value Dist'!AD$2,'Pop and Housing Units'!$B$2:$P$2,0))*INDEX(Assumptions!$A$1:$H$16,MATCH('Property Value Dist'!AD$4,Assumptions!$A$1:$A$16,0),MATCH('Property Value Dist'!AD$2,Assumptions!$A$1:$H$1,0)),0)</f>
        <v>365057</v>
      </c>
      <c r="AE51" s="19">
        <f>ROUND(INDEX('Pop and Housing Units'!$B$2:$P$115,MATCH('Property Value Dist'!$B51,'Pop and Housing Units'!$B$2:$B$115,0),MATCH('Property Value Dist'!AE$2,'Pop and Housing Units'!$B$2:$P$2,0))*INDEX(Assumptions!$A$1:$H$16,MATCH('Property Value Dist'!AE$4,Assumptions!$A$1:$A$16,0),MATCH('Property Value Dist'!AE$2,Assumptions!$A$1:$H$1,0)),0)</f>
        <v>658040</v>
      </c>
      <c r="AF51" s="19">
        <f>ROUND(INDEX('Pop and Housing Units'!$B$2:$P$115,MATCH('Property Value Dist'!$B51,'Pop and Housing Units'!$B$2:$B$115,0),MATCH('Property Value Dist'!AF$2,'Pop and Housing Units'!$B$2:$P$2,0))*INDEX(Assumptions!$A$1:$H$16,MATCH('Property Value Dist'!AF$4,Assumptions!$A$1:$A$16,0),MATCH('Property Value Dist'!AF$2,Assumptions!$A$1:$H$1,0)),0)</f>
        <v>1266274</v>
      </c>
      <c r="AG51" s="19">
        <f>ROUND(INDEX('Pop and Housing Units'!$B$2:$P$115,MATCH('Property Value Dist'!$B51,'Pop and Housing Units'!$B$2:$B$115,0),MATCH('Property Value Dist'!AG$2,'Pop and Housing Units'!$B$2:$P$2,0))*INDEX(Assumptions!$A$1:$H$16,MATCH('Property Value Dist'!AG$4,Assumptions!$A$1:$A$16,0),MATCH('Property Value Dist'!AG$2,Assumptions!$A$1:$H$1,0)),0)</f>
        <v>617023</v>
      </c>
      <c r="AH51" s="19">
        <f>ROUND(INDEX('Pop and Housing Units'!$B$2:$P$115,MATCH('Property Value Dist'!$B51,'Pop and Housing Units'!$B$2:$B$115,0),MATCH('Property Value Dist'!AH$2,'Pop and Housing Units'!$B$2:$P$2,0))*INDEX(Assumptions!$A$1:$H$16,MATCH('Property Value Dist'!AH$4,Assumptions!$A$1:$A$16,0),MATCH('Property Value Dist'!AH$2,Assumptions!$A$1:$H$1,0)),0)</f>
        <v>445921</v>
      </c>
      <c r="AI51" s="19">
        <f>ROUND(INDEX('Pop and Housing Units'!$B$2:$P$115,MATCH('Property Value Dist'!$B51,'Pop and Housing Units'!$B$2:$B$115,0),MATCH('Property Value Dist'!AI$2,'Pop and Housing Units'!$B$2:$P$2,0))*INDEX(Assumptions!$A$1:$H$16,MATCH('Property Value Dist'!AI$4,Assumptions!$A$1:$A$16,0),MATCH('Property Value Dist'!AI$2,Assumptions!$A$1:$H$1,0)),0)</f>
        <v>1109821</v>
      </c>
      <c r="AJ51" s="19">
        <f>ROUND(INDEX('Pop and Housing Units'!$B$2:$P$115,MATCH('Property Value Dist'!$B51,'Pop and Housing Units'!$B$2:$B$115,0),MATCH('Property Value Dist'!AJ$2,'Pop and Housing Units'!$B$2:$P$2,0))*INDEX(Assumptions!$A$1:$H$16,MATCH('Property Value Dist'!AJ$4,Assumptions!$A$1:$A$16,0),MATCH('Property Value Dist'!AJ$2,Assumptions!$A$1:$H$1,0)),0)</f>
        <v>590654</v>
      </c>
      <c r="AK51" s="19">
        <f>ROUND(INDEX('Pop and Housing Units'!$B$2:$P$115,MATCH('Property Value Dist'!$B51,'Pop and Housing Units'!$B$2:$B$115,0),MATCH('Property Value Dist'!AK$2,'Pop and Housing Units'!$B$2:$P$2,0))*INDEX(Assumptions!$A$1:$H$16,MATCH('Property Value Dist'!AK$4,Assumptions!$A$1:$A$16,0),MATCH('Property Value Dist'!AK$2,Assumptions!$A$1:$H$1,0)),0)</f>
        <v>254309</v>
      </c>
      <c r="AL51" s="19">
        <f>ROUND(INDEX('Pop and Housing Units'!$B$2:$P$115,MATCH('Property Value Dist'!$B51,'Pop and Housing Units'!$B$2:$B$115,0),MATCH('Property Value Dist'!AL$2,'Pop and Housing Units'!$B$2:$P$2,0))*INDEX(Assumptions!$A$1:$H$16,MATCH('Property Value Dist'!AL$4,Assumptions!$A$1:$A$16,0),MATCH('Property Value Dist'!AL$2,Assumptions!$A$1:$H$1,0)),0)</f>
        <v>249622</v>
      </c>
      <c r="AM51" s="19">
        <f>ROUND(INDEX('Pop and Housing Units'!$B$2:$P$115,MATCH('Property Value Dist'!$B51,'Pop and Housing Units'!$B$2:$B$115,0),MATCH('Property Value Dist'!AM$2,'Pop and Housing Units'!$B$2:$P$2,0))*INDEX(Assumptions!$A$1:$H$16,MATCH('Property Value Dist'!AM$4,Assumptions!$A$1:$A$16,0),MATCH('Property Value Dist'!AM$2,Assumptions!$A$1:$H$1,0)),0)</f>
        <v>50979</v>
      </c>
      <c r="AN51" s="19">
        <f>ROUND(INDEX('Pop and Housing Units'!$B$2:$P$115,MATCH('Property Value Dist'!$B51,'Pop and Housing Units'!$B$2:$B$115,0),MATCH('Property Value Dist'!AN$2,'Pop and Housing Units'!$B$2:$P$2,0))*INDEX(Assumptions!$A$1:$H$16,MATCH('Property Value Dist'!AN$4,Assumptions!$A$1:$A$16,0),MATCH('Property Value Dist'!AN$2,Assumptions!$A$1:$H$1,0)),0)</f>
        <v>21095</v>
      </c>
      <c r="AO51" s="19">
        <f>ROUND(INDEX('Pop and Housing Units'!$B$2:$P$115,MATCH('Property Value Dist'!$B51,'Pop and Housing Units'!$B$2:$B$115,0),MATCH('Property Value Dist'!AO$2,'Pop and Housing Units'!$B$2:$P$2,0))*INDEX(Assumptions!$A$1:$H$16,MATCH('Property Value Dist'!AO$4,Assumptions!$A$1:$A$16,0),MATCH('Property Value Dist'!AO$2,Assumptions!$A$1:$H$1,0)),0)</f>
        <v>22267</v>
      </c>
      <c r="AP51" s="19">
        <f>ROUND(INDEX('Pop and Housing Units'!$B$2:$P$115,MATCH('Property Value Dist'!$B51,'Pop and Housing Units'!$B$2:$B$115,0),MATCH('Property Value Dist'!AP$2,'Pop and Housing Units'!$B$2:$P$2,0))*INDEX(Assumptions!$A$1:$H$16,MATCH('Property Value Dist'!AP$4,Assumptions!$A$1:$A$16,0),MATCH('Property Value Dist'!AP$2,Assumptions!$A$1:$H$1,0)),0)</f>
        <v>130572</v>
      </c>
      <c r="AQ51" s="19">
        <f>ROUND(INDEX('Pop and Housing Units'!$B$2:$P$115,MATCH('Property Value Dist'!$B51,'Pop and Housing Units'!$B$2:$B$115,0),MATCH('Property Value Dist'!AQ$2,'Pop and Housing Units'!$B$2:$P$2,0))*INDEX(Assumptions!$A$1:$H$16,MATCH('Property Value Dist'!AQ$4,Assumptions!$A$1:$A$16,0),MATCH('Property Value Dist'!AQ$2,Assumptions!$A$1:$H$1,0)),0)</f>
        <v>130989</v>
      </c>
      <c r="AR51" s="19">
        <f>ROUND(INDEX('Pop and Housing Units'!$B$2:$P$115,MATCH('Property Value Dist'!$B51,'Pop and Housing Units'!$B$2:$B$115,0),MATCH('Property Value Dist'!AR$2,'Pop and Housing Units'!$B$2:$P$2,0))*INDEX(Assumptions!$A$1:$H$16,MATCH('Property Value Dist'!AR$4,Assumptions!$A$1:$A$16,0),MATCH('Property Value Dist'!AR$2,Assumptions!$A$1:$H$1,0)),0)</f>
        <v>109481</v>
      </c>
      <c r="AS51" s="19">
        <f>ROUND(INDEX('Pop and Housing Units'!$B$2:$P$115,MATCH('Property Value Dist'!$B51,'Pop and Housing Units'!$B$2:$B$115,0),MATCH('Property Value Dist'!AS$2,'Pop and Housing Units'!$B$2:$P$2,0))*INDEX(Assumptions!$A$1:$H$16,MATCH('Property Value Dist'!AS$4,Assumptions!$A$1:$A$16,0),MATCH('Property Value Dist'!AS$2,Assumptions!$A$1:$H$1,0)),0)</f>
        <v>119749</v>
      </c>
      <c r="AT51" s="19">
        <f>ROUND(INDEX('Pop and Housing Units'!$B$2:$P$115,MATCH('Property Value Dist'!$B51,'Pop and Housing Units'!$B$2:$B$115,0),MATCH('Property Value Dist'!AT$2,'Pop and Housing Units'!$B$2:$P$2,0))*INDEX(Assumptions!$A$1:$H$16,MATCH('Property Value Dist'!AT$4,Assumptions!$A$1:$A$16,0),MATCH('Property Value Dist'!AT$2,Assumptions!$A$1:$H$1,0)),0)</f>
        <v>60777</v>
      </c>
      <c r="AU51" s="19">
        <f>ROUND(INDEX('Pop and Housing Units'!$B$2:$P$115,MATCH('Property Value Dist'!$B51,'Pop and Housing Units'!$B$2:$B$115,0),MATCH('Property Value Dist'!AU$2,'Pop and Housing Units'!$B$2:$P$2,0))*INDEX(Assumptions!$A$1:$H$16,MATCH('Property Value Dist'!AU$4,Assumptions!$A$1:$A$16,0),MATCH('Property Value Dist'!AU$2,Assumptions!$A$1:$H$1,0)),0)</f>
        <v>23381</v>
      </c>
      <c r="AV51" s="19">
        <f>ROUND(INDEX('Pop and Housing Units'!$B$2:$P$115,MATCH('Property Value Dist'!$B51,'Pop and Housing Units'!$B$2:$B$115,0),MATCH('Property Value Dist'!AV$2,'Pop and Housing Units'!$B$2:$P$2,0))*INDEX(Assumptions!$A$1:$H$16,MATCH('Property Value Dist'!AV$4,Assumptions!$A$1:$A$16,0),MATCH('Property Value Dist'!AV$2,Assumptions!$A$1:$H$1,0)),0)</f>
        <v>70282</v>
      </c>
      <c r="AW51" s="19">
        <f>ROUND(INDEX('Pop and Housing Units'!$B$2:$P$115,MATCH('Property Value Dist'!$B51,'Pop and Housing Units'!$B$2:$B$115,0),MATCH('Property Value Dist'!AW$2,'Pop and Housing Units'!$B$2:$P$2,0))*INDEX(Assumptions!$A$1:$H$16,MATCH('Property Value Dist'!AW$4,Assumptions!$A$1:$A$16,0),MATCH('Property Value Dist'!AW$2,Assumptions!$A$1:$H$1,0)),0)</f>
        <v>20189</v>
      </c>
      <c r="AX51" s="19">
        <f>ROUND(INDEX('Pop and Housing Units'!$B$2:$P$115,MATCH('Property Value Dist'!$B51,'Pop and Housing Units'!$B$2:$B$115,0),MATCH('Property Value Dist'!AX$2,'Pop and Housing Units'!$B$2:$P$2,0))*INDEX(Assumptions!$A$1:$H$16,MATCH('Property Value Dist'!AX$4,Assumptions!$A$1:$A$16,0),MATCH('Property Value Dist'!AX$2,Assumptions!$A$1:$H$1,0)),0)</f>
        <v>12696</v>
      </c>
      <c r="AY51" s="19">
        <f>ROUND(INDEX('Pop and Housing Units'!$B$2:$P$115,MATCH('Property Value Dist'!$B51,'Pop and Housing Units'!$B$2:$B$115,0),MATCH('Property Value Dist'!AY$2,'Pop and Housing Units'!$B$2:$P$2,0))*INDEX(Assumptions!$A$1:$H$16,MATCH('Property Value Dist'!AY$4,Assumptions!$A$1:$A$16,0),MATCH('Property Value Dist'!AY$2,Assumptions!$A$1:$H$1,0)),0)</f>
        <v>7493</v>
      </c>
      <c r="AZ51" s="19">
        <f>ROUND(INDEX('Pop and Housing Units'!$B$2:$P$115,MATCH('Property Value Dist'!$B51,'Pop and Housing Units'!$B$2:$B$115,0),MATCH('Property Value Dist'!AZ$2,'Pop and Housing Units'!$B$2:$P$2,0))*INDEX(Assumptions!$A$1:$H$16,MATCH('Property Value Dist'!AZ$4,Assumptions!$A$1:$A$16,0),MATCH('Property Value Dist'!AZ$2,Assumptions!$A$1:$H$1,0)),0)</f>
        <v>1804</v>
      </c>
      <c r="BA51" s="19">
        <f>ROUND(INDEX('Pop and Housing Units'!$B$2:$P$115,MATCH('Property Value Dist'!$B51,'Pop and Housing Units'!$B$2:$B$115,0),MATCH('Property Value Dist'!BA$2,'Pop and Housing Units'!$B$2:$P$2,0))*INDEX(Assumptions!$A$1:$H$16,MATCH('Property Value Dist'!BA$4,Assumptions!$A$1:$A$16,0),MATCH('Property Value Dist'!BA$2,Assumptions!$A$1:$H$1,0)),0)</f>
        <v>4163</v>
      </c>
      <c r="BB51" s="19">
        <f>ROUND(INDEX('Pop and Housing Units'!$B$2:$P$115,MATCH('Property Value Dist'!$B51,'Pop and Housing Units'!$B$2:$B$115,0),MATCH('Property Value Dist'!BB$2,'Pop and Housing Units'!$B$2:$P$2,0))*INDEX(Assumptions!$A$1:$H$16,MATCH('Property Value Dist'!BB$4,Assumptions!$A$1:$A$16,0),MATCH('Property Value Dist'!BB$2,Assumptions!$A$1:$H$1,0)),0)</f>
        <v>2220</v>
      </c>
      <c r="BC51" s="19">
        <f>ROUND(INDEX('Pop and Housing Units'!$B$2:$P$115,MATCH('Property Value Dist'!$B51,'Pop and Housing Units'!$B$2:$B$115,0),MATCH('Property Value Dist'!BC$2,'Pop and Housing Units'!$B$2:$P$2,0))*INDEX(Assumptions!$A$1:$H$16,MATCH('Property Value Dist'!BC$4,Assumptions!$A$1:$A$16,0),MATCH('Property Value Dist'!BC$2,Assumptions!$A$1:$H$1,0)),0)</f>
        <v>81242</v>
      </c>
      <c r="BD51" s="19">
        <f>ROUND(INDEX('Pop and Housing Units'!$B$2:$P$115,MATCH('Property Value Dist'!$B51,'Pop and Housing Units'!$B$2:$B$115,0),MATCH('Property Value Dist'!BD$2,'Pop and Housing Units'!$B$2:$P$2,0))*INDEX(Assumptions!$A$1:$H$16,MATCH('Property Value Dist'!BD$4,Assumptions!$A$1:$A$16,0),MATCH('Property Value Dist'!BD$2,Assumptions!$A$1:$H$1,0)),0)</f>
        <v>113951</v>
      </c>
      <c r="BE51" s="19">
        <f>ROUND(INDEX('Pop and Housing Units'!$B$2:$P$115,MATCH('Property Value Dist'!$B51,'Pop and Housing Units'!$B$2:$B$115,0),MATCH('Property Value Dist'!BE$2,'Pop and Housing Units'!$B$2:$P$2,0))*INDEX(Assumptions!$A$1:$H$16,MATCH('Property Value Dist'!BE$4,Assumptions!$A$1:$A$16,0),MATCH('Property Value Dist'!BE$2,Assumptions!$A$1:$H$1,0)),0)</f>
        <v>154245</v>
      </c>
      <c r="BF51" s="19">
        <f>ROUND(INDEX('Pop and Housing Units'!$B$2:$P$115,MATCH('Property Value Dist'!$B51,'Pop and Housing Units'!$B$2:$B$115,0),MATCH('Property Value Dist'!BF$2,'Pop and Housing Units'!$B$2:$P$2,0))*INDEX(Assumptions!$A$1:$H$16,MATCH('Property Value Dist'!BF$4,Assumptions!$A$1:$A$16,0),MATCH('Property Value Dist'!BF$2,Assumptions!$A$1:$H$1,0)),0)</f>
        <v>152288</v>
      </c>
      <c r="BG51" s="19">
        <f>ROUND(INDEX('Pop and Housing Units'!$B$2:$P$115,MATCH('Property Value Dist'!$B51,'Pop and Housing Units'!$B$2:$B$115,0),MATCH('Property Value Dist'!BG$2,'Pop and Housing Units'!$B$2:$P$2,0))*INDEX(Assumptions!$A$1:$H$16,MATCH('Property Value Dist'!BG$4,Assumptions!$A$1:$A$16,0),MATCH('Property Value Dist'!BG$2,Assumptions!$A$1:$H$1,0)),0)</f>
        <v>97229</v>
      </c>
      <c r="BH51" s="19">
        <f>ROUND(INDEX('Pop and Housing Units'!$B$2:$P$115,MATCH('Property Value Dist'!$B51,'Pop and Housing Units'!$B$2:$B$115,0),MATCH('Property Value Dist'!BH$2,'Pop and Housing Units'!$B$2:$P$2,0))*INDEX(Assumptions!$A$1:$H$16,MATCH('Property Value Dist'!BH$4,Assumptions!$A$1:$A$16,0),MATCH('Property Value Dist'!BH$2,Assumptions!$A$1:$H$1,0)),0)</f>
        <v>55385</v>
      </c>
      <c r="BI51" s="19">
        <f>ROUND(INDEX('Pop and Housing Units'!$B$2:$P$115,MATCH('Property Value Dist'!$B51,'Pop and Housing Units'!$B$2:$B$115,0),MATCH('Property Value Dist'!BI$2,'Pop and Housing Units'!$B$2:$P$2,0))*INDEX(Assumptions!$A$1:$H$16,MATCH('Property Value Dist'!BI$4,Assumptions!$A$1:$A$16,0),MATCH('Property Value Dist'!BI$2,Assumptions!$A$1:$H$1,0)),0)</f>
        <v>102776</v>
      </c>
      <c r="BJ51" s="19">
        <f>ROUND(INDEX('Pop and Housing Units'!$B$2:$P$115,MATCH('Property Value Dist'!$B51,'Pop and Housing Units'!$B$2:$B$115,0),MATCH('Property Value Dist'!BJ$2,'Pop and Housing Units'!$B$2:$P$2,0))*INDEX(Assumptions!$A$1:$H$16,MATCH('Property Value Dist'!BJ$4,Assumptions!$A$1:$A$16,0),MATCH('Property Value Dist'!BJ$2,Assumptions!$A$1:$H$1,0)),0)</f>
        <v>34177</v>
      </c>
      <c r="BK51" s="19">
        <f>ROUND(INDEX('Pop and Housing Units'!$B$2:$P$115,MATCH('Property Value Dist'!$B51,'Pop and Housing Units'!$B$2:$B$115,0),MATCH('Property Value Dist'!BK$2,'Pop and Housing Units'!$B$2:$P$2,0))*INDEX(Assumptions!$A$1:$H$16,MATCH('Property Value Dist'!BK$4,Assumptions!$A$1:$A$16,0),MATCH('Property Value Dist'!BK$2,Assumptions!$A$1:$H$1,0)),0)</f>
        <v>11338</v>
      </c>
      <c r="BL51" s="19">
        <f>ROUND(INDEX('Pop and Housing Units'!$B$2:$P$115,MATCH('Property Value Dist'!$B51,'Pop and Housing Units'!$B$2:$B$115,0),MATCH('Property Value Dist'!BL$2,'Pop and Housing Units'!$B$2:$P$2,0))*INDEX(Assumptions!$A$1:$H$16,MATCH('Property Value Dist'!BL$4,Assumptions!$A$1:$A$16,0),MATCH('Property Value Dist'!BL$2,Assumptions!$A$1:$H$1,0)),0)</f>
        <v>7341</v>
      </c>
      <c r="BM51" s="19">
        <f>ROUND(INDEX('Pop and Housing Units'!$B$2:$P$115,MATCH('Property Value Dist'!$B51,'Pop and Housing Units'!$B$2:$B$115,0),MATCH('Property Value Dist'!BM$2,'Pop and Housing Units'!$B$2:$P$2,0))*INDEX(Assumptions!$A$1:$H$16,MATCH('Property Value Dist'!BM$4,Assumptions!$A$1:$A$16,0),MATCH('Property Value Dist'!BM$2,Assumptions!$A$1:$H$1,0)),0)</f>
        <v>1468</v>
      </c>
      <c r="BN51" s="19">
        <f>ROUND(INDEX('Pop and Housing Units'!$B$2:$P$115,MATCH('Property Value Dist'!$B51,'Pop and Housing Units'!$B$2:$B$115,0),MATCH('Property Value Dist'!BN$2,'Pop and Housing Units'!$B$2:$P$2,0))*INDEX(Assumptions!$A$1:$H$16,MATCH('Property Value Dist'!BN$4,Assumptions!$A$1:$A$16,0),MATCH('Property Value Dist'!BN$2,Assumptions!$A$1:$H$1,0)),0)</f>
        <v>245</v>
      </c>
      <c r="BO51" s="19">
        <f>ROUND(INDEX('Pop and Housing Units'!$B$2:$P$115,MATCH('Property Value Dist'!$B51,'Pop and Housing Units'!$B$2:$B$115,0),MATCH('Property Value Dist'!BO$2,'Pop and Housing Units'!$B$2:$P$2,0))*INDEX(Assumptions!$A$1:$H$16,MATCH('Property Value Dist'!BO$4,Assumptions!$A$1:$A$16,0),MATCH('Property Value Dist'!BO$2,Assumptions!$A$1:$H$1,0)),0)</f>
        <v>3997</v>
      </c>
      <c r="BP51" s="19">
        <f>ROUND(INDEX('Pop and Housing Units'!$B$2:$P$115,MATCH('Property Value Dist'!$B51,'Pop and Housing Units'!$B$2:$B$115,0),MATCH('Property Value Dist'!BP$2,'Pop and Housing Units'!$B$2:$P$2,0))*INDEX(Assumptions!$A$1:$H$16,MATCH('Property Value Dist'!BP$4,Assumptions!$A$1:$A$16,0),MATCH('Property Value Dist'!BP$2,Assumptions!$A$1:$H$1,0)),0)</f>
        <v>16238</v>
      </c>
      <c r="BQ51" s="19">
        <f>ROUND(INDEX('Pop and Housing Units'!$B$2:$P$115,MATCH('Property Value Dist'!$B51,'Pop and Housing Units'!$B$2:$B$115,0),MATCH('Property Value Dist'!BQ$2,'Pop and Housing Units'!$B$2:$P$2,0))*INDEX(Assumptions!$A$1:$H$16,MATCH('Property Value Dist'!BQ$4,Assumptions!$A$1:$A$16,0),MATCH('Property Value Dist'!BQ$2,Assumptions!$A$1:$H$1,0)),0)</f>
        <v>33782</v>
      </c>
      <c r="BR51" s="19">
        <f>ROUND(INDEX('Pop and Housing Units'!$B$2:$P$115,MATCH('Property Value Dist'!$B51,'Pop and Housing Units'!$B$2:$B$115,0),MATCH('Property Value Dist'!BR$2,'Pop and Housing Units'!$B$2:$P$2,0))*INDEX(Assumptions!$A$1:$H$16,MATCH('Property Value Dist'!BR$4,Assumptions!$A$1:$A$16,0),MATCH('Property Value Dist'!BR$2,Assumptions!$A$1:$H$1,0)),0)</f>
        <v>28583</v>
      </c>
      <c r="BS51" s="19">
        <f>ROUND(INDEX('Pop and Housing Units'!$B$2:$P$115,MATCH('Property Value Dist'!$B51,'Pop and Housing Units'!$B$2:$B$115,0),MATCH('Property Value Dist'!BS$2,'Pop and Housing Units'!$B$2:$P$2,0))*INDEX(Assumptions!$A$1:$H$16,MATCH('Property Value Dist'!BS$4,Assumptions!$A$1:$A$16,0),MATCH('Property Value Dist'!BS$2,Assumptions!$A$1:$H$1,0)),0)</f>
        <v>34338</v>
      </c>
      <c r="BT51" s="19">
        <f>ROUND(INDEX('Pop and Housing Units'!$B$2:$P$115,MATCH('Property Value Dist'!$B51,'Pop and Housing Units'!$B$2:$B$115,0),MATCH('Property Value Dist'!BT$2,'Pop and Housing Units'!$B$2:$P$2,0))*INDEX(Assumptions!$A$1:$H$16,MATCH('Property Value Dist'!BT$4,Assumptions!$A$1:$A$16,0),MATCH('Property Value Dist'!BT$2,Assumptions!$A$1:$H$1,0)),0)</f>
        <v>21929</v>
      </c>
      <c r="BU51" s="19">
        <f>ROUND(INDEX('Pop and Housing Units'!$B$2:$P$115,MATCH('Property Value Dist'!$B51,'Pop and Housing Units'!$B$2:$B$115,0),MATCH('Property Value Dist'!BU$2,'Pop and Housing Units'!$B$2:$P$2,0))*INDEX(Assumptions!$A$1:$H$16,MATCH('Property Value Dist'!BU$4,Assumptions!$A$1:$A$16,0),MATCH('Property Value Dist'!BU$2,Assumptions!$A$1:$H$1,0)),0)</f>
        <v>12452</v>
      </c>
      <c r="BV51" s="19">
        <f>ROUND(INDEX('Pop and Housing Units'!$B$2:$P$115,MATCH('Property Value Dist'!$B51,'Pop and Housing Units'!$B$2:$B$115,0),MATCH('Property Value Dist'!BV$2,'Pop and Housing Units'!$B$2:$P$2,0))*INDEX(Assumptions!$A$1:$H$16,MATCH('Property Value Dist'!BV$4,Assumptions!$A$1:$A$16,0),MATCH('Property Value Dist'!BV$2,Assumptions!$A$1:$H$1,0)),0)</f>
        <v>36413</v>
      </c>
      <c r="BW51" s="19">
        <f>ROUND(INDEX('Pop and Housing Units'!$B$2:$P$115,MATCH('Property Value Dist'!$B51,'Pop and Housing Units'!$B$2:$B$115,0),MATCH('Property Value Dist'!BW$2,'Pop and Housing Units'!$B$2:$P$2,0))*INDEX(Assumptions!$A$1:$H$16,MATCH('Property Value Dist'!BW$4,Assumptions!$A$1:$A$16,0),MATCH('Property Value Dist'!BW$2,Assumptions!$A$1:$H$1,0)),0)</f>
        <v>17137</v>
      </c>
      <c r="BX51" s="19">
        <f>ROUND(INDEX('Pop and Housing Units'!$B$2:$P$115,MATCH('Property Value Dist'!$B51,'Pop and Housing Units'!$B$2:$B$115,0),MATCH('Property Value Dist'!BX$2,'Pop and Housing Units'!$B$2:$P$2,0))*INDEX(Assumptions!$A$1:$H$16,MATCH('Property Value Dist'!BX$4,Assumptions!$A$1:$A$16,0),MATCH('Property Value Dist'!BX$2,Assumptions!$A$1:$H$1,0)),0)</f>
        <v>6525</v>
      </c>
      <c r="BY51" s="19">
        <f>ROUND(INDEX('Pop and Housing Units'!$B$2:$P$115,MATCH('Property Value Dist'!$B51,'Pop and Housing Units'!$B$2:$B$115,0),MATCH('Property Value Dist'!BY$2,'Pop and Housing Units'!$B$2:$P$2,0))*INDEX(Assumptions!$A$1:$H$16,MATCH('Property Value Dist'!BY$4,Assumptions!$A$1:$A$16,0),MATCH('Property Value Dist'!BY$2,Assumptions!$A$1:$H$1,0)),0)</f>
        <v>3380</v>
      </c>
      <c r="BZ51" s="19">
        <f>ROUND(INDEX('Pop and Housing Units'!$B$2:$P$115,MATCH('Property Value Dist'!$B51,'Pop and Housing Units'!$B$2:$B$115,0),MATCH('Property Value Dist'!BZ$2,'Pop and Housing Units'!$B$2:$P$2,0))*INDEX(Assumptions!$A$1:$H$16,MATCH('Property Value Dist'!BZ$4,Assumptions!$A$1:$A$16,0),MATCH('Property Value Dist'!BZ$2,Assumptions!$A$1:$H$1,0)),0)</f>
        <v>2311</v>
      </c>
      <c r="CA51" s="19">
        <f>ROUND(INDEX('Pop and Housing Units'!$B$2:$P$115,MATCH('Property Value Dist'!$B51,'Pop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51" s="19">
        <f>ROUND(INDEX('Pop and Housing Units'!$B$2:$P$115,MATCH('Property Value Dist'!$B51,'Pop and Housing Units'!$B$2:$B$115,0),MATCH('Property Value Dist'!CB$2,'Pop and Housing Units'!$B$2:$P$2,0))*INDEX(Assumptions!$A$1:$H$16,MATCH('Property Value Dist'!CB$4,Assumptions!$A$1:$A$16,0),MATCH('Property Value Dist'!CB$2,Assumptions!$A$1:$H$1,0)),0)</f>
        <v>856</v>
      </c>
    </row>
    <row r="52" spans="2:80">
      <c r="B52" s="18">
        <f t="shared" si="6"/>
        <v>2067</v>
      </c>
      <c r="C52" s="17">
        <f>ROUND(INDEX('Pop and Housing Units'!$B$2:$P$115,MATCH('Property Value Dist'!$B52,'Pop and Housing Units'!$B$2:$B$115,0),MATCH('Property Value Dist'!C$2,'Pop and Housing Units'!$B$2:$P$2,0))*INDEX(Assumptions!$A$1:$H$16,MATCH('Property Value Dist'!C$4,Assumptions!$A$1:$A$16,0),MATCH('Property Value Dist'!C$2,Assumptions!$A$1:$H$1,0)),0)</f>
        <v>331383</v>
      </c>
      <c r="D52" s="17">
        <f>ROUND(INDEX('Pop and Housing Units'!$B$2:$P$115,MATCH('Property Value Dist'!$B52,'Pop and Housing Units'!$B$2:$B$115,0),MATCH('Property Value Dist'!D$2,'Pop and Housing Units'!$B$2:$P$2,0))*INDEX(Assumptions!$A$1:$H$16,MATCH('Property Value Dist'!D$4,Assumptions!$A$1:$A$16,0),MATCH('Property Value Dist'!D$2,Assumptions!$A$1:$H$1,0)),0)</f>
        <v>353733</v>
      </c>
      <c r="E52" s="17">
        <f>ROUND(INDEX('Pop and Housing Units'!$B$2:$P$115,MATCH('Property Value Dist'!$B52,'Pop and Housing Units'!$B$2:$B$115,0),MATCH('Property Value Dist'!E$2,'Pop and Housing Units'!$B$2:$P$2,0))*INDEX(Assumptions!$A$1:$H$16,MATCH('Property Value Dist'!E$4,Assumptions!$A$1:$A$16,0),MATCH('Property Value Dist'!E$2,Assumptions!$A$1:$H$1,0)),0)</f>
        <v>535608</v>
      </c>
      <c r="F52" s="17">
        <f>ROUND(INDEX('Pop and Housing Units'!$B$2:$P$115,MATCH('Property Value Dist'!$B52,'Pop and Housing Units'!$B$2:$B$115,0),MATCH('Property Value Dist'!F$2,'Pop and Housing Units'!$B$2:$P$2,0))*INDEX(Assumptions!$A$1:$H$16,MATCH('Property Value Dist'!F$4,Assumptions!$A$1:$A$16,0),MATCH('Property Value Dist'!F$2,Assumptions!$A$1:$H$1,0)),0)</f>
        <v>1236138</v>
      </c>
      <c r="G52" s="17">
        <f>ROUND(INDEX('Pop and Housing Units'!$B$2:$P$115,MATCH('Property Value Dist'!$B52,'Pop and Housing Units'!$B$2:$B$115,0),MATCH('Property Value Dist'!G$2,'Pop and Housing Units'!$B$2:$P$2,0))*INDEX(Assumptions!$A$1:$H$16,MATCH('Property Value Dist'!G$4,Assumptions!$A$1:$A$16,0),MATCH('Property Value Dist'!G$2,Assumptions!$A$1:$H$1,0)),0)</f>
        <v>830771</v>
      </c>
      <c r="H52" s="17">
        <f>ROUND(INDEX('Pop and Housing Units'!$B$2:$P$115,MATCH('Property Value Dist'!$B52,'Pop and Housing Units'!$B$2:$B$115,0),MATCH('Property Value Dist'!H$2,'Pop and Housing Units'!$B$2:$P$2,0))*INDEX(Assumptions!$A$1:$H$16,MATCH('Property Value Dist'!H$4,Assumptions!$A$1:$A$16,0),MATCH('Property Value Dist'!H$2,Assumptions!$A$1:$H$1,0)),0)</f>
        <v>630399</v>
      </c>
      <c r="I52" s="17">
        <f>ROUND(INDEX('Pop and Housing Units'!$B$2:$P$115,MATCH('Property Value Dist'!$B52,'Pop and Housing Units'!$B$2:$B$115,0),MATCH('Property Value Dist'!I$2,'Pop and Housing Units'!$B$2:$P$2,0))*INDEX(Assumptions!$A$1:$H$16,MATCH('Property Value Dist'!I$4,Assumptions!$A$1:$A$16,0),MATCH('Property Value Dist'!I$2,Assumptions!$A$1:$H$1,0)),0)</f>
        <v>1766351</v>
      </c>
      <c r="J52" s="17">
        <f>ROUND(INDEX('Pop and Housing Units'!$B$2:$P$115,MATCH('Property Value Dist'!$B52,'Pop and Housing Units'!$B$2:$B$115,0),MATCH('Property Value Dist'!J$2,'Pop and Housing Units'!$B$2:$P$2,0))*INDEX(Assumptions!$A$1:$H$16,MATCH('Property Value Dist'!J$4,Assumptions!$A$1:$A$16,0),MATCH('Property Value Dist'!J$2,Assumptions!$A$1:$H$1,0)),0)</f>
        <v>887029</v>
      </c>
      <c r="K52" s="17">
        <f>ROUND(INDEX('Pop and Housing Units'!$B$2:$P$115,MATCH('Property Value Dist'!$B52,'Pop and Housing Units'!$B$2:$B$115,0),MATCH('Property Value Dist'!K$2,'Pop and Housing Units'!$B$2:$P$2,0))*INDEX(Assumptions!$A$1:$H$16,MATCH('Property Value Dist'!K$4,Assumptions!$A$1:$A$16,0),MATCH('Property Value Dist'!K$2,Assumptions!$A$1:$H$1,0)),0)</f>
        <v>406908</v>
      </c>
      <c r="L52" s="17">
        <f>ROUND(INDEX('Pop and Housing Units'!$B$2:$P$115,MATCH('Property Value Dist'!$B52,'Pop and Housing Units'!$B$2:$B$115,0),MATCH('Property Value Dist'!L$2,'Pop and Housing Units'!$B$2:$P$2,0))*INDEX(Assumptions!$A$1:$H$16,MATCH('Property Value Dist'!L$4,Assumptions!$A$1:$A$16,0),MATCH('Property Value Dist'!L$2,Assumptions!$A$1:$H$1,0)),0)</f>
        <v>441588</v>
      </c>
      <c r="M52" s="17">
        <f>ROUND(INDEX('Pop and Housing Units'!$B$2:$P$115,MATCH('Property Value Dist'!$B52,'Pop and Housing Units'!$B$2:$B$115,0),MATCH('Property Value Dist'!M$2,'Pop and Housing Units'!$B$2:$P$2,0))*INDEX(Assumptions!$A$1:$H$16,MATCH('Property Value Dist'!M$4,Assumptions!$A$1:$A$16,0),MATCH('Property Value Dist'!M$2,Assumptions!$A$1:$H$1,0)),0)</f>
        <v>153361</v>
      </c>
      <c r="N52" s="17">
        <f>ROUND(INDEX('Pop and Housing Units'!$B$2:$P$115,MATCH('Property Value Dist'!$B52,'Pop and Housing Units'!$B$2:$B$115,0),MATCH('Property Value Dist'!N$2,'Pop and Housing Units'!$B$2:$P$2,0))*INDEX(Assumptions!$A$1:$H$16,MATCH('Property Value Dist'!N$4,Assumptions!$A$1:$A$16,0),MATCH('Property Value Dist'!N$2,Assumptions!$A$1:$H$1,0)),0)</f>
        <v>87085</v>
      </c>
      <c r="O52" s="17">
        <f>ROUND(INDEX('Pop and Housing Units'!$B$2:$P$115,MATCH('Property Value Dist'!$B52,'Pop and Housing Units'!$B$2:$B$115,0),MATCH('Property Value Dist'!O$2,'Pop and Housing Units'!$B$2:$P$2,0))*INDEX(Assumptions!$A$1:$H$16,MATCH('Property Value Dist'!O$4,Assumptions!$A$1:$A$16,0),MATCH('Property Value Dist'!O$2,Assumptions!$A$1:$H$1,0)),0)</f>
        <v>46240</v>
      </c>
      <c r="P52" s="17">
        <f>ROUND(INDEX('Pop and Housing Units'!$B$2:$P$115,MATCH('Property Value Dist'!$B52,'Pop and Housing Units'!$B$2:$B$115,0),MATCH('Property Value Dist'!P$2,'Pop and Housing Units'!$B$2:$P$2,0))*INDEX(Assumptions!$A$1:$H$16,MATCH('Property Value Dist'!P$4,Assumptions!$A$1:$A$16,0),MATCH('Property Value Dist'!P$2,Assumptions!$A$1:$H$1,0)),0)</f>
        <v>372799</v>
      </c>
      <c r="Q52" s="17">
        <f>ROUND(INDEX('Pop and Housing Units'!$B$2:$P$115,MATCH('Property Value Dist'!$B52,'Pop and Housing Units'!$B$2:$B$115,0),MATCH('Property Value Dist'!Q$2,'Pop and Housing Units'!$B$2:$P$2,0))*INDEX(Assumptions!$A$1:$H$16,MATCH('Property Value Dist'!Q$4,Assumptions!$A$1:$A$16,0),MATCH('Property Value Dist'!Q$2,Assumptions!$A$1:$H$1,0)),0)</f>
        <v>316261</v>
      </c>
      <c r="R52" s="17">
        <f>ROUND(INDEX('Pop and Housing Units'!$B$2:$P$115,MATCH('Property Value Dist'!$B52,'Pop and Housing Units'!$B$2:$B$115,0),MATCH('Property Value Dist'!R$2,'Pop and Housing Units'!$B$2:$P$2,0))*INDEX(Assumptions!$A$1:$H$16,MATCH('Property Value Dist'!R$4,Assumptions!$A$1:$A$16,0),MATCH('Property Value Dist'!R$2,Assumptions!$A$1:$H$1,0)),0)</f>
        <v>408136</v>
      </c>
      <c r="S52" s="17">
        <f>ROUND(INDEX('Pop and Housing Units'!$B$2:$P$115,MATCH('Property Value Dist'!$B52,'Pop and Housing Units'!$B$2:$B$115,0),MATCH('Property Value Dist'!S$2,'Pop and Housing Units'!$B$2:$P$2,0))*INDEX(Assumptions!$A$1:$H$16,MATCH('Property Value Dist'!S$4,Assumptions!$A$1:$A$16,0),MATCH('Property Value Dist'!S$2,Assumptions!$A$1:$H$1,0)),0)</f>
        <v>901668</v>
      </c>
      <c r="T52" s="17">
        <f>ROUND(INDEX('Pop and Housing Units'!$B$2:$P$115,MATCH('Property Value Dist'!$B52,'Pop and Housing Units'!$B$2:$B$115,0),MATCH('Property Value Dist'!T$2,'Pop and Housing Units'!$B$2:$P$2,0))*INDEX(Assumptions!$A$1:$H$16,MATCH('Property Value Dist'!T$4,Assumptions!$A$1:$A$16,0),MATCH('Property Value Dist'!T$2,Assumptions!$A$1:$H$1,0)),0)</f>
        <v>659613</v>
      </c>
      <c r="U52" s="17">
        <f>ROUND(INDEX('Pop and Housing Units'!$B$2:$P$115,MATCH('Property Value Dist'!$B52,'Pop and Housing Units'!$B$2:$B$115,0),MATCH('Property Value Dist'!U$2,'Pop and Housing Units'!$B$2:$P$2,0))*INDEX(Assumptions!$A$1:$H$16,MATCH('Property Value Dist'!U$4,Assumptions!$A$1:$A$16,0),MATCH('Property Value Dist'!U$2,Assumptions!$A$1:$H$1,0)),0)</f>
        <v>557726</v>
      </c>
      <c r="V52" s="17">
        <f>ROUND(INDEX('Pop and Housing Units'!$B$2:$P$115,MATCH('Property Value Dist'!$B52,'Pop and Housing Units'!$B$2:$B$115,0),MATCH('Property Value Dist'!V$2,'Pop and Housing Units'!$B$2:$P$2,0))*INDEX(Assumptions!$A$1:$H$16,MATCH('Property Value Dist'!V$4,Assumptions!$A$1:$A$16,0),MATCH('Property Value Dist'!V$2,Assumptions!$A$1:$H$1,0)),0)</f>
        <v>1439370</v>
      </c>
      <c r="W52" s="17">
        <f>ROUND(INDEX('Pop and Housing Units'!$B$2:$P$115,MATCH('Property Value Dist'!$B52,'Pop and Housing Units'!$B$2:$B$115,0),MATCH('Property Value Dist'!W$2,'Pop and Housing Units'!$B$2:$P$2,0))*INDEX(Assumptions!$A$1:$H$16,MATCH('Property Value Dist'!W$4,Assumptions!$A$1:$A$16,0),MATCH('Property Value Dist'!W$2,Assumptions!$A$1:$H$1,0)),0)</f>
        <v>663147</v>
      </c>
      <c r="X52" s="17">
        <f>ROUND(INDEX('Pop and Housing Units'!$B$2:$P$115,MATCH('Property Value Dist'!$B52,'Pop and Housing Units'!$B$2:$B$115,0),MATCH('Property Value Dist'!X$2,'Pop and Housing Units'!$B$2:$P$2,0))*INDEX(Assumptions!$A$1:$H$16,MATCH('Property Value Dist'!X$4,Assumptions!$A$1:$A$16,0),MATCH('Property Value Dist'!X$2,Assumptions!$A$1:$H$1,0)),0)</f>
        <v>286225</v>
      </c>
      <c r="Y52" s="17">
        <f>ROUND(INDEX('Pop and Housing Units'!$B$2:$P$115,MATCH('Property Value Dist'!$B52,'Pop and Housing Units'!$B$2:$B$115,0),MATCH('Property Value Dist'!Y$2,'Pop and Housing Units'!$B$2:$P$2,0))*INDEX(Assumptions!$A$1:$H$16,MATCH('Property Value Dist'!Y$4,Assumptions!$A$1:$A$16,0),MATCH('Property Value Dist'!Y$2,Assumptions!$A$1:$H$1,0)),0)</f>
        <v>182571</v>
      </c>
      <c r="Z52" s="17">
        <f>ROUND(INDEX('Pop and Housing Units'!$B$2:$P$115,MATCH('Property Value Dist'!$B52,'Pop and Housing Units'!$B$2:$B$115,0),MATCH('Property Value Dist'!Z$2,'Pop and Housing Units'!$B$2:$P$2,0))*INDEX(Assumptions!$A$1:$H$16,MATCH('Property Value Dist'!Z$4,Assumptions!$A$1:$A$16,0),MATCH('Property Value Dist'!Z$2,Assumptions!$A$1:$H$1,0)),0)</f>
        <v>47115</v>
      </c>
      <c r="AA52" s="17">
        <f>ROUND(INDEX('Pop and Housing Units'!$B$2:$P$115,MATCH('Property Value Dist'!$B52,'Pop and Housing Units'!$B$2:$B$115,0),MATCH('Property Value Dist'!AA$2,'Pop and Housing Units'!$B$2:$P$2,0))*INDEX(Assumptions!$A$1:$H$16,MATCH('Property Value Dist'!AA$4,Assumptions!$A$1:$A$16,0),MATCH('Property Value Dist'!AA$2,Assumptions!$A$1:$H$1,0)),0)</f>
        <v>32981</v>
      </c>
      <c r="AB52" s="17">
        <f>ROUND(INDEX('Pop and Housing Units'!$B$2:$P$115,MATCH('Property Value Dist'!$B52,'Pop and Housing Units'!$B$2:$B$115,0),MATCH('Property Value Dist'!AB$2,'Pop and Housing Units'!$B$2:$P$2,0))*INDEX(Assumptions!$A$1:$H$16,MATCH('Property Value Dist'!AB$4,Assumptions!$A$1:$A$16,0),MATCH('Property Value Dist'!AB$2,Assumptions!$A$1:$H$1,0)),0)</f>
        <v>21791</v>
      </c>
      <c r="AC52" s="17">
        <f>ROUND(INDEX('Pop and Housing Units'!$B$2:$P$115,MATCH('Property Value Dist'!$B52,'Pop and Housing Units'!$B$2:$B$115,0),MATCH('Property Value Dist'!AC$2,'Pop and Housing Units'!$B$2:$P$2,0))*INDEX(Assumptions!$A$1:$H$16,MATCH('Property Value Dist'!AC$4,Assumptions!$A$1:$A$16,0),MATCH('Property Value Dist'!AC$2,Assumptions!$A$1:$H$1,0)),0)</f>
        <v>215866</v>
      </c>
      <c r="AD52" s="17">
        <f>ROUND(INDEX('Pop and Housing Units'!$B$2:$P$115,MATCH('Property Value Dist'!$B52,'Pop and Housing Units'!$B$2:$B$115,0),MATCH('Property Value Dist'!AD$2,'Pop and Housing Units'!$B$2:$P$2,0))*INDEX(Assumptions!$A$1:$H$16,MATCH('Property Value Dist'!AD$4,Assumptions!$A$1:$A$16,0),MATCH('Property Value Dist'!AD$2,Assumptions!$A$1:$H$1,0)),0)</f>
        <v>377765</v>
      </c>
      <c r="AE52" s="17">
        <f>ROUND(INDEX('Pop and Housing Units'!$B$2:$P$115,MATCH('Property Value Dist'!$B52,'Pop and Housing Units'!$B$2:$B$115,0),MATCH('Property Value Dist'!AE$2,'Pop and Housing Units'!$B$2:$P$2,0))*INDEX(Assumptions!$A$1:$H$16,MATCH('Property Value Dist'!AE$4,Assumptions!$A$1:$A$16,0),MATCH('Property Value Dist'!AE$2,Assumptions!$A$1:$H$1,0)),0)</f>
        <v>680947</v>
      </c>
      <c r="AF52" s="17">
        <f>ROUND(INDEX('Pop and Housing Units'!$B$2:$P$115,MATCH('Property Value Dist'!$B52,'Pop and Housing Units'!$B$2:$B$115,0),MATCH('Property Value Dist'!AF$2,'Pop and Housing Units'!$B$2:$P$2,0))*INDEX(Assumptions!$A$1:$H$16,MATCH('Property Value Dist'!AF$4,Assumptions!$A$1:$A$16,0),MATCH('Property Value Dist'!AF$2,Assumptions!$A$1:$H$1,0)),0)</f>
        <v>1310353</v>
      </c>
      <c r="AG52" s="17">
        <f>ROUND(INDEX('Pop and Housing Units'!$B$2:$P$115,MATCH('Property Value Dist'!$B52,'Pop and Housing Units'!$B$2:$B$115,0),MATCH('Property Value Dist'!AG$2,'Pop and Housing Units'!$B$2:$P$2,0))*INDEX(Assumptions!$A$1:$H$16,MATCH('Property Value Dist'!AG$4,Assumptions!$A$1:$A$16,0),MATCH('Property Value Dist'!AG$2,Assumptions!$A$1:$H$1,0)),0)</f>
        <v>638502</v>
      </c>
      <c r="AH52" s="17">
        <f>ROUND(INDEX('Pop and Housing Units'!$B$2:$P$115,MATCH('Property Value Dist'!$B52,'Pop and Housing Units'!$B$2:$B$115,0),MATCH('Property Value Dist'!AH$2,'Pop and Housing Units'!$B$2:$P$2,0))*INDEX(Assumptions!$A$1:$H$16,MATCH('Property Value Dist'!AH$4,Assumptions!$A$1:$A$16,0),MATCH('Property Value Dist'!AH$2,Assumptions!$A$1:$H$1,0)),0)</f>
        <v>461443</v>
      </c>
      <c r="AI52" s="17">
        <f>ROUND(INDEX('Pop and Housing Units'!$B$2:$P$115,MATCH('Property Value Dist'!$B52,'Pop and Housing Units'!$B$2:$B$115,0),MATCH('Property Value Dist'!AI$2,'Pop and Housing Units'!$B$2:$P$2,0))*INDEX(Assumptions!$A$1:$H$16,MATCH('Property Value Dist'!AI$4,Assumptions!$A$1:$A$16,0),MATCH('Property Value Dist'!AI$2,Assumptions!$A$1:$H$1,0)),0)</f>
        <v>1148454</v>
      </c>
      <c r="AJ52" s="17">
        <f>ROUND(INDEX('Pop and Housing Units'!$B$2:$P$115,MATCH('Property Value Dist'!$B52,'Pop and Housing Units'!$B$2:$B$115,0),MATCH('Property Value Dist'!AJ$2,'Pop and Housing Units'!$B$2:$P$2,0))*INDEX(Assumptions!$A$1:$H$16,MATCH('Property Value Dist'!AJ$4,Assumptions!$A$1:$A$16,0),MATCH('Property Value Dist'!AJ$2,Assumptions!$A$1:$H$1,0)),0)</f>
        <v>611215</v>
      </c>
      <c r="AK52" s="17">
        <f>ROUND(INDEX('Pop and Housing Units'!$B$2:$P$115,MATCH('Property Value Dist'!$B52,'Pop and Housing Units'!$B$2:$B$115,0),MATCH('Property Value Dist'!AK$2,'Pop and Housing Units'!$B$2:$P$2,0))*INDEX(Assumptions!$A$1:$H$16,MATCH('Property Value Dist'!AK$4,Assumptions!$A$1:$A$16,0),MATCH('Property Value Dist'!AK$2,Assumptions!$A$1:$H$1,0)),0)</f>
        <v>263162</v>
      </c>
      <c r="AL52" s="17">
        <f>ROUND(INDEX('Pop and Housing Units'!$B$2:$P$115,MATCH('Property Value Dist'!$B52,'Pop and Housing Units'!$B$2:$B$115,0),MATCH('Property Value Dist'!AL$2,'Pop and Housing Units'!$B$2:$P$2,0))*INDEX(Assumptions!$A$1:$H$16,MATCH('Property Value Dist'!AL$4,Assumptions!$A$1:$A$16,0),MATCH('Property Value Dist'!AL$2,Assumptions!$A$1:$H$1,0)),0)</f>
        <v>258311</v>
      </c>
      <c r="AM52" s="17">
        <f>ROUND(INDEX('Pop and Housing Units'!$B$2:$P$115,MATCH('Property Value Dist'!$B52,'Pop and Housing Units'!$B$2:$B$115,0),MATCH('Property Value Dist'!AM$2,'Pop and Housing Units'!$B$2:$P$2,0))*INDEX(Assumptions!$A$1:$H$16,MATCH('Property Value Dist'!AM$4,Assumptions!$A$1:$A$16,0),MATCH('Property Value Dist'!AM$2,Assumptions!$A$1:$H$1,0)),0)</f>
        <v>52754</v>
      </c>
      <c r="AN52" s="17">
        <f>ROUND(INDEX('Pop and Housing Units'!$B$2:$P$115,MATCH('Property Value Dist'!$B52,'Pop and Housing Units'!$B$2:$B$115,0),MATCH('Property Value Dist'!AN$2,'Pop and Housing Units'!$B$2:$P$2,0))*INDEX(Assumptions!$A$1:$H$16,MATCH('Property Value Dist'!AN$4,Assumptions!$A$1:$A$16,0),MATCH('Property Value Dist'!AN$2,Assumptions!$A$1:$H$1,0)),0)</f>
        <v>21829</v>
      </c>
      <c r="AO52" s="17">
        <f>ROUND(INDEX('Pop and Housing Units'!$B$2:$P$115,MATCH('Property Value Dist'!$B52,'Pop and Housing Units'!$B$2:$B$115,0),MATCH('Property Value Dist'!AO$2,'Pop and Housing Units'!$B$2:$P$2,0))*INDEX(Assumptions!$A$1:$H$16,MATCH('Property Value Dist'!AO$4,Assumptions!$A$1:$A$16,0),MATCH('Property Value Dist'!AO$2,Assumptions!$A$1:$H$1,0)),0)</f>
        <v>23042</v>
      </c>
      <c r="AP52" s="17">
        <f>ROUND(INDEX('Pop and Housing Units'!$B$2:$P$115,MATCH('Property Value Dist'!$B52,'Pop and Housing Units'!$B$2:$B$115,0),MATCH('Property Value Dist'!AP$2,'Pop and Housing Units'!$B$2:$P$2,0))*INDEX(Assumptions!$A$1:$H$16,MATCH('Property Value Dist'!AP$4,Assumptions!$A$1:$A$16,0),MATCH('Property Value Dist'!AP$2,Assumptions!$A$1:$H$1,0)),0)</f>
        <v>131379</v>
      </c>
      <c r="AQ52" s="17">
        <f>ROUND(INDEX('Pop and Housing Units'!$B$2:$P$115,MATCH('Property Value Dist'!$B52,'Pop and Housing Units'!$B$2:$B$115,0),MATCH('Property Value Dist'!AQ$2,'Pop and Housing Units'!$B$2:$P$2,0))*INDEX(Assumptions!$A$1:$H$16,MATCH('Property Value Dist'!AQ$4,Assumptions!$A$1:$A$16,0),MATCH('Property Value Dist'!AQ$2,Assumptions!$A$1:$H$1,0)),0)</f>
        <v>131798</v>
      </c>
      <c r="AR52" s="17">
        <f>ROUND(INDEX('Pop and Housing Units'!$B$2:$P$115,MATCH('Property Value Dist'!$B52,'Pop and Housing Units'!$B$2:$B$115,0),MATCH('Property Value Dist'!AR$2,'Pop and Housing Units'!$B$2:$P$2,0))*INDEX(Assumptions!$A$1:$H$16,MATCH('Property Value Dist'!AR$4,Assumptions!$A$1:$A$16,0),MATCH('Property Value Dist'!AR$2,Assumptions!$A$1:$H$1,0)),0)</f>
        <v>110158</v>
      </c>
      <c r="AS52" s="17">
        <f>ROUND(INDEX('Pop and Housing Units'!$B$2:$P$115,MATCH('Property Value Dist'!$B52,'Pop and Housing Units'!$B$2:$B$115,0),MATCH('Property Value Dist'!AS$2,'Pop and Housing Units'!$B$2:$P$2,0))*INDEX(Assumptions!$A$1:$H$16,MATCH('Property Value Dist'!AS$4,Assumptions!$A$1:$A$16,0),MATCH('Property Value Dist'!AS$2,Assumptions!$A$1:$H$1,0)),0)</f>
        <v>120489</v>
      </c>
      <c r="AT52" s="17">
        <f>ROUND(INDEX('Pop and Housing Units'!$B$2:$P$115,MATCH('Property Value Dist'!$B52,'Pop and Housing Units'!$B$2:$B$115,0),MATCH('Property Value Dist'!AT$2,'Pop and Housing Units'!$B$2:$P$2,0))*INDEX(Assumptions!$A$1:$H$16,MATCH('Property Value Dist'!AT$4,Assumptions!$A$1:$A$16,0),MATCH('Property Value Dist'!AT$2,Assumptions!$A$1:$H$1,0)),0)</f>
        <v>61152</v>
      </c>
      <c r="AU52" s="17">
        <f>ROUND(INDEX('Pop and Housing Units'!$B$2:$P$115,MATCH('Property Value Dist'!$B52,'Pop and Housing Units'!$B$2:$B$115,0),MATCH('Property Value Dist'!AU$2,'Pop and Housing Units'!$B$2:$P$2,0))*INDEX(Assumptions!$A$1:$H$16,MATCH('Property Value Dist'!AU$4,Assumptions!$A$1:$A$16,0),MATCH('Property Value Dist'!AU$2,Assumptions!$A$1:$H$1,0)),0)</f>
        <v>23525</v>
      </c>
      <c r="AV52" s="17">
        <f>ROUND(INDEX('Pop and Housing Units'!$B$2:$P$115,MATCH('Property Value Dist'!$B52,'Pop and Housing Units'!$B$2:$B$115,0),MATCH('Property Value Dist'!AV$2,'Pop and Housing Units'!$B$2:$P$2,0))*INDEX(Assumptions!$A$1:$H$16,MATCH('Property Value Dist'!AV$4,Assumptions!$A$1:$A$16,0),MATCH('Property Value Dist'!AV$2,Assumptions!$A$1:$H$1,0)),0)</f>
        <v>70716</v>
      </c>
      <c r="AW52" s="17">
        <f>ROUND(INDEX('Pop and Housing Units'!$B$2:$P$115,MATCH('Property Value Dist'!$B52,'Pop and Housing Units'!$B$2:$B$115,0),MATCH('Property Value Dist'!AW$2,'Pop and Housing Units'!$B$2:$P$2,0))*INDEX(Assumptions!$A$1:$H$16,MATCH('Property Value Dist'!AW$4,Assumptions!$A$1:$A$16,0),MATCH('Property Value Dist'!AW$2,Assumptions!$A$1:$H$1,0)),0)</f>
        <v>20314</v>
      </c>
      <c r="AX52" s="17">
        <f>ROUND(INDEX('Pop and Housing Units'!$B$2:$P$115,MATCH('Property Value Dist'!$B52,'Pop and Housing Units'!$B$2:$B$115,0),MATCH('Property Value Dist'!AX$2,'Pop and Housing Units'!$B$2:$P$2,0))*INDEX(Assumptions!$A$1:$H$16,MATCH('Property Value Dist'!AX$4,Assumptions!$A$1:$A$16,0),MATCH('Property Value Dist'!AX$2,Assumptions!$A$1:$H$1,0)),0)</f>
        <v>12775</v>
      </c>
      <c r="AY52" s="17">
        <f>ROUND(INDEX('Pop and Housing Units'!$B$2:$P$115,MATCH('Property Value Dist'!$B52,'Pop and Housing Units'!$B$2:$B$115,0),MATCH('Property Value Dist'!AY$2,'Pop and Housing Units'!$B$2:$P$2,0))*INDEX(Assumptions!$A$1:$H$16,MATCH('Property Value Dist'!AY$4,Assumptions!$A$1:$A$16,0),MATCH('Property Value Dist'!AY$2,Assumptions!$A$1:$H$1,0)),0)</f>
        <v>7539</v>
      </c>
      <c r="AZ52" s="17">
        <f>ROUND(INDEX('Pop and Housing Units'!$B$2:$P$115,MATCH('Property Value Dist'!$B52,'Pop and Housing Units'!$B$2:$B$115,0),MATCH('Property Value Dist'!AZ$2,'Pop and Housing Units'!$B$2:$P$2,0))*INDEX(Assumptions!$A$1:$H$16,MATCH('Property Value Dist'!AZ$4,Assumptions!$A$1:$A$16,0),MATCH('Property Value Dist'!AZ$2,Assumptions!$A$1:$H$1,0)),0)</f>
        <v>1815</v>
      </c>
      <c r="BA52" s="17">
        <f>ROUND(INDEX('Pop and Housing Units'!$B$2:$P$115,MATCH('Property Value Dist'!$B52,'Pop and Housing Units'!$B$2:$B$115,0),MATCH('Property Value Dist'!BA$2,'Pop and Housing Units'!$B$2:$P$2,0))*INDEX(Assumptions!$A$1:$H$16,MATCH('Property Value Dist'!BA$4,Assumptions!$A$1:$A$16,0),MATCH('Property Value Dist'!BA$2,Assumptions!$A$1:$H$1,0)),0)</f>
        <v>4189</v>
      </c>
      <c r="BB52" s="17">
        <f>ROUND(INDEX('Pop and Housing Units'!$B$2:$P$115,MATCH('Property Value Dist'!$B52,'Pop and Housing Units'!$B$2:$B$115,0),MATCH('Property Value Dist'!BB$2,'Pop and Housing Units'!$B$2:$P$2,0))*INDEX(Assumptions!$A$1:$H$16,MATCH('Property Value Dist'!BB$4,Assumptions!$A$1:$A$16,0),MATCH('Property Value Dist'!BB$2,Assumptions!$A$1:$H$1,0)),0)</f>
        <v>2234</v>
      </c>
      <c r="BC52" s="17">
        <f>ROUND(INDEX('Pop and Housing Units'!$B$2:$P$115,MATCH('Property Value Dist'!$B52,'Pop and Housing Units'!$B$2:$B$115,0),MATCH('Property Value Dist'!BC$2,'Pop and Housing Units'!$B$2:$P$2,0))*INDEX(Assumptions!$A$1:$H$16,MATCH('Property Value Dist'!BC$4,Assumptions!$A$1:$A$16,0),MATCH('Property Value Dist'!BC$2,Assumptions!$A$1:$H$1,0)),0)</f>
        <v>81781</v>
      </c>
      <c r="BD52" s="17">
        <f>ROUND(INDEX('Pop and Housing Units'!$B$2:$P$115,MATCH('Property Value Dist'!$B52,'Pop and Housing Units'!$B$2:$B$115,0),MATCH('Property Value Dist'!BD$2,'Pop and Housing Units'!$B$2:$P$2,0))*INDEX(Assumptions!$A$1:$H$16,MATCH('Property Value Dist'!BD$4,Assumptions!$A$1:$A$16,0),MATCH('Property Value Dist'!BD$2,Assumptions!$A$1:$H$1,0)),0)</f>
        <v>114707</v>
      </c>
      <c r="BE52" s="17">
        <f>ROUND(INDEX('Pop and Housing Units'!$B$2:$P$115,MATCH('Property Value Dist'!$B52,'Pop and Housing Units'!$B$2:$B$115,0),MATCH('Property Value Dist'!BE$2,'Pop and Housing Units'!$B$2:$P$2,0))*INDEX(Assumptions!$A$1:$H$16,MATCH('Property Value Dist'!BE$4,Assumptions!$A$1:$A$16,0),MATCH('Property Value Dist'!BE$2,Assumptions!$A$1:$H$1,0)),0)</f>
        <v>155269</v>
      </c>
      <c r="BF52" s="17">
        <f>ROUND(INDEX('Pop and Housing Units'!$B$2:$P$115,MATCH('Property Value Dist'!$B52,'Pop and Housing Units'!$B$2:$B$115,0),MATCH('Property Value Dist'!BF$2,'Pop and Housing Units'!$B$2:$P$2,0))*INDEX(Assumptions!$A$1:$H$16,MATCH('Property Value Dist'!BF$4,Assumptions!$A$1:$A$16,0),MATCH('Property Value Dist'!BF$2,Assumptions!$A$1:$H$1,0)),0)</f>
        <v>153299</v>
      </c>
      <c r="BG52" s="17">
        <f>ROUND(INDEX('Pop and Housing Units'!$B$2:$P$115,MATCH('Property Value Dist'!$B52,'Pop and Housing Units'!$B$2:$B$115,0),MATCH('Property Value Dist'!BG$2,'Pop and Housing Units'!$B$2:$P$2,0))*INDEX(Assumptions!$A$1:$H$16,MATCH('Property Value Dist'!BG$4,Assumptions!$A$1:$A$16,0),MATCH('Property Value Dist'!BG$2,Assumptions!$A$1:$H$1,0)),0)</f>
        <v>97875</v>
      </c>
      <c r="BH52" s="17">
        <f>ROUND(INDEX('Pop and Housing Units'!$B$2:$P$115,MATCH('Property Value Dist'!$B52,'Pop and Housing Units'!$B$2:$B$115,0),MATCH('Property Value Dist'!BH$2,'Pop and Housing Units'!$B$2:$P$2,0))*INDEX(Assumptions!$A$1:$H$16,MATCH('Property Value Dist'!BH$4,Assumptions!$A$1:$A$16,0),MATCH('Property Value Dist'!BH$2,Assumptions!$A$1:$H$1,0)),0)</f>
        <v>55752</v>
      </c>
      <c r="BI52" s="17">
        <f>ROUND(INDEX('Pop and Housing Units'!$B$2:$P$115,MATCH('Property Value Dist'!$B52,'Pop and Housing Units'!$B$2:$B$115,0),MATCH('Property Value Dist'!BI$2,'Pop and Housing Units'!$B$2:$P$2,0))*INDEX(Assumptions!$A$1:$H$16,MATCH('Property Value Dist'!BI$4,Assumptions!$A$1:$A$16,0),MATCH('Property Value Dist'!BI$2,Assumptions!$A$1:$H$1,0)),0)</f>
        <v>103458</v>
      </c>
      <c r="BJ52" s="17">
        <f>ROUND(INDEX('Pop and Housing Units'!$B$2:$P$115,MATCH('Property Value Dist'!$B52,'Pop and Housing Units'!$B$2:$B$115,0),MATCH('Property Value Dist'!BJ$2,'Pop and Housing Units'!$B$2:$P$2,0))*INDEX(Assumptions!$A$1:$H$16,MATCH('Property Value Dist'!BJ$4,Assumptions!$A$1:$A$16,0),MATCH('Property Value Dist'!BJ$2,Assumptions!$A$1:$H$1,0)),0)</f>
        <v>34404</v>
      </c>
      <c r="BK52" s="17">
        <f>ROUND(INDEX('Pop and Housing Units'!$B$2:$P$115,MATCH('Property Value Dist'!$B52,'Pop and Housing Units'!$B$2:$B$115,0),MATCH('Property Value Dist'!BK$2,'Pop and Housing Units'!$B$2:$P$2,0))*INDEX(Assumptions!$A$1:$H$16,MATCH('Property Value Dist'!BK$4,Assumptions!$A$1:$A$16,0),MATCH('Property Value Dist'!BK$2,Assumptions!$A$1:$H$1,0)),0)</f>
        <v>11413</v>
      </c>
      <c r="BL52" s="17">
        <f>ROUND(INDEX('Pop and Housing Units'!$B$2:$P$115,MATCH('Property Value Dist'!$B52,'Pop and Housing Units'!$B$2:$B$115,0),MATCH('Property Value Dist'!BL$2,'Pop and Housing Units'!$B$2:$P$2,0))*INDEX(Assumptions!$A$1:$H$16,MATCH('Property Value Dist'!BL$4,Assumptions!$A$1:$A$16,0),MATCH('Property Value Dist'!BL$2,Assumptions!$A$1:$H$1,0)),0)</f>
        <v>7390</v>
      </c>
      <c r="BM52" s="17">
        <f>ROUND(INDEX('Pop and Housing Units'!$B$2:$P$115,MATCH('Property Value Dist'!$B52,'Pop and Housing Units'!$B$2:$B$115,0),MATCH('Property Value Dist'!BM$2,'Pop and Housing Units'!$B$2:$P$2,0))*INDEX(Assumptions!$A$1:$H$16,MATCH('Property Value Dist'!BM$4,Assumptions!$A$1:$A$16,0),MATCH('Property Value Dist'!BM$2,Assumptions!$A$1:$H$1,0)),0)</f>
        <v>1478</v>
      </c>
      <c r="BN52" s="17">
        <f>ROUND(INDEX('Pop and Housing Units'!$B$2:$P$115,MATCH('Property Value Dist'!$B52,'Pop and Housing Units'!$B$2:$B$115,0),MATCH('Property Value Dist'!BN$2,'Pop and Housing Units'!$B$2:$P$2,0))*INDEX(Assumptions!$A$1:$H$16,MATCH('Property Value Dist'!BN$4,Assumptions!$A$1:$A$16,0),MATCH('Property Value Dist'!BN$2,Assumptions!$A$1:$H$1,0)),0)</f>
        <v>246</v>
      </c>
      <c r="BO52" s="17">
        <f>ROUND(INDEX('Pop and Housing Units'!$B$2:$P$115,MATCH('Property Value Dist'!$B52,'Pop and Housing Units'!$B$2:$B$115,0),MATCH('Property Value Dist'!BO$2,'Pop and Housing Units'!$B$2:$P$2,0))*INDEX(Assumptions!$A$1:$H$16,MATCH('Property Value Dist'!BO$4,Assumptions!$A$1:$A$16,0),MATCH('Property Value Dist'!BO$2,Assumptions!$A$1:$H$1,0)),0)</f>
        <v>4023</v>
      </c>
      <c r="BP52" s="17">
        <f>ROUND(INDEX('Pop and Housing Units'!$B$2:$P$115,MATCH('Property Value Dist'!$B52,'Pop and Housing Units'!$B$2:$B$115,0),MATCH('Property Value Dist'!BP$2,'Pop and Housing Units'!$B$2:$P$2,0))*INDEX(Assumptions!$A$1:$H$16,MATCH('Property Value Dist'!BP$4,Assumptions!$A$1:$A$16,0),MATCH('Property Value Dist'!BP$2,Assumptions!$A$1:$H$1,0)),0)</f>
        <v>16400</v>
      </c>
      <c r="BQ52" s="17">
        <f>ROUND(INDEX('Pop and Housing Units'!$B$2:$P$115,MATCH('Property Value Dist'!$B52,'Pop and Housing Units'!$B$2:$B$115,0),MATCH('Property Value Dist'!BQ$2,'Pop and Housing Units'!$B$2:$P$2,0))*INDEX(Assumptions!$A$1:$H$16,MATCH('Property Value Dist'!BQ$4,Assumptions!$A$1:$A$16,0),MATCH('Property Value Dist'!BQ$2,Assumptions!$A$1:$H$1,0)),0)</f>
        <v>34119</v>
      </c>
      <c r="BR52" s="17">
        <f>ROUND(INDEX('Pop and Housing Units'!$B$2:$P$115,MATCH('Property Value Dist'!$B52,'Pop and Housing Units'!$B$2:$B$115,0),MATCH('Property Value Dist'!BR$2,'Pop and Housing Units'!$B$2:$P$2,0))*INDEX(Assumptions!$A$1:$H$16,MATCH('Property Value Dist'!BR$4,Assumptions!$A$1:$A$16,0),MATCH('Property Value Dist'!BR$2,Assumptions!$A$1:$H$1,0)),0)</f>
        <v>28868</v>
      </c>
      <c r="BS52" s="17">
        <f>ROUND(INDEX('Pop and Housing Units'!$B$2:$P$115,MATCH('Property Value Dist'!$B52,'Pop and Housing Units'!$B$2:$B$115,0),MATCH('Property Value Dist'!BS$2,'Pop and Housing Units'!$B$2:$P$2,0))*INDEX(Assumptions!$A$1:$H$16,MATCH('Property Value Dist'!BS$4,Assumptions!$A$1:$A$16,0),MATCH('Property Value Dist'!BS$2,Assumptions!$A$1:$H$1,0)),0)</f>
        <v>34681</v>
      </c>
      <c r="BT52" s="17">
        <f>ROUND(INDEX('Pop and Housing Units'!$B$2:$P$115,MATCH('Property Value Dist'!$B52,'Pop and Housing Units'!$B$2:$B$115,0),MATCH('Property Value Dist'!BT$2,'Pop and Housing Units'!$B$2:$P$2,0))*INDEX(Assumptions!$A$1:$H$16,MATCH('Property Value Dist'!BT$4,Assumptions!$A$1:$A$16,0),MATCH('Property Value Dist'!BT$2,Assumptions!$A$1:$H$1,0)),0)</f>
        <v>22148</v>
      </c>
      <c r="BU52" s="17">
        <f>ROUND(INDEX('Pop and Housing Units'!$B$2:$P$115,MATCH('Property Value Dist'!$B52,'Pop and Housing Units'!$B$2:$B$115,0),MATCH('Property Value Dist'!BU$2,'Pop and Housing Units'!$B$2:$P$2,0))*INDEX(Assumptions!$A$1:$H$16,MATCH('Property Value Dist'!BU$4,Assumptions!$A$1:$A$16,0),MATCH('Property Value Dist'!BU$2,Assumptions!$A$1:$H$1,0)),0)</f>
        <v>12576</v>
      </c>
      <c r="BV52" s="17">
        <f>ROUND(INDEX('Pop and Housing Units'!$B$2:$P$115,MATCH('Property Value Dist'!$B52,'Pop and Housing Units'!$B$2:$B$115,0),MATCH('Property Value Dist'!BV$2,'Pop and Housing Units'!$B$2:$P$2,0))*INDEX(Assumptions!$A$1:$H$16,MATCH('Property Value Dist'!BV$4,Assumptions!$A$1:$A$16,0),MATCH('Property Value Dist'!BV$2,Assumptions!$A$1:$H$1,0)),0)</f>
        <v>36777</v>
      </c>
      <c r="BW52" s="17">
        <f>ROUND(INDEX('Pop and Housing Units'!$B$2:$P$115,MATCH('Property Value Dist'!$B52,'Pop and Housing Units'!$B$2:$B$115,0),MATCH('Property Value Dist'!BW$2,'Pop and Housing Units'!$B$2:$P$2,0))*INDEX(Assumptions!$A$1:$H$16,MATCH('Property Value Dist'!BW$4,Assumptions!$A$1:$A$16,0),MATCH('Property Value Dist'!BW$2,Assumptions!$A$1:$H$1,0)),0)</f>
        <v>17308</v>
      </c>
      <c r="BX52" s="17">
        <f>ROUND(INDEX('Pop and Housing Units'!$B$2:$P$115,MATCH('Property Value Dist'!$B52,'Pop and Housing Units'!$B$2:$B$115,0),MATCH('Property Value Dist'!BX$2,'Pop and Housing Units'!$B$2:$P$2,0))*INDEX(Assumptions!$A$1:$H$16,MATCH('Property Value Dist'!BX$4,Assumptions!$A$1:$A$16,0),MATCH('Property Value Dist'!BX$2,Assumptions!$A$1:$H$1,0)),0)</f>
        <v>6590</v>
      </c>
      <c r="BY52" s="17">
        <f>ROUND(INDEX('Pop and Housing Units'!$B$2:$P$115,MATCH('Property Value Dist'!$B52,'Pop and Housing Units'!$B$2:$B$115,0),MATCH('Property Value Dist'!BY$2,'Pop and Housing Units'!$B$2:$P$2,0))*INDEX(Assumptions!$A$1:$H$16,MATCH('Property Value Dist'!BY$4,Assumptions!$A$1:$A$16,0),MATCH('Property Value Dist'!BY$2,Assumptions!$A$1:$H$1,0)),0)</f>
        <v>3414</v>
      </c>
      <c r="BZ52" s="17">
        <f>ROUND(INDEX('Pop and Housing Units'!$B$2:$P$115,MATCH('Property Value Dist'!$B52,'Pop and Housing Units'!$B$2:$B$115,0),MATCH('Property Value Dist'!BZ$2,'Pop and Housing Units'!$B$2:$P$2,0))*INDEX(Assumptions!$A$1:$H$16,MATCH('Property Value Dist'!BZ$4,Assumptions!$A$1:$A$16,0),MATCH('Property Value Dist'!BZ$2,Assumptions!$A$1:$H$1,0)),0)</f>
        <v>2334</v>
      </c>
      <c r="CA52" s="17">
        <f>ROUND(INDEX('Pop and Housing Units'!$B$2:$P$115,MATCH('Property Value Dist'!$B52,'Pop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52" s="17">
        <f>ROUND(INDEX('Pop and Housing Units'!$B$2:$P$115,MATCH('Property Value Dist'!$B52,'Pop and Housing Units'!$B$2:$B$115,0),MATCH('Property Value Dist'!CB$2,'Pop and Housing Units'!$B$2:$P$2,0))*INDEX(Assumptions!$A$1:$H$16,MATCH('Property Value Dist'!CB$4,Assumptions!$A$1:$A$16,0),MATCH('Property Value Dist'!CB$2,Assumptions!$A$1:$H$1,0)),0)</f>
        <v>864</v>
      </c>
    </row>
    <row r="53" spans="2:80">
      <c r="B53" s="18">
        <f t="shared" si="6"/>
        <v>2068</v>
      </c>
      <c r="C53" s="19">
        <f>ROUND(INDEX('Pop and Housing Units'!$B$2:$P$115,MATCH('Property Value Dist'!$B53,'Pop and Housing Units'!$B$2:$B$115,0),MATCH('Property Value Dist'!C$2,'Pop and Housing Units'!$B$2:$P$2,0))*INDEX(Assumptions!$A$1:$H$16,MATCH('Property Value Dist'!C$4,Assumptions!$A$1:$A$16,0),MATCH('Property Value Dist'!C$2,Assumptions!$A$1:$H$1,0)),0)</f>
        <v>343137</v>
      </c>
      <c r="D53" s="19">
        <f>ROUND(INDEX('Pop and Housing Units'!$B$2:$P$115,MATCH('Property Value Dist'!$B53,'Pop and Housing Units'!$B$2:$B$115,0),MATCH('Property Value Dist'!D$2,'Pop and Housing Units'!$B$2:$P$2,0))*INDEX(Assumptions!$A$1:$H$16,MATCH('Property Value Dist'!D$4,Assumptions!$A$1:$A$16,0),MATCH('Property Value Dist'!D$2,Assumptions!$A$1:$H$1,0)),0)</f>
        <v>366278</v>
      </c>
      <c r="E53" s="19">
        <f>ROUND(INDEX('Pop and Housing Units'!$B$2:$P$115,MATCH('Property Value Dist'!$B53,'Pop and Housing Units'!$B$2:$B$115,0),MATCH('Property Value Dist'!E$2,'Pop and Housing Units'!$B$2:$P$2,0))*INDEX(Assumptions!$A$1:$H$16,MATCH('Property Value Dist'!E$4,Assumptions!$A$1:$A$16,0),MATCH('Property Value Dist'!E$2,Assumptions!$A$1:$H$1,0)),0)</f>
        <v>554604</v>
      </c>
      <c r="F53" s="19">
        <f>ROUND(INDEX('Pop and Housing Units'!$B$2:$P$115,MATCH('Property Value Dist'!$B53,'Pop and Housing Units'!$B$2:$B$115,0),MATCH('Property Value Dist'!F$2,'Pop and Housing Units'!$B$2:$P$2,0))*INDEX(Assumptions!$A$1:$H$16,MATCH('Property Value Dist'!F$4,Assumptions!$A$1:$A$16,0),MATCH('Property Value Dist'!F$2,Assumptions!$A$1:$H$1,0)),0)</f>
        <v>1279979</v>
      </c>
      <c r="G53" s="19">
        <f>ROUND(INDEX('Pop and Housing Units'!$B$2:$P$115,MATCH('Property Value Dist'!$B53,'Pop and Housing Units'!$B$2:$B$115,0),MATCH('Property Value Dist'!G$2,'Pop and Housing Units'!$B$2:$P$2,0))*INDEX(Assumptions!$A$1:$H$16,MATCH('Property Value Dist'!G$4,Assumptions!$A$1:$A$16,0),MATCH('Property Value Dist'!G$2,Assumptions!$A$1:$H$1,0)),0)</f>
        <v>860235</v>
      </c>
      <c r="H53" s="19">
        <f>ROUND(INDEX('Pop and Housing Units'!$B$2:$P$115,MATCH('Property Value Dist'!$B53,'Pop and Housing Units'!$B$2:$B$115,0),MATCH('Property Value Dist'!H$2,'Pop and Housing Units'!$B$2:$P$2,0))*INDEX(Assumptions!$A$1:$H$16,MATCH('Property Value Dist'!H$4,Assumptions!$A$1:$A$16,0),MATCH('Property Value Dist'!H$2,Assumptions!$A$1:$H$1,0)),0)</f>
        <v>652757</v>
      </c>
      <c r="I53" s="19">
        <f>ROUND(INDEX('Pop and Housing Units'!$B$2:$P$115,MATCH('Property Value Dist'!$B53,'Pop and Housing Units'!$B$2:$B$115,0),MATCH('Property Value Dist'!I$2,'Pop and Housing Units'!$B$2:$P$2,0))*INDEX(Assumptions!$A$1:$H$16,MATCH('Property Value Dist'!I$4,Assumptions!$A$1:$A$16,0),MATCH('Property Value Dist'!I$2,Assumptions!$A$1:$H$1,0)),0)</f>
        <v>1828998</v>
      </c>
      <c r="J53" s="19">
        <f>ROUND(INDEX('Pop and Housing Units'!$B$2:$P$115,MATCH('Property Value Dist'!$B53,'Pop and Housing Units'!$B$2:$B$115,0),MATCH('Property Value Dist'!J$2,'Pop and Housing Units'!$B$2:$P$2,0))*INDEX(Assumptions!$A$1:$H$16,MATCH('Property Value Dist'!J$4,Assumptions!$A$1:$A$16,0),MATCH('Property Value Dist'!J$2,Assumptions!$A$1:$H$1,0)),0)</f>
        <v>918489</v>
      </c>
      <c r="K53" s="19">
        <f>ROUND(INDEX('Pop and Housing Units'!$B$2:$P$115,MATCH('Property Value Dist'!$B53,'Pop and Housing Units'!$B$2:$B$115,0),MATCH('Property Value Dist'!K$2,'Pop and Housing Units'!$B$2:$P$2,0))*INDEX(Assumptions!$A$1:$H$16,MATCH('Property Value Dist'!K$4,Assumptions!$A$1:$A$16,0),MATCH('Property Value Dist'!K$2,Assumptions!$A$1:$H$1,0)),0)</f>
        <v>421340</v>
      </c>
      <c r="L53" s="19">
        <f>ROUND(INDEX('Pop and Housing Units'!$B$2:$P$115,MATCH('Property Value Dist'!$B53,'Pop and Housing Units'!$B$2:$B$115,0),MATCH('Property Value Dist'!L$2,'Pop and Housing Units'!$B$2:$P$2,0))*INDEX(Assumptions!$A$1:$H$16,MATCH('Property Value Dist'!L$4,Assumptions!$A$1:$A$16,0),MATCH('Property Value Dist'!L$2,Assumptions!$A$1:$H$1,0)),0)</f>
        <v>457249</v>
      </c>
      <c r="M53" s="19">
        <f>ROUND(INDEX('Pop and Housing Units'!$B$2:$P$115,MATCH('Property Value Dist'!$B53,'Pop and Housing Units'!$B$2:$B$115,0),MATCH('Property Value Dist'!M$2,'Pop and Housing Units'!$B$2:$P$2,0))*INDEX(Assumptions!$A$1:$H$16,MATCH('Property Value Dist'!M$4,Assumptions!$A$1:$A$16,0),MATCH('Property Value Dist'!M$2,Assumptions!$A$1:$H$1,0)),0)</f>
        <v>158800</v>
      </c>
      <c r="N53" s="19">
        <f>ROUND(INDEX('Pop and Housing Units'!$B$2:$P$115,MATCH('Property Value Dist'!$B53,'Pop and Housing Units'!$B$2:$B$115,0),MATCH('Property Value Dist'!N$2,'Pop and Housing Units'!$B$2:$P$2,0))*INDEX(Assumptions!$A$1:$H$16,MATCH('Property Value Dist'!N$4,Assumptions!$A$1:$A$16,0),MATCH('Property Value Dist'!N$2,Assumptions!$A$1:$H$1,0)),0)</f>
        <v>90173</v>
      </c>
      <c r="O53" s="19">
        <f>ROUND(INDEX('Pop and Housing Units'!$B$2:$P$115,MATCH('Property Value Dist'!$B53,'Pop and Housing Units'!$B$2:$B$115,0),MATCH('Property Value Dist'!O$2,'Pop and Housing Units'!$B$2:$P$2,0))*INDEX(Assumptions!$A$1:$H$16,MATCH('Property Value Dist'!O$4,Assumptions!$A$1:$A$16,0),MATCH('Property Value Dist'!O$2,Assumptions!$A$1:$H$1,0)),0)</f>
        <v>47880</v>
      </c>
      <c r="P53" s="19">
        <f>ROUND(INDEX('Pop and Housing Units'!$B$2:$P$115,MATCH('Property Value Dist'!$B53,'Pop and Housing Units'!$B$2:$B$115,0),MATCH('Property Value Dist'!P$2,'Pop and Housing Units'!$B$2:$P$2,0))*INDEX(Assumptions!$A$1:$H$16,MATCH('Property Value Dist'!P$4,Assumptions!$A$1:$A$16,0),MATCH('Property Value Dist'!P$2,Assumptions!$A$1:$H$1,0)),0)</f>
        <v>384648</v>
      </c>
      <c r="Q53" s="19">
        <f>ROUND(INDEX('Pop and Housing Units'!$B$2:$P$115,MATCH('Property Value Dist'!$B53,'Pop and Housing Units'!$B$2:$B$115,0),MATCH('Property Value Dist'!Q$2,'Pop and Housing Units'!$B$2:$P$2,0))*INDEX(Assumptions!$A$1:$H$16,MATCH('Property Value Dist'!Q$4,Assumptions!$A$1:$A$16,0),MATCH('Property Value Dist'!Q$2,Assumptions!$A$1:$H$1,0)),0)</f>
        <v>326312</v>
      </c>
      <c r="R53" s="19">
        <f>ROUND(INDEX('Pop and Housing Units'!$B$2:$P$115,MATCH('Property Value Dist'!$B53,'Pop and Housing Units'!$B$2:$B$115,0),MATCH('Property Value Dist'!R$2,'Pop and Housing Units'!$B$2:$P$2,0))*INDEX(Assumptions!$A$1:$H$16,MATCH('Property Value Dist'!R$4,Assumptions!$A$1:$A$16,0),MATCH('Property Value Dist'!R$2,Assumptions!$A$1:$H$1,0)),0)</f>
        <v>421107</v>
      </c>
      <c r="S53" s="19">
        <f>ROUND(INDEX('Pop and Housing Units'!$B$2:$P$115,MATCH('Property Value Dist'!$B53,'Pop and Housing Units'!$B$2:$B$115,0),MATCH('Property Value Dist'!S$2,'Pop and Housing Units'!$B$2:$P$2,0))*INDEX(Assumptions!$A$1:$H$16,MATCH('Property Value Dist'!S$4,Assumptions!$A$1:$A$16,0),MATCH('Property Value Dist'!S$2,Assumptions!$A$1:$H$1,0)),0)</f>
        <v>930325</v>
      </c>
      <c r="T53" s="19">
        <f>ROUND(INDEX('Pop and Housing Units'!$B$2:$P$115,MATCH('Property Value Dist'!$B53,'Pop and Housing Units'!$B$2:$B$115,0),MATCH('Property Value Dist'!T$2,'Pop and Housing Units'!$B$2:$P$2,0))*INDEX(Assumptions!$A$1:$H$16,MATCH('Property Value Dist'!T$4,Assumptions!$A$1:$A$16,0),MATCH('Property Value Dist'!T$2,Assumptions!$A$1:$H$1,0)),0)</f>
        <v>680577</v>
      </c>
      <c r="U53" s="19">
        <f>ROUND(INDEX('Pop and Housing Units'!$B$2:$P$115,MATCH('Property Value Dist'!$B53,'Pop and Housing Units'!$B$2:$B$115,0),MATCH('Property Value Dist'!U$2,'Pop and Housing Units'!$B$2:$P$2,0))*INDEX(Assumptions!$A$1:$H$16,MATCH('Property Value Dist'!U$4,Assumptions!$A$1:$A$16,0),MATCH('Property Value Dist'!U$2,Assumptions!$A$1:$H$1,0)),0)</f>
        <v>575452</v>
      </c>
      <c r="V53" s="19">
        <f>ROUND(INDEX('Pop and Housing Units'!$B$2:$P$115,MATCH('Property Value Dist'!$B53,'Pop and Housing Units'!$B$2:$B$115,0),MATCH('Property Value Dist'!V$2,'Pop and Housing Units'!$B$2:$P$2,0))*INDEX(Assumptions!$A$1:$H$16,MATCH('Property Value Dist'!V$4,Assumptions!$A$1:$A$16,0),MATCH('Property Value Dist'!V$2,Assumptions!$A$1:$H$1,0)),0)</f>
        <v>1485117</v>
      </c>
      <c r="W53" s="19">
        <f>ROUND(INDEX('Pop and Housing Units'!$B$2:$P$115,MATCH('Property Value Dist'!$B53,'Pop and Housing Units'!$B$2:$B$115,0),MATCH('Property Value Dist'!W$2,'Pop and Housing Units'!$B$2:$P$2,0))*INDEX(Assumptions!$A$1:$H$16,MATCH('Property Value Dist'!W$4,Assumptions!$A$1:$A$16,0),MATCH('Property Value Dist'!W$2,Assumptions!$A$1:$H$1,0)),0)</f>
        <v>684223</v>
      </c>
      <c r="X53" s="19">
        <f>ROUND(INDEX('Pop and Housing Units'!$B$2:$P$115,MATCH('Property Value Dist'!$B53,'Pop and Housing Units'!$B$2:$B$115,0),MATCH('Property Value Dist'!X$2,'Pop and Housing Units'!$B$2:$P$2,0))*INDEX(Assumptions!$A$1:$H$16,MATCH('Property Value Dist'!X$4,Assumptions!$A$1:$A$16,0),MATCH('Property Value Dist'!X$2,Assumptions!$A$1:$H$1,0)),0)</f>
        <v>295322</v>
      </c>
      <c r="Y53" s="19">
        <f>ROUND(INDEX('Pop and Housing Units'!$B$2:$P$115,MATCH('Property Value Dist'!$B53,'Pop and Housing Units'!$B$2:$B$115,0),MATCH('Property Value Dist'!Y$2,'Pop and Housing Units'!$B$2:$P$2,0))*INDEX(Assumptions!$A$1:$H$16,MATCH('Property Value Dist'!Y$4,Assumptions!$A$1:$A$16,0),MATCH('Property Value Dist'!Y$2,Assumptions!$A$1:$H$1,0)),0)</f>
        <v>188374</v>
      </c>
      <c r="Z53" s="19">
        <f>ROUND(INDEX('Pop and Housing Units'!$B$2:$P$115,MATCH('Property Value Dist'!$B53,'Pop and Housing Units'!$B$2:$B$115,0),MATCH('Property Value Dist'!Z$2,'Pop and Housing Units'!$B$2:$P$2,0))*INDEX(Assumptions!$A$1:$H$16,MATCH('Property Value Dist'!Z$4,Assumptions!$A$1:$A$16,0),MATCH('Property Value Dist'!Z$2,Assumptions!$A$1:$H$1,0)),0)</f>
        <v>48613</v>
      </c>
      <c r="AA53" s="19">
        <f>ROUND(INDEX('Pop and Housing Units'!$B$2:$P$115,MATCH('Property Value Dist'!$B53,'Pop and Housing Units'!$B$2:$B$115,0),MATCH('Property Value Dist'!AA$2,'Pop and Housing Units'!$B$2:$P$2,0))*INDEX(Assumptions!$A$1:$H$16,MATCH('Property Value Dist'!AA$4,Assumptions!$A$1:$A$16,0),MATCH('Property Value Dist'!AA$2,Assumptions!$A$1:$H$1,0)),0)</f>
        <v>34029</v>
      </c>
      <c r="AB53" s="19">
        <f>ROUND(INDEX('Pop and Housing Units'!$B$2:$P$115,MATCH('Property Value Dist'!$B53,'Pop and Housing Units'!$B$2:$B$115,0),MATCH('Property Value Dist'!AB$2,'Pop and Housing Units'!$B$2:$P$2,0))*INDEX(Assumptions!$A$1:$H$16,MATCH('Property Value Dist'!AB$4,Assumptions!$A$1:$A$16,0),MATCH('Property Value Dist'!AB$2,Assumptions!$A$1:$H$1,0)),0)</f>
        <v>22483</v>
      </c>
      <c r="AC53" s="19">
        <f>ROUND(INDEX('Pop and Housing Units'!$B$2:$P$115,MATCH('Property Value Dist'!$B53,'Pop and Housing Units'!$B$2:$B$115,0),MATCH('Property Value Dist'!AC$2,'Pop and Housing Units'!$B$2:$P$2,0))*INDEX(Assumptions!$A$1:$H$16,MATCH('Property Value Dist'!AC$4,Assumptions!$A$1:$A$16,0),MATCH('Property Value Dist'!AC$2,Assumptions!$A$1:$H$1,0)),0)</f>
        <v>223490</v>
      </c>
      <c r="AD53" s="19">
        <f>ROUND(INDEX('Pop and Housing Units'!$B$2:$P$115,MATCH('Property Value Dist'!$B53,'Pop and Housing Units'!$B$2:$B$115,0),MATCH('Property Value Dist'!AD$2,'Pop and Housing Units'!$B$2:$P$2,0))*INDEX(Assumptions!$A$1:$H$16,MATCH('Property Value Dist'!AD$4,Assumptions!$A$1:$A$16,0),MATCH('Property Value Dist'!AD$2,Assumptions!$A$1:$H$1,0)),0)</f>
        <v>391108</v>
      </c>
      <c r="AE53" s="19">
        <f>ROUND(INDEX('Pop and Housing Units'!$B$2:$P$115,MATCH('Property Value Dist'!$B53,'Pop and Housing Units'!$B$2:$B$115,0),MATCH('Property Value Dist'!AE$2,'Pop and Housing Units'!$B$2:$P$2,0))*INDEX(Assumptions!$A$1:$H$16,MATCH('Property Value Dist'!AE$4,Assumptions!$A$1:$A$16,0),MATCH('Property Value Dist'!AE$2,Assumptions!$A$1:$H$1,0)),0)</f>
        <v>704999</v>
      </c>
      <c r="AF53" s="19">
        <f>ROUND(INDEX('Pop and Housing Units'!$B$2:$P$115,MATCH('Property Value Dist'!$B53,'Pop and Housing Units'!$B$2:$B$115,0),MATCH('Property Value Dist'!AF$2,'Pop and Housing Units'!$B$2:$P$2,0))*INDEX(Assumptions!$A$1:$H$16,MATCH('Property Value Dist'!AF$4,Assumptions!$A$1:$A$16,0),MATCH('Property Value Dist'!AF$2,Assumptions!$A$1:$H$1,0)),0)</f>
        <v>1356636</v>
      </c>
      <c r="AG53" s="19">
        <f>ROUND(INDEX('Pop and Housing Units'!$B$2:$P$115,MATCH('Property Value Dist'!$B53,'Pop and Housing Units'!$B$2:$B$115,0),MATCH('Property Value Dist'!AG$2,'Pop and Housing Units'!$B$2:$P$2,0))*INDEX(Assumptions!$A$1:$H$16,MATCH('Property Value Dist'!AG$4,Assumptions!$A$1:$A$16,0),MATCH('Property Value Dist'!AG$2,Assumptions!$A$1:$H$1,0)),0)</f>
        <v>661054</v>
      </c>
      <c r="AH53" s="19">
        <f>ROUND(INDEX('Pop and Housing Units'!$B$2:$P$115,MATCH('Property Value Dist'!$B53,'Pop and Housing Units'!$B$2:$B$115,0),MATCH('Property Value Dist'!AH$2,'Pop and Housing Units'!$B$2:$P$2,0))*INDEX(Assumptions!$A$1:$H$16,MATCH('Property Value Dist'!AH$4,Assumptions!$A$1:$A$16,0),MATCH('Property Value Dist'!AH$2,Assumptions!$A$1:$H$1,0)),0)</f>
        <v>477742</v>
      </c>
      <c r="AI53" s="19">
        <f>ROUND(INDEX('Pop and Housing Units'!$B$2:$P$115,MATCH('Property Value Dist'!$B53,'Pop and Housing Units'!$B$2:$B$115,0),MATCH('Property Value Dist'!AI$2,'Pop and Housing Units'!$B$2:$P$2,0))*INDEX(Assumptions!$A$1:$H$16,MATCH('Property Value Dist'!AI$4,Assumptions!$A$1:$A$16,0),MATCH('Property Value Dist'!AI$2,Assumptions!$A$1:$H$1,0)),0)</f>
        <v>1189019</v>
      </c>
      <c r="AJ53" s="19">
        <f>ROUND(INDEX('Pop and Housing Units'!$B$2:$P$115,MATCH('Property Value Dist'!$B53,'Pop and Housing Units'!$B$2:$B$115,0),MATCH('Property Value Dist'!AJ$2,'Pop and Housing Units'!$B$2:$P$2,0))*INDEX(Assumptions!$A$1:$H$16,MATCH('Property Value Dist'!AJ$4,Assumptions!$A$1:$A$16,0),MATCH('Property Value Dist'!AJ$2,Assumptions!$A$1:$H$1,0)),0)</f>
        <v>632804</v>
      </c>
      <c r="AK53" s="19">
        <f>ROUND(INDEX('Pop and Housing Units'!$B$2:$P$115,MATCH('Property Value Dist'!$B53,'Pop and Housing Units'!$B$2:$B$115,0),MATCH('Property Value Dist'!AK$2,'Pop and Housing Units'!$B$2:$P$2,0))*INDEX(Assumptions!$A$1:$H$16,MATCH('Property Value Dist'!AK$4,Assumptions!$A$1:$A$16,0),MATCH('Property Value Dist'!AK$2,Assumptions!$A$1:$H$1,0)),0)</f>
        <v>272457</v>
      </c>
      <c r="AL53" s="19">
        <f>ROUND(INDEX('Pop and Housing Units'!$B$2:$P$115,MATCH('Property Value Dist'!$B53,'Pop and Housing Units'!$B$2:$B$115,0),MATCH('Property Value Dist'!AL$2,'Pop and Housing Units'!$B$2:$P$2,0))*INDEX(Assumptions!$A$1:$H$16,MATCH('Property Value Dist'!AL$4,Assumptions!$A$1:$A$16,0),MATCH('Property Value Dist'!AL$2,Assumptions!$A$1:$H$1,0)),0)</f>
        <v>267435</v>
      </c>
      <c r="AM53" s="19">
        <f>ROUND(INDEX('Pop and Housing Units'!$B$2:$P$115,MATCH('Property Value Dist'!$B53,'Pop and Housing Units'!$B$2:$B$115,0),MATCH('Property Value Dist'!AM$2,'Pop and Housing Units'!$B$2:$P$2,0))*INDEX(Assumptions!$A$1:$H$16,MATCH('Property Value Dist'!AM$4,Assumptions!$A$1:$A$16,0),MATCH('Property Value Dist'!AM$2,Assumptions!$A$1:$H$1,0)),0)</f>
        <v>54617</v>
      </c>
      <c r="AN53" s="19">
        <f>ROUND(INDEX('Pop and Housing Units'!$B$2:$P$115,MATCH('Property Value Dist'!$B53,'Pop and Housing Units'!$B$2:$B$115,0),MATCH('Property Value Dist'!AN$2,'Pop and Housing Units'!$B$2:$P$2,0))*INDEX(Assumptions!$A$1:$H$16,MATCH('Property Value Dist'!AN$4,Assumptions!$A$1:$A$16,0),MATCH('Property Value Dist'!AN$2,Assumptions!$A$1:$H$1,0)),0)</f>
        <v>22600</v>
      </c>
      <c r="AO53" s="19">
        <f>ROUND(INDEX('Pop and Housing Units'!$B$2:$P$115,MATCH('Property Value Dist'!$B53,'Pop and Housing Units'!$B$2:$B$115,0),MATCH('Property Value Dist'!AO$2,'Pop and Housing Units'!$B$2:$P$2,0))*INDEX(Assumptions!$A$1:$H$16,MATCH('Property Value Dist'!AO$4,Assumptions!$A$1:$A$16,0),MATCH('Property Value Dist'!AO$2,Assumptions!$A$1:$H$1,0)),0)</f>
        <v>23856</v>
      </c>
      <c r="AP53" s="19">
        <f>ROUND(INDEX('Pop and Housing Units'!$B$2:$P$115,MATCH('Property Value Dist'!$B53,'Pop and Housing Units'!$B$2:$B$115,0),MATCH('Property Value Dist'!AP$2,'Pop and Housing Units'!$B$2:$P$2,0))*INDEX(Assumptions!$A$1:$H$16,MATCH('Property Value Dist'!AP$4,Assumptions!$A$1:$A$16,0),MATCH('Property Value Dist'!AP$2,Assumptions!$A$1:$H$1,0)),0)</f>
        <v>132186</v>
      </c>
      <c r="AQ53" s="19">
        <f>ROUND(INDEX('Pop and Housing Units'!$B$2:$P$115,MATCH('Property Value Dist'!$B53,'Pop and Housing Units'!$B$2:$B$115,0),MATCH('Property Value Dist'!AQ$2,'Pop and Housing Units'!$B$2:$P$2,0))*INDEX(Assumptions!$A$1:$H$16,MATCH('Property Value Dist'!AQ$4,Assumptions!$A$1:$A$16,0),MATCH('Property Value Dist'!AQ$2,Assumptions!$A$1:$H$1,0)),0)</f>
        <v>132608</v>
      </c>
      <c r="AR53" s="19">
        <f>ROUND(INDEX('Pop and Housing Units'!$B$2:$P$115,MATCH('Property Value Dist'!$B53,'Pop and Housing Units'!$B$2:$B$115,0),MATCH('Property Value Dist'!AR$2,'Pop and Housing Units'!$B$2:$P$2,0))*INDEX(Assumptions!$A$1:$H$16,MATCH('Property Value Dist'!AR$4,Assumptions!$A$1:$A$16,0),MATCH('Property Value Dist'!AR$2,Assumptions!$A$1:$H$1,0)),0)</f>
        <v>110834</v>
      </c>
      <c r="AS53" s="19">
        <f>ROUND(INDEX('Pop and Housing Units'!$B$2:$P$115,MATCH('Property Value Dist'!$B53,'Pop and Housing Units'!$B$2:$B$115,0),MATCH('Property Value Dist'!AS$2,'Pop and Housing Units'!$B$2:$P$2,0))*INDEX(Assumptions!$A$1:$H$16,MATCH('Property Value Dist'!AS$4,Assumptions!$A$1:$A$16,0),MATCH('Property Value Dist'!AS$2,Assumptions!$A$1:$H$1,0)),0)</f>
        <v>121229</v>
      </c>
      <c r="AT53" s="19">
        <f>ROUND(INDEX('Pop and Housing Units'!$B$2:$P$115,MATCH('Property Value Dist'!$B53,'Pop and Housing Units'!$B$2:$B$115,0),MATCH('Property Value Dist'!AT$2,'Pop and Housing Units'!$B$2:$P$2,0))*INDEX(Assumptions!$A$1:$H$16,MATCH('Property Value Dist'!AT$4,Assumptions!$A$1:$A$16,0),MATCH('Property Value Dist'!AT$2,Assumptions!$A$1:$H$1,0)),0)</f>
        <v>61528</v>
      </c>
      <c r="AU53" s="19">
        <f>ROUND(INDEX('Pop and Housing Units'!$B$2:$P$115,MATCH('Property Value Dist'!$B53,'Pop and Housing Units'!$B$2:$B$115,0),MATCH('Property Value Dist'!AU$2,'Pop and Housing Units'!$B$2:$P$2,0))*INDEX(Assumptions!$A$1:$H$16,MATCH('Property Value Dist'!AU$4,Assumptions!$A$1:$A$16,0),MATCH('Property Value Dist'!AU$2,Assumptions!$A$1:$H$1,0)),0)</f>
        <v>23670</v>
      </c>
      <c r="AV53" s="19">
        <f>ROUND(INDEX('Pop and Housing Units'!$B$2:$P$115,MATCH('Property Value Dist'!$B53,'Pop and Housing Units'!$B$2:$B$115,0),MATCH('Property Value Dist'!AV$2,'Pop and Housing Units'!$B$2:$P$2,0))*INDEX(Assumptions!$A$1:$H$16,MATCH('Property Value Dist'!AV$4,Assumptions!$A$1:$A$16,0),MATCH('Property Value Dist'!AV$2,Assumptions!$A$1:$H$1,0)),0)</f>
        <v>71150</v>
      </c>
      <c r="AW53" s="19">
        <f>ROUND(INDEX('Pop and Housing Units'!$B$2:$P$115,MATCH('Property Value Dist'!$B53,'Pop and Housing Units'!$B$2:$B$115,0),MATCH('Property Value Dist'!AW$2,'Pop and Housing Units'!$B$2:$P$2,0))*INDEX(Assumptions!$A$1:$H$16,MATCH('Property Value Dist'!AW$4,Assumptions!$A$1:$A$16,0),MATCH('Property Value Dist'!AW$2,Assumptions!$A$1:$H$1,0)),0)</f>
        <v>20439</v>
      </c>
      <c r="AX53" s="19">
        <f>ROUND(INDEX('Pop and Housing Units'!$B$2:$P$115,MATCH('Property Value Dist'!$B53,'Pop and Housing Units'!$B$2:$B$115,0),MATCH('Property Value Dist'!AX$2,'Pop and Housing Units'!$B$2:$P$2,0))*INDEX(Assumptions!$A$1:$H$16,MATCH('Property Value Dist'!AX$4,Assumptions!$A$1:$A$16,0),MATCH('Property Value Dist'!AX$2,Assumptions!$A$1:$H$1,0)),0)</f>
        <v>12853</v>
      </c>
      <c r="AY53" s="19">
        <f>ROUND(INDEX('Pop and Housing Units'!$B$2:$P$115,MATCH('Property Value Dist'!$B53,'Pop and Housing Units'!$B$2:$B$115,0),MATCH('Property Value Dist'!AY$2,'Pop and Housing Units'!$B$2:$P$2,0))*INDEX(Assumptions!$A$1:$H$16,MATCH('Property Value Dist'!AY$4,Assumptions!$A$1:$A$16,0),MATCH('Property Value Dist'!AY$2,Assumptions!$A$1:$H$1,0)),0)</f>
        <v>7586</v>
      </c>
      <c r="AZ53" s="19">
        <f>ROUND(INDEX('Pop and Housing Units'!$B$2:$P$115,MATCH('Property Value Dist'!$B53,'Pop and Housing Units'!$B$2:$B$115,0),MATCH('Property Value Dist'!AZ$2,'Pop and Housing Units'!$B$2:$P$2,0))*INDEX(Assumptions!$A$1:$H$16,MATCH('Property Value Dist'!AZ$4,Assumptions!$A$1:$A$16,0),MATCH('Property Value Dist'!AZ$2,Assumptions!$A$1:$H$1,0)),0)</f>
        <v>1826</v>
      </c>
      <c r="BA53" s="19">
        <f>ROUND(INDEX('Pop and Housing Units'!$B$2:$P$115,MATCH('Property Value Dist'!$B53,'Pop and Housing Units'!$B$2:$B$115,0),MATCH('Property Value Dist'!BA$2,'Pop and Housing Units'!$B$2:$P$2,0))*INDEX(Assumptions!$A$1:$H$16,MATCH('Property Value Dist'!BA$4,Assumptions!$A$1:$A$16,0),MATCH('Property Value Dist'!BA$2,Assumptions!$A$1:$H$1,0)),0)</f>
        <v>4214</v>
      </c>
      <c r="BB53" s="19">
        <f>ROUND(INDEX('Pop and Housing Units'!$B$2:$P$115,MATCH('Property Value Dist'!$B53,'Pop and Housing Units'!$B$2:$B$115,0),MATCH('Property Value Dist'!BB$2,'Pop and Housing Units'!$B$2:$P$2,0))*INDEX(Assumptions!$A$1:$H$16,MATCH('Property Value Dist'!BB$4,Assumptions!$A$1:$A$16,0),MATCH('Property Value Dist'!BB$2,Assumptions!$A$1:$H$1,0)),0)</f>
        <v>2248</v>
      </c>
      <c r="BC53" s="19">
        <f>ROUND(INDEX('Pop and Housing Units'!$B$2:$P$115,MATCH('Property Value Dist'!$B53,'Pop and Housing Units'!$B$2:$B$115,0),MATCH('Property Value Dist'!BC$2,'Pop and Housing Units'!$B$2:$P$2,0))*INDEX(Assumptions!$A$1:$H$16,MATCH('Property Value Dist'!BC$4,Assumptions!$A$1:$A$16,0),MATCH('Property Value Dist'!BC$2,Assumptions!$A$1:$H$1,0)),0)</f>
        <v>82321</v>
      </c>
      <c r="BD53" s="19">
        <f>ROUND(INDEX('Pop and Housing Units'!$B$2:$P$115,MATCH('Property Value Dist'!$B53,'Pop and Housing Units'!$B$2:$B$115,0),MATCH('Property Value Dist'!BD$2,'Pop and Housing Units'!$B$2:$P$2,0))*INDEX(Assumptions!$A$1:$H$16,MATCH('Property Value Dist'!BD$4,Assumptions!$A$1:$A$16,0),MATCH('Property Value Dist'!BD$2,Assumptions!$A$1:$H$1,0)),0)</f>
        <v>115464</v>
      </c>
      <c r="BE53" s="19">
        <f>ROUND(INDEX('Pop and Housing Units'!$B$2:$P$115,MATCH('Property Value Dist'!$B53,'Pop and Housing Units'!$B$2:$B$115,0),MATCH('Property Value Dist'!BE$2,'Pop and Housing Units'!$B$2:$P$2,0))*INDEX(Assumptions!$A$1:$H$16,MATCH('Property Value Dist'!BE$4,Assumptions!$A$1:$A$16,0),MATCH('Property Value Dist'!BE$2,Assumptions!$A$1:$H$1,0)),0)</f>
        <v>156293</v>
      </c>
      <c r="BF53" s="19">
        <f>ROUND(INDEX('Pop and Housing Units'!$B$2:$P$115,MATCH('Property Value Dist'!$B53,'Pop and Housing Units'!$B$2:$B$115,0),MATCH('Property Value Dist'!BF$2,'Pop and Housing Units'!$B$2:$P$2,0))*INDEX(Assumptions!$A$1:$H$16,MATCH('Property Value Dist'!BF$4,Assumptions!$A$1:$A$16,0),MATCH('Property Value Dist'!BF$2,Assumptions!$A$1:$H$1,0)),0)</f>
        <v>154310</v>
      </c>
      <c r="BG53" s="19">
        <f>ROUND(INDEX('Pop and Housing Units'!$B$2:$P$115,MATCH('Property Value Dist'!$B53,'Pop and Housing Units'!$B$2:$B$115,0),MATCH('Property Value Dist'!BG$2,'Pop and Housing Units'!$B$2:$P$2,0))*INDEX(Assumptions!$A$1:$H$16,MATCH('Property Value Dist'!BG$4,Assumptions!$A$1:$A$16,0),MATCH('Property Value Dist'!BG$2,Assumptions!$A$1:$H$1,0)),0)</f>
        <v>98520</v>
      </c>
      <c r="BH53" s="19">
        <f>ROUND(INDEX('Pop and Housing Units'!$B$2:$P$115,MATCH('Property Value Dist'!$B53,'Pop and Housing Units'!$B$2:$B$115,0),MATCH('Property Value Dist'!BH$2,'Pop and Housing Units'!$B$2:$P$2,0))*INDEX(Assumptions!$A$1:$H$16,MATCH('Property Value Dist'!BH$4,Assumptions!$A$1:$A$16,0),MATCH('Property Value Dist'!BH$2,Assumptions!$A$1:$H$1,0)),0)</f>
        <v>56120</v>
      </c>
      <c r="BI53" s="19">
        <f>ROUND(INDEX('Pop and Housing Units'!$B$2:$P$115,MATCH('Property Value Dist'!$B53,'Pop and Housing Units'!$B$2:$B$115,0),MATCH('Property Value Dist'!BI$2,'Pop and Housing Units'!$B$2:$P$2,0))*INDEX(Assumptions!$A$1:$H$16,MATCH('Property Value Dist'!BI$4,Assumptions!$A$1:$A$16,0),MATCH('Property Value Dist'!BI$2,Assumptions!$A$1:$H$1,0)),0)</f>
        <v>104141</v>
      </c>
      <c r="BJ53" s="19">
        <f>ROUND(INDEX('Pop and Housing Units'!$B$2:$P$115,MATCH('Property Value Dist'!$B53,'Pop and Housing Units'!$B$2:$B$115,0),MATCH('Property Value Dist'!BJ$2,'Pop and Housing Units'!$B$2:$P$2,0))*INDEX(Assumptions!$A$1:$H$16,MATCH('Property Value Dist'!BJ$4,Assumptions!$A$1:$A$16,0),MATCH('Property Value Dist'!BJ$2,Assumptions!$A$1:$H$1,0)),0)</f>
        <v>34631</v>
      </c>
      <c r="BK53" s="19">
        <f>ROUND(INDEX('Pop and Housing Units'!$B$2:$P$115,MATCH('Property Value Dist'!$B53,'Pop and Housing Units'!$B$2:$B$115,0),MATCH('Property Value Dist'!BK$2,'Pop and Housing Units'!$B$2:$P$2,0))*INDEX(Assumptions!$A$1:$H$16,MATCH('Property Value Dist'!BK$4,Assumptions!$A$1:$A$16,0),MATCH('Property Value Dist'!BK$2,Assumptions!$A$1:$H$1,0)),0)</f>
        <v>11489</v>
      </c>
      <c r="BL53" s="19">
        <f>ROUND(INDEX('Pop and Housing Units'!$B$2:$P$115,MATCH('Property Value Dist'!$B53,'Pop and Housing Units'!$B$2:$B$115,0),MATCH('Property Value Dist'!BL$2,'Pop and Housing Units'!$B$2:$P$2,0))*INDEX(Assumptions!$A$1:$H$16,MATCH('Property Value Dist'!BL$4,Assumptions!$A$1:$A$16,0),MATCH('Property Value Dist'!BL$2,Assumptions!$A$1:$H$1,0)),0)</f>
        <v>7439</v>
      </c>
      <c r="BM53" s="19">
        <f>ROUND(INDEX('Pop and Housing Units'!$B$2:$P$115,MATCH('Property Value Dist'!$B53,'Pop and Housing Units'!$B$2:$B$115,0),MATCH('Property Value Dist'!BM$2,'Pop and Housing Units'!$B$2:$P$2,0))*INDEX(Assumptions!$A$1:$H$16,MATCH('Property Value Dist'!BM$4,Assumptions!$A$1:$A$16,0),MATCH('Property Value Dist'!BM$2,Assumptions!$A$1:$H$1,0)),0)</f>
        <v>1488</v>
      </c>
      <c r="BN53" s="19">
        <f>ROUND(INDEX('Pop and Housing Units'!$B$2:$P$115,MATCH('Property Value Dist'!$B53,'Pop and Housing Units'!$B$2:$B$115,0),MATCH('Property Value Dist'!BN$2,'Pop and Housing Units'!$B$2:$P$2,0))*INDEX(Assumptions!$A$1:$H$16,MATCH('Property Value Dist'!BN$4,Assumptions!$A$1:$A$16,0),MATCH('Property Value Dist'!BN$2,Assumptions!$A$1:$H$1,0)),0)</f>
        <v>248</v>
      </c>
      <c r="BO53" s="19">
        <f>ROUND(INDEX('Pop and Housing Units'!$B$2:$P$115,MATCH('Property Value Dist'!$B53,'Pop and Housing Units'!$B$2:$B$115,0),MATCH('Property Value Dist'!BO$2,'Pop and Housing Units'!$B$2:$P$2,0))*INDEX(Assumptions!$A$1:$H$16,MATCH('Property Value Dist'!BO$4,Assumptions!$A$1:$A$16,0),MATCH('Property Value Dist'!BO$2,Assumptions!$A$1:$H$1,0)),0)</f>
        <v>4050</v>
      </c>
      <c r="BP53" s="19">
        <f>ROUND(INDEX('Pop and Housing Units'!$B$2:$P$115,MATCH('Property Value Dist'!$B53,'Pop and Housing Units'!$B$2:$B$115,0),MATCH('Property Value Dist'!BP$2,'Pop and Housing Units'!$B$2:$P$2,0))*INDEX(Assumptions!$A$1:$H$16,MATCH('Property Value Dist'!BP$4,Assumptions!$A$1:$A$16,0),MATCH('Property Value Dist'!BP$2,Assumptions!$A$1:$H$1,0)),0)</f>
        <v>16564</v>
      </c>
      <c r="BQ53" s="19">
        <f>ROUND(INDEX('Pop and Housing Units'!$B$2:$P$115,MATCH('Property Value Dist'!$B53,'Pop and Housing Units'!$B$2:$B$115,0),MATCH('Property Value Dist'!BQ$2,'Pop and Housing Units'!$B$2:$P$2,0))*INDEX(Assumptions!$A$1:$H$16,MATCH('Property Value Dist'!BQ$4,Assumptions!$A$1:$A$16,0),MATCH('Property Value Dist'!BQ$2,Assumptions!$A$1:$H$1,0)),0)</f>
        <v>34460</v>
      </c>
      <c r="BR53" s="19">
        <f>ROUND(INDEX('Pop and Housing Units'!$B$2:$P$115,MATCH('Property Value Dist'!$B53,'Pop and Housing Units'!$B$2:$B$115,0),MATCH('Property Value Dist'!BR$2,'Pop and Housing Units'!$B$2:$P$2,0))*INDEX(Assumptions!$A$1:$H$16,MATCH('Property Value Dist'!BR$4,Assumptions!$A$1:$A$16,0),MATCH('Property Value Dist'!BR$2,Assumptions!$A$1:$H$1,0)),0)</f>
        <v>29157</v>
      </c>
      <c r="BS53" s="19">
        <f>ROUND(INDEX('Pop and Housing Units'!$B$2:$P$115,MATCH('Property Value Dist'!$B53,'Pop and Housing Units'!$B$2:$B$115,0),MATCH('Property Value Dist'!BS$2,'Pop and Housing Units'!$B$2:$P$2,0))*INDEX(Assumptions!$A$1:$H$16,MATCH('Property Value Dist'!BS$4,Assumptions!$A$1:$A$16,0),MATCH('Property Value Dist'!BS$2,Assumptions!$A$1:$H$1,0)),0)</f>
        <v>35027</v>
      </c>
      <c r="BT53" s="19">
        <f>ROUND(INDEX('Pop and Housing Units'!$B$2:$P$115,MATCH('Property Value Dist'!$B53,'Pop and Housing Units'!$B$2:$B$115,0),MATCH('Property Value Dist'!BT$2,'Pop and Housing Units'!$B$2:$P$2,0))*INDEX(Assumptions!$A$1:$H$16,MATCH('Property Value Dist'!BT$4,Assumptions!$A$1:$A$16,0),MATCH('Property Value Dist'!BT$2,Assumptions!$A$1:$H$1,0)),0)</f>
        <v>22369</v>
      </c>
      <c r="BU53" s="19">
        <f>ROUND(INDEX('Pop and Housing Units'!$B$2:$P$115,MATCH('Property Value Dist'!$B53,'Pop and Housing Units'!$B$2:$B$115,0),MATCH('Property Value Dist'!BU$2,'Pop and Housing Units'!$B$2:$P$2,0))*INDEX(Assumptions!$A$1:$H$16,MATCH('Property Value Dist'!BU$4,Assumptions!$A$1:$A$16,0),MATCH('Property Value Dist'!BU$2,Assumptions!$A$1:$H$1,0)),0)</f>
        <v>12701</v>
      </c>
      <c r="BV53" s="19">
        <f>ROUND(INDEX('Pop and Housing Units'!$B$2:$P$115,MATCH('Property Value Dist'!$B53,'Pop and Housing Units'!$B$2:$B$115,0),MATCH('Property Value Dist'!BV$2,'Pop and Housing Units'!$B$2:$P$2,0))*INDEX(Assumptions!$A$1:$H$16,MATCH('Property Value Dist'!BV$4,Assumptions!$A$1:$A$16,0),MATCH('Property Value Dist'!BV$2,Assumptions!$A$1:$H$1,0)),0)</f>
        <v>37144</v>
      </c>
      <c r="BW53" s="19">
        <f>ROUND(INDEX('Pop and Housing Units'!$B$2:$P$115,MATCH('Property Value Dist'!$B53,'Pop and Housing Units'!$B$2:$B$115,0),MATCH('Property Value Dist'!BW$2,'Pop and Housing Units'!$B$2:$P$2,0))*INDEX(Assumptions!$A$1:$H$16,MATCH('Property Value Dist'!BW$4,Assumptions!$A$1:$A$16,0),MATCH('Property Value Dist'!BW$2,Assumptions!$A$1:$H$1,0)),0)</f>
        <v>17481</v>
      </c>
      <c r="BX53" s="19">
        <f>ROUND(INDEX('Pop and Housing Units'!$B$2:$P$115,MATCH('Property Value Dist'!$B53,'Pop and Housing Units'!$B$2:$B$115,0),MATCH('Property Value Dist'!BX$2,'Pop and Housing Units'!$B$2:$P$2,0))*INDEX(Assumptions!$A$1:$H$16,MATCH('Property Value Dist'!BX$4,Assumptions!$A$1:$A$16,0),MATCH('Property Value Dist'!BX$2,Assumptions!$A$1:$H$1,0)),0)</f>
        <v>6656</v>
      </c>
      <c r="BY53" s="19">
        <f>ROUND(INDEX('Pop and Housing Units'!$B$2:$P$115,MATCH('Property Value Dist'!$B53,'Pop and Housing Units'!$B$2:$B$115,0),MATCH('Property Value Dist'!BY$2,'Pop and Housing Units'!$B$2:$P$2,0))*INDEX(Assumptions!$A$1:$H$16,MATCH('Property Value Dist'!BY$4,Assumptions!$A$1:$A$16,0),MATCH('Property Value Dist'!BY$2,Assumptions!$A$1:$H$1,0)),0)</f>
        <v>3448</v>
      </c>
      <c r="BZ53" s="19">
        <f>ROUND(INDEX('Pop and Housing Units'!$B$2:$P$115,MATCH('Property Value Dist'!$B53,'Pop and Housing Units'!$B$2:$B$115,0),MATCH('Property Value Dist'!BZ$2,'Pop and Housing Units'!$B$2:$P$2,0))*INDEX(Assumptions!$A$1:$H$16,MATCH('Property Value Dist'!BZ$4,Assumptions!$A$1:$A$16,0),MATCH('Property Value Dist'!BZ$2,Assumptions!$A$1:$H$1,0)),0)</f>
        <v>2357</v>
      </c>
      <c r="CA53" s="19">
        <f>ROUND(INDEX('Pop and Housing Units'!$B$2:$P$115,MATCH('Property Value Dist'!$B53,'Pop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53" s="19">
        <f>ROUND(INDEX('Pop and Housing Units'!$B$2:$P$115,MATCH('Property Value Dist'!$B53,'Pop and Housing Units'!$B$2:$B$115,0),MATCH('Property Value Dist'!CB$2,'Pop and Housing Units'!$B$2:$P$2,0))*INDEX(Assumptions!$A$1:$H$16,MATCH('Property Value Dist'!CB$4,Assumptions!$A$1:$A$16,0),MATCH('Property Value Dist'!CB$2,Assumptions!$A$1:$H$1,0)),0)</f>
        <v>873</v>
      </c>
    </row>
    <row r="54" spans="2:80">
      <c r="B54" s="18">
        <f t="shared" si="6"/>
        <v>2069</v>
      </c>
      <c r="C54" s="17">
        <f>ROUND(INDEX('Pop and Housing Units'!$B$2:$P$115,MATCH('Property Value Dist'!$B54,'Pop and Housing Units'!$B$2:$B$115,0),MATCH('Property Value Dist'!C$2,'Pop and Housing Units'!$B$2:$P$2,0))*INDEX(Assumptions!$A$1:$H$16,MATCH('Property Value Dist'!C$4,Assumptions!$A$1:$A$16,0),MATCH('Property Value Dist'!C$2,Assumptions!$A$1:$H$1,0)),0)</f>
        <v>355477</v>
      </c>
      <c r="D54" s="17">
        <f>ROUND(INDEX('Pop and Housing Units'!$B$2:$P$115,MATCH('Property Value Dist'!$B54,'Pop and Housing Units'!$B$2:$B$115,0),MATCH('Property Value Dist'!D$2,'Pop and Housing Units'!$B$2:$P$2,0))*INDEX(Assumptions!$A$1:$H$16,MATCH('Property Value Dist'!D$4,Assumptions!$A$1:$A$16,0),MATCH('Property Value Dist'!D$2,Assumptions!$A$1:$H$1,0)),0)</f>
        <v>379451</v>
      </c>
      <c r="E54" s="17">
        <f>ROUND(INDEX('Pop and Housing Units'!$B$2:$P$115,MATCH('Property Value Dist'!$B54,'Pop and Housing Units'!$B$2:$B$115,0),MATCH('Property Value Dist'!E$2,'Pop and Housing Units'!$B$2:$P$2,0))*INDEX(Assumptions!$A$1:$H$16,MATCH('Property Value Dist'!E$4,Assumptions!$A$1:$A$16,0),MATCH('Property Value Dist'!E$2,Assumptions!$A$1:$H$1,0)),0)</f>
        <v>574550</v>
      </c>
      <c r="F54" s="17">
        <f>ROUND(INDEX('Pop and Housing Units'!$B$2:$P$115,MATCH('Property Value Dist'!$B54,'Pop and Housing Units'!$B$2:$B$115,0),MATCH('Property Value Dist'!F$2,'Pop and Housing Units'!$B$2:$P$2,0))*INDEX(Assumptions!$A$1:$H$16,MATCH('Property Value Dist'!F$4,Assumptions!$A$1:$A$16,0),MATCH('Property Value Dist'!F$2,Assumptions!$A$1:$H$1,0)),0)</f>
        <v>1326013</v>
      </c>
      <c r="G54" s="17">
        <f>ROUND(INDEX('Pop and Housing Units'!$B$2:$P$115,MATCH('Property Value Dist'!$B54,'Pop and Housing Units'!$B$2:$B$115,0),MATCH('Property Value Dist'!G$2,'Pop and Housing Units'!$B$2:$P$2,0))*INDEX(Assumptions!$A$1:$H$16,MATCH('Property Value Dist'!G$4,Assumptions!$A$1:$A$16,0),MATCH('Property Value Dist'!G$2,Assumptions!$A$1:$H$1,0)),0)</f>
        <v>891173</v>
      </c>
      <c r="H54" s="17">
        <f>ROUND(INDEX('Pop and Housing Units'!$B$2:$P$115,MATCH('Property Value Dist'!$B54,'Pop and Housing Units'!$B$2:$B$115,0),MATCH('Property Value Dist'!H$2,'Pop and Housing Units'!$B$2:$P$2,0))*INDEX(Assumptions!$A$1:$H$16,MATCH('Property Value Dist'!H$4,Assumptions!$A$1:$A$16,0),MATCH('Property Value Dist'!H$2,Assumptions!$A$1:$H$1,0)),0)</f>
        <v>676233</v>
      </c>
      <c r="I54" s="17">
        <f>ROUND(INDEX('Pop and Housing Units'!$B$2:$P$115,MATCH('Property Value Dist'!$B54,'Pop and Housing Units'!$B$2:$B$115,0),MATCH('Property Value Dist'!I$2,'Pop and Housing Units'!$B$2:$P$2,0))*INDEX(Assumptions!$A$1:$H$16,MATCH('Property Value Dist'!I$4,Assumptions!$A$1:$A$16,0),MATCH('Property Value Dist'!I$2,Assumptions!$A$1:$H$1,0)),0)</f>
        <v>1894776</v>
      </c>
      <c r="J54" s="17">
        <f>ROUND(INDEX('Pop and Housing Units'!$B$2:$P$115,MATCH('Property Value Dist'!$B54,'Pop and Housing Units'!$B$2:$B$115,0),MATCH('Property Value Dist'!J$2,'Pop and Housing Units'!$B$2:$P$2,0))*INDEX(Assumptions!$A$1:$H$16,MATCH('Property Value Dist'!J$4,Assumptions!$A$1:$A$16,0),MATCH('Property Value Dist'!J$2,Assumptions!$A$1:$H$1,0)),0)</f>
        <v>951522</v>
      </c>
      <c r="K54" s="17">
        <f>ROUND(INDEX('Pop and Housing Units'!$B$2:$P$115,MATCH('Property Value Dist'!$B54,'Pop and Housing Units'!$B$2:$B$115,0),MATCH('Property Value Dist'!K$2,'Pop and Housing Units'!$B$2:$P$2,0))*INDEX(Assumptions!$A$1:$H$16,MATCH('Property Value Dist'!K$4,Assumptions!$A$1:$A$16,0),MATCH('Property Value Dist'!K$2,Assumptions!$A$1:$H$1,0)),0)</f>
        <v>436493</v>
      </c>
      <c r="L54" s="17">
        <f>ROUND(INDEX('Pop and Housing Units'!$B$2:$P$115,MATCH('Property Value Dist'!$B54,'Pop and Housing Units'!$B$2:$B$115,0),MATCH('Property Value Dist'!L$2,'Pop and Housing Units'!$B$2:$P$2,0))*INDEX(Assumptions!$A$1:$H$16,MATCH('Property Value Dist'!L$4,Assumptions!$A$1:$A$16,0),MATCH('Property Value Dist'!L$2,Assumptions!$A$1:$H$1,0)),0)</f>
        <v>473694</v>
      </c>
      <c r="M54" s="17">
        <f>ROUND(INDEX('Pop and Housing Units'!$B$2:$P$115,MATCH('Property Value Dist'!$B54,'Pop and Housing Units'!$B$2:$B$115,0),MATCH('Property Value Dist'!M$2,'Pop and Housing Units'!$B$2:$P$2,0))*INDEX(Assumptions!$A$1:$H$16,MATCH('Property Value Dist'!M$4,Assumptions!$A$1:$A$16,0),MATCH('Property Value Dist'!M$2,Assumptions!$A$1:$H$1,0)),0)</f>
        <v>164512</v>
      </c>
      <c r="N54" s="17">
        <f>ROUND(INDEX('Pop and Housing Units'!$B$2:$P$115,MATCH('Property Value Dist'!$B54,'Pop and Housing Units'!$B$2:$B$115,0),MATCH('Property Value Dist'!N$2,'Pop and Housing Units'!$B$2:$P$2,0))*INDEX(Assumptions!$A$1:$H$16,MATCH('Property Value Dist'!N$4,Assumptions!$A$1:$A$16,0),MATCH('Property Value Dist'!N$2,Assumptions!$A$1:$H$1,0)),0)</f>
        <v>93416</v>
      </c>
      <c r="O54" s="17">
        <f>ROUND(INDEX('Pop and Housing Units'!$B$2:$P$115,MATCH('Property Value Dist'!$B54,'Pop and Housing Units'!$B$2:$B$115,0),MATCH('Property Value Dist'!O$2,'Pop and Housing Units'!$B$2:$P$2,0))*INDEX(Assumptions!$A$1:$H$16,MATCH('Property Value Dist'!O$4,Assumptions!$A$1:$A$16,0),MATCH('Property Value Dist'!O$2,Assumptions!$A$1:$H$1,0)),0)</f>
        <v>49601</v>
      </c>
      <c r="P54" s="17">
        <f>ROUND(INDEX('Pop and Housing Units'!$B$2:$P$115,MATCH('Property Value Dist'!$B54,'Pop and Housing Units'!$B$2:$B$115,0),MATCH('Property Value Dist'!P$2,'Pop and Housing Units'!$B$2:$P$2,0))*INDEX(Assumptions!$A$1:$H$16,MATCH('Property Value Dist'!P$4,Assumptions!$A$1:$A$16,0),MATCH('Property Value Dist'!P$2,Assumptions!$A$1:$H$1,0)),0)</f>
        <v>397088</v>
      </c>
      <c r="Q54" s="17">
        <f>ROUND(INDEX('Pop and Housing Units'!$B$2:$P$115,MATCH('Property Value Dist'!$B54,'Pop and Housing Units'!$B$2:$B$115,0),MATCH('Property Value Dist'!Q$2,'Pop and Housing Units'!$B$2:$P$2,0))*INDEX(Assumptions!$A$1:$H$16,MATCH('Property Value Dist'!Q$4,Assumptions!$A$1:$A$16,0),MATCH('Property Value Dist'!Q$2,Assumptions!$A$1:$H$1,0)),0)</f>
        <v>336867</v>
      </c>
      <c r="R54" s="17">
        <f>ROUND(INDEX('Pop and Housing Units'!$B$2:$P$115,MATCH('Property Value Dist'!$B54,'Pop and Housing Units'!$B$2:$B$115,0),MATCH('Property Value Dist'!R$2,'Pop and Housing Units'!$B$2:$P$2,0))*INDEX(Assumptions!$A$1:$H$16,MATCH('Property Value Dist'!R$4,Assumptions!$A$1:$A$16,0),MATCH('Property Value Dist'!R$2,Assumptions!$A$1:$H$1,0)),0)</f>
        <v>434727</v>
      </c>
      <c r="S54" s="17">
        <f>ROUND(INDEX('Pop and Housing Units'!$B$2:$P$115,MATCH('Property Value Dist'!$B54,'Pop and Housing Units'!$B$2:$B$115,0),MATCH('Property Value Dist'!S$2,'Pop and Housing Units'!$B$2:$P$2,0))*INDEX(Assumptions!$A$1:$H$16,MATCH('Property Value Dist'!S$4,Assumptions!$A$1:$A$16,0),MATCH('Property Value Dist'!S$2,Assumptions!$A$1:$H$1,0)),0)</f>
        <v>960415</v>
      </c>
      <c r="T54" s="17">
        <f>ROUND(INDEX('Pop and Housing Units'!$B$2:$P$115,MATCH('Property Value Dist'!$B54,'Pop and Housing Units'!$B$2:$B$115,0),MATCH('Property Value Dist'!T$2,'Pop and Housing Units'!$B$2:$P$2,0))*INDEX(Assumptions!$A$1:$H$16,MATCH('Property Value Dist'!T$4,Assumptions!$A$1:$A$16,0),MATCH('Property Value Dist'!T$2,Assumptions!$A$1:$H$1,0)),0)</f>
        <v>702589</v>
      </c>
      <c r="U54" s="17">
        <f>ROUND(INDEX('Pop and Housing Units'!$B$2:$P$115,MATCH('Property Value Dist'!$B54,'Pop and Housing Units'!$B$2:$B$115,0),MATCH('Property Value Dist'!U$2,'Pop and Housing Units'!$B$2:$P$2,0))*INDEX(Assumptions!$A$1:$H$16,MATCH('Property Value Dist'!U$4,Assumptions!$A$1:$A$16,0),MATCH('Property Value Dist'!U$2,Assumptions!$A$1:$H$1,0)),0)</f>
        <v>594064</v>
      </c>
      <c r="V54" s="17">
        <f>ROUND(INDEX('Pop and Housing Units'!$B$2:$P$115,MATCH('Property Value Dist'!$B54,'Pop and Housing Units'!$B$2:$B$115,0),MATCH('Property Value Dist'!V$2,'Pop and Housing Units'!$B$2:$P$2,0))*INDEX(Assumptions!$A$1:$H$16,MATCH('Property Value Dist'!V$4,Assumptions!$A$1:$A$16,0),MATCH('Property Value Dist'!V$2,Assumptions!$A$1:$H$1,0)),0)</f>
        <v>1533151</v>
      </c>
      <c r="W54" s="17">
        <f>ROUND(INDEX('Pop and Housing Units'!$B$2:$P$115,MATCH('Property Value Dist'!$B54,'Pop and Housing Units'!$B$2:$B$115,0),MATCH('Property Value Dist'!W$2,'Pop and Housing Units'!$B$2:$P$2,0))*INDEX(Assumptions!$A$1:$H$16,MATCH('Property Value Dist'!W$4,Assumptions!$A$1:$A$16,0),MATCH('Property Value Dist'!W$2,Assumptions!$A$1:$H$1,0)),0)</f>
        <v>706353</v>
      </c>
      <c r="X54" s="17">
        <f>ROUND(INDEX('Pop and Housing Units'!$B$2:$P$115,MATCH('Property Value Dist'!$B54,'Pop and Housing Units'!$B$2:$B$115,0),MATCH('Property Value Dist'!X$2,'Pop and Housing Units'!$B$2:$P$2,0))*INDEX(Assumptions!$A$1:$H$16,MATCH('Property Value Dist'!X$4,Assumptions!$A$1:$A$16,0),MATCH('Property Value Dist'!X$2,Assumptions!$A$1:$H$1,0)),0)</f>
        <v>304874</v>
      </c>
      <c r="Y54" s="17">
        <f>ROUND(INDEX('Pop and Housing Units'!$B$2:$P$115,MATCH('Property Value Dist'!$B54,'Pop and Housing Units'!$B$2:$B$115,0),MATCH('Property Value Dist'!Y$2,'Pop and Housing Units'!$B$2:$P$2,0))*INDEX(Assumptions!$A$1:$H$16,MATCH('Property Value Dist'!Y$4,Assumptions!$A$1:$A$16,0),MATCH('Property Value Dist'!Y$2,Assumptions!$A$1:$H$1,0)),0)</f>
        <v>194467</v>
      </c>
      <c r="Z54" s="17">
        <f>ROUND(INDEX('Pop and Housing Units'!$B$2:$P$115,MATCH('Property Value Dist'!$B54,'Pop and Housing Units'!$B$2:$B$115,0),MATCH('Property Value Dist'!Z$2,'Pop and Housing Units'!$B$2:$P$2,0))*INDEX(Assumptions!$A$1:$H$16,MATCH('Property Value Dist'!Z$4,Assumptions!$A$1:$A$16,0),MATCH('Property Value Dist'!Z$2,Assumptions!$A$1:$H$1,0)),0)</f>
        <v>50185</v>
      </c>
      <c r="AA54" s="17">
        <f>ROUND(INDEX('Pop and Housing Units'!$B$2:$P$115,MATCH('Property Value Dist'!$B54,'Pop and Housing Units'!$B$2:$B$115,0),MATCH('Property Value Dist'!AA$2,'Pop and Housing Units'!$B$2:$P$2,0))*INDEX(Assumptions!$A$1:$H$16,MATCH('Property Value Dist'!AA$4,Assumptions!$A$1:$A$16,0),MATCH('Property Value Dist'!AA$2,Assumptions!$A$1:$H$1,0)),0)</f>
        <v>35129</v>
      </c>
      <c r="AB54" s="17">
        <f>ROUND(INDEX('Pop and Housing Units'!$B$2:$P$115,MATCH('Property Value Dist'!$B54,'Pop and Housing Units'!$B$2:$B$115,0),MATCH('Property Value Dist'!AB$2,'Pop and Housing Units'!$B$2:$P$2,0))*INDEX(Assumptions!$A$1:$H$16,MATCH('Property Value Dist'!AB$4,Assumptions!$A$1:$A$16,0),MATCH('Property Value Dist'!AB$2,Assumptions!$A$1:$H$1,0)),0)</f>
        <v>23211</v>
      </c>
      <c r="AC54" s="17">
        <f>ROUND(INDEX('Pop and Housing Units'!$B$2:$P$115,MATCH('Property Value Dist'!$B54,'Pop and Housing Units'!$B$2:$B$115,0),MATCH('Property Value Dist'!AC$2,'Pop and Housing Units'!$B$2:$P$2,0))*INDEX(Assumptions!$A$1:$H$16,MATCH('Property Value Dist'!AC$4,Assumptions!$A$1:$A$16,0),MATCH('Property Value Dist'!AC$2,Assumptions!$A$1:$H$1,0)),0)</f>
        <v>231496</v>
      </c>
      <c r="AD54" s="17">
        <f>ROUND(INDEX('Pop and Housing Units'!$B$2:$P$115,MATCH('Property Value Dist'!$B54,'Pop and Housing Units'!$B$2:$B$115,0),MATCH('Property Value Dist'!AD$2,'Pop and Housing Units'!$B$2:$P$2,0))*INDEX(Assumptions!$A$1:$H$16,MATCH('Property Value Dist'!AD$4,Assumptions!$A$1:$A$16,0),MATCH('Property Value Dist'!AD$2,Assumptions!$A$1:$H$1,0)),0)</f>
        <v>405118</v>
      </c>
      <c r="AE54" s="17">
        <f>ROUND(INDEX('Pop and Housing Units'!$B$2:$P$115,MATCH('Property Value Dist'!$B54,'Pop and Housing Units'!$B$2:$B$115,0),MATCH('Property Value Dist'!AE$2,'Pop and Housing Units'!$B$2:$P$2,0))*INDEX(Assumptions!$A$1:$H$16,MATCH('Property Value Dist'!AE$4,Assumptions!$A$1:$A$16,0),MATCH('Property Value Dist'!AE$2,Assumptions!$A$1:$H$1,0)),0)</f>
        <v>730254</v>
      </c>
      <c r="AF54" s="17">
        <f>ROUND(INDEX('Pop and Housing Units'!$B$2:$P$115,MATCH('Property Value Dist'!$B54,'Pop and Housing Units'!$B$2:$B$115,0),MATCH('Property Value Dist'!AF$2,'Pop and Housing Units'!$B$2:$P$2,0))*INDEX(Assumptions!$A$1:$H$16,MATCH('Property Value Dist'!AF$4,Assumptions!$A$1:$A$16,0),MATCH('Property Value Dist'!AF$2,Assumptions!$A$1:$H$1,0)),0)</f>
        <v>1405234</v>
      </c>
      <c r="AG54" s="17">
        <f>ROUND(INDEX('Pop and Housing Units'!$B$2:$P$115,MATCH('Property Value Dist'!$B54,'Pop and Housing Units'!$B$2:$B$115,0),MATCH('Property Value Dist'!AG$2,'Pop and Housing Units'!$B$2:$P$2,0))*INDEX(Assumptions!$A$1:$H$16,MATCH('Property Value Dist'!AG$4,Assumptions!$A$1:$A$16,0),MATCH('Property Value Dist'!AG$2,Assumptions!$A$1:$H$1,0)),0)</f>
        <v>684735</v>
      </c>
      <c r="AH54" s="17">
        <f>ROUND(INDEX('Pop and Housing Units'!$B$2:$P$115,MATCH('Property Value Dist'!$B54,'Pop and Housing Units'!$B$2:$B$115,0),MATCH('Property Value Dist'!AH$2,'Pop and Housing Units'!$B$2:$P$2,0))*INDEX(Assumptions!$A$1:$H$16,MATCH('Property Value Dist'!AH$4,Assumptions!$A$1:$A$16,0),MATCH('Property Value Dist'!AH$2,Assumptions!$A$1:$H$1,0)),0)</f>
        <v>494856</v>
      </c>
      <c r="AI54" s="17">
        <f>ROUND(INDEX('Pop and Housing Units'!$B$2:$P$115,MATCH('Property Value Dist'!$B54,'Pop and Housing Units'!$B$2:$B$115,0),MATCH('Property Value Dist'!AI$2,'Pop and Housing Units'!$B$2:$P$2,0))*INDEX(Assumptions!$A$1:$H$16,MATCH('Property Value Dist'!AI$4,Assumptions!$A$1:$A$16,0),MATCH('Property Value Dist'!AI$2,Assumptions!$A$1:$H$1,0)),0)</f>
        <v>1231612</v>
      </c>
      <c r="AJ54" s="17">
        <f>ROUND(INDEX('Pop and Housing Units'!$B$2:$P$115,MATCH('Property Value Dist'!$B54,'Pop and Housing Units'!$B$2:$B$115,0),MATCH('Property Value Dist'!AJ$2,'Pop and Housing Units'!$B$2:$P$2,0))*INDEX(Assumptions!$A$1:$H$16,MATCH('Property Value Dist'!AJ$4,Assumptions!$A$1:$A$16,0),MATCH('Property Value Dist'!AJ$2,Assumptions!$A$1:$H$1,0)),0)</f>
        <v>655472</v>
      </c>
      <c r="AK54" s="17">
        <f>ROUND(INDEX('Pop and Housing Units'!$B$2:$P$115,MATCH('Property Value Dist'!$B54,'Pop and Housing Units'!$B$2:$B$115,0),MATCH('Property Value Dist'!AK$2,'Pop and Housing Units'!$B$2:$P$2,0))*INDEX(Assumptions!$A$1:$H$16,MATCH('Property Value Dist'!AK$4,Assumptions!$A$1:$A$16,0),MATCH('Property Value Dist'!AK$2,Assumptions!$A$1:$H$1,0)),0)</f>
        <v>282217</v>
      </c>
      <c r="AL54" s="17">
        <f>ROUND(INDEX('Pop and Housing Units'!$B$2:$P$115,MATCH('Property Value Dist'!$B54,'Pop and Housing Units'!$B$2:$B$115,0),MATCH('Property Value Dist'!AL$2,'Pop and Housing Units'!$B$2:$P$2,0))*INDEX(Assumptions!$A$1:$H$16,MATCH('Property Value Dist'!AL$4,Assumptions!$A$1:$A$16,0),MATCH('Property Value Dist'!AL$2,Assumptions!$A$1:$H$1,0)),0)</f>
        <v>277015</v>
      </c>
      <c r="AM54" s="17">
        <f>ROUND(INDEX('Pop and Housing Units'!$B$2:$P$115,MATCH('Property Value Dist'!$B54,'Pop and Housing Units'!$B$2:$B$115,0),MATCH('Property Value Dist'!AM$2,'Pop and Housing Units'!$B$2:$P$2,0))*INDEX(Assumptions!$A$1:$H$16,MATCH('Property Value Dist'!AM$4,Assumptions!$A$1:$A$16,0),MATCH('Property Value Dist'!AM$2,Assumptions!$A$1:$H$1,0)),0)</f>
        <v>56574</v>
      </c>
      <c r="AN54" s="17">
        <f>ROUND(INDEX('Pop and Housing Units'!$B$2:$P$115,MATCH('Property Value Dist'!$B54,'Pop and Housing Units'!$B$2:$B$115,0),MATCH('Property Value Dist'!AN$2,'Pop and Housing Units'!$B$2:$P$2,0))*INDEX(Assumptions!$A$1:$H$16,MATCH('Property Value Dist'!AN$4,Assumptions!$A$1:$A$16,0),MATCH('Property Value Dist'!AN$2,Assumptions!$A$1:$H$1,0)),0)</f>
        <v>23410</v>
      </c>
      <c r="AO54" s="17">
        <f>ROUND(INDEX('Pop and Housing Units'!$B$2:$P$115,MATCH('Property Value Dist'!$B54,'Pop and Housing Units'!$B$2:$B$115,0),MATCH('Property Value Dist'!AO$2,'Pop and Housing Units'!$B$2:$P$2,0))*INDEX(Assumptions!$A$1:$H$16,MATCH('Property Value Dist'!AO$4,Assumptions!$A$1:$A$16,0),MATCH('Property Value Dist'!AO$2,Assumptions!$A$1:$H$1,0)),0)</f>
        <v>24710</v>
      </c>
      <c r="AP54" s="17">
        <f>ROUND(INDEX('Pop and Housing Units'!$B$2:$P$115,MATCH('Property Value Dist'!$B54,'Pop and Housing Units'!$B$2:$B$115,0),MATCH('Property Value Dist'!AP$2,'Pop and Housing Units'!$B$2:$P$2,0))*INDEX(Assumptions!$A$1:$H$16,MATCH('Property Value Dist'!AP$4,Assumptions!$A$1:$A$16,0),MATCH('Property Value Dist'!AP$2,Assumptions!$A$1:$H$1,0)),0)</f>
        <v>132993</v>
      </c>
      <c r="AQ54" s="17">
        <f>ROUND(INDEX('Pop and Housing Units'!$B$2:$P$115,MATCH('Property Value Dist'!$B54,'Pop and Housing Units'!$B$2:$B$115,0),MATCH('Property Value Dist'!AQ$2,'Pop and Housing Units'!$B$2:$P$2,0))*INDEX(Assumptions!$A$1:$H$16,MATCH('Property Value Dist'!AQ$4,Assumptions!$A$1:$A$16,0),MATCH('Property Value Dist'!AQ$2,Assumptions!$A$1:$H$1,0)),0)</f>
        <v>133417</v>
      </c>
      <c r="AR54" s="17">
        <f>ROUND(INDEX('Pop and Housing Units'!$B$2:$P$115,MATCH('Property Value Dist'!$B54,'Pop and Housing Units'!$B$2:$B$115,0),MATCH('Property Value Dist'!AR$2,'Pop and Housing Units'!$B$2:$P$2,0))*INDEX(Assumptions!$A$1:$H$16,MATCH('Property Value Dist'!AR$4,Assumptions!$A$1:$A$16,0),MATCH('Property Value Dist'!AR$2,Assumptions!$A$1:$H$1,0)),0)</f>
        <v>111511</v>
      </c>
      <c r="AS54" s="17">
        <f>ROUND(INDEX('Pop and Housing Units'!$B$2:$P$115,MATCH('Property Value Dist'!$B54,'Pop and Housing Units'!$B$2:$B$115,0),MATCH('Property Value Dist'!AS$2,'Pop and Housing Units'!$B$2:$P$2,0))*INDEX(Assumptions!$A$1:$H$16,MATCH('Property Value Dist'!AS$4,Assumptions!$A$1:$A$16,0),MATCH('Property Value Dist'!AS$2,Assumptions!$A$1:$H$1,0)),0)</f>
        <v>121970</v>
      </c>
      <c r="AT54" s="17">
        <f>ROUND(INDEX('Pop and Housing Units'!$B$2:$P$115,MATCH('Property Value Dist'!$B54,'Pop and Housing Units'!$B$2:$B$115,0),MATCH('Property Value Dist'!AT$2,'Pop and Housing Units'!$B$2:$P$2,0))*INDEX(Assumptions!$A$1:$H$16,MATCH('Property Value Dist'!AT$4,Assumptions!$A$1:$A$16,0),MATCH('Property Value Dist'!AT$2,Assumptions!$A$1:$H$1,0)),0)</f>
        <v>61903</v>
      </c>
      <c r="AU54" s="17">
        <f>ROUND(INDEX('Pop and Housing Units'!$B$2:$P$115,MATCH('Property Value Dist'!$B54,'Pop and Housing Units'!$B$2:$B$115,0),MATCH('Property Value Dist'!AU$2,'Pop and Housing Units'!$B$2:$P$2,0))*INDEX(Assumptions!$A$1:$H$16,MATCH('Property Value Dist'!AU$4,Assumptions!$A$1:$A$16,0),MATCH('Property Value Dist'!AU$2,Assumptions!$A$1:$H$1,0)),0)</f>
        <v>23814</v>
      </c>
      <c r="AV54" s="17">
        <f>ROUND(INDEX('Pop and Housing Units'!$B$2:$P$115,MATCH('Property Value Dist'!$B54,'Pop and Housing Units'!$B$2:$B$115,0),MATCH('Property Value Dist'!AV$2,'Pop and Housing Units'!$B$2:$P$2,0))*INDEX(Assumptions!$A$1:$H$16,MATCH('Property Value Dist'!AV$4,Assumptions!$A$1:$A$16,0),MATCH('Property Value Dist'!AV$2,Assumptions!$A$1:$H$1,0)),0)</f>
        <v>71585</v>
      </c>
      <c r="AW54" s="17">
        <f>ROUND(INDEX('Pop and Housing Units'!$B$2:$P$115,MATCH('Property Value Dist'!$B54,'Pop and Housing Units'!$B$2:$B$115,0),MATCH('Property Value Dist'!AW$2,'Pop and Housing Units'!$B$2:$P$2,0))*INDEX(Assumptions!$A$1:$H$16,MATCH('Property Value Dist'!AW$4,Assumptions!$A$1:$A$16,0),MATCH('Property Value Dist'!AW$2,Assumptions!$A$1:$H$1,0)),0)</f>
        <v>20564</v>
      </c>
      <c r="AX54" s="17">
        <f>ROUND(INDEX('Pop and Housing Units'!$B$2:$P$115,MATCH('Property Value Dist'!$B54,'Pop and Housing Units'!$B$2:$B$115,0),MATCH('Property Value Dist'!AX$2,'Pop and Housing Units'!$B$2:$P$2,0))*INDEX(Assumptions!$A$1:$H$16,MATCH('Property Value Dist'!AX$4,Assumptions!$A$1:$A$16,0),MATCH('Property Value Dist'!AX$2,Assumptions!$A$1:$H$1,0)),0)</f>
        <v>12932</v>
      </c>
      <c r="AY54" s="17">
        <f>ROUND(INDEX('Pop and Housing Units'!$B$2:$P$115,MATCH('Property Value Dist'!$B54,'Pop and Housing Units'!$B$2:$B$115,0),MATCH('Property Value Dist'!AY$2,'Pop and Housing Units'!$B$2:$P$2,0))*INDEX(Assumptions!$A$1:$H$16,MATCH('Property Value Dist'!AY$4,Assumptions!$A$1:$A$16,0),MATCH('Property Value Dist'!AY$2,Assumptions!$A$1:$H$1,0)),0)</f>
        <v>7632</v>
      </c>
      <c r="AZ54" s="17">
        <f>ROUND(INDEX('Pop and Housing Units'!$B$2:$P$115,MATCH('Property Value Dist'!$B54,'Pop and Housing Units'!$B$2:$B$115,0),MATCH('Property Value Dist'!AZ$2,'Pop and Housing Units'!$B$2:$P$2,0))*INDEX(Assumptions!$A$1:$H$16,MATCH('Property Value Dist'!AZ$4,Assumptions!$A$1:$A$16,0),MATCH('Property Value Dist'!AZ$2,Assumptions!$A$1:$H$1,0)),0)</f>
        <v>1837</v>
      </c>
      <c r="BA54" s="17">
        <f>ROUND(INDEX('Pop and Housing Units'!$B$2:$P$115,MATCH('Property Value Dist'!$B54,'Pop and Housing Units'!$B$2:$B$115,0),MATCH('Property Value Dist'!BA$2,'Pop and Housing Units'!$B$2:$P$2,0))*INDEX(Assumptions!$A$1:$H$16,MATCH('Property Value Dist'!BA$4,Assumptions!$A$1:$A$16,0),MATCH('Property Value Dist'!BA$2,Assumptions!$A$1:$H$1,0)),0)</f>
        <v>4240</v>
      </c>
      <c r="BB54" s="17">
        <f>ROUND(INDEX('Pop and Housing Units'!$B$2:$P$115,MATCH('Property Value Dist'!$B54,'Pop and Housing Units'!$B$2:$B$115,0),MATCH('Property Value Dist'!BB$2,'Pop and Housing Units'!$B$2:$P$2,0))*INDEX(Assumptions!$A$1:$H$16,MATCH('Property Value Dist'!BB$4,Assumptions!$A$1:$A$16,0),MATCH('Property Value Dist'!BB$2,Assumptions!$A$1:$H$1,0)),0)</f>
        <v>2261</v>
      </c>
      <c r="BC54" s="17">
        <f>ROUND(INDEX('Pop and Housing Units'!$B$2:$P$115,MATCH('Property Value Dist'!$B54,'Pop and Housing Units'!$B$2:$B$115,0),MATCH('Property Value Dist'!BC$2,'Pop and Housing Units'!$B$2:$P$2,0))*INDEX(Assumptions!$A$1:$H$16,MATCH('Property Value Dist'!BC$4,Assumptions!$A$1:$A$16,0),MATCH('Property Value Dist'!BC$2,Assumptions!$A$1:$H$1,0)),0)</f>
        <v>82860</v>
      </c>
      <c r="BD54" s="17">
        <f>ROUND(INDEX('Pop and Housing Units'!$B$2:$P$115,MATCH('Property Value Dist'!$B54,'Pop and Housing Units'!$B$2:$B$115,0),MATCH('Property Value Dist'!BD$2,'Pop and Housing Units'!$B$2:$P$2,0))*INDEX(Assumptions!$A$1:$H$16,MATCH('Property Value Dist'!BD$4,Assumptions!$A$1:$A$16,0),MATCH('Property Value Dist'!BD$2,Assumptions!$A$1:$H$1,0)),0)</f>
        <v>116220</v>
      </c>
      <c r="BE54" s="17">
        <f>ROUND(INDEX('Pop and Housing Units'!$B$2:$P$115,MATCH('Property Value Dist'!$B54,'Pop and Housing Units'!$B$2:$B$115,0),MATCH('Property Value Dist'!BE$2,'Pop and Housing Units'!$B$2:$P$2,0))*INDEX(Assumptions!$A$1:$H$16,MATCH('Property Value Dist'!BE$4,Assumptions!$A$1:$A$16,0),MATCH('Property Value Dist'!BE$2,Assumptions!$A$1:$H$1,0)),0)</f>
        <v>157317</v>
      </c>
      <c r="BF54" s="17">
        <f>ROUND(INDEX('Pop and Housing Units'!$B$2:$P$115,MATCH('Property Value Dist'!$B54,'Pop and Housing Units'!$B$2:$B$115,0),MATCH('Property Value Dist'!BF$2,'Pop and Housing Units'!$B$2:$P$2,0))*INDEX(Assumptions!$A$1:$H$16,MATCH('Property Value Dist'!BF$4,Assumptions!$A$1:$A$16,0),MATCH('Property Value Dist'!BF$2,Assumptions!$A$1:$H$1,0)),0)</f>
        <v>155321</v>
      </c>
      <c r="BG54" s="17">
        <f>ROUND(INDEX('Pop and Housing Units'!$B$2:$P$115,MATCH('Property Value Dist'!$B54,'Pop and Housing Units'!$B$2:$B$115,0),MATCH('Property Value Dist'!BG$2,'Pop and Housing Units'!$B$2:$P$2,0))*INDEX(Assumptions!$A$1:$H$16,MATCH('Property Value Dist'!BG$4,Assumptions!$A$1:$A$16,0),MATCH('Property Value Dist'!BG$2,Assumptions!$A$1:$H$1,0)),0)</f>
        <v>99166</v>
      </c>
      <c r="BH54" s="17">
        <f>ROUND(INDEX('Pop and Housing Units'!$B$2:$P$115,MATCH('Property Value Dist'!$B54,'Pop and Housing Units'!$B$2:$B$115,0),MATCH('Property Value Dist'!BH$2,'Pop and Housing Units'!$B$2:$P$2,0))*INDEX(Assumptions!$A$1:$H$16,MATCH('Property Value Dist'!BH$4,Assumptions!$A$1:$A$16,0),MATCH('Property Value Dist'!BH$2,Assumptions!$A$1:$H$1,0)),0)</f>
        <v>56488</v>
      </c>
      <c r="BI54" s="17">
        <f>ROUND(INDEX('Pop and Housing Units'!$B$2:$P$115,MATCH('Property Value Dist'!$B54,'Pop and Housing Units'!$B$2:$B$115,0),MATCH('Property Value Dist'!BI$2,'Pop and Housing Units'!$B$2:$P$2,0))*INDEX(Assumptions!$A$1:$H$16,MATCH('Property Value Dist'!BI$4,Assumptions!$A$1:$A$16,0),MATCH('Property Value Dist'!BI$2,Assumptions!$A$1:$H$1,0)),0)</f>
        <v>104823</v>
      </c>
      <c r="BJ54" s="17">
        <f>ROUND(INDEX('Pop and Housing Units'!$B$2:$P$115,MATCH('Property Value Dist'!$B54,'Pop and Housing Units'!$B$2:$B$115,0),MATCH('Property Value Dist'!BJ$2,'Pop and Housing Units'!$B$2:$P$2,0))*INDEX(Assumptions!$A$1:$H$16,MATCH('Property Value Dist'!BJ$4,Assumptions!$A$1:$A$16,0),MATCH('Property Value Dist'!BJ$2,Assumptions!$A$1:$H$1,0)),0)</f>
        <v>34858</v>
      </c>
      <c r="BK54" s="17">
        <f>ROUND(INDEX('Pop and Housing Units'!$B$2:$P$115,MATCH('Property Value Dist'!$B54,'Pop and Housing Units'!$B$2:$B$115,0),MATCH('Property Value Dist'!BK$2,'Pop and Housing Units'!$B$2:$P$2,0))*INDEX(Assumptions!$A$1:$H$16,MATCH('Property Value Dist'!BK$4,Assumptions!$A$1:$A$16,0),MATCH('Property Value Dist'!BK$2,Assumptions!$A$1:$H$1,0)),0)</f>
        <v>11564</v>
      </c>
      <c r="BL54" s="17">
        <f>ROUND(INDEX('Pop and Housing Units'!$B$2:$P$115,MATCH('Property Value Dist'!$B54,'Pop and Housing Units'!$B$2:$B$115,0),MATCH('Property Value Dist'!BL$2,'Pop and Housing Units'!$B$2:$P$2,0))*INDEX(Assumptions!$A$1:$H$16,MATCH('Property Value Dist'!BL$4,Assumptions!$A$1:$A$16,0),MATCH('Property Value Dist'!BL$2,Assumptions!$A$1:$H$1,0)),0)</f>
        <v>7487</v>
      </c>
      <c r="BM54" s="17">
        <f>ROUND(INDEX('Pop and Housing Units'!$B$2:$P$115,MATCH('Property Value Dist'!$B54,'Pop and Housing Units'!$B$2:$B$115,0),MATCH('Property Value Dist'!BM$2,'Pop and Housing Units'!$B$2:$P$2,0))*INDEX(Assumptions!$A$1:$H$16,MATCH('Property Value Dist'!BM$4,Assumptions!$A$1:$A$16,0),MATCH('Property Value Dist'!BM$2,Assumptions!$A$1:$H$1,0)),0)</f>
        <v>1497</v>
      </c>
      <c r="BN54" s="17">
        <f>ROUND(INDEX('Pop and Housing Units'!$B$2:$P$115,MATCH('Property Value Dist'!$B54,'Pop and Housing Units'!$B$2:$B$115,0),MATCH('Property Value Dist'!BN$2,'Pop and Housing Units'!$B$2:$P$2,0))*INDEX(Assumptions!$A$1:$H$16,MATCH('Property Value Dist'!BN$4,Assumptions!$A$1:$A$16,0),MATCH('Property Value Dist'!BN$2,Assumptions!$A$1:$H$1,0)),0)</f>
        <v>250</v>
      </c>
      <c r="BO54" s="17">
        <f>ROUND(INDEX('Pop and Housing Units'!$B$2:$P$115,MATCH('Property Value Dist'!$B54,'Pop and Housing Units'!$B$2:$B$115,0),MATCH('Property Value Dist'!BO$2,'Pop and Housing Units'!$B$2:$P$2,0))*INDEX(Assumptions!$A$1:$H$16,MATCH('Property Value Dist'!BO$4,Assumptions!$A$1:$A$16,0),MATCH('Property Value Dist'!BO$2,Assumptions!$A$1:$H$1,0)),0)</f>
        <v>4076</v>
      </c>
      <c r="BP54" s="17">
        <f>ROUND(INDEX('Pop and Housing Units'!$B$2:$P$115,MATCH('Property Value Dist'!$B54,'Pop and Housing Units'!$B$2:$B$115,0),MATCH('Property Value Dist'!BP$2,'Pop and Housing Units'!$B$2:$P$2,0))*INDEX(Assumptions!$A$1:$H$16,MATCH('Property Value Dist'!BP$4,Assumptions!$A$1:$A$16,0),MATCH('Property Value Dist'!BP$2,Assumptions!$A$1:$H$1,0)),0)</f>
        <v>16730</v>
      </c>
      <c r="BQ54" s="17">
        <f>ROUND(INDEX('Pop and Housing Units'!$B$2:$P$115,MATCH('Property Value Dist'!$B54,'Pop and Housing Units'!$B$2:$B$115,0),MATCH('Property Value Dist'!BQ$2,'Pop and Housing Units'!$B$2:$P$2,0))*INDEX(Assumptions!$A$1:$H$16,MATCH('Property Value Dist'!BQ$4,Assumptions!$A$1:$A$16,0),MATCH('Property Value Dist'!BQ$2,Assumptions!$A$1:$H$1,0)),0)</f>
        <v>34804</v>
      </c>
      <c r="BR54" s="17">
        <f>ROUND(INDEX('Pop and Housing Units'!$B$2:$P$115,MATCH('Property Value Dist'!$B54,'Pop and Housing Units'!$B$2:$B$115,0),MATCH('Property Value Dist'!BR$2,'Pop and Housing Units'!$B$2:$P$2,0))*INDEX(Assumptions!$A$1:$H$16,MATCH('Property Value Dist'!BR$4,Assumptions!$A$1:$A$16,0),MATCH('Property Value Dist'!BR$2,Assumptions!$A$1:$H$1,0)),0)</f>
        <v>29448</v>
      </c>
      <c r="BS54" s="17">
        <f>ROUND(INDEX('Pop and Housing Units'!$B$2:$P$115,MATCH('Property Value Dist'!$B54,'Pop and Housing Units'!$B$2:$B$115,0),MATCH('Property Value Dist'!BS$2,'Pop and Housing Units'!$B$2:$P$2,0))*INDEX(Assumptions!$A$1:$H$16,MATCH('Property Value Dist'!BS$4,Assumptions!$A$1:$A$16,0),MATCH('Property Value Dist'!BS$2,Assumptions!$A$1:$H$1,0)),0)</f>
        <v>35377</v>
      </c>
      <c r="BT54" s="17">
        <f>ROUND(INDEX('Pop and Housing Units'!$B$2:$P$115,MATCH('Property Value Dist'!$B54,'Pop and Housing Units'!$B$2:$B$115,0),MATCH('Property Value Dist'!BT$2,'Pop and Housing Units'!$B$2:$P$2,0))*INDEX(Assumptions!$A$1:$H$16,MATCH('Property Value Dist'!BT$4,Assumptions!$A$1:$A$16,0),MATCH('Property Value Dist'!BT$2,Assumptions!$A$1:$H$1,0)),0)</f>
        <v>22593</v>
      </c>
      <c r="BU54" s="17">
        <f>ROUND(INDEX('Pop and Housing Units'!$B$2:$P$115,MATCH('Property Value Dist'!$B54,'Pop and Housing Units'!$B$2:$B$115,0),MATCH('Property Value Dist'!BU$2,'Pop and Housing Units'!$B$2:$P$2,0))*INDEX(Assumptions!$A$1:$H$16,MATCH('Property Value Dist'!BU$4,Assumptions!$A$1:$A$16,0),MATCH('Property Value Dist'!BU$2,Assumptions!$A$1:$H$1,0)),0)</f>
        <v>12828</v>
      </c>
      <c r="BV54" s="17">
        <f>ROUND(INDEX('Pop and Housing Units'!$B$2:$P$115,MATCH('Property Value Dist'!$B54,'Pop and Housing Units'!$B$2:$B$115,0),MATCH('Property Value Dist'!BV$2,'Pop and Housing Units'!$B$2:$P$2,0))*INDEX(Assumptions!$A$1:$H$16,MATCH('Property Value Dist'!BV$4,Assumptions!$A$1:$A$16,0),MATCH('Property Value Dist'!BV$2,Assumptions!$A$1:$H$1,0)),0)</f>
        <v>37515</v>
      </c>
      <c r="BW54" s="17">
        <f>ROUND(INDEX('Pop and Housing Units'!$B$2:$P$115,MATCH('Property Value Dist'!$B54,'Pop and Housing Units'!$B$2:$B$115,0),MATCH('Property Value Dist'!BW$2,'Pop and Housing Units'!$B$2:$P$2,0))*INDEX(Assumptions!$A$1:$H$16,MATCH('Property Value Dist'!BW$4,Assumptions!$A$1:$A$16,0),MATCH('Property Value Dist'!BW$2,Assumptions!$A$1:$H$1,0)),0)</f>
        <v>17655</v>
      </c>
      <c r="BX54" s="17">
        <f>ROUND(INDEX('Pop and Housing Units'!$B$2:$P$115,MATCH('Property Value Dist'!$B54,'Pop and Housing Units'!$B$2:$B$115,0),MATCH('Property Value Dist'!BX$2,'Pop and Housing Units'!$B$2:$P$2,0))*INDEX(Assumptions!$A$1:$H$16,MATCH('Property Value Dist'!BX$4,Assumptions!$A$1:$A$16,0),MATCH('Property Value Dist'!BX$2,Assumptions!$A$1:$H$1,0)),0)</f>
        <v>6723</v>
      </c>
      <c r="BY54" s="17">
        <f>ROUND(INDEX('Pop and Housing Units'!$B$2:$P$115,MATCH('Property Value Dist'!$B54,'Pop and Housing Units'!$B$2:$B$115,0),MATCH('Property Value Dist'!BY$2,'Pop and Housing Units'!$B$2:$P$2,0))*INDEX(Assumptions!$A$1:$H$16,MATCH('Property Value Dist'!BY$4,Assumptions!$A$1:$A$16,0),MATCH('Property Value Dist'!BY$2,Assumptions!$A$1:$H$1,0)),0)</f>
        <v>3483</v>
      </c>
      <c r="BZ54" s="17">
        <f>ROUND(INDEX('Pop and Housing Units'!$B$2:$P$115,MATCH('Property Value Dist'!$B54,'Pop and Housing Units'!$B$2:$B$115,0),MATCH('Property Value Dist'!BZ$2,'Pop and Housing Units'!$B$2:$P$2,0))*INDEX(Assumptions!$A$1:$H$16,MATCH('Property Value Dist'!BZ$4,Assumptions!$A$1:$A$16,0),MATCH('Property Value Dist'!BZ$2,Assumptions!$A$1:$H$1,0)),0)</f>
        <v>2381</v>
      </c>
      <c r="CA54" s="17">
        <f>ROUND(INDEX('Pop and Housing Units'!$B$2:$P$115,MATCH('Property Value Dist'!$B54,'Pop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54" s="17">
        <f>ROUND(INDEX('Pop and Housing Units'!$B$2:$P$115,MATCH('Property Value Dist'!$B54,'Pop and Housing Units'!$B$2:$B$115,0),MATCH('Property Value Dist'!CB$2,'Pop and Housing Units'!$B$2:$P$2,0))*INDEX(Assumptions!$A$1:$H$16,MATCH('Property Value Dist'!CB$4,Assumptions!$A$1:$A$16,0),MATCH('Property Value Dist'!CB$2,Assumptions!$A$1:$H$1,0)),0)</f>
        <v>882</v>
      </c>
    </row>
    <row r="55" spans="2:80">
      <c r="B55" s="18">
        <f t="shared" si="6"/>
        <v>2070</v>
      </c>
      <c r="C55" s="19">
        <f>ROUND(INDEX('Pop and Housing Units'!$B$2:$P$115,MATCH('Property Value Dist'!$B55,'Pop and Housing Units'!$B$2:$B$115,0),MATCH('Property Value Dist'!C$2,'Pop and Housing Units'!$B$2:$P$2,0))*INDEX(Assumptions!$A$1:$H$16,MATCH('Property Value Dist'!C$4,Assumptions!$A$1:$A$16,0),MATCH('Property Value Dist'!C$2,Assumptions!$A$1:$H$1,0)),0)</f>
        <v>368435</v>
      </c>
      <c r="D55" s="19">
        <f>ROUND(INDEX('Pop and Housing Units'!$B$2:$P$115,MATCH('Property Value Dist'!$B55,'Pop and Housing Units'!$B$2:$B$115,0),MATCH('Property Value Dist'!D$2,'Pop and Housing Units'!$B$2:$P$2,0))*INDEX(Assumptions!$A$1:$H$16,MATCH('Property Value Dist'!D$4,Assumptions!$A$1:$A$16,0),MATCH('Property Value Dist'!D$2,Assumptions!$A$1:$H$1,0)),0)</f>
        <v>393283</v>
      </c>
      <c r="E55" s="19">
        <f>ROUND(INDEX('Pop and Housing Units'!$B$2:$P$115,MATCH('Property Value Dist'!$B55,'Pop and Housing Units'!$B$2:$B$115,0),MATCH('Property Value Dist'!E$2,'Pop and Housing Units'!$B$2:$P$2,0))*INDEX(Assumptions!$A$1:$H$16,MATCH('Property Value Dist'!E$4,Assumptions!$A$1:$A$16,0),MATCH('Property Value Dist'!E$2,Assumptions!$A$1:$H$1,0)),0)</f>
        <v>595494</v>
      </c>
      <c r="F55" s="19">
        <f>ROUND(INDEX('Pop and Housing Units'!$B$2:$P$115,MATCH('Property Value Dist'!$B55,'Pop and Housing Units'!$B$2:$B$115,0),MATCH('Property Value Dist'!F$2,'Pop and Housing Units'!$B$2:$P$2,0))*INDEX(Assumptions!$A$1:$H$16,MATCH('Property Value Dist'!F$4,Assumptions!$A$1:$A$16,0),MATCH('Property Value Dist'!F$2,Assumptions!$A$1:$H$1,0)),0)</f>
        <v>1374348</v>
      </c>
      <c r="G55" s="19">
        <f>ROUND(INDEX('Pop and Housing Units'!$B$2:$P$115,MATCH('Property Value Dist'!$B55,'Pop and Housing Units'!$B$2:$B$115,0),MATCH('Property Value Dist'!G$2,'Pop and Housing Units'!$B$2:$P$2,0))*INDEX(Assumptions!$A$1:$H$16,MATCH('Property Value Dist'!G$4,Assumptions!$A$1:$A$16,0),MATCH('Property Value Dist'!G$2,Assumptions!$A$1:$H$1,0)),0)</f>
        <v>923658</v>
      </c>
      <c r="H55" s="19">
        <f>ROUND(INDEX('Pop and Housing Units'!$B$2:$P$115,MATCH('Property Value Dist'!$B55,'Pop and Housing Units'!$B$2:$B$115,0),MATCH('Property Value Dist'!H$2,'Pop and Housing Units'!$B$2:$P$2,0))*INDEX(Assumptions!$A$1:$H$16,MATCH('Property Value Dist'!H$4,Assumptions!$A$1:$A$16,0),MATCH('Property Value Dist'!H$2,Assumptions!$A$1:$H$1,0)),0)</f>
        <v>700883</v>
      </c>
      <c r="I55" s="19">
        <f>ROUND(INDEX('Pop and Housing Units'!$B$2:$P$115,MATCH('Property Value Dist'!$B55,'Pop and Housing Units'!$B$2:$B$115,0),MATCH('Property Value Dist'!I$2,'Pop and Housing Units'!$B$2:$P$2,0))*INDEX(Assumptions!$A$1:$H$16,MATCH('Property Value Dist'!I$4,Assumptions!$A$1:$A$16,0),MATCH('Property Value Dist'!I$2,Assumptions!$A$1:$H$1,0)),0)</f>
        <v>1963844</v>
      </c>
      <c r="J55" s="19">
        <f>ROUND(INDEX('Pop and Housing Units'!$B$2:$P$115,MATCH('Property Value Dist'!$B55,'Pop and Housing Units'!$B$2:$B$115,0),MATCH('Property Value Dist'!J$2,'Pop and Housing Units'!$B$2:$P$2,0))*INDEX(Assumptions!$A$1:$H$16,MATCH('Property Value Dist'!J$4,Assumptions!$A$1:$A$16,0),MATCH('Property Value Dist'!J$2,Assumptions!$A$1:$H$1,0)),0)</f>
        <v>986206</v>
      </c>
      <c r="K55" s="19">
        <f>ROUND(INDEX('Pop and Housing Units'!$B$2:$P$115,MATCH('Property Value Dist'!$B55,'Pop and Housing Units'!$B$2:$B$115,0),MATCH('Property Value Dist'!K$2,'Pop and Housing Units'!$B$2:$P$2,0))*INDEX(Assumptions!$A$1:$H$16,MATCH('Property Value Dist'!K$4,Assumptions!$A$1:$A$16,0),MATCH('Property Value Dist'!K$2,Assumptions!$A$1:$H$1,0)),0)</f>
        <v>452404</v>
      </c>
      <c r="L55" s="19">
        <f>ROUND(INDEX('Pop and Housing Units'!$B$2:$P$115,MATCH('Property Value Dist'!$B55,'Pop and Housing Units'!$B$2:$B$115,0),MATCH('Property Value Dist'!L$2,'Pop and Housing Units'!$B$2:$P$2,0))*INDEX(Assumptions!$A$1:$H$16,MATCH('Property Value Dist'!L$4,Assumptions!$A$1:$A$16,0),MATCH('Property Value Dist'!L$2,Assumptions!$A$1:$H$1,0)),0)</f>
        <v>490961</v>
      </c>
      <c r="M55" s="19">
        <f>ROUND(INDEX('Pop and Housing Units'!$B$2:$P$115,MATCH('Property Value Dist'!$B55,'Pop and Housing Units'!$B$2:$B$115,0),MATCH('Property Value Dist'!M$2,'Pop and Housing Units'!$B$2:$P$2,0))*INDEX(Assumptions!$A$1:$H$16,MATCH('Property Value Dist'!M$4,Assumptions!$A$1:$A$16,0),MATCH('Property Value Dist'!M$2,Assumptions!$A$1:$H$1,0)),0)</f>
        <v>170508</v>
      </c>
      <c r="N55" s="19">
        <f>ROUND(INDEX('Pop and Housing Units'!$B$2:$P$115,MATCH('Property Value Dist'!$B55,'Pop and Housing Units'!$B$2:$B$115,0),MATCH('Property Value Dist'!N$2,'Pop and Housing Units'!$B$2:$P$2,0))*INDEX(Assumptions!$A$1:$H$16,MATCH('Property Value Dist'!N$4,Assumptions!$A$1:$A$16,0),MATCH('Property Value Dist'!N$2,Assumptions!$A$1:$H$1,0)),0)</f>
        <v>96821</v>
      </c>
      <c r="O55" s="19">
        <f>ROUND(INDEX('Pop and Housing Units'!$B$2:$P$115,MATCH('Property Value Dist'!$B55,'Pop and Housing Units'!$B$2:$B$115,0),MATCH('Property Value Dist'!O$2,'Pop and Housing Units'!$B$2:$P$2,0))*INDEX(Assumptions!$A$1:$H$16,MATCH('Property Value Dist'!O$4,Assumptions!$A$1:$A$16,0),MATCH('Property Value Dist'!O$2,Assumptions!$A$1:$H$1,0)),0)</f>
        <v>51410</v>
      </c>
      <c r="P55" s="19">
        <f>ROUND(INDEX('Pop and Housing Units'!$B$2:$P$115,MATCH('Property Value Dist'!$B55,'Pop and Housing Units'!$B$2:$B$115,0),MATCH('Property Value Dist'!P$2,'Pop and Housing Units'!$B$2:$P$2,0))*INDEX(Assumptions!$A$1:$H$16,MATCH('Property Value Dist'!P$4,Assumptions!$A$1:$A$16,0),MATCH('Property Value Dist'!P$2,Assumptions!$A$1:$H$1,0)),0)</f>
        <v>410151</v>
      </c>
      <c r="Q55" s="19">
        <f>ROUND(INDEX('Pop and Housing Units'!$B$2:$P$115,MATCH('Property Value Dist'!$B55,'Pop and Housing Units'!$B$2:$B$115,0),MATCH('Property Value Dist'!Q$2,'Pop and Housing Units'!$B$2:$P$2,0))*INDEX(Assumptions!$A$1:$H$16,MATCH('Property Value Dist'!Q$4,Assumptions!$A$1:$A$16,0),MATCH('Property Value Dist'!Q$2,Assumptions!$A$1:$H$1,0)),0)</f>
        <v>347948</v>
      </c>
      <c r="R55" s="19">
        <f>ROUND(INDEX('Pop and Housing Units'!$B$2:$P$115,MATCH('Property Value Dist'!$B55,'Pop and Housing Units'!$B$2:$B$115,0),MATCH('Property Value Dist'!R$2,'Pop and Housing Units'!$B$2:$P$2,0))*INDEX(Assumptions!$A$1:$H$16,MATCH('Property Value Dist'!R$4,Assumptions!$A$1:$A$16,0),MATCH('Property Value Dist'!R$2,Assumptions!$A$1:$H$1,0)),0)</f>
        <v>449028</v>
      </c>
      <c r="S55" s="19">
        <f>ROUND(INDEX('Pop and Housing Units'!$B$2:$P$115,MATCH('Property Value Dist'!$B55,'Pop and Housing Units'!$B$2:$B$115,0),MATCH('Property Value Dist'!S$2,'Pop and Housing Units'!$B$2:$P$2,0))*INDEX(Assumptions!$A$1:$H$16,MATCH('Property Value Dist'!S$4,Assumptions!$A$1:$A$16,0),MATCH('Property Value Dist'!S$2,Assumptions!$A$1:$H$1,0)),0)</f>
        <v>992009</v>
      </c>
      <c r="T55" s="19">
        <f>ROUND(INDEX('Pop and Housing Units'!$B$2:$P$115,MATCH('Property Value Dist'!$B55,'Pop and Housing Units'!$B$2:$B$115,0),MATCH('Property Value Dist'!T$2,'Pop and Housing Units'!$B$2:$P$2,0))*INDEX(Assumptions!$A$1:$H$16,MATCH('Property Value Dist'!T$4,Assumptions!$A$1:$A$16,0),MATCH('Property Value Dist'!T$2,Assumptions!$A$1:$H$1,0)),0)</f>
        <v>725702</v>
      </c>
      <c r="U55" s="19">
        <f>ROUND(INDEX('Pop and Housing Units'!$B$2:$P$115,MATCH('Property Value Dist'!$B55,'Pop and Housing Units'!$B$2:$B$115,0),MATCH('Property Value Dist'!U$2,'Pop and Housing Units'!$B$2:$P$2,0))*INDEX(Assumptions!$A$1:$H$16,MATCH('Property Value Dist'!U$4,Assumptions!$A$1:$A$16,0),MATCH('Property Value Dist'!U$2,Assumptions!$A$1:$H$1,0)),0)</f>
        <v>613607</v>
      </c>
      <c r="V55" s="19">
        <f>ROUND(INDEX('Pop and Housing Units'!$B$2:$P$115,MATCH('Property Value Dist'!$B55,'Pop and Housing Units'!$B$2:$B$115,0),MATCH('Property Value Dist'!V$2,'Pop and Housing Units'!$B$2:$P$2,0))*INDEX(Assumptions!$A$1:$H$16,MATCH('Property Value Dist'!V$4,Assumptions!$A$1:$A$16,0),MATCH('Property Value Dist'!V$2,Assumptions!$A$1:$H$1,0)),0)</f>
        <v>1583586</v>
      </c>
      <c r="W55" s="19">
        <f>ROUND(INDEX('Pop and Housing Units'!$B$2:$P$115,MATCH('Property Value Dist'!$B55,'Pop and Housing Units'!$B$2:$B$115,0),MATCH('Property Value Dist'!W$2,'Pop and Housing Units'!$B$2:$P$2,0))*INDEX(Assumptions!$A$1:$H$16,MATCH('Property Value Dist'!W$4,Assumptions!$A$1:$A$16,0),MATCH('Property Value Dist'!W$2,Assumptions!$A$1:$H$1,0)),0)</f>
        <v>729590</v>
      </c>
      <c r="X55" s="19">
        <f>ROUND(INDEX('Pop and Housing Units'!$B$2:$P$115,MATCH('Property Value Dist'!$B55,'Pop and Housing Units'!$B$2:$B$115,0),MATCH('Property Value Dist'!X$2,'Pop and Housing Units'!$B$2:$P$2,0))*INDEX(Assumptions!$A$1:$H$16,MATCH('Property Value Dist'!X$4,Assumptions!$A$1:$A$16,0),MATCH('Property Value Dist'!X$2,Assumptions!$A$1:$H$1,0)),0)</f>
        <v>314903</v>
      </c>
      <c r="Y55" s="19">
        <f>ROUND(INDEX('Pop and Housing Units'!$B$2:$P$115,MATCH('Property Value Dist'!$B55,'Pop and Housing Units'!$B$2:$B$115,0),MATCH('Property Value Dist'!Y$2,'Pop and Housing Units'!$B$2:$P$2,0))*INDEX(Assumptions!$A$1:$H$16,MATCH('Property Value Dist'!Y$4,Assumptions!$A$1:$A$16,0),MATCH('Property Value Dist'!Y$2,Assumptions!$A$1:$H$1,0)),0)</f>
        <v>200864</v>
      </c>
      <c r="Z55" s="19">
        <f>ROUND(INDEX('Pop and Housing Units'!$B$2:$P$115,MATCH('Property Value Dist'!$B55,'Pop and Housing Units'!$B$2:$B$115,0),MATCH('Property Value Dist'!Z$2,'Pop and Housing Units'!$B$2:$P$2,0))*INDEX(Assumptions!$A$1:$H$16,MATCH('Property Value Dist'!Z$4,Assumptions!$A$1:$A$16,0),MATCH('Property Value Dist'!Z$2,Assumptions!$A$1:$H$1,0)),0)</f>
        <v>51836</v>
      </c>
      <c r="AA55" s="19">
        <f>ROUND(INDEX('Pop and Housing Units'!$B$2:$P$115,MATCH('Property Value Dist'!$B55,'Pop and Housing Units'!$B$2:$B$115,0),MATCH('Property Value Dist'!AA$2,'Pop and Housing Units'!$B$2:$P$2,0))*INDEX(Assumptions!$A$1:$H$16,MATCH('Property Value Dist'!AA$4,Assumptions!$A$1:$A$16,0),MATCH('Property Value Dist'!AA$2,Assumptions!$A$1:$H$1,0)),0)</f>
        <v>36285</v>
      </c>
      <c r="AB55" s="19">
        <f>ROUND(INDEX('Pop and Housing Units'!$B$2:$P$115,MATCH('Property Value Dist'!$B55,'Pop and Housing Units'!$B$2:$B$115,0),MATCH('Property Value Dist'!AB$2,'Pop and Housing Units'!$B$2:$P$2,0))*INDEX(Assumptions!$A$1:$H$16,MATCH('Property Value Dist'!AB$4,Assumptions!$A$1:$A$16,0),MATCH('Property Value Dist'!AB$2,Assumptions!$A$1:$H$1,0)),0)</f>
        <v>23974</v>
      </c>
      <c r="AC55" s="19">
        <f>ROUND(INDEX('Pop and Housing Units'!$B$2:$P$115,MATCH('Property Value Dist'!$B55,'Pop and Housing Units'!$B$2:$B$115,0),MATCH('Property Value Dist'!AC$2,'Pop and Housing Units'!$B$2:$P$2,0))*INDEX(Assumptions!$A$1:$H$16,MATCH('Property Value Dist'!AC$4,Assumptions!$A$1:$A$16,0),MATCH('Property Value Dist'!AC$2,Assumptions!$A$1:$H$1,0)),0)</f>
        <v>239902</v>
      </c>
      <c r="AD55" s="19">
        <f>ROUND(INDEX('Pop and Housing Units'!$B$2:$P$115,MATCH('Property Value Dist'!$B55,'Pop and Housing Units'!$B$2:$B$115,0),MATCH('Property Value Dist'!AD$2,'Pop and Housing Units'!$B$2:$P$2,0))*INDEX(Assumptions!$A$1:$H$16,MATCH('Property Value Dist'!AD$4,Assumptions!$A$1:$A$16,0),MATCH('Property Value Dist'!AD$2,Assumptions!$A$1:$H$1,0)),0)</f>
        <v>419829</v>
      </c>
      <c r="AE55" s="19">
        <f>ROUND(INDEX('Pop and Housing Units'!$B$2:$P$115,MATCH('Property Value Dist'!$B55,'Pop and Housing Units'!$B$2:$B$115,0),MATCH('Property Value Dist'!AE$2,'Pop and Housing Units'!$B$2:$P$2,0))*INDEX(Assumptions!$A$1:$H$16,MATCH('Property Value Dist'!AE$4,Assumptions!$A$1:$A$16,0),MATCH('Property Value Dist'!AE$2,Assumptions!$A$1:$H$1,0)),0)</f>
        <v>756771</v>
      </c>
      <c r="AF55" s="19">
        <f>ROUND(INDEX('Pop and Housing Units'!$B$2:$P$115,MATCH('Property Value Dist'!$B55,'Pop and Housing Units'!$B$2:$B$115,0),MATCH('Property Value Dist'!AF$2,'Pop and Housing Units'!$B$2:$P$2,0))*INDEX(Assumptions!$A$1:$H$16,MATCH('Property Value Dist'!AF$4,Assumptions!$A$1:$A$16,0),MATCH('Property Value Dist'!AF$2,Assumptions!$A$1:$H$1,0)),0)</f>
        <v>1456262</v>
      </c>
      <c r="AG55" s="19">
        <f>ROUND(INDEX('Pop and Housing Units'!$B$2:$P$115,MATCH('Property Value Dist'!$B55,'Pop and Housing Units'!$B$2:$B$115,0),MATCH('Property Value Dist'!AG$2,'Pop and Housing Units'!$B$2:$P$2,0))*INDEX(Assumptions!$A$1:$H$16,MATCH('Property Value Dist'!AG$4,Assumptions!$A$1:$A$16,0),MATCH('Property Value Dist'!AG$2,Assumptions!$A$1:$H$1,0)),0)</f>
        <v>709599</v>
      </c>
      <c r="AH55" s="19">
        <f>ROUND(INDEX('Pop and Housing Units'!$B$2:$P$115,MATCH('Property Value Dist'!$B55,'Pop and Housing Units'!$B$2:$B$115,0),MATCH('Property Value Dist'!AH$2,'Pop and Housing Units'!$B$2:$P$2,0))*INDEX(Assumptions!$A$1:$H$16,MATCH('Property Value Dist'!AH$4,Assumptions!$A$1:$A$16,0),MATCH('Property Value Dist'!AH$2,Assumptions!$A$1:$H$1,0)),0)</f>
        <v>512825</v>
      </c>
      <c r="AI55" s="19">
        <f>ROUND(INDEX('Pop and Housing Units'!$B$2:$P$115,MATCH('Property Value Dist'!$B55,'Pop and Housing Units'!$B$2:$B$115,0),MATCH('Property Value Dist'!AI$2,'Pop and Housing Units'!$B$2:$P$2,0))*INDEX(Assumptions!$A$1:$H$16,MATCH('Property Value Dist'!AI$4,Assumptions!$A$1:$A$16,0),MATCH('Property Value Dist'!AI$2,Assumptions!$A$1:$H$1,0)),0)</f>
        <v>1276335</v>
      </c>
      <c r="AJ55" s="19">
        <f>ROUND(INDEX('Pop and Housing Units'!$B$2:$P$115,MATCH('Property Value Dist'!$B55,'Pop and Housing Units'!$B$2:$B$115,0),MATCH('Property Value Dist'!AJ$2,'Pop and Housing Units'!$B$2:$P$2,0))*INDEX(Assumptions!$A$1:$H$16,MATCH('Property Value Dist'!AJ$4,Assumptions!$A$1:$A$16,0),MATCH('Property Value Dist'!AJ$2,Assumptions!$A$1:$H$1,0)),0)</f>
        <v>679274</v>
      </c>
      <c r="AK55" s="19">
        <f>ROUND(INDEX('Pop and Housing Units'!$B$2:$P$115,MATCH('Property Value Dist'!$B55,'Pop and Housing Units'!$B$2:$B$115,0),MATCH('Property Value Dist'!AK$2,'Pop and Housing Units'!$B$2:$P$2,0))*INDEX(Assumptions!$A$1:$H$16,MATCH('Property Value Dist'!AK$4,Assumptions!$A$1:$A$16,0),MATCH('Property Value Dist'!AK$2,Assumptions!$A$1:$H$1,0)),0)</f>
        <v>292465</v>
      </c>
      <c r="AL55" s="19">
        <f>ROUND(INDEX('Pop and Housing Units'!$B$2:$P$115,MATCH('Property Value Dist'!$B55,'Pop and Housing Units'!$B$2:$B$115,0),MATCH('Property Value Dist'!AL$2,'Pop and Housing Units'!$B$2:$P$2,0))*INDEX(Assumptions!$A$1:$H$16,MATCH('Property Value Dist'!AL$4,Assumptions!$A$1:$A$16,0),MATCH('Property Value Dist'!AL$2,Assumptions!$A$1:$H$1,0)),0)</f>
        <v>287074</v>
      </c>
      <c r="AM55" s="19">
        <f>ROUND(INDEX('Pop and Housing Units'!$B$2:$P$115,MATCH('Property Value Dist'!$B55,'Pop and Housing Units'!$B$2:$B$115,0),MATCH('Property Value Dist'!AM$2,'Pop and Housing Units'!$B$2:$P$2,0))*INDEX(Assumptions!$A$1:$H$16,MATCH('Property Value Dist'!AM$4,Assumptions!$A$1:$A$16,0),MATCH('Property Value Dist'!AM$2,Assumptions!$A$1:$H$1,0)),0)</f>
        <v>58628</v>
      </c>
      <c r="AN55" s="19">
        <f>ROUND(INDEX('Pop and Housing Units'!$B$2:$P$115,MATCH('Property Value Dist'!$B55,'Pop and Housing Units'!$B$2:$B$115,0),MATCH('Property Value Dist'!AN$2,'Pop and Housing Units'!$B$2:$P$2,0))*INDEX(Assumptions!$A$1:$H$16,MATCH('Property Value Dist'!AN$4,Assumptions!$A$1:$A$16,0),MATCH('Property Value Dist'!AN$2,Assumptions!$A$1:$H$1,0)),0)</f>
        <v>24260</v>
      </c>
      <c r="AO55" s="19">
        <f>ROUND(INDEX('Pop and Housing Units'!$B$2:$P$115,MATCH('Property Value Dist'!$B55,'Pop and Housing Units'!$B$2:$B$115,0),MATCH('Property Value Dist'!AO$2,'Pop and Housing Units'!$B$2:$P$2,0))*INDEX(Assumptions!$A$1:$H$16,MATCH('Property Value Dist'!AO$4,Assumptions!$A$1:$A$16,0),MATCH('Property Value Dist'!AO$2,Assumptions!$A$1:$H$1,0)),0)</f>
        <v>25608</v>
      </c>
      <c r="AP55" s="19">
        <f>ROUND(INDEX('Pop and Housing Units'!$B$2:$P$115,MATCH('Property Value Dist'!$B55,'Pop and Housing Units'!$B$2:$B$115,0),MATCH('Property Value Dist'!AP$2,'Pop and Housing Units'!$B$2:$P$2,0))*INDEX(Assumptions!$A$1:$H$16,MATCH('Property Value Dist'!AP$4,Assumptions!$A$1:$A$16,0),MATCH('Property Value Dist'!AP$2,Assumptions!$A$1:$H$1,0)),0)</f>
        <v>133800</v>
      </c>
      <c r="AQ55" s="19">
        <f>ROUND(INDEX('Pop and Housing Units'!$B$2:$P$115,MATCH('Property Value Dist'!$B55,'Pop and Housing Units'!$B$2:$B$115,0),MATCH('Property Value Dist'!AQ$2,'Pop and Housing Units'!$B$2:$P$2,0))*INDEX(Assumptions!$A$1:$H$16,MATCH('Property Value Dist'!AQ$4,Assumptions!$A$1:$A$16,0),MATCH('Property Value Dist'!AQ$2,Assumptions!$A$1:$H$1,0)),0)</f>
        <v>134227</v>
      </c>
      <c r="AR55" s="19">
        <f>ROUND(INDEX('Pop and Housing Units'!$B$2:$P$115,MATCH('Property Value Dist'!$B55,'Pop and Housing Units'!$B$2:$B$115,0),MATCH('Property Value Dist'!AR$2,'Pop and Housing Units'!$B$2:$P$2,0))*INDEX(Assumptions!$A$1:$H$16,MATCH('Property Value Dist'!AR$4,Assumptions!$A$1:$A$16,0),MATCH('Property Value Dist'!AR$2,Assumptions!$A$1:$H$1,0)),0)</f>
        <v>112188</v>
      </c>
      <c r="AS55" s="19">
        <f>ROUND(INDEX('Pop and Housing Units'!$B$2:$P$115,MATCH('Property Value Dist'!$B55,'Pop and Housing Units'!$B$2:$B$115,0),MATCH('Property Value Dist'!AS$2,'Pop and Housing Units'!$B$2:$P$2,0))*INDEX(Assumptions!$A$1:$H$16,MATCH('Property Value Dist'!AS$4,Assumptions!$A$1:$A$16,0),MATCH('Property Value Dist'!AS$2,Assumptions!$A$1:$H$1,0)),0)</f>
        <v>122710</v>
      </c>
      <c r="AT55" s="19">
        <f>ROUND(INDEX('Pop and Housing Units'!$B$2:$P$115,MATCH('Property Value Dist'!$B55,'Pop and Housing Units'!$B$2:$B$115,0),MATCH('Property Value Dist'!AT$2,'Pop and Housing Units'!$B$2:$P$2,0))*INDEX(Assumptions!$A$1:$H$16,MATCH('Property Value Dist'!AT$4,Assumptions!$A$1:$A$16,0),MATCH('Property Value Dist'!AT$2,Assumptions!$A$1:$H$1,0)),0)</f>
        <v>62279</v>
      </c>
      <c r="AU55" s="19">
        <f>ROUND(INDEX('Pop and Housing Units'!$B$2:$P$115,MATCH('Property Value Dist'!$B55,'Pop and Housing Units'!$B$2:$B$115,0),MATCH('Property Value Dist'!AU$2,'Pop and Housing Units'!$B$2:$P$2,0))*INDEX(Assumptions!$A$1:$H$16,MATCH('Property Value Dist'!AU$4,Assumptions!$A$1:$A$16,0),MATCH('Property Value Dist'!AU$2,Assumptions!$A$1:$H$1,0)),0)</f>
        <v>23959</v>
      </c>
      <c r="AV55" s="19">
        <f>ROUND(INDEX('Pop and Housing Units'!$B$2:$P$115,MATCH('Property Value Dist'!$B55,'Pop and Housing Units'!$B$2:$B$115,0),MATCH('Property Value Dist'!AV$2,'Pop and Housing Units'!$B$2:$P$2,0))*INDEX(Assumptions!$A$1:$H$16,MATCH('Property Value Dist'!AV$4,Assumptions!$A$1:$A$16,0),MATCH('Property Value Dist'!AV$2,Assumptions!$A$1:$H$1,0)),0)</f>
        <v>72019</v>
      </c>
      <c r="AW55" s="19">
        <f>ROUND(INDEX('Pop and Housing Units'!$B$2:$P$115,MATCH('Property Value Dist'!$B55,'Pop and Housing Units'!$B$2:$B$115,0),MATCH('Property Value Dist'!AW$2,'Pop and Housing Units'!$B$2:$P$2,0))*INDEX(Assumptions!$A$1:$H$16,MATCH('Property Value Dist'!AW$4,Assumptions!$A$1:$A$16,0),MATCH('Property Value Dist'!AW$2,Assumptions!$A$1:$H$1,0)),0)</f>
        <v>20689</v>
      </c>
      <c r="AX55" s="19">
        <f>ROUND(INDEX('Pop and Housing Units'!$B$2:$P$115,MATCH('Property Value Dist'!$B55,'Pop and Housing Units'!$B$2:$B$115,0),MATCH('Property Value Dist'!AX$2,'Pop and Housing Units'!$B$2:$P$2,0))*INDEX(Assumptions!$A$1:$H$16,MATCH('Property Value Dist'!AX$4,Assumptions!$A$1:$A$16,0),MATCH('Property Value Dist'!AX$2,Assumptions!$A$1:$H$1,0)),0)</f>
        <v>13010</v>
      </c>
      <c r="AY55" s="19">
        <f>ROUND(INDEX('Pop and Housing Units'!$B$2:$P$115,MATCH('Property Value Dist'!$B55,'Pop and Housing Units'!$B$2:$B$115,0),MATCH('Property Value Dist'!AY$2,'Pop and Housing Units'!$B$2:$P$2,0))*INDEX(Assumptions!$A$1:$H$16,MATCH('Property Value Dist'!AY$4,Assumptions!$A$1:$A$16,0),MATCH('Property Value Dist'!AY$2,Assumptions!$A$1:$H$1,0)),0)</f>
        <v>7678</v>
      </c>
      <c r="AZ55" s="19">
        <f>ROUND(INDEX('Pop and Housing Units'!$B$2:$P$115,MATCH('Property Value Dist'!$B55,'Pop and Housing Units'!$B$2:$B$115,0),MATCH('Property Value Dist'!AZ$2,'Pop and Housing Units'!$B$2:$P$2,0))*INDEX(Assumptions!$A$1:$H$16,MATCH('Property Value Dist'!AZ$4,Assumptions!$A$1:$A$16,0),MATCH('Property Value Dist'!AZ$2,Assumptions!$A$1:$H$1,0)),0)</f>
        <v>1848</v>
      </c>
      <c r="BA55" s="19">
        <f>ROUND(INDEX('Pop and Housing Units'!$B$2:$P$115,MATCH('Property Value Dist'!$B55,'Pop and Housing Units'!$B$2:$B$115,0),MATCH('Property Value Dist'!BA$2,'Pop and Housing Units'!$B$2:$P$2,0))*INDEX(Assumptions!$A$1:$H$16,MATCH('Property Value Dist'!BA$4,Assumptions!$A$1:$A$16,0),MATCH('Property Value Dist'!BA$2,Assumptions!$A$1:$H$1,0)),0)</f>
        <v>4266</v>
      </c>
      <c r="BB55" s="19">
        <f>ROUND(INDEX('Pop and Housing Units'!$B$2:$P$115,MATCH('Property Value Dist'!$B55,'Pop and Housing Units'!$B$2:$B$115,0),MATCH('Property Value Dist'!BB$2,'Pop and Housing Units'!$B$2:$P$2,0))*INDEX(Assumptions!$A$1:$H$16,MATCH('Property Value Dist'!BB$4,Assumptions!$A$1:$A$16,0),MATCH('Property Value Dist'!BB$2,Assumptions!$A$1:$H$1,0)),0)</f>
        <v>2275</v>
      </c>
      <c r="BC55" s="19">
        <f>ROUND(INDEX('Pop and Housing Units'!$B$2:$P$115,MATCH('Property Value Dist'!$B55,'Pop and Housing Units'!$B$2:$B$115,0),MATCH('Property Value Dist'!BC$2,'Pop and Housing Units'!$B$2:$P$2,0))*INDEX(Assumptions!$A$1:$H$16,MATCH('Property Value Dist'!BC$4,Assumptions!$A$1:$A$16,0),MATCH('Property Value Dist'!BC$2,Assumptions!$A$1:$H$1,0)),0)</f>
        <v>83399</v>
      </c>
      <c r="BD55" s="19">
        <f>ROUND(INDEX('Pop and Housing Units'!$B$2:$P$115,MATCH('Property Value Dist'!$B55,'Pop and Housing Units'!$B$2:$B$115,0),MATCH('Property Value Dist'!BD$2,'Pop and Housing Units'!$B$2:$P$2,0))*INDEX(Assumptions!$A$1:$H$16,MATCH('Property Value Dist'!BD$4,Assumptions!$A$1:$A$16,0),MATCH('Property Value Dist'!BD$2,Assumptions!$A$1:$H$1,0)),0)</f>
        <v>116977</v>
      </c>
      <c r="BE55" s="19">
        <f>ROUND(INDEX('Pop and Housing Units'!$B$2:$P$115,MATCH('Property Value Dist'!$B55,'Pop and Housing Units'!$B$2:$B$115,0),MATCH('Property Value Dist'!BE$2,'Pop and Housing Units'!$B$2:$P$2,0))*INDEX(Assumptions!$A$1:$H$16,MATCH('Property Value Dist'!BE$4,Assumptions!$A$1:$A$16,0),MATCH('Property Value Dist'!BE$2,Assumptions!$A$1:$H$1,0)),0)</f>
        <v>158341</v>
      </c>
      <c r="BF55" s="19">
        <f>ROUND(INDEX('Pop and Housing Units'!$B$2:$P$115,MATCH('Property Value Dist'!$B55,'Pop and Housing Units'!$B$2:$B$115,0),MATCH('Property Value Dist'!BF$2,'Pop and Housing Units'!$B$2:$P$2,0))*INDEX(Assumptions!$A$1:$H$16,MATCH('Property Value Dist'!BF$4,Assumptions!$A$1:$A$16,0),MATCH('Property Value Dist'!BF$2,Assumptions!$A$1:$H$1,0)),0)</f>
        <v>156332</v>
      </c>
      <c r="BG55" s="19">
        <f>ROUND(INDEX('Pop and Housing Units'!$B$2:$P$115,MATCH('Property Value Dist'!$B55,'Pop and Housing Units'!$B$2:$B$115,0),MATCH('Property Value Dist'!BG$2,'Pop and Housing Units'!$B$2:$P$2,0))*INDEX(Assumptions!$A$1:$H$16,MATCH('Property Value Dist'!BG$4,Assumptions!$A$1:$A$16,0),MATCH('Property Value Dist'!BG$2,Assumptions!$A$1:$H$1,0)),0)</f>
        <v>99811</v>
      </c>
      <c r="BH55" s="19">
        <f>ROUND(INDEX('Pop and Housing Units'!$B$2:$P$115,MATCH('Property Value Dist'!$B55,'Pop and Housing Units'!$B$2:$B$115,0),MATCH('Property Value Dist'!BH$2,'Pop and Housing Units'!$B$2:$P$2,0))*INDEX(Assumptions!$A$1:$H$16,MATCH('Property Value Dist'!BH$4,Assumptions!$A$1:$A$16,0),MATCH('Property Value Dist'!BH$2,Assumptions!$A$1:$H$1,0)),0)</f>
        <v>56856</v>
      </c>
      <c r="BI55" s="19">
        <f>ROUND(INDEX('Pop and Housing Units'!$B$2:$P$115,MATCH('Property Value Dist'!$B55,'Pop and Housing Units'!$B$2:$B$115,0),MATCH('Property Value Dist'!BI$2,'Pop and Housing Units'!$B$2:$P$2,0))*INDEX(Assumptions!$A$1:$H$16,MATCH('Property Value Dist'!BI$4,Assumptions!$A$1:$A$16,0),MATCH('Property Value Dist'!BI$2,Assumptions!$A$1:$H$1,0)),0)</f>
        <v>105505</v>
      </c>
      <c r="BJ55" s="19">
        <f>ROUND(INDEX('Pop and Housing Units'!$B$2:$P$115,MATCH('Property Value Dist'!$B55,'Pop and Housing Units'!$B$2:$B$115,0),MATCH('Property Value Dist'!BJ$2,'Pop and Housing Units'!$B$2:$P$2,0))*INDEX(Assumptions!$A$1:$H$16,MATCH('Property Value Dist'!BJ$4,Assumptions!$A$1:$A$16,0),MATCH('Property Value Dist'!BJ$2,Assumptions!$A$1:$H$1,0)),0)</f>
        <v>35085</v>
      </c>
      <c r="BK55" s="19">
        <f>ROUND(INDEX('Pop and Housing Units'!$B$2:$P$115,MATCH('Property Value Dist'!$B55,'Pop and Housing Units'!$B$2:$B$115,0),MATCH('Property Value Dist'!BK$2,'Pop and Housing Units'!$B$2:$P$2,0))*INDEX(Assumptions!$A$1:$H$16,MATCH('Property Value Dist'!BK$4,Assumptions!$A$1:$A$16,0),MATCH('Property Value Dist'!BK$2,Assumptions!$A$1:$H$1,0)),0)</f>
        <v>11639</v>
      </c>
      <c r="BL55" s="19">
        <f>ROUND(INDEX('Pop and Housing Units'!$B$2:$P$115,MATCH('Property Value Dist'!$B55,'Pop and Housing Units'!$B$2:$B$115,0),MATCH('Property Value Dist'!BL$2,'Pop and Housing Units'!$B$2:$P$2,0))*INDEX(Assumptions!$A$1:$H$16,MATCH('Property Value Dist'!BL$4,Assumptions!$A$1:$A$16,0),MATCH('Property Value Dist'!BL$2,Assumptions!$A$1:$H$1,0)),0)</f>
        <v>7536</v>
      </c>
      <c r="BM55" s="19">
        <f>ROUND(INDEX('Pop and Housing Units'!$B$2:$P$115,MATCH('Property Value Dist'!$B55,'Pop and Housing Units'!$B$2:$B$115,0),MATCH('Property Value Dist'!BM$2,'Pop and Housing Units'!$B$2:$P$2,0))*INDEX(Assumptions!$A$1:$H$16,MATCH('Property Value Dist'!BM$4,Assumptions!$A$1:$A$16,0),MATCH('Property Value Dist'!BM$2,Assumptions!$A$1:$H$1,0)),0)</f>
        <v>1507</v>
      </c>
      <c r="BN55" s="19">
        <f>ROUND(INDEX('Pop and Housing Units'!$B$2:$P$115,MATCH('Property Value Dist'!$B55,'Pop and Housing Units'!$B$2:$B$115,0),MATCH('Property Value Dist'!BN$2,'Pop and Housing Units'!$B$2:$P$2,0))*INDEX(Assumptions!$A$1:$H$16,MATCH('Property Value Dist'!BN$4,Assumptions!$A$1:$A$16,0),MATCH('Property Value Dist'!BN$2,Assumptions!$A$1:$H$1,0)),0)</f>
        <v>251</v>
      </c>
      <c r="BO55" s="19">
        <f>ROUND(INDEX('Pop and Housing Units'!$B$2:$P$115,MATCH('Property Value Dist'!$B55,'Pop and Housing Units'!$B$2:$B$115,0),MATCH('Property Value Dist'!BO$2,'Pop and Housing Units'!$B$2:$P$2,0))*INDEX(Assumptions!$A$1:$H$16,MATCH('Property Value Dist'!BO$4,Assumptions!$A$1:$A$16,0),MATCH('Property Value Dist'!BO$2,Assumptions!$A$1:$H$1,0)),0)</f>
        <v>4103</v>
      </c>
      <c r="BP55" s="19">
        <f>ROUND(INDEX('Pop and Housing Units'!$B$2:$P$115,MATCH('Property Value Dist'!$B55,'Pop and Housing Units'!$B$2:$B$115,0),MATCH('Property Value Dist'!BP$2,'Pop and Housing Units'!$B$2:$P$2,0))*INDEX(Assumptions!$A$1:$H$16,MATCH('Property Value Dist'!BP$4,Assumptions!$A$1:$A$16,0),MATCH('Property Value Dist'!BP$2,Assumptions!$A$1:$H$1,0)),0)</f>
        <v>16897</v>
      </c>
      <c r="BQ55" s="19">
        <f>ROUND(INDEX('Pop and Housing Units'!$B$2:$P$115,MATCH('Property Value Dist'!$B55,'Pop and Housing Units'!$B$2:$B$115,0),MATCH('Property Value Dist'!BQ$2,'Pop and Housing Units'!$B$2:$P$2,0))*INDEX(Assumptions!$A$1:$H$16,MATCH('Property Value Dist'!BQ$4,Assumptions!$A$1:$A$16,0),MATCH('Property Value Dist'!BQ$2,Assumptions!$A$1:$H$1,0)),0)</f>
        <v>35151</v>
      </c>
      <c r="BR55" s="19">
        <f>ROUND(INDEX('Pop and Housing Units'!$B$2:$P$115,MATCH('Property Value Dist'!$B55,'Pop and Housing Units'!$B$2:$B$115,0),MATCH('Property Value Dist'!BR$2,'Pop and Housing Units'!$B$2:$P$2,0))*INDEX(Assumptions!$A$1:$H$16,MATCH('Property Value Dist'!BR$4,Assumptions!$A$1:$A$16,0),MATCH('Property Value Dist'!BR$2,Assumptions!$A$1:$H$1,0)),0)</f>
        <v>29742</v>
      </c>
      <c r="BS55" s="19">
        <f>ROUND(INDEX('Pop and Housing Units'!$B$2:$P$115,MATCH('Property Value Dist'!$B55,'Pop and Housing Units'!$B$2:$B$115,0),MATCH('Property Value Dist'!BS$2,'Pop and Housing Units'!$B$2:$P$2,0))*INDEX(Assumptions!$A$1:$H$16,MATCH('Property Value Dist'!BS$4,Assumptions!$A$1:$A$16,0),MATCH('Property Value Dist'!BS$2,Assumptions!$A$1:$H$1,0)),0)</f>
        <v>35730</v>
      </c>
      <c r="BT55" s="19">
        <f>ROUND(INDEX('Pop and Housing Units'!$B$2:$P$115,MATCH('Property Value Dist'!$B55,'Pop and Housing Units'!$B$2:$B$115,0),MATCH('Property Value Dist'!BT$2,'Pop and Housing Units'!$B$2:$P$2,0))*INDEX(Assumptions!$A$1:$H$16,MATCH('Property Value Dist'!BT$4,Assumptions!$A$1:$A$16,0),MATCH('Property Value Dist'!BT$2,Assumptions!$A$1:$H$1,0)),0)</f>
        <v>22818</v>
      </c>
      <c r="BU55" s="19">
        <f>ROUND(INDEX('Pop and Housing Units'!$B$2:$P$115,MATCH('Property Value Dist'!$B55,'Pop and Housing Units'!$B$2:$B$115,0),MATCH('Property Value Dist'!BU$2,'Pop and Housing Units'!$B$2:$P$2,0))*INDEX(Assumptions!$A$1:$H$16,MATCH('Property Value Dist'!BU$4,Assumptions!$A$1:$A$16,0),MATCH('Property Value Dist'!BU$2,Assumptions!$A$1:$H$1,0)),0)</f>
        <v>12956</v>
      </c>
      <c r="BV55" s="19">
        <f>ROUND(INDEX('Pop and Housing Units'!$B$2:$P$115,MATCH('Property Value Dist'!$B55,'Pop and Housing Units'!$B$2:$B$115,0),MATCH('Property Value Dist'!BV$2,'Pop and Housing Units'!$B$2:$P$2,0))*INDEX(Assumptions!$A$1:$H$16,MATCH('Property Value Dist'!BV$4,Assumptions!$A$1:$A$16,0),MATCH('Property Value Dist'!BV$2,Assumptions!$A$1:$H$1,0)),0)</f>
        <v>37890</v>
      </c>
      <c r="BW55" s="19">
        <f>ROUND(INDEX('Pop and Housing Units'!$B$2:$P$115,MATCH('Property Value Dist'!$B55,'Pop and Housing Units'!$B$2:$B$115,0),MATCH('Property Value Dist'!BW$2,'Pop and Housing Units'!$B$2:$P$2,0))*INDEX(Assumptions!$A$1:$H$16,MATCH('Property Value Dist'!BW$4,Assumptions!$A$1:$A$16,0),MATCH('Property Value Dist'!BW$2,Assumptions!$A$1:$H$1,0)),0)</f>
        <v>17832</v>
      </c>
      <c r="BX55" s="19">
        <f>ROUND(INDEX('Pop and Housing Units'!$B$2:$P$115,MATCH('Property Value Dist'!$B55,'Pop and Housing Units'!$B$2:$B$115,0),MATCH('Property Value Dist'!BX$2,'Pop and Housing Units'!$B$2:$P$2,0))*INDEX(Assumptions!$A$1:$H$16,MATCH('Property Value Dist'!BX$4,Assumptions!$A$1:$A$16,0),MATCH('Property Value Dist'!BX$2,Assumptions!$A$1:$H$1,0)),0)</f>
        <v>6790</v>
      </c>
      <c r="BY55" s="19">
        <f>ROUND(INDEX('Pop and Housing Units'!$B$2:$P$115,MATCH('Property Value Dist'!$B55,'Pop and Housing Units'!$B$2:$B$115,0),MATCH('Property Value Dist'!BY$2,'Pop and Housing Units'!$B$2:$P$2,0))*INDEX(Assumptions!$A$1:$H$16,MATCH('Property Value Dist'!BY$4,Assumptions!$A$1:$A$16,0),MATCH('Property Value Dist'!BY$2,Assumptions!$A$1:$H$1,0)),0)</f>
        <v>3517</v>
      </c>
      <c r="BZ55" s="19">
        <f>ROUND(INDEX('Pop and Housing Units'!$B$2:$P$115,MATCH('Property Value Dist'!$B55,'Pop and Housing Units'!$B$2:$B$115,0),MATCH('Property Value Dist'!BZ$2,'Pop and Housing Units'!$B$2:$P$2,0))*INDEX(Assumptions!$A$1:$H$16,MATCH('Property Value Dist'!BZ$4,Assumptions!$A$1:$A$16,0),MATCH('Property Value Dist'!BZ$2,Assumptions!$A$1:$H$1,0)),0)</f>
        <v>2404</v>
      </c>
      <c r="CA55" s="19">
        <f>ROUND(INDEX('Pop and Housing Units'!$B$2:$P$115,MATCH('Property Value Dist'!$B55,'Pop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55" s="19">
        <f>ROUND(INDEX('Pop and Housing Units'!$B$2:$P$115,MATCH('Property Value Dist'!$B55,'Pop and Housing Units'!$B$2:$B$115,0),MATCH('Property Value Dist'!CB$2,'Pop and Housing Units'!$B$2:$P$2,0))*INDEX(Assumptions!$A$1:$H$16,MATCH('Property Value Dist'!CB$4,Assumptions!$A$1:$A$16,0),MATCH('Property Value Dist'!CB$2,Assumptions!$A$1:$H$1,0)),0)</f>
        <v>890</v>
      </c>
    </row>
    <row r="56" spans="2:80">
      <c r="B56" s="18">
        <f t="shared" si="6"/>
        <v>2071</v>
      </c>
      <c r="C56" s="17">
        <f>ROUND(INDEX('Pop and Housing Units'!$B$2:$P$115,MATCH('Property Value Dist'!$B56,'Pop and Housing Units'!$B$2:$B$115,0),MATCH('Property Value Dist'!C$2,'Pop and Housing Units'!$B$2:$P$2,0))*INDEX(Assumptions!$A$1:$H$16,MATCH('Property Value Dist'!C$4,Assumptions!$A$1:$A$16,0),MATCH('Property Value Dist'!C$2,Assumptions!$A$1:$H$1,0)),0)</f>
        <v>382041</v>
      </c>
      <c r="D56" s="17">
        <f>ROUND(INDEX('Pop and Housing Units'!$B$2:$P$115,MATCH('Property Value Dist'!$B56,'Pop and Housing Units'!$B$2:$B$115,0),MATCH('Property Value Dist'!D$2,'Pop and Housing Units'!$B$2:$P$2,0))*INDEX(Assumptions!$A$1:$H$16,MATCH('Property Value Dist'!D$4,Assumptions!$A$1:$A$16,0),MATCH('Property Value Dist'!D$2,Assumptions!$A$1:$H$1,0)),0)</f>
        <v>407806</v>
      </c>
      <c r="E56" s="17">
        <f>ROUND(INDEX('Pop and Housing Units'!$B$2:$P$115,MATCH('Property Value Dist'!$B56,'Pop and Housing Units'!$B$2:$B$115,0),MATCH('Property Value Dist'!E$2,'Pop and Housing Units'!$B$2:$P$2,0))*INDEX(Assumptions!$A$1:$H$16,MATCH('Property Value Dist'!E$4,Assumptions!$A$1:$A$16,0),MATCH('Property Value Dist'!E$2,Assumptions!$A$1:$H$1,0)),0)</f>
        <v>617484</v>
      </c>
      <c r="F56" s="17">
        <f>ROUND(INDEX('Pop and Housing Units'!$B$2:$P$115,MATCH('Property Value Dist'!$B56,'Pop and Housing Units'!$B$2:$B$115,0),MATCH('Property Value Dist'!F$2,'Pop and Housing Units'!$B$2:$P$2,0))*INDEX(Assumptions!$A$1:$H$16,MATCH('Property Value Dist'!F$4,Assumptions!$A$1:$A$16,0),MATCH('Property Value Dist'!F$2,Assumptions!$A$1:$H$1,0)),0)</f>
        <v>1425100</v>
      </c>
      <c r="G56" s="17">
        <f>ROUND(INDEX('Pop and Housing Units'!$B$2:$P$115,MATCH('Property Value Dist'!$B56,'Pop and Housing Units'!$B$2:$B$115,0),MATCH('Property Value Dist'!G$2,'Pop and Housing Units'!$B$2:$P$2,0))*INDEX(Assumptions!$A$1:$H$16,MATCH('Property Value Dist'!G$4,Assumptions!$A$1:$A$16,0),MATCH('Property Value Dist'!G$2,Assumptions!$A$1:$H$1,0)),0)</f>
        <v>957767</v>
      </c>
      <c r="H56" s="17">
        <f>ROUND(INDEX('Pop and Housing Units'!$B$2:$P$115,MATCH('Property Value Dist'!$B56,'Pop and Housing Units'!$B$2:$B$115,0),MATCH('Property Value Dist'!H$2,'Pop and Housing Units'!$B$2:$P$2,0))*INDEX(Assumptions!$A$1:$H$16,MATCH('Property Value Dist'!H$4,Assumptions!$A$1:$A$16,0),MATCH('Property Value Dist'!H$2,Assumptions!$A$1:$H$1,0)),0)</f>
        <v>726766</v>
      </c>
      <c r="I56" s="17">
        <f>ROUND(INDEX('Pop and Housing Units'!$B$2:$P$115,MATCH('Property Value Dist'!$B56,'Pop and Housing Units'!$B$2:$B$115,0),MATCH('Property Value Dist'!I$2,'Pop and Housing Units'!$B$2:$P$2,0))*INDEX(Assumptions!$A$1:$H$16,MATCH('Property Value Dist'!I$4,Assumptions!$A$1:$A$16,0),MATCH('Property Value Dist'!I$2,Assumptions!$A$1:$H$1,0)),0)</f>
        <v>2036365</v>
      </c>
      <c r="J56" s="17">
        <f>ROUND(INDEX('Pop and Housing Units'!$B$2:$P$115,MATCH('Property Value Dist'!$B56,'Pop and Housing Units'!$B$2:$B$115,0),MATCH('Property Value Dist'!J$2,'Pop and Housing Units'!$B$2:$P$2,0))*INDEX(Assumptions!$A$1:$H$16,MATCH('Property Value Dist'!J$4,Assumptions!$A$1:$A$16,0),MATCH('Property Value Dist'!J$2,Assumptions!$A$1:$H$1,0)),0)</f>
        <v>1022625</v>
      </c>
      <c r="K56" s="17">
        <f>ROUND(INDEX('Pop and Housing Units'!$B$2:$P$115,MATCH('Property Value Dist'!$B56,'Pop and Housing Units'!$B$2:$B$115,0),MATCH('Property Value Dist'!K$2,'Pop and Housing Units'!$B$2:$P$2,0))*INDEX(Assumptions!$A$1:$H$16,MATCH('Property Value Dist'!K$4,Assumptions!$A$1:$A$16,0),MATCH('Property Value Dist'!K$2,Assumptions!$A$1:$H$1,0)),0)</f>
        <v>469110</v>
      </c>
      <c r="L56" s="17">
        <f>ROUND(INDEX('Pop and Housing Units'!$B$2:$P$115,MATCH('Property Value Dist'!$B56,'Pop and Housing Units'!$B$2:$B$115,0),MATCH('Property Value Dist'!L$2,'Pop and Housing Units'!$B$2:$P$2,0))*INDEX(Assumptions!$A$1:$H$16,MATCH('Property Value Dist'!L$4,Assumptions!$A$1:$A$16,0),MATCH('Property Value Dist'!L$2,Assumptions!$A$1:$H$1,0)),0)</f>
        <v>509091</v>
      </c>
      <c r="M56" s="17">
        <f>ROUND(INDEX('Pop and Housing Units'!$B$2:$P$115,MATCH('Property Value Dist'!$B56,'Pop and Housing Units'!$B$2:$B$115,0),MATCH('Property Value Dist'!M$2,'Pop and Housing Units'!$B$2:$P$2,0))*INDEX(Assumptions!$A$1:$H$16,MATCH('Property Value Dist'!M$4,Assumptions!$A$1:$A$16,0),MATCH('Property Value Dist'!M$2,Assumptions!$A$1:$H$1,0)),0)</f>
        <v>176805</v>
      </c>
      <c r="N56" s="17">
        <f>ROUND(INDEX('Pop and Housing Units'!$B$2:$P$115,MATCH('Property Value Dist'!$B56,'Pop and Housing Units'!$B$2:$B$115,0),MATCH('Property Value Dist'!N$2,'Pop and Housing Units'!$B$2:$P$2,0))*INDEX(Assumptions!$A$1:$H$16,MATCH('Property Value Dist'!N$4,Assumptions!$A$1:$A$16,0),MATCH('Property Value Dist'!N$2,Assumptions!$A$1:$H$1,0)),0)</f>
        <v>100397</v>
      </c>
      <c r="O56" s="17">
        <f>ROUND(INDEX('Pop and Housing Units'!$B$2:$P$115,MATCH('Property Value Dist'!$B56,'Pop and Housing Units'!$B$2:$B$115,0),MATCH('Property Value Dist'!O$2,'Pop and Housing Units'!$B$2:$P$2,0))*INDEX(Assumptions!$A$1:$H$16,MATCH('Property Value Dist'!O$4,Assumptions!$A$1:$A$16,0),MATCH('Property Value Dist'!O$2,Assumptions!$A$1:$H$1,0)),0)</f>
        <v>53308</v>
      </c>
      <c r="P56" s="17">
        <f>ROUND(INDEX('Pop and Housing Units'!$B$2:$P$115,MATCH('Property Value Dist'!$B56,'Pop and Housing Units'!$B$2:$B$115,0),MATCH('Property Value Dist'!P$2,'Pop and Housing Units'!$B$2:$P$2,0))*INDEX(Assumptions!$A$1:$H$16,MATCH('Property Value Dist'!P$4,Assumptions!$A$1:$A$16,0),MATCH('Property Value Dist'!P$2,Assumptions!$A$1:$H$1,0)),0)</f>
        <v>423867</v>
      </c>
      <c r="Q56" s="17">
        <f>ROUND(INDEX('Pop and Housing Units'!$B$2:$P$115,MATCH('Property Value Dist'!$B56,'Pop and Housing Units'!$B$2:$B$115,0),MATCH('Property Value Dist'!Q$2,'Pop and Housing Units'!$B$2:$P$2,0))*INDEX(Assumptions!$A$1:$H$16,MATCH('Property Value Dist'!Q$4,Assumptions!$A$1:$A$16,0),MATCH('Property Value Dist'!Q$2,Assumptions!$A$1:$H$1,0)),0)</f>
        <v>359584</v>
      </c>
      <c r="R56" s="17">
        <f>ROUND(INDEX('Pop and Housing Units'!$B$2:$P$115,MATCH('Property Value Dist'!$B56,'Pop and Housing Units'!$B$2:$B$115,0),MATCH('Property Value Dist'!R$2,'Pop and Housing Units'!$B$2:$P$2,0))*INDEX(Assumptions!$A$1:$H$16,MATCH('Property Value Dist'!R$4,Assumptions!$A$1:$A$16,0),MATCH('Property Value Dist'!R$2,Assumptions!$A$1:$H$1,0)),0)</f>
        <v>464044</v>
      </c>
      <c r="S56" s="17">
        <f>ROUND(INDEX('Pop and Housing Units'!$B$2:$P$115,MATCH('Property Value Dist'!$B56,'Pop and Housing Units'!$B$2:$B$115,0),MATCH('Property Value Dist'!S$2,'Pop and Housing Units'!$B$2:$P$2,0))*INDEX(Assumptions!$A$1:$H$16,MATCH('Property Value Dist'!S$4,Assumptions!$A$1:$A$16,0),MATCH('Property Value Dist'!S$2,Assumptions!$A$1:$H$1,0)),0)</f>
        <v>1025183</v>
      </c>
      <c r="T56" s="17">
        <f>ROUND(INDEX('Pop and Housing Units'!$B$2:$P$115,MATCH('Property Value Dist'!$B56,'Pop and Housing Units'!$B$2:$B$115,0),MATCH('Property Value Dist'!T$2,'Pop and Housing Units'!$B$2:$P$2,0))*INDEX(Assumptions!$A$1:$H$16,MATCH('Property Value Dist'!T$4,Assumptions!$A$1:$A$16,0),MATCH('Property Value Dist'!T$2,Assumptions!$A$1:$H$1,0)),0)</f>
        <v>749971</v>
      </c>
      <c r="U56" s="17">
        <f>ROUND(INDEX('Pop and Housing Units'!$B$2:$P$115,MATCH('Property Value Dist'!$B56,'Pop and Housing Units'!$B$2:$B$115,0),MATCH('Property Value Dist'!U$2,'Pop and Housing Units'!$B$2:$P$2,0))*INDEX(Assumptions!$A$1:$H$16,MATCH('Property Value Dist'!U$4,Assumptions!$A$1:$A$16,0),MATCH('Property Value Dist'!U$2,Assumptions!$A$1:$H$1,0)),0)</f>
        <v>634127</v>
      </c>
      <c r="V56" s="17">
        <f>ROUND(INDEX('Pop and Housing Units'!$B$2:$P$115,MATCH('Property Value Dist'!$B56,'Pop and Housing Units'!$B$2:$B$115,0),MATCH('Property Value Dist'!V$2,'Pop and Housing Units'!$B$2:$P$2,0))*INDEX(Assumptions!$A$1:$H$16,MATCH('Property Value Dist'!V$4,Assumptions!$A$1:$A$16,0),MATCH('Property Value Dist'!V$2,Assumptions!$A$1:$H$1,0)),0)</f>
        <v>1636543</v>
      </c>
      <c r="W56" s="17">
        <f>ROUND(INDEX('Pop and Housing Units'!$B$2:$P$115,MATCH('Property Value Dist'!$B56,'Pop and Housing Units'!$B$2:$B$115,0),MATCH('Property Value Dist'!W$2,'Pop and Housing Units'!$B$2:$P$2,0))*INDEX(Assumptions!$A$1:$H$16,MATCH('Property Value Dist'!W$4,Assumptions!$A$1:$A$16,0),MATCH('Property Value Dist'!W$2,Assumptions!$A$1:$H$1,0)),0)</f>
        <v>753989</v>
      </c>
      <c r="X56" s="17">
        <f>ROUND(INDEX('Pop and Housing Units'!$B$2:$P$115,MATCH('Property Value Dist'!$B56,'Pop and Housing Units'!$B$2:$B$115,0),MATCH('Property Value Dist'!X$2,'Pop and Housing Units'!$B$2:$P$2,0))*INDEX(Assumptions!$A$1:$H$16,MATCH('Property Value Dist'!X$4,Assumptions!$A$1:$A$16,0),MATCH('Property Value Dist'!X$2,Assumptions!$A$1:$H$1,0)),0)</f>
        <v>325434</v>
      </c>
      <c r="Y56" s="17">
        <f>ROUND(INDEX('Pop and Housing Units'!$B$2:$P$115,MATCH('Property Value Dist'!$B56,'Pop and Housing Units'!$B$2:$B$115,0),MATCH('Property Value Dist'!Y$2,'Pop and Housing Units'!$B$2:$P$2,0))*INDEX(Assumptions!$A$1:$H$16,MATCH('Property Value Dist'!Y$4,Assumptions!$A$1:$A$16,0),MATCH('Property Value Dist'!Y$2,Assumptions!$A$1:$H$1,0)),0)</f>
        <v>207581</v>
      </c>
      <c r="Z56" s="17">
        <f>ROUND(INDEX('Pop and Housing Units'!$B$2:$P$115,MATCH('Property Value Dist'!$B56,'Pop and Housing Units'!$B$2:$B$115,0),MATCH('Property Value Dist'!Z$2,'Pop and Housing Units'!$B$2:$P$2,0))*INDEX(Assumptions!$A$1:$H$16,MATCH('Property Value Dist'!Z$4,Assumptions!$A$1:$A$16,0),MATCH('Property Value Dist'!Z$2,Assumptions!$A$1:$H$1,0)),0)</f>
        <v>53569</v>
      </c>
      <c r="AA56" s="17">
        <f>ROUND(INDEX('Pop and Housing Units'!$B$2:$P$115,MATCH('Property Value Dist'!$B56,'Pop and Housing Units'!$B$2:$B$115,0),MATCH('Property Value Dist'!AA$2,'Pop and Housing Units'!$B$2:$P$2,0))*INDEX(Assumptions!$A$1:$H$16,MATCH('Property Value Dist'!AA$4,Assumptions!$A$1:$A$16,0),MATCH('Property Value Dist'!AA$2,Assumptions!$A$1:$H$1,0)),0)</f>
        <v>37499</v>
      </c>
      <c r="AB56" s="17">
        <f>ROUND(INDEX('Pop and Housing Units'!$B$2:$P$115,MATCH('Property Value Dist'!$B56,'Pop and Housing Units'!$B$2:$B$115,0),MATCH('Property Value Dist'!AB$2,'Pop and Housing Units'!$B$2:$P$2,0))*INDEX(Assumptions!$A$1:$H$16,MATCH('Property Value Dist'!AB$4,Assumptions!$A$1:$A$16,0),MATCH('Property Value Dist'!AB$2,Assumptions!$A$1:$H$1,0)),0)</f>
        <v>24776</v>
      </c>
      <c r="AC56" s="17">
        <f>ROUND(INDEX('Pop and Housing Units'!$B$2:$P$115,MATCH('Property Value Dist'!$B56,'Pop and Housing Units'!$B$2:$B$115,0),MATCH('Property Value Dist'!AC$2,'Pop and Housing Units'!$B$2:$P$2,0))*INDEX(Assumptions!$A$1:$H$16,MATCH('Property Value Dist'!AC$4,Assumptions!$A$1:$A$16,0),MATCH('Property Value Dist'!AC$2,Assumptions!$A$1:$H$1,0)),0)</f>
        <v>248729</v>
      </c>
      <c r="AD56" s="17">
        <f>ROUND(INDEX('Pop and Housing Units'!$B$2:$P$115,MATCH('Property Value Dist'!$B56,'Pop and Housing Units'!$B$2:$B$115,0),MATCH('Property Value Dist'!AD$2,'Pop and Housing Units'!$B$2:$P$2,0))*INDEX(Assumptions!$A$1:$H$16,MATCH('Property Value Dist'!AD$4,Assumptions!$A$1:$A$16,0),MATCH('Property Value Dist'!AD$2,Assumptions!$A$1:$H$1,0)),0)</f>
        <v>435276</v>
      </c>
      <c r="AE56" s="17">
        <f>ROUND(INDEX('Pop and Housing Units'!$B$2:$P$115,MATCH('Property Value Dist'!$B56,'Pop and Housing Units'!$B$2:$B$115,0),MATCH('Property Value Dist'!AE$2,'Pop and Housing Units'!$B$2:$P$2,0))*INDEX(Assumptions!$A$1:$H$16,MATCH('Property Value Dist'!AE$4,Assumptions!$A$1:$A$16,0),MATCH('Property Value Dist'!AE$2,Assumptions!$A$1:$H$1,0)),0)</f>
        <v>784614</v>
      </c>
      <c r="AF56" s="17">
        <f>ROUND(INDEX('Pop and Housing Units'!$B$2:$P$115,MATCH('Property Value Dist'!$B56,'Pop and Housing Units'!$B$2:$B$115,0),MATCH('Property Value Dist'!AF$2,'Pop and Housing Units'!$B$2:$P$2,0))*INDEX(Assumptions!$A$1:$H$16,MATCH('Property Value Dist'!AF$4,Assumptions!$A$1:$A$16,0),MATCH('Property Value Dist'!AF$2,Assumptions!$A$1:$H$1,0)),0)</f>
        <v>1509841</v>
      </c>
      <c r="AG56" s="17">
        <f>ROUND(INDEX('Pop and Housing Units'!$B$2:$P$115,MATCH('Property Value Dist'!$B56,'Pop and Housing Units'!$B$2:$B$115,0),MATCH('Property Value Dist'!AG$2,'Pop and Housing Units'!$B$2:$P$2,0))*INDEX(Assumptions!$A$1:$H$16,MATCH('Property Value Dist'!AG$4,Assumptions!$A$1:$A$16,0),MATCH('Property Value Dist'!AG$2,Assumptions!$A$1:$H$1,0)),0)</f>
        <v>735707</v>
      </c>
      <c r="AH56" s="17">
        <f>ROUND(INDEX('Pop and Housing Units'!$B$2:$P$115,MATCH('Property Value Dist'!$B56,'Pop and Housing Units'!$B$2:$B$115,0),MATCH('Property Value Dist'!AH$2,'Pop and Housing Units'!$B$2:$P$2,0))*INDEX(Assumptions!$A$1:$H$16,MATCH('Property Value Dist'!AH$4,Assumptions!$A$1:$A$16,0),MATCH('Property Value Dist'!AH$2,Assumptions!$A$1:$H$1,0)),0)</f>
        <v>531693</v>
      </c>
      <c r="AI56" s="17">
        <f>ROUND(INDEX('Pop and Housing Units'!$B$2:$P$115,MATCH('Property Value Dist'!$B56,'Pop and Housing Units'!$B$2:$B$115,0),MATCH('Property Value Dist'!AI$2,'Pop and Housing Units'!$B$2:$P$2,0))*INDEX(Assumptions!$A$1:$H$16,MATCH('Property Value Dist'!AI$4,Assumptions!$A$1:$A$16,0),MATCH('Property Value Dist'!AI$2,Assumptions!$A$1:$H$1,0)),0)</f>
        <v>1323294</v>
      </c>
      <c r="AJ56" s="17">
        <f>ROUND(INDEX('Pop and Housing Units'!$B$2:$P$115,MATCH('Property Value Dist'!$B56,'Pop and Housing Units'!$B$2:$B$115,0),MATCH('Property Value Dist'!AJ$2,'Pop and Housing Units'!$B$2:$P$2,0))*INDEX(Assumptions!$A$1:$H$16,MATCH('Property Value Dist'!AJ$4,Assumptions!$A$1:$A$16,0),MATCH('Property Value Dist'!AJ$2,Assumptions!$A$1:$H$1,0)),0)</f>
        <v>704266</v>
      </c>
      <c r="AK56" s="17">
        <f>ROUND(INDEX('Pop and Housing Units'!$B$2:$P$115,MATCH('Property Value Dist'!$B56,'Pop and Housing Units'!$B$2:$B$115,0),MATCH('Property Value Dist'!AK$2,'Pop and Housing Units'!$B$2:$P$2,0))*INDEX(Assumptions!$A$1:$H$16,MATCH('Property Value Dist'!AK$4,Assumptions!$A$1:$A$16,0),MATCH('Property Value Dist'!AK$2,Assumptions!$A$1:$H$1,0)),0)</f>
        <v>303226</v>
      </c>
      <c r="AL56" s="17">
        <f>ROUND(INDEX('Pop and Housing Units'!$B$2:$P$115,MATCH('Property Value Dist'!$B56,'Pop and Housing Units'!$B$2:$B$115,0),MATCH('Property Value Dist'!AL$2,'Pop and Housing Units'!$B$2:$P$2,0))*INDEX(Assumptions!$A$1:$H$16,MATCH('Property Value Dist'!AL$4,Assumptions!$A$1:$A$16,0),MATCH('Property Value Dist'!AL$2,Assumptions!$A$1:$H$1,0)),0)</f>
        <v>297636</v>
      </c>
      <c r="AM56" s="17">
        <f>ROUND(INDEX('Pop and Housing Units'!$B$2:$P$115,MATCH('Property Value Dist'!$B56,'Pop and Housing Units'!$B$2:$B$115,0),MATCH('Property Value Dist'!AM$2,'Pop and Housing Units'!$B$2:$P$2,0))*INDEX(Assumptions!$A$1:$H$16,MATCH('Property Value Dist'!AM$4,Assumptions!$A$1:$A$16,0),MATCH('Property Value Dist'!AM$2,Assumptions!$A$1:$H$1,0)),0)</f>
        <v>60785</v>
      </c>
      <c r="AN56" s="17">
        <f>ROUND(INDEX('Pop and Housing Units'!$B$2:$P$115,MATCH('Property Value Dist'!$B56,'Pop and Housing Units'!$B$2:$B$115,0),MATCH('Property Value Dist'!AN$2,'Pop and Housing Units'!$B$2:$P$2,0))*INDEX(Assumptions!$A$1:$H$16,MATCH('Property Value Dist'!AN$4,Assumptions!$A$1:$A$16,0),MATCH('Property Value Dist'!AN$2,Assumptions!$A$1:$H$1,0)),0)</f>
        <v>25152</v>
      </c>
      <c r="AO56" s="17">
        <f>ROUND(INDEX('Pop and Housing Units'!$B$2:$P$115,MATCH('Property Value Dist'!$B56,'Pop and Housing Units'!$B$2:$B$115,0),MATCH('Property Value Dist'!AO$2,'Pop and Housing Units'!$B$2:$P$2,0))*INDEX(Assumptions!$A$1:$H$16,MATCH('Property Value Dist'!AO$4,Assumptions!$A$1:$A$16,0),MATCH('Property Value Dist'!AO$2,Assumptions!$A$1:$H$1,0)),0)</f>
        <v>26550</v>
      </c>
      <c r="AP56" s="17">
        <f>ROUND(INDEX('Pop and Housing Units'!$B$2:$P$115,MATCH('Property Value Dist'!$B56,'Pop and Housing Units'!$B$2:$B$115,0),MATCH('Property Value Dist'!AP$2,'Pop and Housing Units'!$B$2:$P$2,0))*INDEX(Assumptions!$A$1:$H$16,MATCH('Property Value Dist'!AP$4,Assumptions!$A$1:$A$16,0),MATCH('Property Value Dist'!AP$2,Assumptions!$A$1:$H$1,0)),0)</f>
        <v>134607</v>
      </c>
      <c r="AQ56" s="17">
        <f>ROUND(INDEX('Pop and Housing Units'!$B$2:$P$115,MATCH('Property Value Dist'!$B56,'Pop and Housing Units'!$B$2:$B$115,0),MATCH('Property Value Dist'!AQ$2,'Pop and Housing Units'!$B$2:$P$2,0))*INDEX(Assumptions!$A$1:$H$16,MATCH('Property Value Dist'!AQ$4,Assumptions!$A$1:$A$16,0),MATCH('Property Value Dist'!AQ$2,Assumptions!$A$1:$H$1,0)),0)</f>
        <v>135037</v>
      </c>
      <c r="AR56" s="17">
        <f>ROUND(INDEX('Pop and Housing Units'!$B$2:$P$115,MATCH('Property Value Dist'!$B56,'Pop and Housing Units'!$B$2:$B$115,0),MATCH('Property Value Dist'!AR$2,'Pop and Housing Units'!$B$2:$P$2,0))*INDEX(Assumptions!$A$1:$H$16,MATCH('Property Value Dist'!AR$4,Assumptions!$A$1:$A$16,0),MATCH('Property Value Dist'!AR$2,Assumptions!$A$1:$H$1,0)),0)</f>
        <v>112864</v>
      </c>
      <c r="AS56" s="17">
        <f>ROUND(INDEX('Pop and Housing Units'!$B$2:$P$115,MATCH('Property Value Dist'!$B56,'Pop and Housing Units'!$B$2:$B$115,0),MATCH('Property Value Dist'!AS$2,'Pop and Housing Units'!$B$2:$P$2,0))*INDEX(Assumptions!$A$1:$H$16,MATCH('Property Value Dist'!AS$4,Assumptions!$A$1:$A$16,0),MATCH('Property Value Dist'!AS$2,Assumptions!$A$1:$H$1,0)),0)</f>
        <v>123450</v>
      </c>
      <c r="AT56" s="17">
        <f>ROUND(INDEX('Pop and Housing Units'!$B$2:$P$115,MATCH('Property Value Dist'!$B56,'Pop and Housing Units'!$B$2:$B$115,0),MATCH('Property Value Dist'!AT$2,'Pop and Housing Units'!$B$2:$P$2,0))*INDEX(Assumptions!$A$1:$H$16,MATCH('Property Value Dist'!AT$4,Assumptions!$A$1:$A$16,0),MATCH('Property Value Dist'!AT$2,Assumptions!$A$1:$H$1,0)),0)</f>
        <v>62655</v>
      </c>
      <c r="AU56" s="17">
        <f>ROUND(INDEX('Pop and Housing Units'!$B$2:$P$115,MATCH('Property Value Dist'!$B56,'Pop and Housing Units'!$B$2:$B$115,0),MATCH('Property Value Dist'!AU$2,'Pop and Housing Units'!$B$2:$P$2,0))*INDEX(Assumptions!$A$1:$H$16,MATCH('Property Value Dist'!AU$4,Assumptions!$A$1:$A$16,0),MATCH('Property Value Dist'!AU$2,Assumptions!$A$1:$H$1,0)),0)</f>
        <v>24103</v>
      </c>
      <c r="AV56" s="17">
        <f>ROUND(INDEX('Pop and Housing Units'!$B$2:$P$115,MATCH('Property Value Dist'!$B56,'Pop and Housing Units'!$B$2:$B$115,0),MATCH('Property Value Dist'!AV$2,'Pop and Housing Units'!$B$2:$P$2,0))*INDEX(Assumptions!$A$1:$H$16,MATCH('Property Value Dist'!AV$4,Assumptions!$A$1:$A$16,0),MATCH('Property Value Dist'!AV$2,Assumptions!$A$1:$H$1,0)),0)</f>
        <v>72453</v>
      </c>
      <c r="AW56" s="17">
        <f>ROUND(INDEX('Pop and Housing Units'!$B$2:$P$115,MATCH('Property Value Dist'!$B56,'Pop and Housing Units'!$B$2:$B$115,0),MATCH('Property Value Dist'!AW$2,'Pop and Housing Units'!$B$2:$P$2,0))*INDEX(Assumptions!$A$1:$H$16,MATCH('Property Value Dist'!AW$4,Assumptions!$A$1:$A$16,0),MATCH('Property Value Dist'!AW$2,Assumptions!$A$1:$H$1,0)),0)</f>
        <v>20813</v>
      </c>
      <c r="AX56" s="17">
        <f>ROUND(INDEX('Pop and Housing Units'!$B$2:$P$115,MATCH('Property Value Dist'!$B56,'Pop and Housing Units'!$B$2:$B$115,0),MATCH('Property Value Dist'!AX$2,'Pop and Housing Units'!$B$2:$P$2,0))*INDEX(Assumptions!$A$1:$H$16,MATCH('Property Value Dist'!AX$4,Assumptions!$A$1:$A$16,0),MATCH('Property Value Dist'!AX$2,Assumptions!$A$1:$H$1,0)),0)</f>
        <v>13089</v>
      </c>
      <c r="AY56" s="17">
        <f>ROUND(INDEX('Pop and Housing Units'!$B$2:$P$115,MATCH('Property Value Dist'!$B56,'Pop and Housing Units'!$B$2:$B$115,0),MATCH('Property Value Dist'!AY$2,'Pop and Housing Units'!$B$2:$P$2,0))*INDEX(Assumptions!$A$1:$H$16,MATCH('Property Value Dist'!AY$4,Assumptions!$A$1:$A$16,0),MATCH('Property Value Dist'!AY$2,Assumptions!$A$1:$H$1,0)),0)</f>
        <v>7725</v>
      </c>
      <c r="AZ56" s="17">
        <f>ROUND(INDEX('Pop and Housing Units'!$B$2:$P$115,MATCH('Property Value Dist'!$B56,'Pop and Housing Units'!$B$2:$B$115,0),MATCH('Property Value Dist'!AZ$2,'Pop and Housing Units'!$B$2:$P$2,0))*INDEX(Assumptions!$A$1:$H$16,MATCH('Property Value Dist'!AZ$4,Assumptions!$A$1:$A$16,0),MATCH('Property Value Dist'!AZ$2,Assumptions!$A$1:$H$1,0)),0)</f>
        <v>1860</v>
      </c>
      <c r="BA56" s="17">
        <f>ROUND(INDEX('Pop and Housing Units'!$B$2:$P$115,MATCH('Property Value Dist'!$B56,'Pop and Housing Units'!$B$2:$B$115,0),MATCH('Property Value Dist'!BA$2,'Pop and Housing Units'!$B$2:$P$2,0))*INDEX(Assumptions!$A$1:$H$16,MATCH('Property Value Dist'!BA$4,Assumptions!$A$1:$A$16,0),MATCH('Property Value Dist'!BA$2,Assumptions!$A$1:$H$1,0)),0)</f>
        <v>4291</v>
      </c>
      <c r="BB56" s="17">
        <f>ROUND(INDEX('Pop and Housing Units'!$B$2:$P$115,MATCH('Property Value Dist'!$B56,'Pop and Housing Units'!$B$2:$B$115,0),MATCH('Property Value Dist'!BB$2,'Pop and Housing Units'!$B$2:$P$2,0))*INDEX(Assumptions!$A$1:$H$16,MATCH('Property Value Dist'!BB$4,Assumptions!$A$1:$A$16,0),MATCH('Property Value Dist'!BB$2,Assumptions!$A$1:$H$1,0)),0)</f>
        <v>2289</v>
      </c>
      <c r="BC56" s="17">
        <f>ROUND(INDEX('Pop and Housing Units'!$B$2:$P$115,MATCH('Property Value Dist'!$B56,'Pop and Housing Units'!$B$2:$B$115,0),MATCH('Property Value Dist'!BC$2,'Pop and Housing Units'!$B$2:$P$2,0))*INDEX(Assumptions!$A$1:$H$16,MATCH('Property Value Dist'!BC$4,Assumptions!$A$1:$A$16,0),MATCH('Property Value Dist'!BC$2,Assumptions!$A$1:$H$1,0)),0)</f>
        <v>83939</v>
      </c>
      <c r="BD56" s="17">
        <f>ROUND(INDEX('Pop and Housing Units'!$B$2:$P$115,MATCH('Property Value Dist'!$B56,'Pop and Housing Units'!$B$2:$B$115,0),MATCH('Property Value Dist'!BD$2,'Pop and Housing Units'!$B$2:$P$2,0))*INDEX(Assumptions!$A$1:$H$16,MATCH('Property Value Dist'!BD$4,Assumptions!$A$1:$A$16,0),MATCH('Property Value Dist'!BD$2,Assumptions!$A$1:$H$1,0)),0)</f>
        <v>117733</v>
      </c>
      <c r="BE56" s="17">
        <f>ROUND(INDEX('Pop and Housing Units'!$B$2:$P$115,MATCH('Property Value Dist'!$B56,'Pop and Housing Units'!$B$2:$B$115,0),MATCH('Property Value Dist'!BE$2,'Pop and Housing Units'!$B$2:$P$2,0))*INDEX(Assumptions!$A$1:$H$16,MATCH('Property Value Dist'!BE$4,Assumptions!$A$1:$A$16,0),MATCH('Property Value Dist'!BE$2,Assumptions!$A$1:$H$1,0)),0)</f>
        <v>159365</v>
      </c>
      <c r="BF56" s="17">
        <f>ROUND(INDEX('Pop and Housing Units'!$B$2:$P$115,MATCH('Property Value Dist'!$B56,'Pop and Housing Units'!$B$2:$B$115,0),MATCH('Property Value Dist'!BF$2,'Pop and Housing Units'!$B$2:$P$2,0))*INDEX(Assumptions!$A$1:$H$16,MATCH('Property Value Dist'!BF$4,Assumptions!$A$1:$A$16,0),MATCH('Property Value Dist'!BF$2,Assumptions!$A$1:$H$1,0)),0)</f>
        <v>157343</v>
      </c>
      <c r="BG56" s="17">
        <f>ROUND(INDEX('Pop and Housing Units'!$B$2:$P$115,MATCH('Property Value Dist'!$B56,'Pop and Housing Units'!$B$2:$B$115,0),MATCH('Property Value Dist'!BG$2,'Pop and Housing Units'!$B$2:$P$2,0))*INDEX(Assumptions!$A$1:$H$16,MATCH('Property Value Dist'!BG$4,Assumptions!$A$1:$A$16,0),MATCH('Property Value Dist'!BG$2,Assumptions!$A$1:$H$1,0)),0)</f>
        <v>100457</v>
      </c>
      <c r="BH56" s="17">
        <f>ROUND(INDEX('Pop and Housing Units'!$B$2:$P$115,MATCH('Property Value Dist'!$B56,'Pop and Housing Units'!$B$2:$B$115,0),MATCH('Property Value Dist'!BH$2,'Pop and Housing Units'!$B$2:$P$2,0))*INDEX(Assumptions!$A$1:$H$16,MATCH('Property Value Dist'!BH$4,Assumptions!$A$1:$A$16,0),MATCH('Property Value Dist'!BH$2,Assumptions!$A$1:$H$1,0)),0)</f>
        <v>57223</v>
      </c>
      <c r="BI56" s="17">
        <f>ROUND(INDEX('Pop and Housing Units'!$B$2:$P$115,MATCH('Property Value Dist'!$B56,'Pop and Housing Units'!$B$2:$B$115,0),MATCH('Property Value Dist'!BI$2,'Pop and Housing Units'!$B$2:$P$2,0))*INDEX(Assumptions!$A$1:$H$16,MATCH('Property Value Dist'!BI$4,Assumptions!$A$1:$A$16,0),MATCH('Property Value Dist'!BI$2,Assumptions!$A$1:$H$1,0)),0)</f>
        <v>106187</v>
      </c>
      <c r="BJ56" s="17">
        <f>ROUND(INDEX('Pop and Housing Units'!$B$2:$P$115,MATCH('Property Value Dist'!$B56,'Pop and Housing Units'!$B$2:$B$115,0),MATCH('Property Value Dist'!BJ$2,'Pop and Housing Units'!$B$2:$P$2,0))*INDEX(Assumptions!$A$1:$H$16,MATCH('Property Value Dist'!BJ$4,Assumptions!$A$1:$A$16,0),MATCH('Property Value Dist'!BJ$2,Assumptions!$A$1:$H$1,0)),0)</f>
        <v>35312</v>
      </c>
      <c r="BK56" s="17">
        <f>ROUND(INDEX('Pop and Housing Units'!$B$2:$P$115,MATCH('Property Value Dist'!$B56,'Pop and Housing Units'!$B$2:$B$115,0),MATCH('Property Value Dist'!BK$2,'Pop and Housing Units'!$B$2:$P$2,0))*INDEX(Assumptions!$A$1:$H$16,MATCH('Property Value Dist'!BK$4,Assumptions!$A$1:$A$16,0),MATCH('Property Value Dist'!BK$2,Assumptions!$A$1:$H$1,0)),0)</f>
        <v>11714</v>
      </c>
      <c r="BL56" s="17">
        <f>ROUND(INDEX('Pop and Housing Units'!$B$2:$P$115,MATCH('Property Value Dist'!$B56,'Pop and Housing Units'!$B$2:$B$115,0),MATCH('Property Value Dist'!BL$2,'Pop and Housing Units'!$B$2:$P$2,0))*INDEX(Assumptions!$A$1:$H$16,MATCH('Property Value Dist'!BL$4,Assumptions!$A$1:$A$16,0),MATCH('Property Value Dist'!BL$2,Assumptions!$A$1:$H$1,0)),0)</f>
        <v>7585</v>
      </c>
      <c r="BM56" s="17">
        <f>ROUND(INDEX('Pop and Housing Units'!$B$2:$P$115,MATCH('Property Value Dist'!$B56,'Pop and Housing Units'!$B$2:$B$115,0),MATCH('Property Value Dist'!BM$2,'Pop and Housing Units'!$B$2:$P$2,0))*INDEX(Assumptions!$A$1:$H$16,MATCH('Property Value Dist'!BM$4,Assumptions!$A$1:$A$16,0),MATCH('Property Value Dist'!BM$2,Assumptions!$A$1:$H$1,0)),0)</f>
        <v>1517</v>
      </c>
      <c r="BN56" s="17">
        <f>ROUND(INDEX('Pop and Housing Units'!$B$2:$P$115,MATCH('Property Value Dist'!$B56,'Pop and Housing Units'!$B$2:$B$115,0),MATCH('Property Value Dist'!BN$2,'Pop and Housing Units'!$B$2:$P$2,0))*INDEX(Assumptions!$A$1:$H$16,MATCH('Property Value Dist'!BN$4,Assumptions!$A$1:$A$16,0),MATCH('Property Value Dist'!BN$2,Assumptions!$A$1:$H$1,0)),0)</f>
        <v>253</v>
      </c>
      <c r="BO56" s="17">
        <f>ROUND(INDEX('Pop and Housing Units'!$B$2:$P$115,MATCH('Property Value Dist'!$B56,'Pop and Housing Units'!$B$2:$B$115,0),MATCH('Property Value Dist'!BO$2,'Pop and Housing Units'!$B$2:$P$2,0))*INDEX(Assumptions!$A$1:$H$16,MATCH('Property Value Dist'!BO$4,Assumptions!$A$1:$A$16,0),MATCH('Property Value Dist'!BO$2,Assumptions!$A$1:$H$1,0)),0)</f>
        <v>4130</v>
      </c>
      <c r="BP56" s="17">
        <f>ROUND(INDEX('Pop and Housing Units'!$B$2:$P$115,MATCH('Property Value Dist'!$B56,'Pop and Housing Units'!$B$2:$B$115,0),MATCH('Property Value Dist'!BP$2,'Pop and Housing Units'!$B$2:$P$2,0))*INDEX(Assumptions!$A$1:$H$16,MATCH('Property Value Dist'!BP$4,Assumptions!$A$1:$A$16,0),MATCH('Property Value Dist'!BP$2,Assumptions!$A$1:$H$1,0)),0)</f>
        <v>17065</v>
      </c>
      <c r="BQ56" s="17">
        <f>ROUND(INDEX('Pop and Housing Units'!$B$2:$P$115,MATCH('Property Value Dist'!$B56,'Pop and Housing Units'!$B$2:$B$115,0),MATCH('Property Value Dist'!BQ$2,'Pop and Housing Units'!$B$2:$P$2,0))*INDEX(Assumptions!$A$1:$H$16,MATCH('Property Value Dist'!BQ$4,Assumptions!$A$1:$A$16,0),MATCH('Property Value Dist'!BQ$2,Assumptions!$A$1:$H$1,0)),0)</f>
        <v>35502</v>
      </c>
      <c r="BR56" s="17">
        <f>ROUND(INDEX('Pop and Housing Units'!$B$2:$P$115,MATCH('Property Value Dist'!$B56,'Pop and Housing Units'!$B$2:$B$115,0),MATCH('Property Value Dist'!BR$2,'Pop and Housing Units'!$B$2:$P$2,0))*INDEX(Assumptions!$A$1:$H$16,MATCH('Property Value Dist'!BR$4,Assumptions!$A$1:$A$16,0),MATCH('Property Value Dist'!BR$2,Assumptions!$A$1:$H$1,0)),0)</f>
        <v>30039</v>
      </c>
      <c r="BS56" s="17">
        <f>ROUND(INDEX('Pop and Housing Units'!$B$2:$P$115,MATCH('Property Value Dist'!$B56,'Pop and Housing Units'!$B$2:$B$115,0),MATCH('Property Value Dist'!BS$2,'Pop and Housing Units'!$B$2:$P$2,0))*INDEX(Assumptions!$A$1:$H$16,MATCH('Property Value Dist'!BS$4,Assumptions!$A$1:$A$16,0),MATCH('Property Value Dist'!BS$2,Assumptions!$A$1:$H$1,0)),0)</f>
        <v>36087</v>
      </c>
      <c r="BT56" s="17">
        <f>ROUND(INDEX('Pop and Housing Units'!$B$2:$P$115,MATCH('Property Value Dist'!$B56,'Pop and Housing Units'!$B$2:$B$115,0),MATCH('Property Value Dist'!BT$2,'Pop and Housing Units'!$B$2:$P$2,0))*INDEX(Assumptions!$A$1:$H$16,MATCH('Property Value Dist'!BT$4,Assumptions!$A$1:$A$16,0),MATCH('Property Value Dist'!BT$2,Assumptions!$A$1:$H$1,0)),0)</f>
        <v>23046</v>
      </c>
      <c r="BU56" s="17">
        <f>ROUND(INDEX('Pop and Housing Units'!$B$2:$P$115,MATCH('Property Value Dist'!$B56,'Pop and Housing Units'!$B$2:$B$115,0),MATCH('Property Value Dist'!BU$2,'Pop and Housing Units'!$B$2:$P$2,0))*INDEX(Assumptions!$A$1:$H$16,MATCH('Property Value Dist'!BU$4,Assumptions!$A$1:$A$16,0),MATCH('Property Value Dist'!BU$2,Assumptions!$A$1:$H$1,0)),0)</f>
        <v>13086</v>
      </c>
      <c r="BV56" s="17">
        <f>ROUND(INDEX('Pop and Housing Units'!$B$2:$P$115,MATCH('Property Value Dist'!$B56,'Pop and Housing Units'!$B$2:$B$115,0),MATCH('Property Value Dist'!BV$2,'Pop and Housing Units'!$B$2:$P$2,0))*INDEX(Assumptions!$A$1:$H$16,MATCH('Property Value Dist'!BV$4,Assumptions!$A$1:$A$16,0),MATCH('Property Value Dist'!BV$2,Assumptions!$A$1:$H$1,0)),0)</f>
        <v>38268</v>
      </c>
      <c r="BW56" s="17">
        <f>ROUND(INDEX('Pop and Housing Units'!$B$2:$P$115,MATCH('Property Value Dist'!$B56,'Pop and Housing Units'!$B$2:$B$115,0),MATCH('Property Value Dist'!BW$2,'Pop and Housing Units'!$B$2:$P$2,0))*INDEX(Assumptions!$A$1:$H$16,MATCH('Property Value Dist'!BW$4,Assumptions!$A$1:$A$16,0),MATCH('Property Value Dist'!BW$2,Assumptions!$A$1:$H$1,0)),0)</f>
        <v>18010</v>
      </c>
      <c r="BX56" s="17">
        <f>ROUND(INDEX('Pop and Housing Units'!$B$2:$P$115,MATCH('Property Value Dist'!$B56,'Pop and Housing Units'!$B$2:$B$115,0),MATCH('Property Value Dist'!BX$2,'Pop and Housing Units'!$B$2:$P$2,0))*INDEX(Assumptions!$A$1:$H$16,MATCH('Property Value Dist'!BX$4,Assumptions!$A$1:$A$16,0),MATCH('Property Value Dist'!BX$2,Assumptions!$A$1:$H$1,0)),0)</f>
        <v>6858</v>
      </c>
      <c r="BY56" s="17">
        <f>ROUND(INDEX('Pop and Housing Units'!$B$2:$P$115,MATCH('Property Value Dist'!$B56,'Pop and Housing Units'!$B$2:$B$115,0),MATCH('Property Value Dist'!BY$2,'Pop and Housing Units'!$B$2:$P$2,0))*INDEX(Assumptions!$A$1:$H$16,MATCH('Property Value Dist'!BY$4,Assumptions!$A$1:$A$16,0),MATCH('Property Value Dist'!BY$2,Assumptions!$A$1:$H$1,0)),0)</f>
        <v>3552</v>
      </c>
      <c r="BZ56" s="17">
        <f>ROUND(INDEX('Pop and Housing Units'!$B$2:$P$115,MATCH('Property Value Dist'!$B56,'Pop and Housing Units'!$B$2:$B$115,0),MATCH('Property Value Dist'!BZ$2,'Pop and Housing Units'!$B$2:$P$2,0))*INDEX(Assumptions!$A$1:$H$16,MATCH('Property Value Dist'!BZ$4,Assumptions!$A$1:$A$16,0),MATCH('Property Value Dist'!BZ$2,Assumptions!$A$1:$H$1,0)),0)</f>
        <v>2428</v>
      </c>
      <c r="CA56" s="17">
        <f>ROUND(INDEX('Pop and Housing Units'!$B$2:$P$115,MATCH('Property Value Dist'!$B56,'Pop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56" s="17">
        <f>ROUND(INDEX('Pop and Housing Units'!$B$2:$P$115,MATCH('Property Value Dist'!$B56,'Pop and Housing Units'!$B$2:$B$115,0),MATCH('Property Value Dist'!CB$2,'Pop and Housing Units'!$B$2:$P$2,0))*INDEX(Assumptions!$A$1:$H$16,MATCH('Property Value Dist'!CB$4,Assumptions!$A$1:$A$16,0),MATCH('Property Value Dist'!CB$2,Assumptions!$A$1:$H$1,0)),0)</f>
        <v>899</v>
      </c>
    </row>
    <row r="57" spans="2:80">
      <c r="B57" s="18">
        <f t="shared" si="6"/>
        <v>2072</v>
      </c>
      <c r="C57" s="19">
        <f>ROUND(INDEX('Pop and Housing Units'!$B$2:$P$115,MATCH('Property Value Dist'!$B57,'Pop and Housing Units'!$B$2:$B$115,0),MATCH('Property Value Dist'!C$2,'Pop and Housing Units'!$B$2:$P$2,0))*INDEX(Assumptions!$A$1:$H$16,MATCH('Property Value Dist'!C$4,Assumptions!$A$1:$A$16,0),MATCH('Property Value Dist'!C$2,Assumptions!$A$1:$H$1,0)),0)</f>
        <v>396327</v>
      </c>
      <c r="D57" s="19">
        <f>ROUND(INDEX('Pop and Housing Units'!$B$2:$P$115,MATCH('Property Value Dist'!$B57,'Pop and Housing Units'!$B$2:$B$115,0),MATCH('Property Value Dist'!D$2,'Pop and Housing Units'!$B$2:$P$2,0))*INDEX(Assumptions!$A$1:$H$16,MATCH('Property Value Dist'!D$4,Assumptions!$A$1:$A$16,0),MATCH('Property Value Dist'!D$2,Assumptions!$A$1:$H$1,0)),0)</f>
        <v>423056</v>
      </c>
      <c r="E57" s="19">
        <f>ROUND(INDEX('Pop and Housing Units'!$B$2:$P$115,MATCH('Property Value Dist'!$B57,'Pop and Housing Units'!$B$2:$B$115,0),MATCH('Property Value Dist'!E$2,'Pop and Housing Units'!$B$2:$P$2,0))*INDEX(Assumptions!$A$1:$H$16,MATCH('Property Value Dist'!E$4,Assumptions!$A$1:$A$16,0),MATCH('Property Value Dist'!E$2,Assumptions!$A$1:$H$1,0)),0)</f>
        <v>640574</v>
      </c>
      <c r="F57" s="19">
        <f>ROUND(INDEX('Pop and Housing Units'!$B$2:$P$115,MATCH('Property Value Dist'!$B57,'Pop and Housing Units'!$B$2:$B$115,0),MATCH('Property Value Dist'!F$2,'Pop and Housing Units'!$B$2:$P$2,0))*INDEX(Assumptions!$A$1:$H$16,MATCH('Property Value Dist'!F$4,Assumptions!$A$1:$A$16,0),MATCH('Property Value Dist'!F$2,Assumptions!$A$1:$H$1,0)),0)</f>
        <v>1478390</v>
      </c>
      <c r="G57" s="19">
        <f>ROUND(INDEX('Pop and Housing Units'!$B$2:$P$115,MATCH('Property Value Dist'!$B57,'Pop and Housing Units'!$B$2:$B$115,0),MATCH('Property Value Dist'!G$2,'Pop and Housing Units'!$B$2:$P$2,0))*INDEX(Assumptions!$A$1:$H$16,MATCH('Property Value Dist'!G$4,Assumptions!$A$1:$A$16,0),MATCH('Property Value Dist'!G$2,Assumptions!$A$1:$H$1,0)),0)</f>
        <v>993581</v>
      </c>
      <c r="H57" s="19">
        <f>ROUND(INDEX('Pop and Housing Units'!$B$2:$P$115,MATCH('Property Value Dist'!$B57,'Pop and Housing Units'!$B$2:$B$115,0),MATCH('Property Value Dist'!H$2,'Pop and Housing Units'!$B$2:$P$2,0))*INDEX(Assumptions!$A$1:$H$16,MATCH('Property Value Dist'!H$4,Assumptions!$A$1:$A$16,0),MATCH('Property Value Dist'!H$2,Assumptions!$A$1:$H$1,0)),0)</f>
        <v>753942</v>
      </c>
      <c r="I57" s="19">
        <f>ROUND(INDEX('Pop and Housing Units'!$B$2:$P$115,MATCH('Property Value Dist'!$B57,'Pop and Housing Units'!$B$2:$B$115,0),MATCH('Property Value Dist'!I$2,'Pop and Housing Units'!$B$2:$P$2,0))*INDEX(Assumptions!$A$1:$H$16,MATCH('Property Value Dist'!I$4,Assumptions!$A$1:$A$16,0),MATCH('Property Value Dist'!I$2,Assumptions!$A$1:$H$1,0)),0)</f>
        <v>2112513</v>
      </c>
      <c r="J57" s="19">
        <f>ROUND(INDEX('Pop and Housing Units'!$B$2:$P$115,MATCH('Property Value Dist'!$B57,'Pop and Housing Units'!$B$2:$B$115,0),MATCH('Property Value Dist'!J$2,'Pop and Housing Units'!$B$2:$P$2,0))*INDEX(Assumptions!$A$1:$H$16,MATCH('Property Value Dist'!J$4,Assumptions!$A$1:$A$16,0),MATCH('Property Value Dist'!J$2,Assumptions!$A$1:$H$1,0)),0)</f>
        <v>1060865</v>
      </c>
      <c r="K57" s="19">
        <f>ROUND(INDEX('Pop and Housing Units'!$B$2:$P$115,MATCH('Property Value Dist'!$B57,'Pop and Housing Units'!$B$2:$B$115,0),MATCH('Property Value Dist'!K$2,'Pop and Housing Units'!$B$2:$P$2,0))*INDEX(Assumptions!$A$1:$H$16,MATCH('Property Value Dist'!K$4,Assumptions!$A$1:$A$16,0),MATCH('Property Value Dist'!K$2,Assumptions!$A$1:$H$1,0)),0)</f>
        <v>486652</v>
      </c>
      <c r="L57" s="19">
        <f>ROUND(INDEX('Pop and Housing Units'!$B$2:$P$115,MATCH('Property Value Dist'!$B57,'Pop and Housing Units'!$B$2:$B$115,0),MATCH('Property Value Dist'!L$2,'Pop and Housing Units'!$B$2:$P$2,0))*INDEX(Assumptions!$A$1:$H$16,MATCH('Property Value Dist'!L$4,Assumptions!$A$1:$A$16,0),MATCH('Property Value Dist'!L$2,Assumptions!$A$1:$H$1,0)),0)</f>
        <v>528128</v>
      </c>
      <c r="M57" s="19">
        <f>ROUND(INDEX('Pop and Housing Units'!$B$2:$P$115,MATCH('Property Value Dist'!$B57,'Pop and Housing Units'!$B$2:$B$115,0),MATCH('Property Value Dist'!M$2,'Pop and Housing Units'!$B$2:$P$2,0))*INDEX(Assumptions!$A$1:$H$16,MATCH('Property Value Dist'!M$4,Assumptions!$A$1:$A$16,0),MATCH('Property Value Dist'!M$2,Assumptions!$A$1:$H$1,0)),0)</f>
        <v>183416</v>
      </c>
      <c r="N57" s="19">
        <f>ROUND(INDEX('Pop and Housing Units'!$B$2:$P$115,MATCH('Property Value Dist'!$B57,'Pop and Housing Units'!$B$2:$B$115,0),MATCH('Property Value Dist'!N$2,'Pop and Housing Units'!$B$2:$P$2,0))*INDEX(Assumptions!$A$1:$H$16,MATCH('Property Value Dist'!N$4,Assumptions!$A$1:$A$16,0),MATCH('Property Value Dist'!N$2,Assumptions!$A$1:$H$1,0)),0)</f>
        <v>104151</v>
      </c>
      <c r="O57" s="19">
        <f>ROUND(INDEX('Pop and Housing Units'!$B$2:$P$115,MATCH('Property Value Dist'!$B57,'Pop and Housing Units'!$B$2:$B$115,0),MATCH('Property Value Dist'!O$2,'Pop and Housing Units'!$B$2:$P$2,0))*INDEX(Assumptions!$A$1:$H$16,MATCH('Property Value Dist'!O$4,Assumptions!$A$1:$A$16,0),MATCH('Property Value Dist'!O$2,Assumptions!$A$1:$H$1,0)),0)</f>
        <v>55301</v>
      </c>
      <c r="P57" s="19">
        <f>ROUND(INDEX('Pop and Housing Units'!$B$2:$P$115,MATCH('Property Value Dist'!$B57,'Pop and Housing Units'!$B$2:$B$115,0),MATCH('Property Value Dist'!P$2,'Pop and Housing Units'!$B$2:$P$2,0))*INDEX(Assumptions!$A$1:$H$16,MATCH('Property Value Dist'!P$4,Assumptions!$A$1:$A$16,0),MATCH('Property Value Dist'!P$2,Assumptions!$A$1:$H$1,0)),0)</f>
        <v>438269</v>
      </c>
      <c r="Q57" s="19">
        <f>ROUND(INDEX('Pop and Housing Units'!$B$2:$P$115,MATCH('Property Value Dist'!$B57,'Pop and Housing Units'!$B$2:$B$115,0),MATCH('Property Value Dist'!Q$2,'Pop and Housing Units'!$B$2:$P$2,0))*INDEX(Assumptions!$A$1:$H$16,MATCH('Property Value Dist'!Q$4,Assumptions!$A$1:$A$16,0),MATCH('Property Value Dist'!Q$2,Assumptions!$A$1:$H$1,0)),0)</f>
        <v>371802</v>
      </c>
      <c r="R57" s="19">
        <f>ROUND(INDEX('Pop and Housing Units'!$B$2:$P$115,MATCH('Property Value Dist'!$B57,'Pop and Housing Units'!$B$2:$B$115,0),MATCH('Property Value Dist'!R$2,'Pop and Housing Units'!$B$2:$P$2,0))*INDEX(Assumptions!$A$1:$H$16,MATCH('Property Value Dist'!R$4,Assumptions!$A$1:$A$16,0),MATCH('Property Value Dist'!R$2,Assumptions!$A$1:$H$1,0)),0)</f>
        <v>479811</v>
      </c>
      <c r="S57" s="19">
        <f>ROUND(INDEX('Pop and Housing Units'!$B$2:$P$115,MATCH('Property Value Dist'!$B57,'Pop and Housing Units'!$B$2:$B$115,0),MATCH('Property Value Dist'!S$2,'Pop and Housing Units'!$B$2:$P$2,0))*INDEX(Assumptions!$A$1:$H$16,MATCH('Property Value Dist'!S$4,Assumptions!$A$1:$A$16,0),MATCH('Property Value Dist'!S$2,Assumptions!$A$1:$H$1,0)),0)</f>
        <v>1060016</v>
      </c>
      <c r="T57" s="19">
        <f>ROUND(INDEX('Pop and Housing Units'!$B$2:$P$115,MATCH('Property Value Dist'!$B57,'Pop and Housing Units'!$B$2:$B$115,0),MATCH('Property Value Dist'!T$2,'Pop and Housing Units'!$B$2:$P$2,0))*INDEX(Assumptions!$A$1:$H$16,MATCH('Property Value Dist'!T$4,Assumptions!$A$1:$A$16,0),MATCH('Property Value Dist'!T$2,Assumptions!$A$1:$H$1,0)),0)</f>
        <v>775453</v>
      </c>
      <c r="U57" s="19">
        <f>ROUND(INDEX('Pop and Housing Units'!$B$2:$P$115,MATCH('Property Value Dist'!$B57,'Pop and Housing Units'!$B$2:$B$115,0),MATCH('Property Value Dist'!U$2,'Pop and Housing Units'!$B$2:$P$2,0))*INDEX(Assumptions!$A$1:$H$16,MATCH('Property Value Dist'!U$4,Assumptions!$A$1:$A$16,0),MATCH('Property Value Dist'!U$2,Assumptions!$A$1:$H$1,0)),0)</f>
        <v>655673</v>
      </c>
      <c r="V57" s="19">
        <f>ROUND(INDEX('Pop and Housing Units'!$B$2:$P$115,MATCH('Property Value Dist'!$B57,'Pop and Housing Units'!$B$2:$B$115,0),MATCH('Property Value Dist'!V$2,'Pop and Housing Units'!$B$2:$P$2,0))*INDEX(Assumptions!$A$1:$H$16,MATCH('Property Value Dist'!V$4,Assumptions!$A$1:$A$16,0),MATCH('Property Value Dist'!V$2,Assumptions!$A$1:$H$1,0)),0)</f>
        <v>1692149</v>
      </c>
      <c r="W57" s="19">
        <f>ROUND(INDEX('Pop and Housing Units'!$B$2:$P$115,MATCH('Property Value Dist'!$B57,'Pop and Housing Units'!$B$2:$B$115,0),MATCH('Property Value Dist'!W$2,'Pop and Housing Units'!$B$2:$P$2,0))*INDEX(Assumptions!$A$1:$H$16,MATCH('Property Value Dist'!W$4,Assumptions!$A$1:$A$16,0),MATCH('Property Value Dist'!W$2,Assumptions!$A$1:$H$1,0)),0)</f>
        <v>779607</v>
      </c>
      <c r="X57" s="19">
        <f>ROUND(INDEX('Pop and Housing Units'!$B$2:$P$115,MATCH('Property Value Dist'!$B57,'Pop and Housing Units'!$B$2:$B$115,0),MATCH('Property Value Dist'!X$2,'Pop and Housing Units'!$B$2:$P$2,0))*INDEX(Assumptions!$A$1:$H$16,MATCH('Property Value Dist'!X$4,Assumptions!$A$1:$A$16,0),MATCH('Property Value Dist'!X$2,Assumptions!$A$1:$H$1,0)),0)</f>
        <v>336491</v>
      </c>
      <c r="Y57" s="19">
        <f>ROUND(INDEX('Pop and Housing Units'!$B$2:$P$115,MATCH('Property Value Dist'!$B57,'Pop and Housing Units'!$B$2:$B$115,0),MATCH('Property Value Dist'!Y$2,'Pop and Housing Units'!$B$2:$P$2,0))*INDEX(Assumptions!$A$1:$H$16,MATCH('Property Value Dist'!Y$4,Assumptions!$A$1:$A$16,0),MATCH('Property Value Dist'!Y$2,Assumptions!$A$1:$H$1,0)),0)</f>
        <v>214634</v>
      </c>
      <c r="Z57" s="19">
        <f>ROUND(INDEX('Pop and Housing Units'!$B$2:$P$115,MATCH('Property Value Dist'!$B57,'Pop and Housing Units'!$B$2:$B$115,0),MATCH('Property Value Dist'!Z$2,'Pop and Housing Units'!$B$2:$P$2,0))*INDEX(Assumptions!$A$1:$H$16,MATCH('Property Value Dist'!Z$4,Assumptions!$A$1:$A$16,0),MATCH('Property Value Dist'!Z$2,Assumptions!$A$1:$H$1,0)),0)</f>
        <v>55389</v>
      </c>
      <c r="AA57" s="19">
        <f>ROUND(INDEX('Pop and Housing Units'!$B$2:$P$115,MATCH('Property Value Dist'!$B57,'Pop and Housing Units'!$B$2:$B$115,0),MATCH('Property Value Dist'!AA$2,'Pop and Housing Units'!$B$2:$P$2,0))*INDEX(Assumptions!$A$1:$H$16,MATCH('Property Value Dist'!AA$4,Assumptions!$A$1:$A$16,0),MATCH('Property Value Dist'!AA$2,Assumptions!$A$1:$H$1,0)),0)</f>
        <v>38773</v>
      </c>
      <c r="AB57" s="19">
        <f>ROUND(INDEX('Pop and Housing Units'!$B$2:$P$115,MATCH('Property Value Dist'!$B57,'Pop and Housing Units'!$B$2:$B$115,0),MATCH('Property Value Dist'!AB$2,'Pop and Housing Units'!$B$2:$P$2,0))*INDEX(Assumptions!$A$1:$H$16,MATCH('Property Value Dist'!AB$4,Assumptions!$A$1:$A$16,0),MATCH('Property Value Dist'!AB$2,Assumptions!$A$1:$H$1,0)),0)</f>
        <v>25618</v>
      </c>
      <c r="AC57" s="19">
        <f>ROUND(INDEX('Pop and Housing Units'!$B$2:$P$115,MATCH('Property Value Dist'!$B57,'Pop and Housing Units'!$B$2:$B$115,0),MATCH('Property Value Dist'!AC$2,'Pop and Housing Units'!$B$2:$P$2,0))*INDEX(Assumptions!$A$1:$H$16,MATCH('Property Value Dist'!AC$4,Assumptions!$A$1:$A$16,0),MATCH('Property Value Dist'!AC$2,Assumptions!$A$1:$H$1,0)),0)</f>
        <v>257997</v>
      </c>
      <c r="AD57" s="19">
        <f>ROUND(INDEX('Pop and Housing Units'!$B$2:$P$115,MATCH('Property Value Dist'!$B57,'Pop and Housing Units'!$B$2:$B$115,0),MATCH('Property Value Dist'!AD$2,'Pop and Housing Units'!$B$2:$P$2,0))*INDEX(Assumptions!$A$1:$H$16,MATCH('Property Value Dist'!AD$4,Assumptions!$A$1:$A$16,0),MATCH('Property Value Dist'!AD$2,Assumptions!$A$1:$H$1,0)),0)</f>
        <v>451494</v>
      </c>
      <c r="AE57" s="19">
        <f>ROUND(INDEX('Pop and Housing Units'!$B$2:$P$115,MATCH('Property Value Dist'!$B57,'Pop and Housing Units'!$B$2:$B$115,0),MATCH('Property Value Dist'!AE$2,'Pop and Housing Units'!$B$2:$P$2,0))*INDEX(Assumptions!$A$1:$H$16,MATCH('Property Value Dist'!AE$4,Assumptions!$A$1:$A$16,0),MATCH('Property Value Dist'!AE$2,Assumptions!$A$1:$H$1,0)),0)</f>
        <v>813849</v>
      </c>
      <c r="AF57" s="19">
        <f>ROUND(INDEX('Pop and Housing Units'!$B$2:$P$115,MATCH('Property Value Dist'!$B57,'Pop and Housing Units'!$B$2:$B$115,0),MATCH('Property Value Dist'!AF$2,'Pop and Housing Units'!$B$2:$P$2,0))*INDEX(Assumptions!$A$1:$H$16,MATCH('Property Value Dist'!AF$4,Assumptions!$A$1:$A$16,0),MATCH('Property Value Dist'!AF$2,Assumptions!$A$1:$H$1,0)),0)</f>
        <v>1566099</v>
      </c>
      <c r="AG57" s="19">
        <f>ROUND(INDEX('Pop and Housing Units'!$B$2:$P$115,MATCH('Property Value Dist'!$B57,'Pop and Housing Units'!$B$2:$B$115,0),MATCH('Property Value Dist'!AG$2,'Pop and Housing Units'!$B$2:$P$2,0))*INDEX(Assumptions!$A$1:$H$16,MATCH('Property Value Dist'!AG$4,Assumptions!$A$1:$A$16,0),MATCH('Property Value Dist'!AG$2,Assumptions!$A$1:$H$1,0)),0)</f>
        <v>763120</v>
      </c>
      <c r="AH57" s="19">
        <f>ROUND(INDEX('Pop and Housing Units'!$B$2:$P$115,MATCH('Property Value Dist'!$B57,'Pop and Housing Units'!$B$2:$B$115,0),MATCH('Property Value Dist'!AH$2,'Pop and Housing Units'!$B$2:$P$2,0))*INDEX(Assumptions!$A$1:$H$16,MATCH('Property Value Dist'!AH$4,Assumptions!$A$1:$A$16,0),MATCH('Property Value Dist'!AH$2,Assumptions!$A$1:$H$1,0)),0)</f>
        <v>551504</v>
      </c>
      <c r="AI57" s="19">
        <f>ROUND(INDEX('Pop and Housing Units'!$B$2:$P$115,MATCH('Property Value Dist'!$B57,'Pop and Housing Units'!$B$2:$B$115,0),MATCH('Property Value Dist'!AI$2,'Pop and Housing Units'!$B$2:$P$2,0))*INDEX(Assumptions!$A$1:$H$16,MATCH('Property Value Dist'!AI$4,Assumptions!$A$1:$A$16,0),MATCH('Property Value Dist'!AI$2,Assumptions!$A$1:$H$1,0)),0)</f>
        <v>1372601</v>
      </c>
      <c r="AJ57" s="19">
        <f>ROUND(INDEX('Pop and Housing Units'!$B$2:$P$115,MATCH('Property Value Dist'!$B57,'Pop and Housing Units'!$B$2:$B$115,0),MATCH('Property Value Dist'!AJ$2,'Pop and Housing Units'!$B$2:$P$2,0))*INDEX(Assumptions!$A$1:$H$16,MATCH('Property Value Dist'!AJ$4,Assumptions!$A$1:$A$16,0),MATCH('Property Value Dist'!AJ$2,Assumptions!$A$1:$H$1,0)),0)</f>
        <v>730508</v>
      </c>
      <c r="AK57" s="19">
        <f>ROUND(INDEX('Pop and Housing Units'!$B$2:$P$115,MATCH('Property Value Dist'!$B57,'Pop and Housing Units'!$B$2:$B$115,0),MATCH('Property Value Dist'!AK$2,'Pop and Housing Units'!$B$2:$P$2,0))*INDEX(Assumptions!$A$1:$H$16,MATCH('Property Value Dist'!AK$4,Assumptions!$A$1:$A$16,0),MATCH('Property Value Dist'!AK$2,Assumptions!$A$1:$H$1,0)),0)</f>
        <v>314524</v>
      </c>
      <c r="AL57" s="19">
        <f>ROUND(INDEX('Pop and Housing Units'!$B$2:$P$115,MATCH('Property Value Dist'!$B57,'Pop and Housing Units'!$B$2:$B$115,0),MATCH('Property Value Dist'!AL$2,'Pop and Housing Units'!$B$2:$P$2,0))*INDEX(Assumptions!$A$1:$H$16,MATCH('Property Value Dist'!AL$4,Assumptions!$A$1:$A$16,0),MATCH('Property Value Dist'!AL$2,Assumptions!$A$1:$H$1,0)),0)</f>
        <v>308727</v>
      </c>
      <c r="AM57" s="19">
        <f>ROUND(INDEX('Pop and Housing Units'!$B$2:$P$115,MATCH('Property Value Dist'!$B57,'Pop and Housing Units'!$B$2:$B$115,0),MATCH('Property Value Dist'!AM$2,'Pop and Housing Units'!$B$2:$P$2,0))*INDEX(Assumptions!$A$1:$H$16,MATCH('Property Value Dist'!AM$4,Assumptions!$A$1:$A$16,0),MATCH('Property Value Dist'!AM$2,Assumptions!$A$1:$H$1,0)),0)</f>
        <v>63050</v>
      </c>
      <c r="AN57" s="19">
        <f>ROUND(INDEX('Pop and Housing Units'!$B$2:$P$115,MATCH('Property Value Dist'!$B57,'Pop and Housing Units'!$B$2:$B$115,0),MATCH('Property Value Dist'!AN$2,'Pop and Housing Units'!$B$2:$P$2,0))*INDEX(Assumptions!$A$1:$H$16,MATCH('Property Value Dist'!AN$4,Assumptions!$A$1:$A$16,0),MATCH('Property Value Dist'!AN$2,Assumptions!$A$1:$H$1,0)),0)</f>
        <v>26090</v>
      </c>
      <c r="AO57" s="19">
        <f>ROUND(INDEX('Pop and Housing Units'!$B$2:$P$115,MATCH('Property Value Dist'!$B57,'Pop and Housing Units'!$B$2:$B$115,0),MATCH('Property Value Dist'!AO$2,'Pop and Housing Units'!$B$2:$P$2,0))*INDEX(Assumptions!$A$1:$H$16,MATCH('Property Value Dist'!AO$4,Assumptions!$A$1:$A$16,0),MATCH('Property Value Dist'!AO$2,Assumptions!$A$1:$H$1,0)),0)</f>
        <v>27539</v>
      </c>
      <c r="AP57" s="19">
        <f>ROUND(INDEX('Pop and Housing Units'!$B$2:$P$115,MATCH('Property Value Dist'!$B57,'Pop and Housing Units'!$B$2:$B$115,0),MATCH('Property Value Dist'!AP$2,'Pop and Housing Units'!$B$2:$P$2,0))*INDEX(Assumptions!$A$1:$H$16,MATCH('Property Value Dist'!AP$4,Assumptions!$A$1:$A$16,0),MATCH('Property Value Dist'!AP$2,Assumptions!$A$1:$H$1,0)),0)</f>
        <v>135414</v>
      </c>
      <c r="AQ57" s="19">
        <f>ROUND(INDEX('Pop and Housing Units'!$B$2:$P$115,MATCH('Property Value Dist'!$B57,'Pop and Housing Units'!$B$2:$B$115,0),MATCH('Property Value Dist'!AQ$2,'Pop and Housing Units'!$B$2:$P$2,0))*INDEX(Assumptions!$A$1:$H$16,MATCH('Property Value Dist'!AQ$4,Assumptions!$A$1:$A$16,0),MATCH('Property Value Dist'!AQ$2,Assumptions!$A$1:$H$1,0)),0)</f>
        <v>135846</v>
      </c>
      <c r="AR57" s="19">
        <f>ROUND(INDEX('Pop and Housing Units'!$B$2:$P$115,MATCH('Property Value Dist'!$B57,'Pop and Housing Units'!$B$2:$B$115,0),MATCH('Property Value Dist'!AR$2,'Pop and Housing Units'!$B$2:$P$2,0))*INDEX(Assumptions!$A$1:$H$16,MATCH('Property Value Dist'!AR$4,Assumptions!$A$1:$A$16,0),MATCH('Property Value Dist'!AR$2,Assumptions!$A$1:$H$1,0)),0)</f>
        <v>113541</v>
      </c>
      <c r="AS57" s="19">
        <f>ROUND(INDEX('Pop and Housing Units'!$B$2:$P$115,MATCH('Property Value Dist'!$B57,'Pop and Housing Units'!$B$2:$B$115,0),MATCH('Property Value Dist'!AS$2,'Pop and Housing Units'!$B$2:$P$2,0))*INDEX(Assumptions!$A$1:$H$16,MATCH('Property Value Dist'!AS$4,Assumptions!$A$1:$A$16,0),MATCH('Property Value Dist'!AS$2,Assumptions!$A$1:$H$1,0)),0)</f>
        <v>124190</v>
      </c>
      <c r="AT57" s="19">
        <f>ROUND(INDEX('Pop and Housing Units'!$B$2:$P$115,MATCH('Property Value Dist'!$B57,'Pop and Housing Units'!$B$2:$B$115,0),MATCH('Property Value Dist'!AT$2,'Pop and Housing Units'!$B$2:$P$2,0))*INDEX(Assumptions!$A$1:$H$16,MATCH('Property Value Dist'!AT$4,Assumptions!$A$1:$A$16,0),MATCH('Property Value Dist'!AT$2,Assumptions!$A$1:$H$1,0)),0)</f>
        <v>63030</v>
      </c>
      <c r="AU57" s="19">
        <f>ROUND(INDEX('Pop and Housing Units'!$B$2:$P$115,MATCH('Property Value Dist'!$B57,'Pop and Housing Units'!$B$2:$B$115,0),MATCH('Property Value Dist'!AU$2,'Pop and Housing Units'!$B$2:$P$2,0))*INDEX(Assumptions!$A$1:$H$16,MATCH('Property Value Dist'!AU$4,Assumptions!$A$1:$A$16,0),MATCH('Property Value Dist'!AU$2,Assumptions!$A$1:$H$1,0)),0)</f>
        <v>24248</v>
      </c>
      <c r="AV57" s="19">
        <f>ROUND(INDEX('Pop and Housing Units'!$B$2:$P$115,MATCH('Property Value Dist'!$B57,'Pop and Housing Units'!$B$2:$B$115,0),MATCH('Property Value Dist'!AV$2,'Pop and Housing Units'!$B$2:$P$2,0))*INDEX(Assumptions!$A$1:$H$16,MATCH('Property Value Dist'!AV$4,Assumptions!$A$1:$A$16,0),MATCH('Property Value Dist'!AV$2,Assumptions!$A$1:$H$1,0)),0)</f>
        <v>72888</v>
      </c>
      <c r="AW57" s="19">
        <f>ROUND(INDEX('Pop and Housing Units'!$B$2:$P$115,MATCH('Property Value Dist'!$B57,'Pop and Housing Units'!$B$2:$B$115,0),MATCH('Property Value Dist'!AW$2,'Pop and Housing Units'!$B$2:$P$2,0))*INDEX(Assumptions!$A$1:$H$16,MATCH('Property Value Dist'!AW$4,Assumptions!$A$1:$A$16,0),MATCH('Property Value Dist'!AW$2,Assumptions!$A$1:$H$1,0)),0)</f>
        <v>20938</v>
      </c>
      <c r="AX57" s="19">
        <f>ROUND(INDEX('Pop and Housing Units'!$B$2:$P$115,MATCH('Property Value Dist'!$B57,'Pop and Housing Units'!$B$2:$B$115,0),MATCH('Property Value Dist'!AX$2,'Pop and Housing Units'!$B$2:$P$2,0))*INDEX(Assumptions!$A$1:$H$16,MATCH('Property Value Dist'!AX$4,Assumptions!$A$1:$A$16,0),MATCH('Property Value Dist'!AX$2,Assumptions!$A$1:$H$1,0)),0)</f>
        <v>13167</v>
      </c>
      <c r="AY57" s="19">
        <f>ROUND(INDEX('Pop and Housing Units'!$B$2:$P$115,MATCH('Property Value Dist'!$B57,'Pop and Housing Units'!$B$2:$B$115,0),MATCH('Property Value Dist'!AY$2,'Pop and Housing Units'!$B$2:$P$2,0))*INDEX(Assumptions!$A$1:$H$16,MATCH('Property Value Dist'!AY$4,Assumptions!$A$1:$A$16,0),MATCH('Property Value Dist'!AY$2,Assumptions!$A$1:$H$1,0)),0)</f>
        <v>7771</v>
      </c>
      <c r="AZ57" s="19">
        <f>ROUND(INDEX('Pop and Housing Units'!$B$2:$P$115,MATCH('Property Value Dist'!$B57,'Pop and Housing Units'!$B$2:$B$115,0),MATCH('Property Value Dist'!AZ$2,'Pop and Housing Units'!$B$2:$P$2,0))*INDEX(Assumptions!$A$1:$H$16,MATCH('Property Value Dist'!AZ$4,Assumptions!$A$1:$A$16,0),MATCH('Property Value Dist'!AZ$2,Assumptions!$A$1:$H$1,0)),0)</f>
        <v>1871</v>
      </c>
      <c r="BA57" s="19">
        <f>ROUND(INDEX('Pop and Housing Units'!$B$2:$P$115,MATCH('Property Value Dist'!$B57,'Pop and Housing Units'!$B$2:$B$115,0),MATCH('Property Value Dist'!BA$2,'Pop and Housing Units'!$B$2:$P$2,0))*INDEX(Assumptions!$A$1:$H$16,MATCH('Property Value Dist'!BA$4,Assumptions!$A$1:$A$16,0),MATCH('Property Value Dist'!BA$2,Assumptions!$A$1:$H$1,0)),0)</f>
        <v>4317</v>
      </c>
      <c r="BB57" s="19">
        <f>ROUND(INDEX('Pop and Housing Units'!$B$2:$P$115,MATCH('Property Value Dist'!$B57,'Pop and Housing Units'!$B$2:$B$115,0),MATCH('Property Value Dist'!BB$2,'Pop and Housing Units'!$B$2:$P$2,0))*INDEX(Assumptions!$A$1:$H$16,MATCH('Property Value Dist'!BB$4,Assumptions!$A$1:$A$16,0),MATCH('Property Value Dist'!BB$2,Assumptions!$A$1:$H$1,0)),0)</f>
        <v>2302</v>
      </c>
      <c r="BC57" s="19">
        <f>ROUND(INDEX('Pop and Housing Units'!$B$2:$P$115,MATCH('Property Value Dist'!$B57,'Pop and Housing Units'!$B$2:$B$115,0),MATCH('Property Value Dist'!BC$2,'Pop and Housing Units'!$B$2:$P$2,0))*INDEX(Assumptions!$A$1:$H$16,MATCH('Property Value Dist'!BC$4,Assumptions!$A$1:$A$16,0),MATCH('Property Value Dist'!BC$2,Assumptions!$A$1:$H$1,0)),0)</f>
        <v>84478</v>
      </c>
      <c r="BD57" s="19">
        <f>ROUND(INDEX('Pop and Housing Units'!$B$2:$P$115,MATCH('Property Value Dist'!$B57,'Pop and Housing Units'!$B$2:$B$115,0),MATCH('Property Value Dist'!BD$2,'Pop and Housing Units'!$B$2:$P$2,0))*INDEX(Assumptions!$A$1:$H$16,MATCH('Property Value Dist'!BD$4,Assumptions!$A$1:$A$16,0),MATCH('Property Value Dist'!BD$2,Assumptions!$A$1:$H$1,0)),0)</f>
        <v>118490</v>
      </c>
      <c r="BE57" s="19">
        <f>ROUND(INDEX('Pop and Housing Units'!$B$2:$P$115,MATCH('Property Value Dist'!$B57,'Pop and Housing Units'!$B$2:$B$115,0),MATCH('Property Value Dist'!BE$2,'Pop and Housing Units'!$B$2:$P$2,0))*INDEX(Assumptions!$A$1:$H$16,MATCH('Property Value Dist'!BE$4,Assumptions!$A$1:$A$16,0),MATCH('Property Value Dist'!BE$2,Assumptions!$A$1:$H$1,0)),0)</f>
        <v>160389</v>
      </c>
      <c r="BF57" s="19">
        <f>ROUND(INDEX('Pop and Housing Units'!$B$2:$P$115,MATCH('Property Value Dist'!$B57,'Pop and Housing Units'!$B$2:$B$115,0),MATCH('Property Value Dist'!BF$2,'Pop and Housing Units'!$B$2:$P$2,0))*INDEX(Assumptions!$A$1:$H$16,MATCH('Property Value Dist'!BF$4,Assumptions!$A$1:$A$16,0),MATCH('Property Value Dist'!BF$2,Assumptions!$A$1:$H$1,0)),0)</f>
        <v>158354</v>
      </c>
      <c r="BG57" s="19">
        <f>ROUND(INDEX('Pop and Housing Units'!$B$2:$P$115,MATCH('Property Value Dist'!$B57,'Pop and Housing Units'!$B$2:$B$115,0),MATCH('Property Value Dist'!BG$2,'Pop and Housing Units'!$B$2:$P$2,0))*INDEX(Assumptions!$A$1:$H$16,MATCH('Property Value Dist'!BG$4,Assumptions!$A$1:$A$16,0),MATCH('Property Value Dist'!BG$2,Assumptions!$A$1:$H$1,0)),0)</f>
        <v>101102</v>
      </c>
      <c r="BH57" s="19">
        <f>ROUND(INDEX('Pop and Housing Units'!$B$2:$P$115,MATCH('Property Value Dist'!$B57,'Pop and Housing Units'!$B$2:$B$115,0),MATCH('Property Value Dist'!BH$2,'Pop and Housing Units'!$B$2:$P$2,0))*INDEX(Assumptions!$A$1:$H$16,MATCH('Property Value Dist'!BH$4,Assumptions!$A$1:$A$16,0),MATCH('Property Value Dist'!BH$2,Assumptions!$A$1:$H$1,0)),0)</f>
        <v>57591</v>
      </c>
      <c r="BI57" s="19">
        <f>ROUND(INDEX('Pop and Housing Units'!$B$2:$P$115,MATCH('Property Value Dist'!$B57,'Pop and Housing Units'!$B$2:$B$115,0),MATCH('Property Value Dist'!BI$2,'Pop and Housing Units'!$B$2:$P$2,0))*INDEX(Assumptions!$A$1:$H$16,MATCH('Property Value Dist'!BI$4,Assumptions!$A$1:$A$16,0),MATCH('Property Value Dist'!BI$2,Assumptions!$A$1:$H$1,0)),0)</f>
        <v>106870</v>
      </c>
      <c r="BJ57" s="19">
        <f>ROUND(INDEX('Pop and Housing Units'!$B$2:$P$115,MATCH('Property Value Dist'!$B57,'Pop and Housing Units'!$B$2:$B$115,0),MATCH('Property Value Dist'!BJ$2,'Pop and Housing Units'!$B$2:$P$2,0))*INDEX(Assumptions!$A$1:$H$16,MATCH('Property Value Dist'!BJ$4,Assumptions!$A$1:$A$16,0),MATCH('Property Value Dist'!BJ$2,Assumptions!$A$1:$H$1,0)),0)</f>
        <v>35538</v>
      </c>
      <c r="BK57" s="19">
        <f>ROUND(INDEX('Pop and Housing Units'!$B$2:$P$115,MATCH('Property Value Dist'!$B57,'Pop and Housing Units'!$B$2:$B$115,0),MATCH('Property Value Dist'!BK$2,'Pop and Housing Units'!$B$2:$P$2,0))*INDEX(Assumptions!$A$1:$H$16,MATCH('Property Value Dist'!BK$4,Assumptions!$A$1:$A$16,0),MATCH('Property Value Dist'!BK$2,Assumptions!$A$1:$H$1,0)),0)</f>
        <v>11790</v>
      </c>
      <c r="BL57" s="19">
        <f>ROUND(INDEX('Pop and Housing Units'!$B$2:$P$115,MATCH('Property Value Dist'!$B57,'Pop and Housing Units'!$B$2:$B$115,0),MATCH('Property Value Dist'!BL$2,'Pop and Housing Units'!$B$2:$P$2,0))*INDEX(Assumptions!$A$1:$H$16,MATCH('Property Value Dist'!BL$4,Assumptions!$A$1:$A$16,0),MATCH('Property Value Dist'!BL$2,Assumptions!$A$1:$H$1,0)),0)</f>
        <v>7634</v>
      </c>
      <c r="BM57" s="19">
        <f>ROUND(INDEX('Pop and Housing Units'!$B$2:$P$115,MATCH('Property Value Dist'!$B57,'Pop and Housing Units'!$B$2:$B$115,0),MATCH('Property Value Dist'!BM$2,'Pop and Housing Units'!$B$2:$P$2,0))*INDEX(Assumptions!$A$1:$H$16,MATCH('Property Value Dist'!BM$4,Assumptions!$A$1:$A$16,0),MATCH('Property Value Dist'!BM$2,Assumptions!$A$1:$H$1,0)),0)</f>
        <v>1527</v>
      </c>
      <c r="BN57" s="19">
        <f>ROUND(INDEX('Pop and Housing Units'!$B$2:$P$115,MATCH('Property Value Dist'!$B57,'Pop and Housing Units'!$B$2:$B$115,0),MATCH('Property Value Dist'!BN$2,'Pop and Housing Units'!$B$2:$P$2,0))*INDEX(Assumptions!$A$1:$H$16,MATCH('Property Value Dist'!BN$4,Assumptions!$A$1:$A$16,0),MATCH('Property Value Dist'!BN$2,Assumptions!$A$1:$H$1,0)),0)</f>
        <v>254</v>
      </c>
      <c r="BO57" s="19">
        <f>ROUND(INDEX('Pop and Housing Units'!$B$2:$P$115,MATCH('Property Value Dist'!$B57,'Pop and Housing Units'!$B$2:$B$115,0),MATCH('Property Value Dist'!BO$2,'Pop and Housing Units'!$B$2:$P$2,0))*INDEX(Assumptions!$A$1:$H$16,MATCH('Property Value Dist'!BO$4,Assumptions!$A$1:$A$16,0),MATCH('Property Value Dist'!BO$2,Assumptions!$A$1:$H$1,0)),0)</f>
        <v>4156</v>
      </c>
      <c r="BP57" s="19">
        <f>ROUND(INDEX('Pop and Housing Units'!$B$2:$P$115,MATCH('Property Value Dist'!$B57,'Pop and Housing Units'!$B$2:$B$115,0),MATCH('Property Value Dist'!BP$2,'Pop and Housing Units'!$B$2:$P$2,0))*INDEX(Assumptions!$A$1:$H$16,MATCH('Property Value Dist'!BP$4,Assumptions!$A$1:$A$16,0),MATCH('Property Value Dist'!BP$2,Assumptions!$A$1:$H$1,0)),0)</f>
        <v>17236</v>
      </c>
      <c r="BQ57" s="19">
        <f>ROUND(INDEX('Pop and Housing Units'!$B$2:$P$115,MATCH('Property Value Dist'!$B57,'Pop and Housing Units'!$B$2:$B$115,0),MATCH('Property Value Dist'!BQ$2,'Pop and Housing Units'!$B$2:$P$2,0))*INDEX(Assumptions!$A$1:$H$16,MATCH('Property Value Dist'!BQ$4,Assumptions!$A$1:$A$16,0),MATCH('Property Value Dist'!BQ$2,Assumptions!$A$1:$H$1,0)),0)</f>
        <v>35857</v>
      </c>
      <c r="BR57" s="19">
        <f>ROUND(INDEX('Pop and Housing Units'!$B$2:$P$115,MATCH('Property Value Dist'!$B57,'Pop and Housing Units'!$B$2:$B$115,0),MATCH('Property Value Dist'!BR$2,'Pop and Housing Units'!$B$2:$P$2,0))*INDEX(Assumptions!$A$1:$H$16,MATCH('Property Value Dist'!BR$4,Assumptions!$A$1:$A$16,0),MATCH('Property Value Dist'!BR$2,Assumptions!$A$1:$H$1,0)),0)</f>
        <v>30339</v>
      </c>
      <c r="BS57" s="19">
        <f>ROUND(INDEX('Pop and Housing Units'!$B$2:$P$115,MATCH('Property Value Dist'!$B57,'Pop and Housing Units'!$B$2:$B$115,0),MATCH('Property Value Dist'!BS$2,'Pop and Housing Units'!$B$2:$P$2,0))*INDEX(Assumptions!$A$1:$H$16,MATCH('Property Value Dist'!BS$4,Assumptions!$A$1:$A$16,0),MATCH('Property Value Dist'!BS$2,Assumptions!$A$1:$H$1,0)),0)</f>
        <v>36447</v>
      </c>
      <c r="BT57" s="19">
        <f>ROUND(INDEX('Pop and Housing Units'!$B$2:$P$115,MATCH('Property Value Dist'!$B57,'Pop and Housing Units'!$B$2:$B$115,0),MATCH('Property Value Dist'!BT$2,'Pop and Housing Units'!$B$2:$P$2,0))*INDEX(Assumptions!$A$1:$H$16,MATCH('Property Value Dist'!BT$4,Assumptions!$A$1:$A$16,0),MATCH('Property Value Dist'!BT$2,Assumptions!$A$1:$H$1,0)),0)</f>
        <v>23276</v>
      </c>
      <c r="BU57" s="19">
        <f>ROUND(INDEX('Pop and Housing Units'!$B$2:$P$115,MATCH('Property Value Dist'!$B57,'Pop and Housing Units'!$B$2:$B$115,0),MATCH('Property Value Dist'!BU$2,'Pop and Housing Units'!$B$2:$P$2,0))*INDEX(Assumptions!$A$1:$H$16,MATCH('Property Value Dist'!BU$4,Assumptions!$A$1:$A$16,0),MATCH('Property Value Dist'!BU$2,Assumptions!$A$1:$H$1,0)),0)</f>
        <v>13216</v>
      </c>
      <c r="BV57" s="19">
        <f>ROUND(INDEX('Pop and Housing Units'!$B$2:$P$115,MATCH('Property Value Dist'!$B57,'Pop and Housing Units'!$B$2:$B$115,0),MATCH('Property Value Dist'!BV$2,'Pop and Housing Units'!$B$2:$P$2,0))*INDEX(Assumptions!$A$1:$H$16,MATCH('Property Value Dist'!BV$4,Assumptions!$A$1:$A$16,0),MATCH('Property Value Dist'!BV$2,Assumptions!$A$1:$H$1,0)),0)</f>
        <v>38650</v>
      </c>
      <c r="BW57" s="19">
        <f>ROUND(INDEX('Pop and Housing Units'!$B$2:$P$115,MATCH('Property Value Dist'!$B57,'Pop and Housing Units'!$B$2:$B$115,0),MATCH('Property Value Dist'!BW$2,'Pop and Housing Units'!$B$2:$P$2,0))*INDEX(Assumptions!$A$1:$H$16,MATCH('Property Value Dist'!BW$4,Assumptions!$A$1:$A$16,0),MATCH('Property Value Dist'!BW$2,Assumptions!$A$1:$H$1,0)),0)</f>
        <v>18190</v>
      </c>
      <c r="BX57" s="19">
        <f>ROUND(INDEX('Pop and Housing Units'!$B$2:$P$115,MATCH('Property Value Dist'!$B57,'Pop and Housing Units'!$B$2:$B$115,0),MATCH('Property Value Dist'!BX$2,'Pop and Housing Units'!$B$2:$P$2,0))*INDEX(Assumptions!$A$1:$H$16,MATCH('Property Value Dist'!BX$4,Assumptions!$A$1:$A$16,0),MATCH('Property Value Dist'!BX$2,Assumptions!$A$1:$H$1,0)),0)</f>
        <v>6926</v>
      </c>
      <c r="BY57" s="19">
        <f>ROUND(INDEX('Pop and Housing Units'!$B$2:$P$115,MATCH('Property Value Dist'!$B57,'Pop and Housing Units'!$B$2:$B$115,0),MATCH('Property Value Dist'!BY$2,'Pop and Housing Units'!$B$2:$P$2,0))*INDEX(Assumptions!$A$1:$H$16,MATCH('Property Value Dist'!BY$4,Assumptions!$A$1:$A$16,0),MATCH('Property Value Dist'!BY$2,Assumptions!$A$1:$H$1,0)),0)</f>
        <v>3588</v>
      </c>
      <c r="BZ57" s="19">
        <f>ROUND(INDEX('Pop and Housing Units'!$B$2:$P$115,MATCH('Property Value Dist'!$B57,'Pop and Housing Units'!$B$2:$B$115,0),MATCH('Property Value Dist'!BZ$2,'Pop and Housing Units'!$B$2:$P$2,0))*INDEX(Assumptions!$A$1:$H$16,MATCH('Property Value Dist'!BZ$4,Assumptions!$A$1:$A$16,0),MATCH('Property Value Dist'!BZ$2,Assumptions!$A$1:$H$1,0)),0)</f>
        <v>2453</v>
      </c>
      <c r="CA57" s="19">
        <f>ROUND(INDEX('Pop and Housing Units'!$B$2:$P$115,MATCH('Property Value Dist'!$B57,'Pop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57" s="19">
        <f>ROUND(INDEX('Pop and Housing Units'!$B$2:$P$115,MATCH('Property Value Dist'!$B57,'Pop and Housing Units'!$B$2:$B$115,0),MATCH('Property Value Dist'!CB$2,'Pop and Housing Units'!$B$2:$P$2,0))*INDEX(Assumptions!$A$1:$H$16,MATCH('Property Value Dist'!CB$4,Assumptions!$A$1:$A$16,0),MATCH('Property Value Dist'!CB$2,Assumptions!$A$1:$H$1,0)),0)</f>
        <v>908</v>
      </c>
    </row>
    <row r="58" spans="2:80">
      <c r="B58" s="18">
        <f t="shared" si="6"/>
        <v>2073</v>
      </c>
      <c r="C58" s="17">
        <f>ROUND(INDEX('Pop and Housing Units'!$B$2:$P$115,MATCH('Property Value Dist'!$B58,'Pop and Housing Units'!$B$2:$B$115,0),MATCH('Property Value Dist'!C$2,'Pop and Housing Units'!$B$2:$P$2,0))*INDEX(Assumptions!$A$1:$H$16,MATCH('Property Value Dist'!C$4,Assumptions!$A$1:$A$16,0),MATCH('Property Value Dist'!C$2,Assumptions!$A$1:$H$1,0)),0)</f>
        <v>411327</v>
      </c>
      <c r="D58" s="17">
        <f>ROUND(INDEX('Pop and Housing Units'!$B$2:$P$115,MATCH('Property Value Dist'!$B58,'Pop and Housing Units'!$B$2:$B$115,0),MATCH('Property Value Dist'!D$2,'Pop and Housing Units'!$B$2:$P$2,0))*INDEX(Assumptions!$A$1:$H$16,MATCH('Property Value Dist'!D$4,Assumptions!$A$1:$A$16,0),MATCH('Property Value Dist'!D$2,Assumptions!$A$1:$H$1,0)),0)</f>
        <v>439067</v>
      </c>
      <c r="E58" s="17">
        <f>ROUND(INDEX('Pop and Housing Units'!$B$2:$P$115,MATCH('Property Value Dist'!$B58,'Pop and Housing Units'!$B$2:$B$115,0),MATCH('Property Value Dist'!E$2,'Pop and Housing Units'!$B$2:$P$2,0))*INDEX(Assumptions!$A$1:$H$16,MATCH('Property Value Dist'!E$4,Assumptions!$A$1:$A$16,0),MATCH('Property Value Dist'!E$2,Assumptions!$A$1:$H$1,0)),0)</f>
        <v>664819</v>
      </c>
      <c r="F58" s="17">
        <f>ROUND(INDEX('Pop and Housing Units'!$B$2:$P$115,MATCH('Property Value Dist'!$B58,'Pop and Housing Units'!$B$2:$B$115,0),MATCH('Property Value Dist'!F$2,'Pop and Housing Units'!$B$2:$P$2,0))*INDEX(Assumptions!$A$1:$H$16,MATCH('Property Value Dist'!F$4,Assumptions!$A$1:$A$16,0),MATCH('Property Value Dist'!F$2,Assumptions!$A$1:$H$1,0)),0)</f>
        <v>1534345</v>
      </c>
      <c r="G58" s="17">
        <f>ROUND(INDEX('Pop and Housing Units'!$B$2:$P$115,MATCH('Property Value Dist'!$B58,'Pop and Housing Units'!$B$2:$B$115,0),MATCH('Property Value Dist'!G$2,'Pop and Housing Units'!$B$2:$P$2,0))*INDEX(Assumptions!$A$1:$H$16,MATCH('Property Value Dist'!G$4,Assumptions!$A$1:$A$16,0),MATCH('Property Value Dist'!G$2,Assumptions!$A$1:$H$1,0)),0)</f>
        <v>1031187</v>
      </c>
      <c r="H58" s="17">
        <f>ROUND(INDEX('Pop and Housing Units'!$B$2:$P$115,MATCH('Property Value Dist'!$B58,'Pop and Housing Units'!$B$2:$B$115,0),MATCH('Property Value Dist'!H$2,'Pop and Housing Units'!$B$2:$P$2,0))*INDEX(Assumptions!$A$1:$H$16,MATCH('Property Value Dist'!H$4,Assumptions!$A$1:$A$16,0),MATCH('Property Value Dist'!H$2,Assumptions!$A$1:$H$1,0)),0)</f>
        <v>782477</v>
      </c>
      <c r="I58" s="17">
        <f>ROUND(INDEX('Pop and Housing Units'!$B$2:$P$115,MATCH('Property Value Dist'!$B58,'Pop and Housing Units'!$B$2:$B$115,0),MATCH('Property Value Dist'!I$2,'Pop and Housing Units'!$B$2:$P$2,0))*INDEX(Assumptions!$A$1:$H$16,MATCH('Property Value Dist'!I$4,Assumptions!$A$1:$A$16,0),MATCH('Property Value Dist'!I$2,Assumptions!$A$1:$H$1,0)),0)</f>
        <v>2192467</v>
      </c>
      <c r="J58" s="17">
        <f>ROUND(INDEX('Pop and Housing Units'!$B$2:$P$115,MATCH('Property Value Dist'!$B58,'Pop and Housing Units'!$B$2:$B$115,0),MATCH('Property Value Dist'!J$2,'Pop and Housing Units'!$B$2:$P$2,0))*INDEX(Assumptions!$A$1:$H$16,MATCH('Property Value Dist'!J$4,Assumptions!$A$1:$A$16,0),MATCH('Property Value Dist'!J$2,Assumptions!$A$1:$H$1,0)),0)</f>
        <v>1101017</v>
      </c>
      <c r="K58" s="17">
        <f>ROUND(INDEX('Pop and Housing Units'!$B$2:$P$115,MATCH('Property Value Dist'!$B58,'Pop and Housing Units'!$B$2:$B$115,0),MATCH('Property Value Dist'!K$2,'Pop and Housing Units'!$B$2:$P$2,0))*INDEX(Assumptions!$A$1:$H$16,MATCH('Property Value Dist'!K$4,Assumptions!$A$1:$A$16,0),MATCH('Property Value Dist'!K$2,Assumptions!$A$1:$H$1,0)),0)</f>
        <v>505071</v>
      </c>
      <c r="L58" s="17">
        <f>ROUND(INDEX('Pop and Housing Units'!$B$2:$P$115,MATCH('Property Value Dist'!$B58,'Pop and Housing Units'!$B$2:$B$115,0),MATCH('Property Value Dist'!L$2,'Pop and Housing Units'!$B$2:$P$2,0))*INDEX(Assumptions!$A$1:$H$16,MATCH('Property Value Dist'!L$4,Assumptions!$A$1:$A$16,0),MATCH('Property Value Dist'!L$2,Assumptions!$A$1:$H$1,0)),0)</f>
        <v>548117</v>
      </c>
      <c r="M58" s="17">
        <f>ROUND(INDEX('Pop and Housing Units'!$B$2:$P$115,MATCH('Property Value Dist'!$B58,'Pop and Housing Units'!$B$2:$B$115,0),MATCH('Property Value Dist'!M$2,'Pop and Housing Units'!$B$2:$P$2,0))*INDEX(Assumptions!$A$1:$H$16,MATCH('Property Value Dist'!M$4,Assumptions!$A$1:$A$16,0),MATCH('Property Value Dist'!M$2,Assumptions!$A$1:$H$1,0)),0)</f>
        <v>190358</v>
      </c>
      <c r="N58" s="17">
        <f>ROUND(INDEX('Pop and Housing Units'!$B$2:$P$115,MATCH('Property Value Dist'!$B58,'Pop and Housing Units'!$B$2:$B$115,0),MATCH('Property Value Dist'!N$2,'Pop and Housing Units'!$B$2:$P$2,0))*INDEX(Assumptions!$A$1:$H$16,MATCH('Property Value Dist'!N$4,Assumptions!$A$1:$A$16,0),MATCH('Property Value Dist'!N$2,Assumptions!$A$1:$H$1,0)),0)</f>
        <v>108093</v>
      </c>
      <c r="O58" s="17">
        <f>ROUND(INDEX('Pop and Housing Units'!$B$2:$P$115,MATCH('Property Value Dist'!$B58,'Pop and Housing Units'!$B$2:$B$115,0),MATCH('Property Value Dist'!O$2,'Pop and Housing Units'!$B$2:$P$2,0))*INDEX(Assumptions!$A$1:$H$16,MATCH('Property Value Dist'!O$4,Assumptions!$A$1:$A$16,0),MATCH('Property Value Dist'!O$2,Assumptions!$A$1:$H$1,0)),0)</f>
        <v>57394</v>
      </c>
      <c r="P58" s="17">
        <f>ROUND(INDEX('Pop and Housing Units'!$B$2:$P$115,MATCH('Property Value Dist'!$B58,'Pop and Housing Units'!$B$2:$B$115,0),MATCH('Property Value Dist'!P$2,'Pop and Housing Units'!$B$2:$P$2,0))*INDEX(Assumptions!$A$1:$H$16,MATCH('Property Value Dist'!P$4,Assumptions!$A$1:$A$16,0),MATCH('Property Value Dist'!P$2,Assumptions!$A$1:$H$1,0)),0)</f>
        <v>453391</v>
      </c>
      <c r="Q58" s="17">
        <f>ROUND(INDEX('Pop and Housing Units'!$B$2:$P$115,MATCH('Property Value Dist'!$B58,'Pop and Housing Units'!$B$2:$B$115,0),MATCH('Property Value Dist'!Q$2,'Pop and Housing Units'!$B$2:$P$2,0))*INDEX(Assumptions!$A$1:$H$16,MATCH('Property Value Dist'!Q$4,Assumptions!$A$1:$A$16,0),MATCH('Property Value Dist'!Q$2,Assumptions!$A$1:$H$1,0)),0)</f>
        <v>384630</v>
      </c>
      <c r="R58" s="17">
        <f>ROUND(INDEX('Pop and Housing Units'!$B$2:$P$115,MATCH('Property Value Dist'!$B58,'Pop and Housing Units'!$B$2:$B$115,0),MATCH('Property Value Dist'!R$2,'Pop and Housing Units'!$B$2:$P$2,0))*INDEX(Assumptions!$A$1:$H$16,MATCH('Property Value Dist'!R$4,Assumptions!$A$1:$A$16,0),MATCH('Property Value Dist'!R$2,Assumptions!$A$1:$H$1,0)),0)</f>
        <v>496367</v>
      </c>
      <c r="S58" s="17">
        <f>ROUND(INDEX('Pop and Housing Units'!$B$2:$P$115,MATCH('Property Value Dist'!$B58,'Pop and Housing Units'!$B$2:$B$115,0),MATCH('Property Value Dist'!S$2,'Pop and Housing Units'!$B$2:$P$2,0))*INDEX(Assumptions!$A$1:$H$16,MATCH('Property Value Dist'!S$4,Assumptions!$A$1:$A$16,0),MATCH('Property Value Dist'!S$2,Assumptions!$A$1:$H$1,0)),0)</f>
        <v>1096591</v>
      </c>
      <c r="T58" s="17">
        <f>ROUND(INDEX('Pop and Housing Units'!$B$2:$P$115,MATCH('Property Value Dist'!$B58,'Pop and Housing Units'!$B$2:$B$115,0),MATCH('Property Value Dist'!T$2,'Pop and Housing Units'!$B$2:$P$2,0))*INDEX(Assumptions!$A$1:$H$16,MATCH('Property Value Dist'!T$4,Assumptions!$A$1:$A$16,0),MATCH('Property Value Dist'!T$2,Assumptions!$A$1:$H$1,0)),0)</f>
        <v>802209</v>
      </c>
      <c r="U58" s="17">
        <f>ROUND(INDEX('Pop and Housing Units'!$B$2:$P$115,MATCH('Property Value Dist'!$B58,'Pop and Housing Units'!$B$2:$B$115,0),MATCH('Property Value Dist'!U$2,'Pop and Housing Units'!$B$2:$P$2,0))*INDEX(Assumptions!$A$1:$H$16,MATCH('Property Value Dist'!U$4,Assumptions!$A$1:$A$16,0),MATCH('Property Value Dist'!U$2,Assumptions!$A$1:$H$1,0)),0)</f>
        <v>678296</v>
      </c>
      <c r="V58" s="17">
        <f>ROUND(INDEX('Pop and Housing Units'!$B$2:$P$115,MATCH('Property Value Dist'!$B58,'Pop and Housing Units'!$B$2:$B$115,0),MATCH('Property Value Dist'!V$2,'Pop and Housing Units'!$B$2:$P$2,0))*INDEX(Assumptions!$A$1:$H$16,MATCH('Property Value Dist'!V$4,Assumptions!$A$1:$A$16,0),MATCH('Property Value Dist'!V$2,Assumptions!$A$1:$H$1,0)),0)</f>
        <v>1750534</v>
      </c>
      <c r="W58" s="17">
        <f>ROUND(INDEX('Pop and Housing Units'!$B$2:$P$115,MATCH('Property Value Dist'!$B58,'Pop and Housing Units'!$B$2:$B$115,0),MATCH('Property Value Dist'!W$2,'Pop and Housing Units'!$B$2:$P$2,0))*INDEX(Assumptions!$A$1:$H$16,MATCH('Property Value Dist'!W$4,Assumptions!$A$1:$A$16,0),MATCH('Property Value Dist'!W$2,Assumptions!$A$1:$H$1,0)),0)</f>
        <v>806506</v>
      </c>
      <c r="X58" s="17">
        <f>ROUND(INDEX('Pop and Housing Units'!$B$2:$P$115,MATCH('Property Value Dist'!$B58,'Pop and Housing Units'!$B$2:$B$115,0),MATCH('Property Value Dist'!X$2,'Pop and Housing Units'!$B$2:$P$2,0))*INDEX(Assumptions!$A$1:$H$16,MATCH('Property Value Dist'!X$4,Assumptions!$A$1:$A$16,0),MATCH('Property Value Dist'!X$2,Assumptions!$A$1:$H$1,0)),0)</f>
        <v>348101</v>
      </c>
      <c r="Y58" s="17">
        <f>ROUND(INDEX('Pop and Housing Units'!$B$2:$P$115,MATCH('Property Value Dist'!$B58,'Pop and Housing Units'!$B$2:$B$115,0),MATCH('Property Value Dist'!Y$2,'Pop and Housing Units'!$B$2:$P$2,0))*INDEX(Assumptions!$A$1:$H$16,MATCH('Property Value Dist'!Y$4,Assumptions!$A$1:$A$16,0),MATCH('Property Value Dist'!Y$2,Assumptions!$A$1:$H$1,0)),0)</f>
        <v>222040</v>
      </c>
      <c r="Z58" s="17">
        <f>ROUND(INDEX('Pop and Housing Units'!$B$2:$P$115,MATCH('Property Value Dist'!$B58,'Pop and Housing Units'!$B$2:$B$115,0),MATCH('Property Value Dist'!Z$2,'Pop and Housing Units'!$B$2:$P$2,0))*INDEX(Assumptions!$A$1:$H$16,MATCH('Property Value Dist'!Z$4,Assumptions!$A$1:$A$16,0),MATCH('Property Value Dist'!Z$2,Assumptions!$A$1:$H$1,0)),0)</f>
        <v>57301</v>
      </c>
      <c r="AA58" s="17">
        <f>ROUND(INDEX('Pop and Housing Units'!$B$2:$P$115,MATCH('Property Value Dist'!$B58,'Pop and Housing Units'!$B$2:$B$115,0),MATCH('Property Value Dist'!AA$2,'Pop and Housing Units'!$B$2:$P$2,0))*INDEX(Assumptions!$A$1:$H$16,MATCH('Property Value Dist'!AA$4,Assumptions!$A$1:$A$16,0),MATCH('Property Value Dist'!AA$2,Assumptions!$A$1:$H$1,0)),0)</f>
        <v>40110</v>
      </c>
      <c r="AB58" s="17">
        <f>ROUND(INDEX('Pop and Housing Units'!$B$2:$P$115,MATCH('Property Value Dist'!$B58,'Pop and Housing Units'!$B$2:$B$115,0),MATCH('Property Value Dist'!AB$2,'Pop and Housing Units'!$B$2:$P$2,0))*INDEX(Assumptions!$A$1:$H$16,MATCH('Property Value Dist'!AB$4,Assumptions!$A$1:$A$16,0),MATCH('Property Value Dist'!AB$2,Assumptions!$A$1:$H$1,0)),0)</f>
        <v>26502</v>
      </c>
      <c r="AC58" s="17">
        <f>ROUND(INDEX('Pop and Housing Units'!$B$2:$P$115,MATCH('Property Value Dist'!$B58,'Pop and Housing Units'!$B$2:$B$115,0),MATCH('Property Value Dist'!AC$2,'Pop and Housing Units'!$B$2:$P$2,0))*INDEX(Assumptions!$A$1:$H$16,MATCH('Property Value Dist'!AC$4,Assumptions!$A$1:$A$16,0),MATCH('Property Value Dist'!AC$2,Assumptions!$A$1:$H$1,0)),0)</f>
        <v>267728</v>
      </c>
      <c r="AD58" s="17">
        <f>ROUND(INDEX('Pop and Housing Units'!$B$2:$P$115,MATCH('Property Value Dist'!$B58,'Pop and Housing Units'!$B$2:$B$115,0),MATCH('Property Value Dist'!AD$2,'Pop and Housing Units'!$B$2:$P$2,0))*INDEX(Assumptions!$A$1:$H$16,MATCH('Property Value Dist'!AD$4,Assumptions!$A$1:$A$16,0),MATCH('Property Value Dist'!AD$2,Assumptions!$A$1:$H$1,0)),0)</f>
        <v>468524</v>
      </c>
      <c r="AE58" s="17">
        <f>ROUND(INDEX('Pop and Housing Units'!$B$2:$P$115,MATCH('Property Value Dist'!$B58,'Pop and Housing Units'!$B$2:$B$115,0),MATCH('Property Value Dist'!AE$2,'Pop and Housing Units'!$B$2:$P$2,0))*INDEX(Assumptions!$A$1:$H$16,MATCH('Property Value Dist'!AE$4,Assumptions!$A$1:$A$16,0),MATCH('Property Value Dist'!AE$2,Assumptions!$A$1:$H$1,0)),0)</f>
        <v>844547</v>
      </c>
      <c r="AF58" s="17">
        <f>ROUND(INDEX('Pop and Housing Units'!$B$2:$P$115,MATCH('Property Value Dist'!$B58,'Pop and Housing Units'!$B$2:$B$115,0),MATCH('Property Value Dist'!AF$2,'Pop and Housing Units'!$B$2:$P$2,0))*INDEX(Assumptions!$A$1:$H$16,MATCH('Property Value Dist'!AF$4,Assumptions!$A$1:$A$16,0),MATCH('Property Value Dist'!AF$2,Assumptions!$A$1:$H$1,0)),0)</f>
        <v>1625169</v>
      </c>
      <c r="AG58" s="17">
        <f>ROUND(INDEX('Pop and Housing Units'!$B$2:$P$115,MATCH('Property Value Dist'!$B58,'Pop and Housing Units'!$B$2:$B$115,0),MATCH('Property Value Dist'!AG$2,'Pop and Housing Units'!$B$2:$P$2,0))*INDEX(Assumptions!$A$1:$H$16,MATCH('Property Value Dist'!AG$4,Assumptions!$A$1:$A$16,0),MATCH('Property Value Dist'!AG$2,Assumptions!$A$1:$H$1,0)),0)</f>
        <v>791903</v>
      </c>
      <c r="AH58" s="17">
        <f>ROUND(INDEX('Pop and Housing Units'!$B$2:$P$115,MATCH('Property Value Dist'!$B58,'Pop and Housing Units'!$B$2:$B$115,0),MATCH('Property Value Dist'!AH$2,'Pop and Housing Units'!$B$2:$P$2,0))*INDEX(Assumptions!$A$1:$H$16,MATCH('Property Value Dist'!AH$4,Assumptions!$A$1:$A$16,0),MATCH('Property Value Dist'!AH$2,Assumptions!$A$1:$H$1,0)),0)</f>
        <v>572306</v>
      </c>
      <c r="AI58" s="17">
        <f>ROUND(INDEX('Pop and Housing Units'!$B$2:$P$115,MATCH('Property Value Dist'!$B58,'Pop and Housing Units'!$B$2:$B$115,0),MATCH('Property Value Dist'!AI$2,'Pop and Housing Units'!$B$2:$P$2,0))*INDEX(Assumptions!$A$1:$H$16,MATCH('Property Value Dist'!AI$4,Assumptions!$A$1:$A$16,0),MATCH('Property Value Dist'!AI$2,Assumptions!$A$1:$H$1,0)),0)</f>
        <v>1424373</v>
      </c>
      <c r="AJ58" s="17">
        <f>ROUND(INDEX('Pop and Housing Units'!$B$2:$P$115,MATCH('Property Value Dist'!$B58,'Pop and Housing Units'!$B$2:$B$115,0),MATCH('Property Value Dist'!AJ$2,'Pop and Housing Units'!$B$2:$P$2,0))*INDEX(Assumptions!$A$1:$H$16,MATCH('Property Value Dist'!AJ$4,Assumptions!$A$1:$A$16,0),MATCH('Property Value Dist'!AJ$2,Assumptions!$A$1:$H$1,0)),0)</f>
        <v>758061</v>
      </c>
      <c r="AK58" s="17">
        <f>ROUND(INDEX('Pop and Housing Units'!$B$2:$P$115,MATCH('Property Value Dist'!$B58,'Pop and Housing Units'!$B$2:$B$115,0),MATCH('Property Value Dist'!AK$2,'Pop and Housing Units'!$B$2:$P$2,0))*INDEX(Assumptions!$A$1:$H$16,MATCH('Property Value Dist'!AK$4,Assumptions!$A$1:$A$16,0),MATCH('Property Value Dist'!AK$2,Assumptions!$A$1:$H$1,0)),0)</f>
        <v>326388</v>
      </c>
      <c r="AL58" s="17">
        <f>ROUND(INDEX('Pop and Housing Units'!$B$2:$P$115,MATCH('Property Value Dist'!$B58,'Pop and Housing Units'!$B$2:$B$115,0),MATCH('Property Value Dist'!AL$2,'Pop and Housing Units'!$B$2:$P$2,0))*INDEX(Assumptions!$A$1:$H$16,MATCH('Property Value Dist'!AL$4,Assumptions!$A$1:$A$16,0),MATCH('Property Value Dist'!AL$2,Assumptions!$A$1:$H$1,0)),0)</f>
        <v>320371</v>
      </c>
      <c r="AM58" s="17">
        <f>ROUND(INDEX('Pop and Housing Units'!$B$2:$P$115,MATCH('Property Value Dist'!$B58,'Pop and Housing Units'!$B$2:$B$115,0),MATCH('Property Value Dist'!AM$2,'Pop and Housing Units'!$B$2:$P$2,0))*INDEX(Assumptions!$A$1:$H$16,MATCH('Property Value Dist'!AM$4,Assumptions!$A$1:$A$16,0),MATCH('Property Value Dist'!AM$2,Assumptions!$A$1:$H$1,0)),0)</f>
        <v>65428</v>
      </c>
      <c r="AN58" s="17">
        <f>ROUND(INDEX('Pop and Housing Units'!$B$2:$P$115,MATCH('Property Value Dist'!$B58,'Pop and Housing Units'!$B$2:$B$115,0),MATCH('Property Value Dist'!AN$2,'Pop and Housing Units'!$B$2:$P$2,0))*INDEX(Assumptions!$A$1:$H$16,MATCH('Property Value Dist'!AN$4,Assumptions!$A$1:$A$16,0),MATCH('Property Value Dist'!AN$2,Assumptions!$A$1:$H$1,0)),0)</f>
        <v>27074</v>
      </c>
      <c r="AO58" s="17">
        <f>ROUND(INDEX('Pop and Housing Units'!$B$2:$P$115,MATCH('Property Value Dist'!$B58,'Pop and Housing Units'!$B$2:$B$115,0),MATCH('Property Value Dist'!AO$2,'Pop and Housing Units'!$B$2:$P$2,0))*INDEX(Assumptions!$A$1:$H$16,MATCH('Property Value Dist'!AO$4,Assumptions!$A$1:$A$16,0),MATCH('Property Value Dist'!AO$2,Assumptions!$A$1:$H$1,0)),0)</f>
        <v>28578</v>
      </c>
      <c r="AP58" s="17">
        <f>ROUND(INDEX('Pop and Housing Units'!$B$2:$P$115,MATCH('Property Value Dist'!$B58,'Pop and Housing Units'!$B$2:$B$115,0),MATCH('Property Value Dist'!AP$2,'Pop and Housing Units'!$B$2:$P$2,0))*INDEX(Assumptions!$A$1:$H$16,MATCH('Property Value Dist'!AP$4,Assumptions!$A$1:$A$16,0),MATCH('Property Value Dist'!AP$2,Assumptions!$A$1:$H$1,0)),0)</f>
        <v>136221</v>
      </c>
      <c r="AQ58" s="17">
        <f>ROUND(INDEX('Pop and Housing Units'!$B$2:$P$115,MATCH('Property Value Dist'!$B58,'Pop and Housing Units'!$B$2:$B$115,0),MATCH('Property Value Dist'!AQ$2,'Pop and Housing Units'!$B$2:$P$2,0))*INDEX(Assumptions!$A$1:$H$16,MATCH('Property Value Dist'!AQ$4,Assumptions!$A$1:$A$16,0),MATCH('Property Value Dist'!AQ$2,Assumptions!$A$1:$H$1,0)),0)</f>
        <v>136656</v>
      </c>
      <c r="AR58" s="17">
        <f>ROUND(INDEX('Pop and Housing Units'!$B$2:$P$115,MATCH('Property Value Dist'!$B58,'Pop and Housing Units'!$B$2:$B$115,0),MATCH('Property Value Dist'!AR$2,'Pop and Housing Units'!$B$2:$P$2,0))*INDEX(Assumptions!$A$1:$H$16,MATCH('Property Value Dist'!AR$4,Assumptions!$A$1:$A$16,0),MATCH('Property Value Dist'!AR$2,Assumptions!$A$1:$H$1,0)),0)</f>
        <v>114218</v>
      </c>
      <c r="AS58" s="17">
        <f>ROUND(INDEX('Pop and Housing Units'!$B$2:$P$115,MATCH('Property Value Dist'!$B58,'Pop and Housing Units'!$B$2:$B$115,0),MATCH('Property Value Dist'!AS$2,'Pop and Housing Units'!$B$2:$P$2,0))*INDEX(Assumptions!$A$1:$H$16,MATCH('Property Value Dist'!AS$4,Assumptions!$A$1:$A$16,0),MATCH('Property Value Dist'!AS$2,Assumptions!$A$1:$H$1,0)),0)</f>
        <v>124930</v>
      </c>
      <c r="AT58" s="17">
        <f>ROUND(INDEX('Pop and Housing Units'!$B$2:$P$115,MATCH('Property Value Dist'!$B58,'Pop and Housing Units'!$B$2:$B$115,0),MATCH('Property Value Dist'!AT$2,'Pop and Housing Units'!$B$2:$P$2,0))*INDEX(Assumptions!$A$1:$H$16,MATCH('Property Value Dist'!AT$4,Assumptions!$A$1:$A$16,0),MATCH('Property Value Dist'!AT$2,Assumptions!$A$1:$H$1,0)),0)</f>
        <v>63406</v>
      </c>
      <c r="AU58" s="17">
        <f>ROUND(INDEX('Pop and Housing Units'!$B$2:$P$115,MATCH('Property Value Dist'!$B58,'Pop and Housing Units'!$B$2:$B$115,0),MATCH('Property Value Dist'!AU$2,'Pop and Housing Units'!$B$2:$P$2,0))*INDEX(Assumptions!$A$1:$H$16,MATCH('Property Value Dist'!AU$4,Assumptions!$A$1:$A$16,0),MATCH('Property Value Dist'!AU$2,Assumptions!$A$1:$H$1,0)),0)</f>
        <v>24392</v>
      </c>
      <c r="AV58" s="17">
        <f>ROUND(INDEX('Pop and Housing Units'!$B$2:$P$115,MATCH('Property Value Dist'!$B58,'Pop and Housing Units'!$B$2:$B$115,0),MATCH('Property Value Dist'!AV$2,'Pop and Housing Units'!$B$2:$P$2,0))*INDEX(Assumptions!$A$1:$H$16,MATCH('Property Value Dist'!AV$4,Assumptions!$A$1:$A$16,0),MATCH('Property Value Dist'!AV$2,Assumptions!$A$1:$H$1,0)),0)</f>
        <v>73322</v>
      </c>
      <c r="AW58" s="17">
        <f>ROUND(INDEX('Pop and Housing Units'!$B$2:$P$115,MATCH('Property Value Dist'!$B58,'Pop and Housing Units'!$B$2:$B$115,0),MATCH('Property Value Dist'!AW$2,'Pop and Housing Units'!$B$2:$P$2,0))*INDEX(Assumptions!$A$1:$H$16,MATCH('Property Value Dist'!AW$4,Assumptions!$A$1:$A$16,0),MATCH('Property Value Dist'!AW$2,Assumptions!$A$1:$H$1,0)),0)</f>
        <v>21063</v>
      </c>
      <c r="AX58" s="17">
        <f>ROUND(INDEX('Pop and Housing Units'!$B$2:$P$115,MATCH('Property Value Dist'!$B58,'Pop and Housing Units'!$B$2:$B$115,0),MATCH('Property Value Dist'!AX$2,'Pop and Housing Units'!$B$2:$P$2,0))*INDEX(Assumptions!$A$1:$H$16,MATCH('Property Value Dist'!AX$4,Assumptions!$A$1:$A$16,0),MATCH('Property Value Dist'!AX$2,Assumptions!$A$1:$H$1,0)),0)</f>
        <v>13246</v>
      </c>
      <c r="AY58" s="17">
        <f>ROUND(INDEX('Pop and Housing Units'!$B$2:$P$115,MATCH('Property Value Dist'!$B58,'Pop and Housing Units'!$B$2:$B$115,0),MATCH('Property Value Dist'!AY$2,'Pop and Housing Units'!$B$2:$P$2,0))*INDEX(Assumptions!$A$1:$H$16,MATCH('Property Value Dist'!AY$4,Assumptions!$A$1:$A$16,0),MATCH('Property Value Dist'!AY$2,Assumptions!$A$1:$H$1,0)),0)</f>
        <v>7817</v>
      </c>
      <c r="AZ58" s="17">
        <f>ROUND(INDEX('Pop and Housing Units'!$B$2:$P$115,MATCH('Property Value Dist'!$B58,'Pop and Housing Units'!$B$2:$B$115,0),MATCH('Property Value Dist'!AZ$2,'Pop and Housing Units'!$B$2:$P$2,0))*INDEX(Assumptions!$A$1:$H$16,MATCH('Property Value Dist'!AZ$4,Assumptions!$A$1:$A$16,0),MATCH('Property Value Dist'!AZ$2,Assumptions!$A$1:$H$1,0)),0)</f>
        <v>1882</v>
      </c>
      <c r="BA58" s="17">
        <f>ROUND(INDEX('Pop and Housing Units'!$B$2:$P$115,MATCH('Property Value Dist'!$B58,'Pop and Housing Units'!$B$2:$B$115,0),MATCH('Property Value Dist'!BA$2,'Pop and Housing Units'!$B$2:$P$2,0))*INDEX(Assumptions!$A$1:$H$16,MATCH('Property Value Dist'!BA$4,Assumptions!$A$1:$A$16,0),MATCH('Property Value Dist'!BA$2,Assumptions!$A$1:$H$1,0)),0)</f>
        <v>4343</v>
      </c>
      <c r="BB58" s="17">
        <f>ROUND(INDEX('Pop and Housing Units'!$B$2:$P$115,MATCH('Property Value Dist'!$B58,'Pop and Housing Units'!$B$2:$B$115,0),MATCH('Property Value Dist'!BB$2,'Pop and Housing Units'!$B$2:$P$2,0))*INDEX(Assumptions!$A$1:$H$16,MATCH('Property Value Dist'!BB$4,Assumptions!$A$1:$A$16,0),MATCH('Property Value Dist'!BB$2,Assumptions!$A$1:$H$1,0)),0)</f>
        <v>2316</v>
      </c>
      <c r="BC58" s="17">
        <f>ROUND(INDEX('Pop and Housing Units'!$B$2:$P$115,MATCH('Property Value Dist'!$B58,'Pop and Housing Units'!$B$2:$B$115,0),MATCH('Property Value Dist'!BC$2,'Pop and Housing Units'!$B$2:$P$2,0))*INDEX(Assumptions!$A$1:$H$16,MATCH('Property Value Dist'!BC$4,Assumptions!$A$1:$A$16,0),MATCH('Property Value Dist'!BC$2,Assumptions!$A$1:$H$1,0)),0)</f>
        <v>85017</v>
      </c>
      <c r="BD58" s="17">
        <f>ROUND(INDEX('Pop and Housing Units'!$B$2:$P$115,MATCH('Property Value Dist'!$B58,'Pop and Housing Units'!$B$2:$B$115,0),MATCH('Property Value Dist'!BD$2,'Pop and Housing Units'!$B$2:$P$2,0))*INDEX(Assumptions!$A$1:$H$16,MATCH('Property Value Dist'!BD$4,Assumptions!$A$1:$A$16,0),MATCH('Property Value Dist'!BD$2,Assumptions!$A$1:$H$1,0)),0)</f>
        <v>119246</v>
      </c>
      <c r="BE58" s="17">
        <f>ROUND(INDEX('Pop and Housing Units'!$B$2:$P$115,MATCH('Property Value Dist'!$B58,'Pop and Housing Units'!$B$2:$B$115,0),MATCH('Property Value Dist'!BE$2,'Pop and Housing Units'!$B$2:$P$2,0))*INDEX(Assumptions!$A$1:$H$16,MATCH('Property Value Dist'!BE$4,Assumptions!$A$1:$A$16,0),MATCH('Property Value Dist'!BE$2,Assumptions!$A$1:$H$1,0)),0)</f>
        <v>161413</v>
      </c>
      <c r="BF58" s="17">
        <f>ROUND(INDEX('Pop and Housing Units'!$B$2:$P$115,MATCH('Property Value Dist'!$B58,'Pop and Housing Units'!$B$2:$B$115,0),MATCH('Property Value Dist'!BF$2,'Pop and Housing Units'!$B$2:$P$2,0))*INDEX(Assumptions!$A$1:$H$16,MATCH('Property Value Dist'!BF$4,Assumptions!$A$1:$A$16,0),MATCH('Property Value Dist'!BF$2,Assumptions!$A$1:$H$1,0)),0)</f>
        <v>159365</v>
      </c>
      <c r="BG58" s="17">
        <f>ROUND(INDEX('Pop and Housing Units'!$B$2:$P$115,MATCH('Property Value Dist'!$B58,'Pop and Housing Units'!$B$2:$B$115,0),MATCH('Property Value Dist'!BG$2,'Pop and Housing Units'!$B$2:$P$2,0))*INDEX(Assumptions!$A$1:$H$16,MATCH('Property Value Dist'!BG$4,Assumptions!$A$1:$A$16,0),MATCH('Property Value Dist'!BG$2,Assumptions!$A$1:$H$1,0)),0)</f>
        <v>101748</v>
      </c>
      <c r="BH58" s="17">
        <f>ROUND(INDEX('Pop and Housing Units'!$B$2:$P$115,MATCH('Property Value Dist'!$B58,'Pop and Housing Units'!$B$2:$B$115,0),MATCH('Property Value Dist'!BH$2,'Pop and Housing Units'!$B$2:$P$2,0))*INDEX(Assumptions!$A$1:$H$16,MATCH('Property Value Dist'!BH$4,Assumptions!$A$1:$A$16,0),MATCH('Property Value Dist'!BH$2,Assumptions!$A$1:$H$1,0)),0)</f>
        <v>57959</v>
      </c>
      <c r="BI58" s="17">
        <f>ROUND(INDEX('Pop and Housing Units'!$B$2:$P$115,MATCH('Property Value Dist'!$B58,'Pop and Housing Units'!$B$2:$B$115,0),MATCH('Property Value Dist'!BI$2,'Pop and Housing Units'!$B$2:$P$2,0))*INDEX(Assumptions!$A$1:$H$16,MATCH('Property Value Dist'!BI$4,Assumptions!$A$1:$A$16,0),MATCH('Property Value Dist'!BI$2,Assumptions!$A$1:$H$1,0)),0)</f>
        <v>107552</v>
      </c>
      <c r="BJ58" s="17">
        <f>ROUND(INDEX('Pop and Housing Units'!$B$2:$P$115,MATCH('Property Value Dist'!$B58,'Pop and Housing Units'!$B$2:$B$115,0),MATCH('Property Value Dist'!BJ$2,'Pop and Housing Units'!$B$2:$P$2,0))*INDEX(Assumptions!$A$1:$H$16,MATCH('Property Value Dist'!BJ$4,Assumptions!$A$1:$A$16,0),MATCH('Property Value Dist'!BJ$2,Assumptions!$A$1:$H$1,0)),0)</f>
        <v>35765</v>
      </c>
      <c r="BK58" s="17">
        <f>ROUND(INDEX('Pop and Housing Units'!$B$2:$P$115,MATCH('Property Value Dist'!$B58,'Pop and Housing Units'!$B$2:$B$115,0),MATCH('Property Value Dist'!BK$2,'Pop and Housing Units'!$B$2:$P$2,0))*INDEX(Assumptions!$A$1:$H$16,MATCH('Property Value Dist'!BK$4,Assumptions!$A$1:$A$16,0),MATCH('Property Value Dist'!BK$2,Assumptions!$A$1:$H$1,0)),0)</f>
        <v>11865</v>
      </c>
      <c r="BL58" s="17">
        <f>ROUND(INDEX('Pop and Housing Units'!$B$2:$P$115,MATCH('Property Value Dist'!$B58,'Pop and Housing Units'!$B$2:$B$115,0),MATCH('Property Value Dist'!BL$2,'Pop and Housing Units'!$B$2:$P$2,0))*INDEX(Assumptions!$A$1:$H$16,MATCH('Property Value Dist'!BL$4,Assumptions!$A$1:$A$16,0),MATCH('Property Value Dist'!BL$2,Assumptions!$A$1:$H$1,0)),0)</f>
        <v>7682</v>
      </c>
      <c r="BM58" s="17">
        <f>ROUND(INDEX('Pop and Housing Units'!$B$2:$P$115,MATCH('Property Value Dist'!$B58,'Pop and Housing Units'!$B$2:$B$115,0),MATCH('Property Value Dist'!BM$2,'Pop and Housing Units'!$B$2:$P$2,0))*INDEX(Assumptions!$A$1:$H$16,MATCH('Property Value Dist'!BM$4,Assumptions!$A$1:$A$16,0),MATCH('Property Value Dist'!BM$2,Assumptions!$A$1:$H$1,0)),0)</f>
        <v>1536</v>
      </c>
      <c r="BN58" s="17">
        <f>ROUND(INDEX('Pop and Housing Units'!$B$2:$P$115,MATCH('Property Value Dist'!$B58,'Pop and Housing Units'!$B$2:$B$115,0),MATCH('Property Value Dist'!BN$2,'Pop and Housing Units'!$B$2:$P$2,0))*INDEX(Assumptions!$A$1:$H$16,MATCH('Property Value Dist'!BN$4,Assumptions!$A$1:$A$16,0),MATCH('Property Value Dist'!BN$2,Assumptions!$A$1:$H$1,0)),0)</f>
        <v>256</v>
      </c>
      <c r="BO58" s="17">
        <f>ROUND(INDEX('Pop and Housing Units'!$B$2:$P$115,MATCH('Property Value Dist'!$B58,'Pop and Housing Units'!$B$2:$B$115,0),MATCH('Property Value Dist'!BO$2,'Pop and Housing Units'!$B$2:$P$2,0))*INDEX(Assumptions!$A$1:$H$16,MATCH('Property Value Dist'!BO$4,Assumptions!$A$1:$A$16,0),MATCH('Property Value Dist'!BO$2,Assumptions!$A$1:$H$1,0)),0)</f>
        <v>4183</v>
      </c>
      <c r="BP58" s="17">
        <f>ROUND(INDEX('Pop and Housing Units'!$B$2:$P$115,MATCH('Property Value Dist'!$B58,'Pop and Housing Units'!$B$2:$B$115,0),MATCH('Property Value Dist'!BP$2,'Pop and Housing Units'!$B$2:$P$2,0))*INDEX(Assumptions!$A$1:$H$16,MATCH('Property Value Dist'!BP$4,Assumptions!$A$1:$A$16,0),MATCH('Property Value Dist'!BP$2,Assumptions!$A$1:$H$1,0)),0)</f>
        <v>17408</v>
      </c>
      <c r="BQ58" s="17">
        <f>ROUND(INDEX('Pop and Housing Units'!$B$2:$P$115,MATCH('Property Value Dist'!$B58,'Pop and Housing Units'!$B$2:$B$115,0),MATCH('Property Value Dist'!BQ$2,'Pop and Housing Units'!$B$2:$P$2,0))*INDEX(Assumptions!$A$1:$H$16,MATCH('Property Value Dist'!BQ$4,Assumptions!$A$1:$A$16,0),MATCH('Property Value Dist'!BQ$2,Assumptions!$A$1:$H$1,0)),0)</f>
        <v>36215</v>
      </c>
      <c r="BR58" s="17">
        <f>ROUND(INDEX('Pop and Housing Units'!$B$2:$P$115,MATCH('Property Value Dist'!$B58,'Pop and Housing Units'!$B$2:$B$115,0),MATCH('Property Value Dist'!BR$2,'Pop and Housing Units'!$B$2:$P$2,0))*INDEX(Assumptions!$A$1:$H$16,MATCH('Property Value Dist'!BR$4,Assumptions!$A$1:$A$16,0),MATCH('Property Value Dist'!BR$2,Assumptions!$A$1:$H$1,0)),0)</f>
        <v>30642</v>
      </c>
      <c r="BS58" s="17">
        <f>ROUND(INDEX('Pop and Housing Units'!$B$2:$P$115,MATCH('Property Value Dist'!$B58,'Pop and Housing Units'!$B$2:$B$115,0),MATCH('Property Value Dist'!BS$2,'Pop and Housing Units'!$B$2:$P$2,0))*INDEX(Assumptions!$A$1:$H$16,MATCH('Property Value Dist'!BS$4,Assumptions!$A$1:$A$16,0),MATCH('Property Value Dist'!BS$2,Assumptions!$A$1:$H$1,0)),0)</f>
        <v>36811</v>
      </c>
      <c r="BT58" s="17">
        <f>ROUND(INDEX('Pop and Housing Units'!$B$2:$P$115,MATCH('Property Value Dist'!$B58,'Pop and Housing Units'!$B$2:$B$115,0),MATCH('Property Value Dist'!BT$2,'Pop and Housing Units'!$B$2:$P$2,0))*INDEX(Assumptions!$A$1:$H$16,MATCH('Property Value Dist'!BT$4,Assumptions!$A$1:$A$16,0),MATCH('Property Value Dist'!BT$2,Assumptions!$A$1:$H$1,0)),0)</f>
        <v>23509</v>
      </c>
      <c r="BU58" s="17">
        <f>ROUND(INDEX('Pop and Housing Units'!$B$2:$P$115,MATCH('Property Value Dist'!$B58,'Pop and Housing Units'!$B$2:$B$115,0),MATCH('Property Value Dist'!BU$2,'Pop and Housing Units'!$B$2:$P$2,0))*INDEX(Assumptions!$A$1:$H$16,MATCH('Property Value Dist'!BU$4,Assumptions!$A$1:$A$16,0),MATCH('Property Value Dist'!BU$2,Assumptions!$A$1:$H$1,0)),0)</f>
        <v>13348</v>
      </c>
      <c r="BV58" s="17">
        <f>ROUND(INDEX('Pop and Housing Units'!$B$2:$P$115,MATCH('Property Value Dist'!$B58,'Pop and Housing Units'!$B$2:$B$115,0),MATCH('Property Value Dist'!BV$2,'Pop and Housing Units'!$B$2:$P$2,0))*INDEX(Assumptions!$A$1:$H$16,MATCH('Property Value Dist'!BV$4,Assumptions!$A$1:$A$16,0),MATCH('Property Value Dist'!BV$2,Assumptions!$A$1:$H$1,0)),0)</f>
        <v>39036</v>
      </c>
      <c r="BW58" s="17">
        <f>ROUND(INDEX('Pop and Housing Units'!$B$2:$P$115,MATCH('Property Value Dist'!$B58,'Pop and Housing Units'!$B$2:$B$115,0),MATCH('Property Value Dist'!BW$2,'Pop and Housing Units'!$B$2:$P$2,0))*INDEX(Assumptions!$A$1:$H$16,MATCH('Property Value Dist'!BW$4,Assumptions!$A$1:$A$16,0),MATCH('Property Value Dist'!BW$2,Assumptions!$A$1:$H$1,0)),0)</f>
        <v>18371</v>
      </c>
      <c r="BX58" s="17">
        <f>ROUND(INDEX('Pop and Housing Units'!$B$2:$P$115,MATCH('Property Value Dist'!$B58,'Pop and Housing Units'!$B$2:$B$115,0),MATCH('Property Value Dist'!BX$2,'Pop and Housing Units'!$B$2:$P$2,0))*INDEX(Assumptions!$A$1:$H$16,MATCH('Property Value Dist'!BX$4,Assumptions!$A$1:$A$16,0),MATCH('Property Value Dist'!BX$2,Assumptions!$A$1:$H$1,0)),0)</f>
        <v>6995</v>
      </c>
      <c r="BY58" s="17">
        <f>ROUND(INDEX('Pop and Housing Units'!$B$2:$P$115,MATCH('Property Value Dist'!$B58,'Pop and Housing Units'!$B$2:$B$115,0),MATCH('Property Value Dist'!BY$2,'Pop and Housing Units'!$B$2:$P$2,0))*INDEX(Assumptions!$A$1:$H$16,MATCH('Property Value Dist'!BY$4,Assumptions!$A$1:$A$16,0),MATCH('Property Value Dist'!BY$2,Assumptions!$A$1:$H$1,0)),0)</f>
        <v>3624</v>
      </c>
      <c r="BZ58" s="17">
        <f>ROUND(INDEX('Pop and Housing Units'!$B$2:$P$115,MATCH('Property Value Dist'!$B58,'Pop and Housing Units'!$B$2:$B$115,0),MATCH('Property Value Dist'!BZ$2,'Pop and Housing Units'!$B$2:$P$2,0))*INDEX(Assumptions!$A$1:$H$16,MATCH('Property Value Dist'!BZ$4,Assumptions!$A$1:$A$16,0),MATCH('Property Value Dist'!BZ$2,Assumptions!$A$1:$H$1,0)),0)</f>
        <v>2477</v>
      </c>
      <c r="CA58" s="17">
        <f>ROUND(INDEX('Pop and Housing Units'!$B$2:$P$115,MATCH('Property Value Dist'!$B58,'Pop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58" s="17">
        <f>ROUND(INDEX('Pop and Housing Units'!$B$2:$P$115,MATCH('Property Value Dist'!$B58,'Pop and Housing Units'!$B$2:$B$115,0),MATCH('Property Value Dist'!CB$2,'Pop and Housing Units'!$B$2:$P$2,0))*INDEX(Assumptions!$A$1:$H$16,MATCH('Property Value Dist'!CB$4,Assumptions!$A$1:$A$16,0),MATCH('Property Value Dist'!CB$2,Assumptions!$A$1:$H$1,0)),0)</f>
        <v>917</v>
      </c>
    </row>
    <row r="59" spans="2:80">
      <c r="B59" s="18">
        <f t="shared" si="6"/>
        <v>2074</v>
      </c>
      <c r="C59" s="19">
        <f>ROUND(INDEX('Pop and Housing Units'!$B$2:$P$115,MATCH('Property Value Dist'!$B59,'Pop and Housing Units'!$B$2:$B$115,0),MATCH('Property Value Dist'!C$2,'Pop and Housing Units'!$B$2:$P$2,0))*INDEX(Assumptions!$A$1:$H$16,MATCH('Property Value Dist'!C$4,Assumptions!$A$1:$A$16,0),MATCH('Property Value Dist'!C$2,Assumptions!$A$1:$H$1,0)),0)</f>
        <v>427077</v>
      </c>
      <c r="D59" s="19">
        <f>ROUND(INDEX('Pop and Housing Units'!$B$2:$P$115,MATCH('Property Value Dist'!$B59,'Pop and Housing Units'!$B$2:$B$115,0),MATCH('Property Value Dist'!D$2,'Pop and Housing Units'!$B$2:$P$2,0))*INDEX(Assumptions!$A$1:$H$16,MATCH('Property Value Dist'!D$4,Assumptions!$A$1:$A$16,0),MATCH('Property Value Dist'!D$2,Assumptions!$A$1:$H$1,0)),0)</f>
        <v>455880</v>
      </c>
      <c r="E59" s="19">
        <f>ROUND(INDEX('Pop and Housing Units'!$B$2:$P$115,MATCH('Property Value Dist'!$B59,'Pop and Housing Units'!$B$2:$B$115,0),MATCH('Property Value Dist'!E$2,'Pop and Housing Units'!$B$2:$P$2,0))*INDEX(Assumptions!$A$1:$H$16,MATCH('Property Value Dist'!E$4,Assumptions!$A$1:$A$16,0),MATCH('Property Value Dist'!E$2,Assumptions!$A$1:$H$1,0)),0)</f>
        <v>690276</v>
      </c>
      <c r="F59" s="19">
        <f>ROUND(INDEX('Pop and Housing Units'!$B$2:$P$115,MATCH('Property Value Dist'!$B59,'Pop and Housing Units'!$B$2:$B$115,0),MATCH('Property Value Dist'!F$2,'Pop and Housing Units'!$B$2:$P$2,0))*INDEX(Assumptions!$A$1:$H$16,MATCH('Property Value Dist'!F$4,Assumptions!$A$1:$A$16,0),MATCH('Property Value Dist'!F$2,Assumptions!$A$1:$H$1,0)),0)</f>
        <v>1593096</v>
      </c>
      <c r="G59" s="19">
        <f>ROUND(INDEX('Pop and Housing Units'!$B$2:$P$115,MATCH('Property Value Dist'!$B59,'Pop and Housing Units'!$B$2:$B$115,0),MATCH('Property Value Dist'!G$2,'Pop and Housing Units'!$B$2:$P$2,0))*INDEX(Assumptions!$A$1:$H$16,MATCH('Property Value Dist'!G$4,Assumptions!$A$1:$A$16,0),MATCH('Property Value Dist'!G$2,Assumptions!$A$1:$H$1,0)),0)</f>
        <v>1070672</v>
      </c>
      <c r="H59" s="19">
        <f>ROUND(INDEX('Pop and Housing Units'!$B$2:$P$115,MATCH('Property Value Dist'!$B59,'Pop and Housing Units'!$B$2:$B$115,0),MATCH('Property Value Dist'!H$2,'Pop and Housing Units'!$B$2:$P$2,0))*INDEX(Assumptions!$A$1:$H$16,MATCH('Property Value Dist'!H$4,Assumptions!$A$1:$A$16,0),MATCH('Property Value Dist'!H$2,Assumptions!$A$1:$H$1,0)),0)</f>
        <v>812439</v>
      </c>
      <c r="I59" s="19">
        <f>ROUND(INDEX('Pop and Housing Units'!$B$2:$P$115,MATCH('Property Value Dist'!$B59,'Pop and Housing Units'!$B$2:$B$115,0),MATCH('Property Value Dist'!I$2,'Pop and Housing Units'!$B$2:$P$2,0))*INDEX(Assumptions!$A$1:$H$16,MATCH('Property Value Dist'!I$4,Assumptions!$A$1:$A$16,0),MATCH('Property Value Dist'!I$2,Assumptions!$A$1:$H$1,0)),0)</f>
        <v>2276420</v>
      </c>
      <c r="J59" s="19">
        <f>ROUND(INDEX('Pop and Housing Units'!$B$2:$P$115,MATCH('Property Value Dist'!$B59,'Pop and Housing Units'!$B$2:$B$115,0),MATCH('Property Value Dist'!J$2,'Pop and Housing Units'!$B$2:$P$2,0))*INDEX(Assumptions!$A$1:$H$16,MATCH('Property Value Dist'!J$4,Assumptions!$A$1:$A$16,0),MATCH('Property Value Dist'!J$2,Assumptions!$A$1:$H$1,0)),0)</f>
        <v>1143176</v>
      </c>
      <c r="K59" s="19">
        <f>ROUND(INDEX('Pop and Housing Units'!$B$2:$P$115,MATCH('Property Value Dist'!$B59,'Pop and Housing Units'!$B$2:$B$115,0),MATCH('Property Value Dist'!K$2,'Pop and Housing Units'!$B$2:$P$2,0))*INDEX(Assumptions!$A$1:$H$16,MATCH('Property Value Dist'!K$4,Assumptions!$A$1:$A$16,0),MATCH('Property Value Dist'!K$2,Assumptions!$A$1:$H$1,0)),0)</f>
        <v>524411</v>
      </c>
      <c r="L59" s="19">
        <f>ROUND(INDEX('Pop and Housing Units'!$B$2:$P$115,MATCH('Property Value Dist'!$B59,'Pop and Housing Units'!$B$2:$B$115,0),MATCH('Property Value Dist'!L$2,'Pop and Housing Units'!$B$2:$P$2,0))*INDEX(Assumptions!$A$1:$H$16,MATCH('Property Value Dist'!L$4,Assumptions!$A$1:$A$16,0),MATCH('Property Value Dist'!L$2,Assumptions!$A$1:$H$1,0)),0)</f>
        <v>569105</v>
      </c>
      <c r="M59" s="19">
        <f>ROUND(INDEX('Pop and Housing Units'!$B$2:$P$115,MATCH('Property Value Dist'!$B59,'Pop and Housing Units'!$B$2:$B$115,0),MATCH('Property Value Dist'!M$2,'Pop and Housing Units'!$B$2:$P$2,0))*INDEX(Assumptions!$A$1:$H$16,MATCH('Property Value Dist'!M$4,Assumptions!$A$1:$A$16,0),MATCH('Property Value Dist'!M$2,Assumptions!$A$1:$H$1,0)),0)</f>
        <v>197647</v>
      </c>
      <c r="N59" s="19">
        <f>ROUND(INDEX('Pop and Housing Units'!$B$2:$P$115,MATCH('Property Value Dist'!$B59,'Pop and Housing Units'!$B$2:$B$115,0),MATCH('Property Value Dist'!N$2,'Pop and Housing Units'!$B$2:$P$2,0))*INDEX(Assumptions!$A$1:$H$16,MATCH('Property Value Dist'!N$4,Assumptions!$A$1:$A$16,0),MATCH('Property Value Dist'!N$2,Assumptions!$A$1:$H$1,0)),0)</f>
        <v>112232</v>
      </c>
      <c r="O59" s="19">
        <f>ROUND(INDEX('Pop and Housing Units'!$B$2:$P$115,MATCH('Property Value Dist'!$B59,'Pop and Housing Units'!$B$2:$B$115,0),MATCH('Property Value Dist'!O$2,'Pop and Housing Units'!$B$2:$P$2,0))*INDEX(Assumptions!$A$1:$H$16,MATCH('Property Value Dist'!O$4,Assumptions!$A$1:$A$16,0),MATCH('Property Value Dist'!O$2,Assumptions!$A$1:$H$1,0)),0)</f>
        <v>59592</v>
      </c>
      <c r="P59" s="19">
        <f>ROUND(INDEX('Pop and Housing Units'!$B$2:$P$115,MATCH('Property Value Dist'!$B59,'Pop and Housing Units'!$B$2:$B$115,0),MATCH('Property Value Dist'!P$2,'Pop and Housing Units'!$B$2:$P$2,0))*INDEX(Assumptions!$A$1:$H$16,MATCH('Property Value Dist'!P$4,Assumptions!$A$1:$A$16,0),MATCH('Property Value Dist'!P$2,Assumptions!$A$1:$H$1,0)),0)</f>
        <v>469269</v>
      </c>
      <c r="Q59" s="19">
        <f>ROUND(INDEX('Pop and Housing Units'!$B$2:$P$115,MATCH('Property Value Dist'!$B59,'Pop and Housing Units'!$B$2:$B$115,0),MATCH('Property Value Dist'!Q$2,'Pop and Housing Units'!$B$2:$P$2,0))*INDEX(Assumptions!$A$1:$H$16,MATCH('Property Value Dist'!Q$4,Assumptions!$A$1:$A$16,0),MATCH('Property Value Dist'!Q$2,Assumptions!$A$1:$H$1,0)),0)</f>
        <v>398100</v>
      </c>
      <c r="R59" s="19">
        <f>ROUND(INDEX('Pop and Housing Units'!$B$2:$P$115,MATCH('Property Value Dist'!$B59,'Pop and Housing Units'!$B$2:$B$115,0),MATCH('Property Value Dist'!R$2,'Pop and Housing Units'!$B$2:$P$2,0))*INDEX(Assumptions!$A$1:$H$16,MATCH('Property Value Dist'!R$4,Assumptions!$A$1:$A$16,0),MATCH('Property Value Dist'!R$2,Assumptions!$A$1:$H$1,0)),0)</f>
        <v>513750</v>
      </c>
      <c r="S59" s="19">
        <f>ROUND(INDEX('Pop and Housing Units'!$B$2:$P$115,MATCH('Property Value Dist'!$B59,'Pop and Housing Units'!$B$2:$B$115,0),MATCH('Property Value Dist'!S$2,'Pop and Housing Units'!$B$2:$P$2,0))*INDEX(Assumptions!$A$1:$H$16,MATCH('Property Value Dist'!S$4,Assumptions!$A$1:$A$16,0),MATCH('Property Value Dist'!S$2,Assumptions!$A$1:$H$1,0)),0)</f>
        <v>1134994</v>
      </c>
      <c r="T59" s="19">
        <f>ROUND(INDEX('Pop and Housing Units'!$B$2:$P$115,MATCH('Property Value Dist'!$B59,'Pop and Housing Units'!$B$2:$B$115,0),MATCH('Property Value Dist'!T$2,'Pop and Housing Units'!$B$2:$P$2,0))*INDEX(Assumptions!$A$1:$H$16,MATCH('Property Value Dist'!T$4,Assumptions!$A$1:$A$16,0),MATCH('Property Value Dist'!T$2,Assumptions!$A$1:$H$1,0)),0)</f>
        <v>830303</v>
      </c>
      <c r="U59" s="19">
        <f>ROUND(INDEX('Pop and Housing Units'!$B$2:$P$115,MATCH('Property Value Dist'!$B59,'Pop and Housing Units'!$B$2:$B$115,0),MATCH('Property Value Dist'!U$2,'Pop and Housing Units'!$B$2:$P$2,0))*INDEX(Assumptions!$A$1:$H$16,MATCH('Property Value Dist'!U$4,Assumptions!$A$1:$A$16,0),MATCH('Property Value Dist'!U$2,Assumptions!$A$1:$H$1,0)),0)</f>
        <v>702050</v>
      </c>
      <c r="V59" s="19">
        <f>ROUND(INDEX('Pop and Housing Units'!$B$2:$P$115,MATCH('Property Value Dist'!$B59,'Pop and Housing Units'!$B$2:$B$115,0),MATCH('Property Value Dist'!V$2,'Pop and Housing Units'!$B$2:$P$2,0))*INDEX(Assumptions!$A$1:$H$16,MATCH('Property Value Dist'!V$4,Assumptions!$A$1:$A$16,0),MATCH('Property Value Dist'!V$2,Assumptions!$A$1:$H$1,0)),0)</f>
        <v>1811839</v>
      </c>
      <c r="W59" s="19">
        <f>ROUND(INDEX('Pop and Housing Units'!$B$2:$P$115,MATCH('Property Value Dist'!$B59,'Pop and Housing Units'!$B$2:$B$115,0),MATCH('Property Value Dist'!W$2,'Pop and Housing Units'!$B$2:$P$2,0))*INDEX(Assumptions!$A$1:$H$16,MATCH('Property Value Dist'!W$4,Assumptions!$A$1:$A$16,0),MATCH('Property Value Dist'!W$2,Assumptions!$A$1:$H$1,0)),0)</f>
        <v>834751</v>
      </c>
      <c r="X59" s="19">
        <f>ROUND(INDEX('Pop and Housing Units'!$B$2:$P$115,MATCH('Property Value Dist'!$B59,'Pop and Housing Units'!$B$2:$B$115,0),MATCH('Property Value Dist'!X$2,'Pop and Housing Units'!$B$2:$P$2,0))*INDEX(Assumptions!$A$1:$H$16,MATCH('Property Value Dist'!X$4,Assumptions!$A$1:$A$16,0),MATCH('Property Value Dist'!X$2,Assumptions!$A$1:$H$1,0)),0)</f>
        <v>360292</v>
      </c>
      <c r="Y59" s="19">
        <f>ROUND(INDEX('Pop and Housing Units'!$B$2:$P$115,MATCH('Property Value Dist'!$B59,'Pop and Housing Units'!$B$2:$B$115,0),MATCH('Property Value Dist'!Y$2,'Pop and Housing Units'!$B$2:$P$2,0))*INDEX(Assumptions!$A$1:$H$16,MATCH('Property Value Dist'!Y$4,Assumptions!$A$1:$A$16,0),MATCH('Property Value Dist'!Y$2,Assumptions!$A$1:$H$1,0)),0)</f>
        <v>229816</v>
      </c>
      <c r="Z59" s="19">
        <f>ROUND(INDEX('Pop and Housing Units'!$B$2:$P$115,MATCH('Property Value Dist'!$B59,'Pop and Housing Units'!$B$2:$B$115,0),MATCH('Property Value Dist'!Z$2,'Pop and Housing Units'!$B$2:$P$2,0))*INDEX(Assumptions!$A$1:$H$16,MATCH('Property Value Dist'!Z$4,Assumptions!$A$1:$A$16,0),MATCH('Property Value Dist'!Z$2,Assumptions!$A$1:$H$1,0)),0)</f>
        <v>59307</v>
      </c>
      <c r="AA59" s="19">
        <f>ROUND(INDEX('Pop and Housing Units'!$B$2:$P$115,MATCH('Property Value Dist'!$B59,'Pop and Housing Units'!$B$2:$B$115,0),MATCH('Property Value Dist'!AA$2,'Pop and Housing Units'!$B$2:$P$2,0))*INDEX(Assumptions!$A$1:$H$16,MATCH('Property Value Dist'!AA$4,Assumptions!$A$1:$A$16,0),MATCH('Property Value Dist'!AA$2,Assumptions!$A$1:$H$1,0)),0)</f>
        <v>41515</v>
      </c>
      <c r="AB59" s="19">
        <f>ROUND(INDEX('Pop and Housing Units'!$B$2:$P$115,MATCH('Property Value Dist'!$B59,'Pop and Housing Units'!$B$2:$B$115,0),MATCH('Property Value Dist'!AB$2,'Pop and Housing Units'!$B$2:$P$2,0))*INDEX(Assumptions!$A$1:$H$16,MATCH('Property Value Dist'!AB$4,Assumptions!$A$1:$A$16,0),MATCH('Property Value Dist'!AB$2,Assumptions!$A$1:$H$1,0)),0)</f>
        <v>27430</v>
      </c>
      <c r="AC59" s="19">
        <f>ROUND(INDEX('Pop and Housing Units'!$B$2:$P$115,MATCH('Property Value Dist'!$B59,'Pop and Housing Units'!$B$2:$B$115,0),MATCH('Property Value Dist'!AC$2,'Pop and Housing Units'!$B$2:$P$2,0))*INDEX(Assumptions!$A$1:$H$16,MATCH('Property Value Dist'!AC$4,Assumptions!$A$1:$A$16,0),MATCH('Property Value Dist'!AC$2,Assumptions!$A$1:$H$1,0)),0)</f>
        <v>277946</v>
      </c>
      <c r="AD59" s="19">
        <f>ROUND(INDEX('Pop and Housing Units'!$B$2:$P$115,MATCH('Property Value Dist'!$B59,'Pop and Housing Units'!$B$2:$B$115,0),MATCH('Property Value Dist'!AD$2,'Pop and Housing Units'!$B$2:$P$2,0))*INDEX(Assumptions!$A$1:$H$16,MATCH('Property Value Dist'!AD$4,Assumptions!$A$1:$A$16,0),MATCH('Property Value Dist'!AD$2,Assumptions!$A$1:$H$1,0)),0)</f>
        <v>486405</v>
      </c>
      <c r="AE59" s="19">
        <f>ROUND(INDEX('Pop and Housing Units'!$B$2:$P$115,MATCH('Property Value Dist'!$B59,'Pop and Housing Units'!$B$2:$B$115,0),MATCH('Property Value Dist'!AE$2,'Pop and Housing Units'!$B$2:$P$2,0))*INDEX(Assumptions!$A$1:$H$16,MATCH('Property Value Dist'!AE$4,Assumptions!$A$1:$A$16,0),MATCH('Property Value Dist'!AE$2,Assumptions!$A$1:$H$1,0)),0)</f>
        <v>876779</v>
      </c>
      <c r="AF59" s="19">
        <f>ROUND(INDEX('Pop and Housing Units'!$B$2:$P$115,MATCH('Property Value Dist'!$B59,'Pop and Housing Units'!$B$2:$B$115,0),MATCH('Property Value Dist'!AF$2,'Pop and Housing Units'!$B$2:$P$2,0))*INDEX(Assumptions!$A$1:$H$16,MATCH('Property Value Dist'!AF$4,Assumptions!$A$1:$A$16,0),MATCH('Property Value Dist'!AF$2,Assumptions!$A$1:$H$1,0)),0)</f>
        <v>1687194</v>
      </c>
      <c r="AG59" s="19">
        <f>ROUND(INDEX('Pop and Housing Units'!$B$2:$P$115,MATCH('Property Value Dist'!$B59,'Pop and Housing Units'!$B$2:$B$115,0),MATCH('Property Value Dist'!AG$2,'Pop and Housing Units'!$B$2:$P$2,0))*INDEX(Assumptions!$A$1:$H$16,MATCH('Property Value Dist'!AG$4,Assumptions!$A$1:$A$16,0),MATCH('Property Value Dist'!AG$2,Assumptions!$A$1:$H$1,0)),0)</f>
        <v>822126</v>
      </c>
      <c r="AH59" s="19">
        <f>ROUND(INDEX('Pop and Housing Units'!$B$2:$P$115,MATCH('Property Value Dist'!$B59,'Pop and Housing Units'!$B$2:$B$115,0),MATCH('Property Value Dist'!AH$2,'Pop and Housing Units'!$B$2:$P$2,0))*INDEX(Assumptions!$A$1:$H$16,MATCH('Property Value Dist'!AH$4,Assumptions!$A$1:$A$16,0),MATCH('Property Value Dist'!AH$2,Assumptions!$A$1:$H$1,0)),0)</f>
        <v>594148</v>
      </c>
      <c r="AI59" s="19">
        <f>ROUND(INDEX('Pop and Housing Units'!$B$2:$P$115,MATCH('Property Value Dist'!$B59,'Pop and Housing Units'!$B$2:$B$115,0),MATCH('Property Value Dist'!AI$2,'Pop and Housing Units'!$B$2:$P$2,0))*INDEX(Assumptions!$A$1:$H$16,MATCH('Property Value Dist'!AI$4,Assumptions!$A$1:$A$16,0),MATCH('Property Value Dist'!AI$2,Assumptions!$A$1:$H$1,0)),0)</f>
        <v>1478734</v>
      </c>
      <c r="AJ59" s="19">
        <f>ROUND(INDEX('Pop and Housing Units'!$B$2:$P$115,MATCH('Property Value Dist'!$B59,'Pop and Housing Units'!$B$2:$B$115,0),MATCH('Property Value Dist'!AJ$2,'Pop and Housing Units'!$B$2:$P$2,0))*INDEX(Assumptions!$A$1:$H$16,MATCH('Property Value Dist'!AJ$4,Assumptions!$A$1:$A$16,0),MATCH('Property Value Dist'!AJ$2,Assumptions!$A$1:$H$1,0)),0)</f>
        <v>786993</v>
      </c>
      <c r="AK59" s="19">
        <f>ROUND(INDEX('Pop and Housing Units'!$B$2:$P$115,MATCH('Property Value Dist'!$B59,'Pop and Housing Units'!$B$2:$B$115,0),MATCH('Property Value Dist'!AK$2,'Pop and Housing Units'!$B$2:$P$2,0))*INDEX(Assumptions!$A$1:$H$16,MATCH('Property Value Dist'!AK$4,Assumptions!$A$1:$A$16,0),MATCH('Property Value Dist'!AK$2,Assumptions!$A$1:$H$1,0)),0)</f>
        <v>338844</v>
      </c>
      <c r="AL59" s="19">
        <f>ROUND(INDEX('Pop and Housing Units'!$B$2:$P$115,MATCH('Property Value Dist'!$B59,'Pop and Housing Units'!$B$2:$B$115,0),MATCH('Property Value Dist'!AL$2,'Pop and Housing Units'!$B$2:$P$2,0))*INDEX(Assumptions!$A$1:$H$16,MATCH('Property Value Dist'!AL$4,Assumptions!$A$1:$A$16,0),MATCH('Property Value Dist'!AL$2,Assumptions!$A$1:$H$1,0)),0)</f>
        <v>332598</v>
      </c>
      <c r="AM59" s="19">
        <f>ROUND(INDEX('Pop and Housing Units'!$B$2:$P$115,MATCH('Property Value Dist'!$B59,'Pop and Housing Units'!$B$2:$B$115,0),MATCH('Property Value Dist'!AM$2,'Pop and Housing Units'!$B$2:$P$2,0))*INDEX(Assumptions!$A$1:$H$16,MATCH('Property Value Dist'!AM$4,Assumptions!$A$1:$A$16,0),MATCH('Property Value Dist'!AM$2,Assumptions!$A$1:$H$1,0)),0)</f>
        <v>67925</v>
      </c>
      <c r="AN59" s="19">
        <f>ROUND(INDEX('Pop and Housing Units'!$B$2:$P$115,MATCH('Property Value Dist'!$B59,'Pop and Housing Units'!$B$2:$B$115,0),MATCH('Property Value Dist'!AN$2,'Pop and Housing Units'!$B$2:$P$2,0))*INDEX(Assumptions!$A$1:$H$16,MATCH('Property Value Dist'!AN$4,Assumptions!$A$1:$A$16,0),MATCH('Property Value Dist'!AN$2,Assumptions!$A$1:$H$1,0)),0)</f>
        <v>28107</v>
      </c>
      <c r="AO59" s="19">
        <f>ROUND(INDEX('Pop and Housing Units'!$B$2:$P$115,MATCH('Property Value Dist'!$B59,'Pop and Housing Units'!$B$2:$B$115,0),MATCH('Property Value Dist'!AO$2,'Pop and Housing Units'!$B$2:$P$2,0))*INDEX(Assumptions!$A$1:$H$16,MATCH('Property Value Dist'!AO$4,Assumptions!$A$1:$A$16,0),MATCH('Property Value Dist'!AO$2,Assumptions!$A$1:$H$1,0)),0)</f>
        <v>29668</v>
      </c>
      <c r="AP59" s="19">
        <f>ROUND(INDEX('Pop and Housing Units'!$B$2:$P$115,MATCH('Property Value Dist'!$B59,'Pop and Housing Units'!$B$2:$B$115,0),MATCH('Property Value Dist'!AP$2,'Pop and Housing Units'!$B$2:$P$2,0))*INDEX(Assumptions!$A$1:$H$16,MATCH('Property Value Dist'!AP$4,Assumptions!$A$1:$A$16,0),MATCH('Property Value Dist'!AP$2,Assumptions!$A$1:$H$1,0)),0)</f>
        <v>137028</v>
      </c>
      <c r="AQ59" s="19">
        <f>ROUND(INDEX('Pop and Housing Units'!$B$2:$P$115,MATCH('Property Value Dist'!$B59,'Pop and Housing Units'!$B$2:$B$115,0),MATCH('Property Value Dist'!AQ$2,'Pop and Housing Units'!$B$2:$P$2,0))*INDEX(Assumptions!$A$1:$H$16,MATCH('Property Value Dist'!AQ$4,Assumptions!$A$1:$A$16,0),MATCH('Property Value Dist'!AQ$2,Assumptions!$A$1:$H$1,0)),0)</f>
        <v>137465</v>
      </c>
      <c r="AR59" s="19">
        <f>ROUND(INDEX('Pop and Housing Units'!$B$2:$P$115,MATCH('Property Value Dist'!$B59,'Pop and Housing Units'!$B$2:$B$115,0),MATCH('Property Value Dist'!AR$2,'Pop and Housing Units'!$B$2:$P$2,0))*INDEX(Assumptions!$A$1:$H$16,MATCH('Property Value Dist'!AR$4,Assumptions!$A$1:$A$16,0),MATCH('Property Value Dist'!AR$2,Assumptions!$A$1:$H$1,0)),0)</f>
        <v>114894</v>
      </c>
      <c r="AS59" s="19">
        <f>ROUND(INDEX('Pop and Housing Units'!$B$2:$P$115,MATCH('Property Value Dist'!$B59,'Pop and Housing Units'!$B$2:$B$115,0),MATCH('Property Value Dist'!AS$2,'Pop and Housing Units'!$B$2:$P$2,0))*INDEX(Assumptions!$A$1:$H$16,MATCH('Property Value Dist'!AS$4,Assumptions!$A$1:$A$16,0),MATCH('Property Value Dist'!AS$2,Assumptions!$A$1:$H$1,0)),0)</f>
        <v>125670</v>
      </c>
      <c r="AT59" s="19">
        <f>ROUND(INDEX('Pop and Housing Units'!$B$2:$P$115,MATCH('Property Value Dist'!$B59,'Pop and Housing Units'!$B$2:$B$115,0),MATCH('Property Value Dist'!AT$2,'Pop and Housing Units'!$B$2:$P$2,0))*INDEX(Assumptions!$A$1:$H$16,MATCH('Property Value Dist'!AT$4,Assumptions!$A$1:$A$16,0),MATCH('Property Value Dist'!AT$2,Assumptions!$A$1:$H$1,0)),0)</f>
        <v>63782</v>
      </c>
      <c r="AU59" s="19">
        <f>ROUND(INDEX('Pop and Housing Units'!$B$2:$P$115,MATCH('Property Value Dist'!$B59,'Pop and Housing Units'!$B$2:$B$115,0),MATCH('Property Value Dist'!AU$2,'Pop and Housing Units'!$B$2:$P$2,0))*INDEX(Assumptions!$A$1:$H$16,MATCH('Property Value Dist'!AU$4,Assumptions!$A$1:$A$16,0),MATCH('Property Value Dist'!AU$2,Assumptions!$A$1:$H$1,0)),0)</f>
        <v>24537</v>
      </c>
      <c r="AV59" s="19">
        <f>ROUND(INDEX('Pop and Housing Units'!$B$2:$P$115,MATCH('Property Value Dist'!$B59,'Pop and Housing Units'!$B$2:$B$115,0),MATCH('Property Value Dist'!AV$2,'Pop and Housing Units'!$B$2:$P$2,0))*INDEX(Assumptions!$A$1:$H$16,MATCH('Property Value Dist'!AV$4,Assumptions!$A$1:$A$16,0),MATCH('Property Value Dist'!AV$2,Assumptions!$A$1:$H$1,0)),0)</f>
        <v>73757</v>
      </c>
      <c r="AW59" s="19">
        <f>ROUND(INDEX('Pop and Housing Units'!$B$2:$P$115,MATCH('Property Value Dist'!$B59,'Pop and Housing Units'!$B$2:$B$115,0),MATCH('Property Value Dist'!AW$2,'Pop and Housing Units'!$B$2:$P$2,0))*INDEX(Assumptions!$A$1:$H$16,MATCH('Property Value Dist'!AW$4,Assumptions!$A$1:$A$16,0),MATCH('Property Value Dist'!AW$2,Assumptions!$A$1:$H$1,0)),0)</f>
        <v>21188</v>
      </c>
      <c r="AX59" s="19">
        <f>ROUND(INDEX('Pop and Housing Units'!$B$2:$P$115,MATCH('Property Value Dist'!$B59,'Pop and Housing Units'!$B$2:$B$115,0),MATCH('Property Value Dist'!AX$2,'Pop and Housing Units'!$B$2:$P$2,0))*INDEX(Assumptions!$A$1:$H$16,MATCH('Property Value Dist'!AX$4,Assumptions!$A$1:$A$16,0),MATCH('Property Value Dist'!AX$2,Assumptions!$A$1:$H$1,0)),0)</f>
        <v>13324</v>
      </c>
      <c r="AY59" s="19">
        <f>ROUND(INDEX('Pop and Housing Units'!$B$2:$P$115,MATCH('Property Value Dist'!$B59,'Pop and Housing Units'!$B$2:$B$115,0),MATCH('Property Value Dist'!AY$2,'Pop and Housing Units'!$B$2:$P$2,0))*INDEX(Assumptions!$A$1:$H$16,MATCH('Property Value Dist'!AY$4,Assumptions!$A$1:$A$16,0),MATCH('Property Value Dist'!AY$2,Assumptions!$A$1:$H$1,0)),0)</f>
        <v>7863</v>
      </c>
      <c r="AZ59" s="19">
        <f>ROUND(INDEX('Pop and Housing Units'!$B$2:$P$115,MATCH('Property Value Dist'!$B59,'Pop and Housing Units'!$B$2:$B$115,0),MATCH('Property Value Dist'!AZ$2,'Pop and Housing Units'!$B$2:$P$2,0))*INDEX(Assumptions!$A$1:$H$16,MATCH('Property Value Dist'!AZ$4,Assumptions!$A$1:$A$16,0),MATCH('Property Value Dist'!AZ$2,Assumptions!$A$1:$H$1,0)),0)</f>
        <v>1893</v>
      </c>
      <c r="BA59" s="19">
        <f>ROUND(INDEX('Pop and Housing Units'!$B$2:$P$115,MATCH('Property Value Dist'!$B59,'Pop and Housing Units'!$B$2:$B$115,0),MATCH('Property Value Dist'!BA$2,'Pop and Housing Units'!$B$2:$P$2,0))*INDEX(Assumptions!$A$1:$H$16,MATCH('Property Value Dist'!BA$4,Assumptions!$A$1:$A$16,0),MATCH('Property Value Dist'!BA$2,Assumptions!$A$1:$H$1,0)),0)</f>
        <v>4369</v>
      </c>
      <c r="BB59" s="19">
        <f>ROUND(INDEX('Pop and Housing Units'!$B$2:$P$115,MATCH('Property Value Dist'!$B59,'Pop and Housing Units'!$B$2:$B$115,0),MATCH('Property Value Dist'!BB$2,'Pop and Housing Units'!$B$2:$P$2,0))*INDEX(Assumptions!$A$1:$H$16,MATCH('Property Value Dist'!BB$4,Assumptions!$A$1:$A$16,0),MATCH('Property Value Dist'!BB$2,Assumptions!$A$1:$H$1,0)),0)</f>
        <v>2330</v>
      </c>
      <c r="BC59" s="19">
        <f>ROUND(INDEX('Pop and Housing Units'!$B$2:$P$115,MATCH('Property Value Dist'!$B59,'Pop and Housing Units'!$B$2:$B$115,0),MATCH('Property Value Dist'!BC$2,'Pop and Housing Units'!$B$2:$P$2,0))*INDEX(Assumptions!$A$1:$H$16,MATCH('Property Value Dist'!BC$4,Assumptions!$A$1:$A$16,0),MATCH('Property Value Dist'!BC$2,Assumptions!$A$1:$H$1,0)),0)</f>
        <v>85557</v>
      </c>
      <c r="BD59" s="19">
        <f>ROUND(INDEX('Pop and Housing Units'!$B$2:$P$115,MATCH('Property Value Dist'!$B59,'Pop and Housing Units'!$B$2:$B$115,0),MATCH('Property Value Dist'!BD$2,'Pop and Housing Units'!$B$2:$P$2,0))*INDEX(Assumptions!$A$1:$H$16,MATCH('Property Value Dist'!BD$4,Assumptions!$A$1:$A$16,0),MATCH('Property Value Dist'!BD$2,Assumptions!$A$1:$H$1,0)),0)</f>
        <v>120003</v>
      </c>
      <c r="BE59" s="19">
        <f>ROUND(INDEX('Pop and Housing Units'!$B$2:$P$115,MATCH('Property Value Dist'!$B59,'Pop and Housing Units'!$B$2:$B$115,0),MATCH('Property Value Dist'!BE$2,'Pop and Housing Units'!$B$2:$P$2,0))*INDEX(Assumptions!$A$1:$H$16,MATCH('Property Value Dist'!BE$4,Assumptions!$A$1:$A$16,0),MATCH('Property Value Dist'!BE$2,Assumptions!$A$1:$H$1,0)),0)</f>
        <v>162437</v>
      </c>
      <c r="BF59" s="19">
        <f>ROUND(INDEX('Pop and Housing Units'!$B$2:$P$115,MATCH('Property Value Dist'!$B59,'Pop and Housing Units'!$B$2:$B$115,0),MATCH('Property Value Dist'!BF$2,'Pop and Housing Units'!$B$2:$P$2,0))*INDEX(Assumptions!$A$1:$H$16,MATCH('Property Value Dist'!BF$4,Assumptions!$A$1:$A$16,0),MATCH('Property Value Dist'!BF$2,Assumptions!$A$1:$H$1,0)),0)</f>
        <v>160376</v>
      </c>
      <c r="BG59" s="19">
        <f>ROUND(INDEX('Pop and Housing Units'!$B$2:$P$115,MATCH('Property Value Dist'!$B59,'Pop and Housing Units'!$B$2:$B$115,0),MATCH('Property Value Dist'!BG$2,'Pop and Housing Units'!$B$2:$P$2,0))*INDEX(Assumptions!$A$1:$H$16,MATCH('Property Value Dist'!BG$4,Assumptions!$A$1:$A$16,0),MATCH('Property Value Dist'!BG$2,Assumptions!$A$1:$H$1,0)),0)</f>
        <v>102393</v>
      </c>
      <c r="BH59" s="19">
        <f>ROUND(INDEX('Pop and Housing Units'!$B$2:$P$115,MATCH('Property Value Dist'!$B59,'Pop and Housing Units'!$B$2:$B$115,0),MATCH('Property Value Dist'!BH$2,'Pop and Housing Units'!$B$2:$P$2,0))*INDEX(Assumptions!$A$1:$H$16,MATCH('Property Value Dist'!BH$4,Assumptions!$A$1:$A$16,0),MATCH('Property Value Dist'!BH$2,Assumptions!$A$1:$H$1,0)),0)</f>
        <v>58326</v>
      </c>
      <c r="BI59" s="19">
        <f>ROUND(INDEX('Pop and Housing Units'!$B$2:$P$115,MATCH('Property Value Dist'!$B59,'Pop and Housing Units'!$B$2:$B$115,0),MATCH('Property Value Dist'!BI$2,'Pop and Housing Units'!$B$2:$P$2,0))*INDEX(Assumptions!$A$1:$H$16,MATCH('Property Value Dist'!BI$4,Assumptions!$A$1:$A$16,0),MATCH('Property Value Dist'!BI$2,Assumptions!$A$1:$H$1,0)),0)</f>
        <v>108234</v>
      </c>
      <c r="BJ59" s="19">
        <f>ROUND(INDEX('Pop and Housing Units'!$B$2:$P$115,MATCH('Property Value Dist'!$B59,'Pop and Housing Units'!$B$2:$B$115,0),MATCH('Property Value Dist'!BJ$2,'Pop and Housing Units'!$B$2:$P$2,0))*INDEX(Assumptions!$A$1:$H$16,MATCH('Property Value Dist'!BJ$4,Assumptions!$A$1:$A$16,0),MATCH('Property Value Dist'!BJ$2,Assumptions!$A$1:$H$1,0)),0)</f>
        <v>35992</v>
      </c>
      <c r="BK59" s="19">
        <f>ROUND(INDEX('Pop and Housing Units'!$B$2:$P$115,MATCH('Property Value Dist'!$B59,'Pop and Housing Units'!$B$2:$B$115,0),MATCH('Property Value Dist'!BK$2,'Pop and Housing Units'!$B$2:$P$2,0))*INDEX(Assumptions!$A$1:$H$16,MATCH('Property Value Dist'!BK$4,Assumptions!$A$1:$A$16,0),MATCH('Property Value Dist'!BK$2,Assumptions!$A$1:$H$1,0)),0)</f>
        <v>11940</v>
      </c>
      <c r="BL59" s="19">
        <f>ROUND(INDEX('Pop and Housing Units'!$B$2:$P$115,MATCH('Property Value Dist'!$B59,'Pop and Housing Units'!$B$2:$B$115,0),MATCH('Property Value Dist'!BL$2,'Pop and Housing Units'!$B$2:$P$2,0))*INDEX(Assumptions!$A$1:$H$16,MATCH('Property Value Dist'!BL$4,Assumptions!$A$1:$A$16,0),MATCH('Property Value Dist'!BL$2,Assumptions!$A$1:$H$1,0)),0)</f>
        <v>7731</v>
      </c>
      <c r="BM59" s="19">
        <f>ROUND(INDEX('Pop and Housing Units'!$B$2:$P$115,MATCH('Property Value Dist'!$B59,'Pop and Housing Units'!$B$2:$B$115,0),MATCH('Property Value Dist'!BM$2,'Pop and Housing Units'!$B$2:$P$2,0))*INDEX(Assumptions!$A$1:$H$16,MATCH('Property Value Dist'!BM$4,Assumptions!$A$1:$A$16,0),MATCH('Property Value Dist'!BM$2,Assumptions!$A$1:$H$1,0)),0)</f>
        <v>1546</v>
      </c>
      <c r="BN59" s="19">
        <f>ROUND(INDEX('Pop and Housing Units'!$B$2:$P$115,MATCH('Property Value Dist'!$B59,'Pop and Housing Units'!$B$2:$B$115,0),MATCH('Property Value Dist'!BN$2,'Pop and Housing Units'!$B$2:$P$2,0))*INDEX(Assumptions!$A$1:$H$16,MATCH('Property Value Dist'!BN$4,Assumptions!$A$1:$A$16,0),MATCH('Property Value Dist'!BN$2,Assumptions!$A$1:$H$1,0)),0)</f>
        <v>258</v>
      </c>
      <c r="BO59" s="19">
        <f>ROUND(INDEX('Pop and Housing Units'!$B$2:$P$115,MATCH('Property Value Dist'!$B59,'Pop and Housing Units'!$B$2:$B$115,0),MATCH('Property Value Dist'!BO$2,'Pop and Housing Units'!$B$2:$P$2,0))*INDEX(Assumptions!$A$1:$H$16,MATCH('Property Value Dist'!BO$4,Assumptions!$A$1:$A$16,0),MATCH('Property Value Dist'!BO$2,Assumptions!$A$1:$H$1,0)),0)</f>
        <v>4209</v>
      </c>
      <c r="BP59" s="19">
        <f>ROUND(INDEX('Pop and Housing Units'!$B$2:$P$115,MATCH('Property Value Dist'!$B59,'Pop and Housing Units'!$B$2:$B$115,0),MATCH('Property Value Dist'!BP$2,'Pop and Housing Units'!$B$2:$P$2,0))*INDEX(Assumptions!$A$1:$H$16,MATCH('Property Value Dist'!BP$4,Assumptions!$A$1:$A$16,0),MATCH('Property Value Dist'!BP$2,Assumptions!$A$1:$H$1,0)),0)</f>
        <v>17582</v>
      </c>
      <c r="BQ59" s="19">
        <f>ROUND(INDEX('Pop and Housing Units'!$B$2:$P$115,MATCH('Property Value Dist'!$B59,'Pop and Housing Units'!$B$2:$B$115,0),MATCH('Property Value Dist'!BQ$2,'Pop and Housing Units'!$B$2:$P$2,0))*INDEX(Assumptions!$A$1:$H$16,MATCH('Property Value Dist'!BQ$4,Assumptions!$A$1:$A$16,0),MATCH('Property Value Dist'!BQ$2,Assumptions!$A$1:$H$1,0)),0)</f>
        <v>36577</v>
      </c>
      <c r="BR59" s="19">
        <f>ROUND(INDEX('Pop and Housing Units'!$B$2:$P$115,MATCH('Property Value Dist'!$B59,'Pop and Housing Units'!$B$2:$B$115,0),MATCH('Property Value Dist'!BR$2,'Pop and Housing Units'!$B$2:$P$2,0))*INDEX(Assumptions!$A$1:$H$16,MATCH('Property Value Dist'!BR$4,Assumptions!$A$1:$A$16,0),MATCH('Property Value Dist'!BR$2,Assumptions!$A$1:$H$1,0)),0)</f>
        <v>30948</v>
      </c>
      <c r="BS59" s="19">
        <f>ROUND(INDEX('Pop and Housing Units'!$B$2:$P$115,MATCH('Property Value Dist'!$B59,'Pop and Housing Units'!$B$2:$B$115,0),MATCH('Property Value Dist'!BS$2,'Pop and Housing Units'!$B$2:$P$2,0))*INDEX(Assumptions!$A$1:$H$16,MATCH('Property Value Dist'!BS$4,Assumptions!$A$1:$A$16,0),MATCH('Property Value Dist'!BS$2,Assumptions!$A$1:$H$1,0)),0)</f>
        <v>37179</v>
      </c>
      <c r="BT59" s="19">
        <f>ROUND(INDEX('Pop and Housing Units'!$B$2:$P$115,MATCH('Property Value Dist'!$B59,'Pop and Housing Units'!$B$2:$B$115,0),MATCH('Property Value Dist'!BT$2,'Pop and Housing Units'!$B$2:$P$2,0))*INDEX(Assumptions!$A$1:$H$16,MATCH('Property Value Dist'!BT$4,Assumptions!$A$1:$A$16,0),MATCH('Property Value Dist'!BT$2,Assumptions!$A$1:$H$1,0)),0)</f>
        <v>23744</v>
      </c>
      <c r="BU59" s="19">
        <f>ROUND(INDEX('Pop and Housing Units'!$B$2:$P$115,MATCH('Property Value Dist'!$B59,'Pop and Housing Units'!$B$2:$B$115,0),MATCH('Property Value Dist'!BU$2,'Pop and Housing Units'!$B$2:$P$2,0))*INDEX(Assumptions!$A$1:$H$16,MATCH('Property Value Dist'!BU$4,Assumptions!$A$1:$A$16,0),MATCH('Property Value Dist'!BU$2,Assumptions!$A$1:$H$1,0)),0)</f>
        <v>13482</v>
      </c>
      <c r="BV59" s="19">
        <f>ROUND(INDEX('Pop and Housing Units'!$B$2:$P$115,MATCH('Property Value Dist'!$B59,'Pop and Housing Units'!$B$2:$B$115,0),MATCH('Property Value Dist'!BV$2,'Pop and Housing Units'!$B$2:$P$2,0))*INDEX(Assumptions!$A$1:$H$16,MATCH('Property Value Dist'!BV$4,Assumptions!$A$1:$A$16,0),MATCH('Property Value Dist'!BV$2,Assumptions!$A$1:$H$1,0)),0)</f>
        <v>39426</v>
      </c>
      <c r="BW59" s="19">
        <f>ROUND(INDEX('Pop and Housing Units'!$B$2:$P$115,MATCH('Property Value Dist'!$B59,'Pop and Housing Units'!$B$2:$B$115,0),MATCH('Property Value Dist'!BW$2,'Pop and Housing Units'!$B$2:$P$2,0))*INDEX(Assumptions!$A$1:$H$16,MATCH('Property Value Dist'!BW$4,Assumptions!$A$1:$A$16,0),MATCH('Property Value Dist'!BW$2,Assumptions!$A$1:$H$1,0)),0)</f>
        <v>18555</v>
      </c>
      <c r="BX59" s="19">
        <f>ROUND(INDEX('Pop and Housing Units'!$B$2:$P$115,MATCH('Property Value Dist'!$B59,'Pop and Housing Units'!$B$2:$B$115,0),MATCH('Property Value Dist'!BX$2,'Pop and Housing Units'!$B$2:$P$2,0))*INDEX(Assumptions!$A$1:$H$16,MATCH('Property Value Dist'!BX$4,Assumptions!$A$1:$A$16,0),MATCH('Property Value Dist'!BX$2,Assumptions!$A$1:$H$1,0)),0)</f>
        <v>7065</v>
      </c>
      <c r="BY59" s="19">
        <f>ROUND(INDEX('Pop and Housing Units'!$B$2:$P$115,MATCH('Property Value Dist'!$B59,'Pop and Housing Units'!$B$2:$B$115,0),MATCH('Property Value Dist'!BY$2,'Pop and Housing Units'!$B$2:$P$2,0))*INDEX(Assumptions!$A$1:$H$16,MATCH('Property Value Dist'!BY$4,Assumptions!$A$1:$A$16,0),MATCH('Property Value Dist'!BY$2,Assumptions!$A$1:$H$1,0)),0)</f>
        <v>3660</v>
      </c>
      <c r="BZ59" s="19">
        <f>ROUND(INDEX('Pop and Housing Units'!$B$2:$P$115,MATCH('Property Value Dist'!$B59,'Pop and Housing Units'!$B$2:$B$115,0),MATCH('Property Value Dist'!BZ$2,'Pop and Housing Units'!$B$2:$P$2,0))*INDEX(Assumptions!$A$1:$H$16,MATCH('Property Value Dist'!BZ$4,Assumptions!$A$1:$A$16,0),MATCH('Property Value Dist'!BZ$2,Assumptions!$A$1:$H$1,0)),0)</f>
        <v>2502</v>
      </c>
      <c r="CA59" s="19">
        <f>ROUND(INDEX('Pop and Housing Units'!$B$2:$P$115,MATCH('Property Value Dist'!$B59,'Pop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59" s="19">
        <f>ROUND(INDEX('Pop and Housing Units'!$B$2:$P$115,MATCH('Property Value Dist'!$B59,'Pop and Housing Units'!$B$2:$B$115,0),MATCH('Property Value Dist'!CB$2,'Pop and Housing Units'!$B$2:$P$2,0))*INDEX(Assumptions!$A$1:$H$16,MATCH('Property Value Dist'!CB$4,Assumptions!$A$1:$A$16,0),MATCH('Property Value Dist'!CB$2,Assumptions!$A$1:$H$1,0)),0)</f>
        <v>927</v>
      </c>
    </row>
    <row r="60" spans="2:80">
      <c r="B60" s="18">
        <f t="shared" si="6"/>
        <v>2075</v>
      </c>
      <c r="C60" s="17">
        <f>ROUND(INDEX('Pop and Housing Units'!$B$2:$P$115,MATCH('Property Value Dist'!$B60,'Pop and Housing Units'!$B$2:$B$115,0),MATCH('Property Value Dist'!C$2,'Pop and Housing Units'!$B$2:$P$2,0))*INDEX(Assumptions!$A$1:$H$16,MATCH('Property Value Dist'!C$4,Assumptions!$A$1:$A$16,0),MATCH('Property Value Dist'!C$2,Assumptions!$A$1:$H$1,0)),0)</f>
        <v>443615</v>
      </c>
      <c r="D60" s="17">
        <f>ROUND(INDEX('Pop and Housing Units'!$B$2:$P$115,MATCH('Property Value Dist'!$B60,'Pop and Housing Units'!$B$2:$B$115,0),MATCH('Property Value Dist'!D$2,'Pop and Housing Units'!$B$2:$P$2,0))*INDEX(Assumptions!$A$1:$H$16,MATCH('Property Value Dist'!D$4,Assumptions!$A$1:$A$16,0),MATCH('Property Value Dist'!D$2,Assumptions!$A$1:$H$1,0)),0)</f>
        <v>473533</v>
      </c>
      <c r="E60" s="17">
        <f>ROUND(INDEX('Pop and Housing Units'!$B$2:$P$115,MATCH('Property Value Dist'!$B60,'Pop and Housing Units'!$B$2:$B$115,0),MATCH('Property Value Dist'!E$2,'Pop and Housing Units'!$B$2:$P$2,0))*INDEX(Assumptions!$A$1:$H$16,MATCH('Property Value Dist'!E$4,Assumptions!$A$1:$A$16,0),MATCH('Property Value Dist'!E$2,Assumptions!$A$1:$H$1,0)),0)</f>
        <v>717005</v>
      </c>
      <c r="F60" s="17">
        <f>ROUND(INDEX('Pop and Housing Units'!$B$2:$P$115,MATCH('Property Value Dist'!$B60,'Pop and Housing Units'!$B$2:$B$115,0),MATCH('Property Value Dist'!F$2,'Pop and Housing Units'!$B$2:$P$2,0))*INDEX(Assumptions!$A$1:$H$16,MATCH('Property Value Dist'!F$4,Assumptions!$A$1:$A$16,0),MATCH('Property Value Dist'!F$2,Assumptions!$A$1:$H$1,0)),0)</f>
        <v>1654786</v>
      </c>
      <c r="G60" s="17">
        <f>ROUND(INDEX('Pop and Housing Units'!$B$2:$P$115,MATCH('Property Value Dist'!$B60,'Pop and Housing Units'!$B$2:$B$115,0),MATCH('Property Value Dist'!G$2,'Pop and Housing Units'!$B$2:$P$2,0))*INDEX(Assumptions!$A$1:$H$16,MATCH('Property Value Dist'!G$4,Assumptions!$A$1:$A$16,0),MATCH('Property Value Dist'!G$2,Assumptions!$A$1:$H$1,0)),0)</f>
        <v>1112132</v>
      </c>
      <c r="H60" s="17">
        <f>ROUND(INDEX('Pop and Housing Units'!$B$2:$P$115,MATCH('Property Value Dist'!$B60,'Pop and Housing Units'!$B$2:$B$115,0),MATCH('Property Value Dist'!H$2,'Pop and Housing Units'!$B$2:$P$2,0))*INDEX(Assumptions!$A$1:$H$16,MATCH('Property Value Dist'!H$4,Assumptions!$A$1:$A$16,0),MATCH('Property Value Dist'!H$2,Assumptions!$A$1:$H$1,0)),0)</f>
        <v>843900</v>
      </c>
      <c r="I60" s="17">
        <f>ROUND(INDEX('Pop and Housing Units'!$B$2:$P$115,MATCH('Property Value Dist'!$B60,'Pop and Housing Units'!$B$2:$B$115,0),MATCH('Property Value Dist'!I$2,'Pop and Housing Units'!$B$2:$P$2,0))*INDEX(Assumptions!$A$1:$H$16,MATCH('Property Value Dist'!I$4,Assumptions!$A$1:$A$16,0),MATCH('Property Value Dist'!I$2,Assumptions!$A$1:$H$1,0)),0)</f>
        <v>2364570</v>
      </c>
      <c r="J60" s="17">
        <f>ROUND(INDEX('Pop and Housing Units'!$B$2:$P$115,MATCH('Property Value Dist'!$B60,'Pop and Housing Units'!$B$2:$B$115,0),MATCH('Property Value Dist'!J$2,'Pop and Housing Units'!$B$2:$P$2,0))*INDEX(Assumptions!$A$1:$H$16,MATCH('Property Value Dist'!J$4,Assumptions!$A$1:$A$16,0),MATCH('Property Value Dist'!J$2,Assumptions!$A$1:$H$1,0)),0)</f>
        <v>1187443</v>
      </c>
      <c r="K60" s="17">
        <f>ROUND(INDEX('Pop and Housing Units'!$B$2:$P$115,MATCH('Property Value Dist'!$B60,'Pop and Housing Units'!$B$2:$B$115,0),MATCH('Property Value Dist'!K$2,'Pop and Housing Units'!$B$2:$P$2,0))*INDEX(Assumptions!$A$1:$H$16,MATCH('Property Value Dist'!K$4,Assumptions!$A$1:$A$16,0),MATCH('Property Value Dist'!K$2,Assumptions!$A$1:$H$1,0)),0)</f>
        <v>544718</v>
      </c>
      <c r="L60" s="17">
        <f>ROUND(INDEX('Pop and Housing Units'!$B$2:$P$115,MATCH('Property Value Dist'!$B60,'Pop and Housing Units'!$B$2:$B$115,0),MATCH('Property Value Dist'!L$2,'Pop and Housing Units'!$B$2:$P$2,0))*INDEX(Assumptions!$A$1:$H$16,MATCH('Property Value Dist'!L$4,Assumptions!$A$1:$A$16,0),MATCH('Property Value Dist'!L$2,Assumptions!$A$1:$H$1,0)),0)</f>
        <v>591142</v>
      </c>
      <c r="M60" s="17">
        <f>ROUND(INDEX('Pop and Housing Units'!$B$2:$P$115,MATCH('Property Value Dist'!$B60,'Pop and Housing Units'!$B$2:$B$115,0),MATCH('Property Value Dist'!M$2,'Pop and Housing Units'!$B$2:$P$2,0))*INDEX(Assumptions!$A$1:$H$16,MATCH('Property Value Dist'!M$4,Assumptions!$A$1:$A$16,0),MATCH('Property Value Dist'!M$2,Assumptions!$A$1:$H$1,0)),0)</f>
        <v>205301</v>
      </c>
      <c r="N60" s="17">
        <f>ROUND(INDEX('Pop and Housing Units'!$B$2:$P$115,MATCH('Property Value Dist'!$B60,'Pop and Housing Units'!$B$2:$B$115,0),MATCH('Property Value Dist'!N$2,'Pop and Housing Units'!$B$2:$P$2,0))*INDEX(Assumptions!$A$1:$H$16,MATCH('Property Value Dist'!N$4,Assumptions!$A$1:$A$16,0),MATCH('Property Value Dist'!N$2,Assumptions!$A$1:$H$1,0)),0)</f>
        <v>116578</v>
      </c>
      <c r="O60" s="17">
        <f>ROUND(INDEX('Pop and Housing Units'!$B$2:$P$115,MATCH('Property Value Dist'!$B60,'Pop and Housing Units'!$B$2:$B$115,0),MATCH('Property Value Dist'!O$2,'Pop and Housing Units'!$B$2:$P$2,0))*INDEX(Assumptions!$A$1:$H$16,MATCH('Property Value Dist'!O$4,Assumptions!$A$1:$A$16,0),MATCH('Property Value Dist'!O$2,Assumptions!$A$1:$H$1,0)),0)</f>
        <v>61900</v>
      </c>
      <c r="P60" s="17">
        <f>ROUND(INDEX('Pop and Housing Units'!$B$2:$P$115,MATCH('Property Value Dist'!$B60,'Pop and Housing Units'!$B$2:$B$115,0),MATCH('Property Value Dist'!P$2,'Pop and Housing Units'!$B$2:$P$2,0))*INDEX(Assumptions!$A$1:$H$16,MATCH('Property Value Dist'!P$4,Assumptions!$A$1:$A$16,0),MATCH('Property Value Dist'!P$2,Assumptions!$A$1:$H$1,0)),0)</f>
        <v>485941</v>
      </c>
      <c r="Q60" s="17">
        <f>ROUND(INDEX('Pop and Housing Units'!$B$2:$P$115,MATCH('Property Value Dist'!$B60,'Pop and Housing Units'!$B$2:$B$115,0),MATCH('Property Value Dist'!Q$2,'Pop and Housing Units'!$B$2:$P$2,0))*INDEX(Assumptions!$A$1:$H$16,MATCH('Property Value Dist'!Q$4,Assumptions!$A$1:$A$16,0),MATCH('Property Value Dist'!Q$2,Assumptions!$A$1:$H$1,0)),0)</f>
        <v>412244</v>
      </c>
      <c r="R60" s="17">
        <f>ROUND(INDEX('Pop and Housing Units'!$B$2:$P$115,MATCH('Property Value Dist'!$B60,'Pop and Housing Units'!$B$2:$B$115,0),MATCH('Property Value Dist'!R$2,'Pop and Housing Units'!$B$2:$P$2,0))*INDEX(Assumptions!$A$1:$H$16,MATCH('Property Value Dist'!R$4,Assumptions!$A$1:$A$16,0),MATCH('Property Value Dist'!R$2,Assumptions!$A$1:$H$1,0)),0)</f>
        <v>532002</v>
      </c>
      <c r="S60" s="17">
        <f>ROUND(INDEX('Pop and Housing Units'!$B$2:$P$115,MATCH('Property Value Dist'!$B60,'Pop and Housing Units'!$B$2:$B$115,0),MATCH('Property Value Dist'!S$2,'Pop and Housing Units'!$B$2:$P$2,0))*INDEX(Assumptions!$A$1:$H$16,MATCH('Property Value Dist'!S$4,Assumptions!$A$1:$A$16,0),MATCH('Property Value Dist'!S$2,Assumptions!$A$1:$H$1,0)),0)</f>
        <v>1175317</v>
      </c>
      <c r="T60" s="17">
        <f>ROUND(INDEX('Pop and Housing Units'!$B$2:$P$115,MATCH('Property Value Dist'!$B60,'Pop and Housing Units'!$B$2:$B$115,0),MATCH('Property Value Dist'!T$2,'Pop and Housing Units'!$B$2:$P$2,0))*INDEX(Assumptions!$A$1:$H$16,MATCH('Property Value Dist'!T$4,Assumptions!$A$1:$A$16,0),MATCH('Property Value Dist'!T$2,Assumptions!$A$1:$H$1,0)),0)</f>
        <v>859801</v>
      </c>
      <c r="U60" s="17">
        <f>ROUND(INDEX('Pop and Housing Units'!$B$2:$P$115,MATCH('Property Value Dist'!$B60,'Pop and Housing Units'!$B$2:$B$115,0),MATCH('Property Value Dist'!U$2,'Pop and Housing Units'!$B$2:$P$2,0))*INDEX(Assumptions!$A$1:$H$16,MATCH('Property Value Dist'!U$4,Assumptions!$A$1:$A$16,0),MATCH('Property Value Dist'!U$2,Assumptions!$A$1:$H$1,0)),0)</f>
        <v>726993</v>
      </c>
      <c r="V60" s="17">
        <f>ROUND(INDEX('Pop and Housing Units'!$B$2:$P$115,MATCH('Property Value Dist'!$B60,'Pop and Housing Units'!$B$2:$B$115,0),MATCH('Property Value Dist'!V$2,'Pop and Housing Units'!$B$2:$P$2,0))*INDEX(Assumptions!$A$1:$H$16,MATCH('Property Value Dist'!V$4,Assumptions!$A$1:$A$16,0),MATCH('Property Value Dist'!V$2,Assumptions!$A$1:$H$1,0)),0)</f>
        <v>1876209</v>
      </c>
      <c r="W60" s="17">
        <f>ROUND(INDEX('Pop and Housing Units'!$B$2:$P$115,MATCH('Property Value Dist'!$B60,'Pop and Housing Units'!$B$2:$B$115,0),MATCH('Property Value Dist'!W$2,'Pop and Housing Units'!$B$2:$P$2,0))*INDEX(Assumptions!$A$1:$H$16,MATCH('Property Value Dist'!W$4,Assumptions!$A$1:$A$16,0),MATCH('Property Value Dist'!W$2,Assumptions!$A$1:$H$1,0)),0)</f>
        <v>864407</v>
      </c>
      <c r="X60" s="17">
        <f>ROUND(INDEX('Pop and Housing Units'!$B$2:$P$115,MATCH('Property Value Dist'!$B60,'Pop and Housing Units'!$B$2:$B$115,0),MATCH('Property Value Dist'!X$2,'Pop and Housing Units'!$B$2:$P$2,0))*INDEX(Assumptions!$A$1:$H$16,MATCH('Property Value Dist'!X$4,Assumptions!$A$1:$A$16,0),MATCH('Property Value Dist'!X$2,Assumptions!$A$1:$H$1,0)),0)</f>
        <v>373092</v>
      </c>
      <c r="Y60" s="17">
        <f>ROUND(INDEX('Pop and Housing Units'!$B$2:$P$115,MATCH('Property Value Dist'!$B60,'Pop and Housing Units'!$B$2:$B$115,0),MATCH('Property Value Dist'!Y$2,'Pop and Housing Units'!$B$2:$P$2,0))*INDEX(Assumptions!$A$1:$H$16,MATCH('Property Value Dist'!Y$4,Assumptions!$A$1:$A$16,0),MATCH('Property Value Dist'!Y$2,Assumptions!$A$1:$H$1,0)),0)</f>
        <v>237981</v>
      </c>
      <c r="Z60" s="17">
        <f>ROUND(INDEX('Pop and Housing Units'!$B$2:$P$115,MATCH('Property Value Dist'!$B60,'Pop and Housing Units'!$B$2:$B$115,0),MATCH('Property Value Dist'!Z$2,'Pop and Housing Units'!$B$2:$P$2,0))*INDEX(Assumptions!$A$1:$H$16,MATCH('Property Value Dist'!Z$4,Assumptions!$A$1:$A$16,0),MATCH('Property Value Dist'!Z$2,Assumptions!$A$1:$H$1,0)),0)</f>
        <v>61414</v>
      </c>
      <c r="AA60" s="17">
        <f>ROUND(INDEX('Pop and Housing Units'!$B$2:$P$115,MATCH('Property Value Dist'!$B60,'Pop and Housing Units'!$B$2:$B$115,0),MATCH('Property Value Dist'!AA$2,'Pop and Housing Units'!$B$2:$P$2,0))*INDEX(Assumptions!$A$1:$H$16,MATCH('Property Value Dist'!AA$4,Assumptions!$A$1:$A$16,0),MATCH('Property Value Dist'!AA$2,Assumptions!$A$1:$H$1,0)),0)</f>
        <v>42990</v>
      </c>
      <c r="AB60" s="17">
        <f>ROUND(INDEX('Pop and Housing Units'!$B$2:$P$115,MATCH('Property Value Dist'!$B60,'Pop and Housing Units'!$B$2:$B$115,0),MATCH('Property Value Dist'!AB$2,'Pop and Housing Units'!$B$2:$P$2,0))*INDEX(Assumptions!$A$1:$H$16,MATCH('Property Value Dist'!AB$4,Assumptions!$A$1:$A$16,0),MATCH('Property Value Dist'!AB$2,Assumptions!$A$1:$H$1,0)),0)</f>
        <v>28404</v>
      </c>
      <c r="AC60" s="17">
        <f>ROUND(INDEX('Pop and Housing Units'!$B$2:$P$115,MATCH('Property Value Dist'!$B60,'Pop and Housing Units'!$B$2:$B$115,0),MATCH('Property Value Dist'!AC$2,'Pop and Housing Units'!$B$2:$P$2,0))*INDEX(Assumptions!$A$1:$H$16,MATCH('Property Value Dist'!AC$4,Assumptions!$A$1:$A$16,0),MATCH('Property Value Dist'!AC$2,Assumptions!$A$1:$H$1,0)),0)</f>
        <v>288675</v>
      </c>
      <c r="AD60" s="17">
        <f>ROUND(INDEX('Pop and Housing Units'!$B$2:$P$115,MATCH('Property Value Dist'!$B60,'Pop and Housing Units'!$B$2:$B$115,0),MATCH('Property Value Dist'!AD$2,'Pop and Housing Units'!$B$2:$P$2,0))*INDEX(Assumptions!$A$1:$H$16,MATCH('Property Value Dist'!AD$4,Assumptions!$A$1:$A$16,0),MATCH('Property Value Dist'!AD$2,Assumptions!$A$1:$H$1,0)),0)</f>
        <v>505180</v>
      </c>
      <c r="AE60" s="17">
        <f>ROUND(INDEX('Pop and Housing Units'!$B$2:$P$115,MATCH('Property Value Dist'!$B60,'Pop and Housing Units'!$B$2:$B$115,0),MATCH('Property Value Dist'!AE$2,'Pop and Housing Units'!$B$2:$P$2,0))*INDEX(Assumptions!$A$1:$H$16,MATCH('Property Value Dist'!AE$4,Assumptions!$A$1:$A$16,0),MATCH('Property Value Dist'!AE$2,Assumptions!$A$1:$H$1,0)),0)</f>
        <v>910622</v>
      </c>
      <c r="AF60" s="17">
        <f>ROUND(INDEX('Pop and Housing Units'!$B$2:$P$115,MATCH('Property Value Dist'!$B60,'Pop and Housing Units'!$B$2:$B$115,0),MATCH('Property Value Dist'!AF$2,'Pop and Housing Units'!$B$2:$P$2,0))*INDEX(Assumptions!$A$1:$H$16,MATCH('Property Value Dist'!AF$4,Assumptions!$A$1:$A$16,0),MATCH('Property Value Dist'!AF$2,Assumptions!$A$1:$H$1,0)),0)</f>
        <v>1752319</v>
      </c>
      <c r="AG60" s="17">
        <f>ROUND(INDEX('Pop and Housing Units'!$B$2:$P$115,MATCH('Property Value Dist'!$B60,'Pop and Housing Units'!$B$2:$B$115,0),MATCH('Property Value Dist'!AG$2,'Pop and Housing Units'!$B$2:$P$2,0))*INDEX(Assumptions!$A$1:$H$16,MATCH('Property Value Dist'!AG$4,Assumptions!$A$1:$A$16,0),MATCH('Property Value Dist'!AG$2,Assumptions!$A$1:$H$1,0)),0)</f>
        <v>853860</v>
      </c>
      <c r="AH60" s="17">
        <f>ROUND(INDEX('Pop and Housing Units'!$B$2:$P$115,MATCH('Property Value Dist'!$B60,'Pop and Housing Units'!$B$2:$B$115,0),MATCH('Property Value Dist'!AH$2,'Pop and Housing Units'!$B$2:$P$2,0))*INDEX(Assumptions!$A$1:$H$16,MATCH('Property Value Dist'!AH$4,Assumptions!$A$1:$A$16,0),MATCH('Property Value Dist'!AH$2,Assumptions!$A$1:$H$1,0)),0)</f>
        <v>617082</v>
      </c>
      <c r="AI60" s="17">
        <f>ROUND(INDEX('Pop and Housing Units'!$B$2:$P$115,MATCH('Property Value Dist'!$B60,'Pop and Housing Units'!$B$2:$B$115,0),MATCH('Property Value Dist'!AI$2,'Pop and Housing Units'!$B$2:$P$2,0))*INDEX(Assumptions!$A$1:$H$16,MATCH('Property Value Dist'!AI$4,Assumptions!$A$1:$A$16,0),MATCH('Property Value Dist'!AI$2,Assumptions!$A$1:$H$1,0)),0)</f>
        <v>1535813</v>
      </c>
      <c r="AJ60" s="17">
        <f>ROUND(INDEX('Pop and Housing Units'!$B$2:$P$115,MATCH('Property Value Dist'!$B60,'Pop and Housing Units'!$B$2:$B$115,0),MATCH('Property Value Dist'!AJ$2,'Pop and Housing Units'!$B$2:$P$2,0))*INDEX(Assumptions!$A$1:$H$16,MATCH('Property Value Dist'!AJ$4,Assumptions!$A$1:$A$16,0),MATCH('Property Value Dist'!AJ$2,Assumptions!$A$1:$H$1,0)),0)</f>
        <v>817371</v>
      </c>
      <c r="AK60" s="17">
        <f>ROUND(INDEX('Pop and Housing Units'!$B$2:$P$115,MATCH('Property Value Dist'!$B60,'Pop and Housing Units'!$B$2:$B$115,0),MATCH('Property Value Dist'!AK$2,'Pop and Housing Units'!$B$2:$P$2,0))*INDEX(Assumptions!$A$1:$H$16,MATCH('Property Value Dist'!AK$4,Assumptions!$A$1:$A$16,0),MATCH('Property Value Dist'!AK$2,Assumptions!$A$1:$H$1,0)),0)</f>
        <v>351923</v>
      </c>
      <c r="AL60" s="17">
        <f>ROUND(INDEX('Pop and Housing Units'!$B$2:$P$115,MATCH('Property Value Dist'!$B60,'Pop and Housing Units'!$B$2:$B$115,0),MATCH('Property Value Dist'!AL$2,'Pop and Housing Units'!$B$2:$P$2,0))*INDEX(Assumptions!$A$1:$H$16,MATCH('Property Value Dist'!AL$4,Assumptions!$A$1:$A$16,0),MATCH('Property Value Dist'!AL$2,Assumptions!$A$1:$H$1,0)),0)</f>
        <v>345436</v>
      </c>
      <c r="AM60" s="17">
        <f>ROUND(INDEX('Pop and Housing Units'!$B$2:$P$115,MATCH('Property Value Dist'!$B60,'Pop and Housing Units'!$B$2:$B$115,0),MATCH('Property Value Dist'!AM$2,'Pop and Housing Units'!$B$2:$P$2,0))*INDEX(Assumptions!$A$1:$H$16,MATCH('Property Value Dist'!AM$4,Assumptions!$A$1:$A$16,0),MATCH('Property Value Dist'!AM$2,Assumptions!$A$1:$H$1,0)),0)</f>
        <v>70547</v>
      </c>
      <c r="AN60" s="17">
        <f>ROUND(INDEX('Pop and Housing Units'!$B$2:$P$115,MATCH('Property Value Dist'!$B60,'Pop and Housing Units'!$B$2:$B$115,0),MATCH('Property Value Dist'!AN$2,'Pop and Housing Units'!$B$2:$P$2,0))*INDEX(Assumptions!$A$1:$H$16,MATCH('Property Value Dist'!AN$4,Assumptions!$A$1:$A$16,0),MATCH('Property Value Dist'!AN$2,Assumptions!$A$1:$H$1,0)),0)</f>
        <v>29192</v>
      </c>
      <c r="AO60" s="17">
        <f>ROUND(INDEX('Pop and Housing Units'!$B$2:$P$115,MATCH('Property Value Dist'!$B60,'Pop and Housing Units'!$B$2:$B$115,0),MATCH('Property Value Dist'!AO$2,'Pop and Housing Units'!$B$2:$P$2,0))*INDEX(Assumptions!$A$1:$H$16,MATCH('Property Value Dist'!AO$4,Assumptions!$A$1:$A$16,0),MATCH('Property Value Dist'!AO$2,Assumptions!$A$1:$H$1,0)),0)</f>
        <v>30814</v>
      </c>
      <c r="AP60" s="17">
        <f>ROUND(INDEX('Pop and Housing Units'!$B$2:$P$115,MATCH('Property Value Dist'!$B60,'Pop and Housing Units'!$B$2:$B$115,0),MATCH('Property Value Dist'!AP$2,'Pop and Housing Units'!$B$2:$P$2,0))*INDEX(Assumptions!$A$1:$H$16,MATCH('Property Value Dist'!AP$4,Assumptions!$A$1:$A$16,0),MATCH('Property Value Dist'!AP$2,Assumptions!$A$1:$H$1,0)),0)</f>
        <v>137835</v>
      </c>
      <c r="AQ60" s="17">
        <f>ROUND(INDEX('Pop and Housing Units'!$B$2:$P$115,MATCH('Property Value Dist'!$B60,'Pop and Housing Units'!$B$2:$B$115,0),MATCH('Property Value Dist'!AQ$2,'Pop and Housing Units'!$B$2:$P$2,0))*INDEX(Assumptions!$A$1:$H$16,MATCH('Property Value Dist'!AQ$4,Assumptions!$A$1:$A$16,0),MATCH('Property Value Dist'!AQ$2,Assumptions!$A$1:$H$1,0)),0)</f>
        <v>138275</v>
      </c>
      <c r="AR60" s="17">
        <f>ROUND(INDEX('Pop and Housing Units'!$B$2:$P$115,MATCH('Property Value Dist'!$B60,'Pop and Housing Units'!$B$2:$B$115,0),MATCH('Property Value Dist'!AR$2,'Pop and Housing Units'!$B$2:$P$2,0))*INDEX(Assumptions!$A$1:$H$16,MATCH('Property Value Dist'!AR$4,Assumptions!$A$1:$A$16,0),MATCH('Property Value Dist'!AR$2,Assumptions!$A$1:$H$1,0)),0)</f>
        <v>115571</v>
      </c>
      <c r="AS60" s="17">
        <f>ROUND(INDEX('Pop and Housing Units'!$B$2:$P$115,MATCH('Property Value Dist'!$B60,'Pop and Housing Units'!$B$2:$B$115,0),MATCH('Property Value Dist'!AS$2,'Pop and Housing Units'!$B$2:$P$2,0))*INDEX(Assumptions!$A$1:$H$16,MATCH('Property Value Dist'!AS$4,Assumptions!$A$1:$A$16,0),MATCH('Property Value Dist'!AS$2,Assumptions!$A$1:$H$1,0)),0)</f>
        <v>126410</v>
      </c>
      <c r="AT60" s="17">
        <f>ROUND(INDEX('Pop and Housing Units'!$B$2:$P$115,MATCH('Property Value Dist'!$B60,'Pop and Housing Units'!$B$2:$B$115,0),MATCH('Property Value Dist'!AT$2,'Pop and Housing Units'!$B$2:$P$2,0))*INDEX(Assumptions!$A$1:$H$16,MATCH('Property Value Dist'!AT$4,Assumptions!$A$1:$A$16,0),MATCH('Property Value Dist'!AT$2,Assumptions!$A$1:$H$1,0)),0)</f>
        <v>64157</v>
      </c>
      <c r="AU60" s="17">
        <f>ROUND(INDEX('Pop and Housing Units'!$B$2:$P$115,MATCH('Property Value Dist'!$B60,'Pop and Housing Units'!$B$2:$B$115,0),MATCH('Property Value Dist'!AU$2,'Pop and Housing Units'!$B$2:$P$2,0))*INDEX(Assumptions!$A$1:$H$16,MATCH('Property Value Dist'!AU$4,Assumptions!$A$1:$A$16,0),MATCH('Property Value Dist'!AU$2,Assumptions!$A$1:$H$1,0)),0)</f>
        <v>24681</v>
      </c>
      <c r="AV60" s="17">
        <f>ROUND(INDEX('Pop and Housing Units'!$B$2:$P$115,MATCH('Property Value Dist'!$B60,'Pop and Housing Units'!$B$2:$B$115,0),MATCH('Property Value Dist'!AV$2,'Pop and Housing Units'!$B$2:$P$2,0))*INDEX(Assumptions!$A$1:$H$16,MATCH('Property Value Dist'!AV$4,Assumptions!$A$1:$A$16,0),MATCH('Property Value Dist'!AV$2,Assumptions!$A$1:$H$1,0)),0)</f>
        <v>74191</v>
      </c>
      <c r="AW60" s="17">
        <f>ROUND(INDEX('Pop and Housing Units'!$B$2:$P$115,MATCH('Property Value Dist'!$B60,'Pop and Housing Units'!$B$2:$B$115,0),MATCH('Property Value Dist'!AW$2,'Pop and Housing Units'!$B$2:$P$2,0))*INDEX(Assumptions!$A$1:$H$16,MATCH('Property Value Dist'!AW$4,Assumptions!$A$1:$A$16,0),MATCH('Property Value Dist'!AW$2,Assumptions!$A$1:$H$1,0)),0)</f>
        <v>21312</v>
      </c>
      <c r="AX60" s="17">
        <f>ROUND(INDEX('Pop and Housing Units'!$B$2:$P$115,MATCH('Property Value Dist'!$B60,'Pop and Housing Units'!$B$2:$B$115,0),MATCH('Property Value Dist'!AX$2,'Pop and Housing Units'!$B$2:$P$2,0))*INDEX(Assumptions!$A$1:$H$16,MATCH('Property Value Dist'!AX$4,Assumptions!$A$1:$A$16,0),MATCH('Property Value Dist'!AX$2,Assumptions!$A$1:$H$1,0)),0)</f>
        <v>13403</v>
      </c>
      <c r="AY60" s="17">
        <f>ROUND(INDEX('Pop and Housing Units'!$B$2:$P$115,MATCH('Property Value Dist'!$B60,'Pop and Housing Units'!$B$2:$B$115,0),MATCH('Property Value Dist'!AY$2,'Pop and Housing Units'!$B$2:$P$2,0))*INDEX(Assumptions!$A$1:$H$16,MATCH('Property Value Dist'!AY$4,Assumptions!$A$1:$A$16,0),MATCH('Property Value Dist'!AY$2,Assumptions!$A$1:$H$1,0)),0)</f>
        <v>7910</v>
      </c>
      <c r="AZ60" s="17">
        <f>ROUND(INDEX('Pop and Housing Units'!$B$2:$P$115,MATCH('Property Value Dist'!$B60,'Pop and Housing Units'!$B$2:$B$115,0),MATCH('Property Value Dist'!AZ$2,'Pop and Housing Units'!$B$2:$P$2,0))*INDEX(Assumptions!$A$1:$H$16,MATCH('Property Value Dist'!AZ$4,Assumptions!$A$1:$A$16,0),MATCH('Property Value Dist'!AZ$2,Assumptions!$A$1:$H$1,0)),0)</f>
        <v>1904</v>
      </c>
      <c r="BA60" s="17">
        <f>ROUND(INDEX('Pop and Housing Units'!$B$2:$P$115,MATCH('Property Value Dist'!$B60,'Pop and Housing Units'!$B$2:$B$115,0),MATCH('Property Value Dist'!BA$2,'Pop and Housing Units'!$B$2:$P$2,0))*INDEX(Assumptions!$A$1:$H$16,MATCH('Property Value Dist'!BA$4,Assumptions!$A$1:$A$16,0),MATCH('Property Value Dist'!BA$2,Assumptions!$A$1:$H$1,0)),0)</f>
        <v>4394</v>
      </c>
      <c r="BB60" s="17">
        <f>ROUND(INDEX('Pop and Housing Units'!$B$2:$P$115,MATCH('Property Value Dist'!$B60,'Pop and Housing Units'!$B$2:$B$115,0),MATCH('Property Value Dist'!BB$2,'Pop and Housing Units'!$B$2:$P$2,0))*INDEX(Assumptions!$A$1:$H$16,MATCH('Property Value Dist'!BB$4,Assumptions!$A$1:$A$16,0),MATCH('Property Value Dist'!BB$2,Assumptions!$A$1:$H$1,0)),0)</f>
        <v>2344</v>
      </c>
      <c r="BC60" s="17">
        <f>ROUND(INDEX('Pop and Housing Units'!$B$2:$P$115,MATCH('Property Value Dist'!$B60,'Pop and Housing Units'!$B$2:$B$115,0),MATCH('Property Value Dist'!BC$2,'Pop and Housing Units'!$B$2:$P$2,0))*INDEX(Assumptions!$A$1:$H$16,MATCH('Property Value Dist'!BC$4,Assumptions!$A$1:$A$16,0),MATCH('Property Value Dist'!BC$2,Assumptions!$A$1:$H$1,0)),0)</f>
        <v>86096</v>
      </c>
      <c r="BD60" s="17">
        <f>ROUND(INDEX('Pop and Housing Units'!$B$2:$P$115,MATCH('Property Value Dist'!$B60,'Pop and Housing Units'!$B$2:$B$115,0),MATCH('Property Value Dist'!BD$2,'Pop and Housing Units'!$B$2:$P$2,0))*INDEX(Assumptions!$A$1:$H$16,MATCH('Property Value Dist'!BD$4,Assumptions!$A$1:$A$16,0),MATCH('Property Value Dist'!BD$2,Assumptions!$A$1:$H$1,0)),0)</f>
        <v>120759</v>
      </c>
      <c r="BE60" s="17">
        <f>ROUND(INDEX('Pop and Housing Units'!$B$2:$P$115,MATCH('Property Value Dist'!$B60,'Pop and Housing Units'!$B$2:$B$115,0),MATCH('Property Value Dist'!BE$2,'Pop and Housing Units'!$B$2:$P$2,0))*INDEX(Assumptions!$A$1:$H$16,MATCH('Property Value Dist'!BE$4,Assumptions!$A$1:$A$16,0),MATCH('Property Value Dist'!BE$2,Assumptions!$A$1:$H$1,0)),0)</f>
        <v>163461</v>
      </c>
      <c r="BF60" s="17">
        <f>ROUND(INDEX('Pop and Housing Units'!$B$2:$P$115,MATCH('Property Value Dist'!$B60,'Pop and Housing Units'!$B$2:$B$115,0),MATCH('Property Value Dist'!BF$2,'Pop and Housing Units'!$B$2:$P$2,0))*INDEX(Assumptions!$A$1:$H$16,MATCH('Property Value Dist'!BF$4,Assumptions!$A$1:$A$16,0),MATCH('Property Value Dist'!BF$2,Assumptions!$A$1:$H$1,0)),0)</f>
        <v>161387</v>
      </c>
      <c r="BG60" s="17">
        <f>ROUND(INDEX('Pop and Housing Units'!$B$2:$P$115,MATCH('Property Value Dist'!$B60,'Pop and Housing Units'!$B$2:$B$115,0),MATCH('Property Value Dist'!BG$2,'Pop and Housing Units'!$B$2:$P$2,0))*INDEX(Assumptions!$A$1:$H$16,MATCH('Property Value Dist'!BG$4,Assumptions!$A$1:$A$16,0),MATCH('Property Value Dist'!BG$2,Assumptions!$A$1:$H$1,0)),0)</f>
        <v>103039</v>
      </c>
      <c r="BH60" s="17">
        <f>ROUND(INDEX('Pop and Housing Units'!$B$2:$P$115,MATCH('Property Value Dist'!$B60,'Pop and Housing Units'!$B$2:$B$115,0),MATCH('Property Value Dist'!BH$2,'Pop and Housing Units'!$B$2:$P$2,0))*INDEX(Assumptions!$A$1:$H$16,MATCH('Property Value Dist'!BH$4,Assumptions!$A$1:$A$16,0),MATCH('Property Value Dist'!BH$2,Assumptions!$A$1:$H$1,0)),0)</f>
        <v>58694</v>
      </c>
      <c r="BI60" s="17">
        <f>ROUND(INDEX('Pop and Housing Units'!$B$2:$P$115,MATCH('Property Value Dist'!$B60,'Pop and Housing Units'!$B$2:$B$115,0),MATCH('Property Value Dist'!BI$2,'Pop and Housing Units'!$B$2:$P$2,0))*INDEX(Assumptions!$A$1:$H$16,MATCH('Property Value Dist'!BI$4,Assumptions!$A$1:$A$16,0),MATCH('Property Value Dist'!BI$2,Assumptions!$A$1:$H$1,0)),0)</f>
        <v>108917</v>
      </c>
      <c r="BJ60" s="17">
        <f>ROUND(INDEX('Pop and Housing Units'!$B$2:$P$115,MATCH('Property Value Dist'!$B60,'Pop and Housing Units'!$B$2:$B$115,0),MATCH('Property Value Dist'!BJ$2,'Pop and Housing Units'!$B$2:$P$2,0))*INDEX(Assumptions!$A$1:$H$16,MATCH('Property Value Dist'!BJ$4,Assumptions!$A$1:$A$16,0),MATCH('Property Value Dist'!BJ$2,Assumptions!$A$1:$H$1,0)),0)</f>
        <v>36219</v>
      </c>
      <c r="BK60" s="17">
        <f>ROUND(INDEX('Pop and Housing Units'!$B$2:$P$115,MATCH('Property Value Dist'!$B60,'Pop and Housing Units'!$B$2:$B$115,0),MATCH('Property Value Dist'!BK$2,'Pop and Housing Units'!$B$2:$P$2,0))*INDEX(Assumptions!$A$1:$H$16,MATCH('Property Value Dist'!BK$4,Assumptions!$A$1:$A$16,0),MATCH('Property Value Dist'!BK$2,Assumptions!$A$1:$H$1,0)),0)</f>
        <v>12015</v>
      </c>
      <c r="BL60" s="17">
        <f>ROUND(INDEX('Pop and Housing Units'!$B$2:$P$115,MATCH('Property Value Dist'!$B60,'Pop and Housing Units'!$B$2:$B$115,0),MATCH('Property Value Dist'!BL$2,'Pop and Housing Units'!$B$2:$P$2,0))*INDEX(Assumptions!$A$1:$H$16,MATCH('Property Value Dist'!BL$4,Assumptions!$A$1:$A$16,0),MATCH('Property Value Dist'!BL$2,Assumptions!$A$1:$H$1,0)),0)</f>
        <v>7780</v>
      </c>
      <c r="BM60" s="17">
        <f>ROUND(INDEX('Pop and Housing Units'!$B$2:$P$115,MATCH('Property Value Dist'!$B60,'Pop and Housing Units'!$B$2:$B$115,0),MATCH('Property Value Dist'!BM$2,'Pop and Housing Units'!$B$2:$P$2,0))*INDEX(Assumptions!$A$1:$H$16,MATCH('Property Value Dist'!BM$4,Assumptions!$A$1:$A$16,0),MATCH('Property Value Dist'!BM$2,Assumptions!$A$1:$H$1,0)),0)</f>
        <v>1556</v>
      </c>
      <c r="BN60" s="17">
        <f>ROUND(INDEX('Pop and Housing Units'!$B$2:$P$115,MATCH('Property Value Dist'!$B60,'Pop and Housing Units'!$B$2:$B$115,0),MATCH('Property Value Dist'!BN$2,'Pop and Housing Units'!$B$2:$P$2,0))*INDEX(Assumptions!$A$1:$H$16,MATCH('Property Value Dist'!BN$4,Assumptions!$A$1:$A$16,0),MATCH('Property Value Dist'!BN$2,Assumptions!$A$1:$H$1,0)),0)</f>
        <v>259</v>
      </c>
      <c r="BO60" s="17">
        <f>ROUND(INDEX('Pop and Housing Units'!$B$2:$P$115,MATCH('Property Value Dist'!$B60,'Pop and Housing Units'!$B$2:$B$115,0),MATCH('Property Value Dist'!BO$2,'Pop and Housing Units'!$B$2:$P$2,0))*INDEX(Assumptions!$A$1:$H$16,MATCH('Property Value Dist'!BO$4,Assumptions!$A$1:$A$16,0),MATCH('Property Value Dist'!BO$2,Assumptions!$A$1:$H$1,0)),0)</f>
        <v>4236</v>
      </c>
      <c r="BP60" s="17">
        <f>ROUND(INDEX('Pop and Housing Units'!$B$2:$P$115,MATCH('Property Value Dist'!$B60,'Pop and Housing Units'!$B$2:$B$115,0),MATCH('Property Value Dist'!BP$2,'Pop and Housing Units'!$B$2:$P$2,0))*INDEX(Assumptions!$A$1:$H$16,MATCH('Property Value Dist'!BP$4,Assumptions!$A$1:$A$16,0),MATCH('Property Value Dist'!BP$2,Assumptions!$A$1:$H$1,0)),0)</f>
        <v>17757</v>
      </c>
      <c r="BQ60" s="17">
        <f>ROUND(INDEX('Pop and Housing Units'!$B$2:$P$115,MATCH('Property Value Dist'!$B60,'Pop and Housing Units'!$B$2:$B$115,0),MATCH('Property Value Dist'!BQ$2,'Pop and Housing Units'!$B$2:$P$2,0))*INDEX(Assumptions!$A$1:$H$16,MATCH('Property Value Dist'!BQ$4,Assumptions!$A$1:$A$16,0),MATCH('Property Value Dist'!BQ$2,Assumptions!$A$1:$H$1,0)),0)</f>
        <v>36942</v>
      </c>
      <c r="BR60" s="17">
        <f>ROUND(INDEX('Pop and Housing Units'!$B$2:$P$115,MATCH('Property Value Dist'!$B60,'Pop and Housing Units'!$B$2:$B$115,0),MATCH('Property Value Dist'!BR$2,'Pop and Housing Units'!$B$2:$P$2,0))*INDEX(Assumptions!$A$1:$H$16,MATCH('Property Value Dist'!BR$4,Assumptions!$A$1:$A$16,0),MATCH('Property Value Dist'!BR$2,Assumptions!$A$1:$H$1,0)),0)</f>
        <v>31257</v>
      </c>
      <c r="BS60" s="17">
        <f>ROUND(INDEX('Pop and Housing Units'!$B$2:$P$115,MATCH('Property Value Dist'!$B60,'Pop and Housing Units'!$B$2:$B$115,0),MATCH('Property Value Dist'!BS$2,'Pop and Housing Units'!$B$2:$P$2,0))*INDEX(Assumptions!$A$1:$H$16,MATCH('Property Value Dist'!BS$4,Assumptions!$A$1:$A$16,0),MATCH('Property Value Dist'!BS$2,Assumptions!$A$1:$H$1,0)),0)</f>
        <v>37550</v>
      </c>
      <c r="BT60" s="17">
        <f>ROUND(INDEX('Pop and Housing Units'!$B$2:$P$115,MATCH('Property Value Dist'!$B60,'Pop and Housing Units'!$B$2:$B$115,0),MATCH('Property Value Dist'!BT$2,'Pop and Housing Units'!$B$2:$P$2,0))*INDEX(Assumptions!$A$1:$H$16,MATCH('Property Value Dist'!BT$4,Assumptions!$A$1:$A$16,0),MATCH('Property Value Dist'!BT$2,Assumptions!$A$1:$H$1,0)),0)</f>
        <v>23981</v>
      </c>
      <c r="BU60" s="17">
        <f>ROUND(INDEX('Pop and Housing Units'!$B$2:$P$115,MATCH('Property Value Dist'!$B60,'Pop and Housing Units'!$B$2:$B$115,0),MATCH('Property Value Dist'!BU$2,'Pop and Housing Units'!$B$2:$P$2,0))*INDEX(Assumptions!$A$1:$H$16,MATCH('Property Value Dist'!BU$4,Assumptions!$A$1:$A$16,0),MATCH('Property Value Dist'!BU$2,Assumptions!$A$1:$H$1,0)),0)</f>
        <v>13616</v>
      </c>
      <c r="BV60" s="17">
        <f>ROUND(INDEX('Pop and Housing Units'!$B$2:$P$115,MATCH('Property Value Dist'!$B60,'Pop and Housing Units'!$B$2:$B$115,0),MATCH('Property Value Dist'!BV$2,'Pop and Housing Units'!$B$2:$P$2,0))*INDEX(Assumptions!$A$1:$H$16,MATCH('Property Value Dist'!BV$4,Assumptions!$A$1:$A$16,0),MATCH('Property Value Dist'!BV$2,Assumptions!$A$1:$H$1,0)),0)</f>
        <v>39820</v>
      </c>
      <c r="BW60" s="17">
        <f>ROUND(INDEX('Pop and Housing Units'!$B$2:$P$115,MATCH('Property Value Dist'!$B60,'Pop and Housing Units'!$B$2:$B$115,0),MATCH('Property Value Dist'!BW$2,'Pop and Housing Units'!$B$2:$P$2,0))*INDEX(Assumptions!$A$1:$H$16,MATCH('Property Value Dist'!BW$4,Assumptions!$A$1:$A$16,0),MATCH('Property Value Dist'!BW$2,Assumptions!$A$1:$H$1,0)),0)</f>
        <v>18740</v>
      </c>
      <c r="BX60" s="17">
        <f>ROUND(INDEX('Pop and Housing Units'!$B$2:$P$115,MATCH('Property Value Dist'!$B60,'Pop and Housing Units'!$B$2:$B$115,0),MATCH('Property Value Dist'!BX$2,'Pop and Housing Units'!$B$2:$P$2,0))*INDEX(Assumptions!$A$1:$H$16,MATCH('Property Value Dist'!BX$4,Assumptions!$A$1:$A$16,0),MATCH('Property Value Dist'!BX$2,Assumptions!$A$1:$H$1,0)),0)</f>
        <v>7136</v>
      </c>
      <c r="BY60" s="17">
        <f>ROUND(INDEX('Pop and Housing Units'!$B$2:$P$115,MATCH('Property Value Dist'!$B60,'Pop and Housing Units'!$B$2:$B$115,0),MATCH('Property Value Dist'!BY$2,'Pop and Housing Units'!$B$2:$P$2,0))*INDEX(Assumptions!$A$1:$H$16,MATCH('Property Value Dist'!BY$4,Assumptions!$A$1:$A$16,0),MATCH('Property Value Dist'!BY$2,Assumptions!$A$1:$H$1,0)),0)</f>
        <v>3697</v>
      </c>
      <c r="BZ60" s="17">
        <f>ROUND(INDEX('Pop and Housing Units'!$B$2:$P$115,MATCH('Property Value Dist'!$B60,'Pop and Housing Units'!$B$2:$B$115,0),MATCH('Property Value Dist'!BZ$2,'Pop and Housing Units'!$B$2:$P$2,0))*INDEX(Assumptions!$A$1:$H$16,MATCH('Property Value Dist'!BZ$4,Assumptions!$A$1:$A$16,0),MATCH('Property Value Dist'!BZ$2,Assumptions!$A$1:$H$1,0)),0)</f>
        <v>2527</v>
      </c>
      <c r="CA60" s="17">
        <f>ROUND(INDEX('Pop and Housing Units'!$B$2:$P$115,MATCH('Property Value Dist'!$B60,'Pop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60" s="17">
        <f>ROUND(INDEX('Pop and Housing Units'!$B$2:$P$115,MATCH('Property Value Dist'!$B60,'Pop and Housing Units'!$B$2:$B$115,0),MATCH('Property Value Dist'!CB$2,'Pop and Housing Units'!$B$2:$P$2,0))*INDEX(Assumptions!$A$1:$H$16,MATCH('Property Value Dist'!CB$4,Assumptions!$A$1:$A$16,0),MATCH('Property Value Dist'!CB$2,Assumptions!$A$1:$H$1,0)),0)</f>
        <v>936</v>
      </c>
    </row>
    <row r="61" spans="2:80">
      <c r="B61" s="18">
        <f t="shared" si="6"/>
        <v>2076</v>
      </c>
      <c r="C61" s="19">
        <f>ROUND(INDEX('Pop and Housing Units'!$B$2:$P$115,MATCH('Property Value Dist'!$B61,'Pop and Housing Units'!$B$2:$B$115,0),MATCH('Property Value Dist'!C$2,'Pop and Housing Units'!$B$2:$P$2,0))*INDEX(Assumptions!$A$1:$H$16,MATCH('Property Value Dist'!C$4,Assumptions!$A$1:$A$16,0),MATCH('Property Value Dist'!C$2,Assumptions!$A$1:$H$1,0)),0)</f>
        <v>460979</v>
      </c>
      <c r="D61" s="19">
        <f>ROUND(INDEX('Pop and Housing Units'!$B$2:$P$115,MATCH('Property Value Dist'!$B61,'Pop and Housing Units'!$B$2:$B$115,0),MATCH('Property Value Dist'!D$2,'Pop and Housing Units'!$B$2:$P$2,0))*INDEX(Assumptions!$A$1:$H$16,MATCH('Property Value Dist'!D$4,Assumptions!$A$1:$A$16,0),MATCH('Property Value Dist'!D$2,Assumptions!$A$1:$H$1,0)),0)</f>
        <v>492069</v>
      </c>
      <c r="E61" s="19">
        <f>ROUND(INDEX('Pop and Housing Units'!$B$2:$P$115,MATCH('Property Value Dist'!$B61,'Pop and Housing Units'!$B$2:$B$115,0),MATCH('Property Value Dist'!E$2,'Pop and Housing Units'!$B$2:$P$2,0))*INDEX(Assumptions!$A$1:$H$16,MATCH('Property Value Dist'!E$4,Assumptions!$A$1:$A$16,0),MATCH('Property Value Dist'!E$2,Assumptions!$A$1:$H$1,0)),0)</f>
        <v>745071</v>
      </c>
      <c r="F61" s="19">
        <f>ROUND(INDEX('Pop and Housing Units'!$B$2:$P$115,MATCH('Property Value Dist'!$B61,'Pop and Housing Units'!$B$2:$B$115,0),MATCH('Property Value Dist'!F$2,'Pop and Housing Units'!$B$2:$P$2,0))*INDEX(Assumptions!$A$1:$H$16,MATCH('Property Value Dist'!F$4,Assumptions!$A$1:$A$16,0),MATCH('Property Value Dist'!F$2,Assumptions!$A$1:$H$1,0)),0)</f>
        <v>1719560</v>
      </c>
      <c r="G61" s="19">
        <f>ROUND(INDEX('Pop and Housing Units'!$B$2:$P$115,MATCH('Property Value Dist'!$B61,'Pop and Housing Units'!$B$2:$B$115,0),MATCH('Property Value Dist'!G$2,'Pop and Housing Units'!$B$2:$P$2,0))*INDEX(Assumptions!$A$1:$H$16,MATCH('Property Value Dist'!G$4,Assumptions!$A$1:$A$16,0),MATCH('Property Value Dist'!G$2,Assumptions!$A$1:$H$1,0)),0)</f>
        <v>1155664</v>
      </c>
      <c r="H61" s="19">
        <f>ROUND(INDEX('Pop and Housing Units'!$B$2:$P$115,MATCH('Property Value Dist'!$B61,'Pop and Housing Units'!$B$2:$B$115,0),MATCH('Property Value Dist'!H$2,'Pop and Housing Units'!$B$2:$P$2,0))*INDEX(Assumptions!$A$1:$H$16,MATCH('Property Value Dist'!H$4,Assumptions!$A$1:$A$16,0),MATCH('Property Value Dist'!H$2,Assumptions!$A$1:$H$1,0)),0)</f>
        <v>876933</v>
      </c>
      <c r="I61" s="19">
        <f>ROUND(INDEX('Pop and Housing Units'!$B$2:$P$115,MATCH('Property Value Dist'!$B61,'Pop and Housing Units'!$B$2:$B$115,0),MATCH('Property Value Dist'!I$2,'Pop and Housing Units'!$B$2:$P$2,0))*INDEX(Assumptions!$A$1:$H$16,MATCH('Property Value Dist'!I$4,Assumptions!$A$1:$A$16,0),MATCH('Property Value Dist'!I$2,Assumptions!$A$1:$H$1,0)),0)</f>
        <v>2457127</v>
      </c>
      <c r="J61" s="19">
        <f>ROUND(INDEX('Pop and Housing Units'!$B$2:$P$115,MATCH('Property Value Dist'!$B61,'Pop and Housing Units'!$B$2:$B$115,0),MATCH('Property Value Dist'!J$2,'Pop and Housing Units'!$B$2:$P$2,0))*INDEX(Assumptions!$A$1:$H$16,MATCH('Property Value Dist'!J$4,Assumptions!$A$1:$A$16,0),MATCH('Property Value Dist'!J$2,Assumptions!$A$1:$H$1,0)),0)</f>
        <v>1233924</v>
      </c>
      <c r="K61" s="19">
        <f>ROUND(INDEX('Pop and Housing Units'!$B$2:$P$115,MATCH('Property Value Dist'!$B61,'Pop and Housing Units'!$B$2:$B$115,0),MATCH('Property Value Dist'!K$2,'Pop and Housing Units'!$B$2:$P$2,0))*INDEX(Assumptions!$A$1:$H$16,MATCH('Property Value Dist'!K$4,Assumptions!$A$1:$A$16,0),MATCH('Property Value Dist'!K$2,Assumptions!$A$1:$H$1,0)),0)</f>
        <v>566040</v>
      </c>
      <c r="L61" s="19">
        <f>ROUND(INDEX('Pop and Housing Units'!$B$2:$P$115,MATCH('Property Value Dist'!$B61,'Pop and Housing Units'!$B$2:$B$115,0),MATCH('Property Value Dist'!L$2,'Pop and Housing Units'!$B$2:$P$2,0))*INDEX(Assumptions!$A$1:$H$16,MATCH('Property Value Dist'!L$4,Assumptions!$A$1:$A$16,0),MATCH('Property Value Dist'!L$2,Assumptions!$A$1:$H$1,0)),0)</f>
        <v>614282</v>
      </c>
      <c r="M61" s="19">
        <f>ROUND(INDEX('Pop and Housing Units'!$B$2:$P$115,MATCH('Property Value Dist'!$B61,'Pop and Housing Units'!$B$2:$B$115,0),MATCH('Property Value Dist'!M$2,'Pop and Housing Units'!$B$2:$P$2,0))*INDEX(Assumptions!$A$1:$H$16,MATCH('Property Value Dist'!M$4,Assumptions!$A$1:$A$16,0),MATCH('Property Value Dist'!M$2,Assumptions!$A$1:$H$1,0)),0)</f>
        <v>213337</v>
      </c>
      <c r="N61" s="19">
        <f>ROUND(INDEX('Pop and Housing Units'!$B$2:$P$115,MATCH('Property Value Dist'!$B61,'Pop and Housing Units'!$B$2:$B$115,0),MATCH('Property Value Dist'!N$2,'Pop and Housing Units'!$B$2:$P$2,0))*INDEX(Assumptions!$A$1:$H$16,MATCH('Property Value Dist'!N$4,Assumptions!$A$1:$A$16,0),MATCH('Property Value Dist'!N$2,Assumptions!$A$1:$H$1,0)),0)</f>
        <v>121141</v>
      </c>
      <c r="O61" s="19">
        <f>ROUND(INDEX('Pop and Housing Units'!$B$2:$P$115,MATCH('Property Value Dist'!$B61,'Pop and Housing Units'!$B$2:$B$115,0),MATCH('Property Value Dist'!O$2,'Pop and Housing Units'!$B$2:$P$2,0))*INDEX(Assumptions!$A$1:$H$16,MATCH('Property Value Dist'!O$4,Assumptions!$A$1:$A$16,0),MATCH('Property Value Dist'!O$2,Assumptions!$A$1:$H$1,0)),0)</f>
        <v>64323</v>
      </c>
      <c r="P61" s="19">
        <f>ROUND(INDEX('Pop and Housing Units'!$B$2:$P$115,MATCH('Property Value Dist'!$B61,'Pop and Housing Units'!$B$2:$B$115,0),MATCH('Property Value Dist'!P$2,'Pop and Housing Units'!$B$2:$P$2,0))*INDEX(Assumptions!$A$1:$H$16,MATCH('Property Value Dist'!P$4,Assumptions!$A$1:$A$16,0),MATCH('Property Value Dist'!P$2,Assumptions!$A$1:$H$1,0)),0)</f>
        <v>503447</v>
      </c>
      <c r="Q61" s="19">
        <f>ROUND(INDEX('Pop and Housing Units'!$B$2:$P$115,MATCH('Property Value Dist'!$B61,'Pop and Housing Units'!$B$2:$B$115,0),MATCH('Property Value Dist'!Q$2,'Pop and Housing Units'!$B$2:$P$2,0))*INDEX(Assumptions!$A$1:$H$16,MATCH('Property Value Dist'!Q$4,Assumptions!$A$1:$A$16,0),MATCH('Property Value Dist'!Q$2,Assumptions!$A$1:$H$1,0)),0)</f>
        <v>427095</v>
      </c>
      <c r="R61" s="19">
        <f>ROUND(INDEX('Pop and Housing Units'!$B$2:$P$115,MATCH('Property Value Dist'!$B61,'Pop and Housing Units'!$B$2:$B$115,0),MATCH('Property Value Dist'!R$2,'Pop and Housing Units'!$B$2:$P$2,0))*INDEX(Assumptions!$A$1:$H$16,MATCH('Property Value Dist'!R$4,Assumptions!$A$1:$A$16,0),MATCH('Property Value Dist'!R$2,Assumptions!$A$1:$H$1,0)),0)</f>
        <v>551167</v>
      </c>
      <c r="S61" s="19">
        <f>ROUND(INDEX('Pop and Housing Units'!$B$2:$P$115,MATCH('Property Value Dist'!$B61,'Pop and Housing Units'!$B$2:$B$115,0),MATCH('Property Value Dist'!S$2,'Pop and Housing Units'!$B$2:$P$2,0))*INDEX(Assumptions!$A$1:$H$16,MATCH('Property Value Dist'!S$4,Assumptions!$A$1:$A$16,0),MATCH('Property Value Dist'!S$2,Assumptions!$A$1:$H$1,0)),0)</f>
        <v>1217657</v>
      </c>
      <c r="T61" s="19">
        <f>ROUND(INDEX('Pop and Housing Units'!$B$2:$P$115,MATCH('Property Value Dist'!$B61,'Pop and Housing Units'!$B$2:$B$115,0),MATCH('Property Value Dist'!T$2,'Pop and Housing Units'!$B$2:$P$2,0))*INDEX(Assumptions!$A$1:$H$16,MATCH('Property Value Dist'!T$4,Assumptions!$A$1:$A$16,0),MATCH('Property Value Dist'!T$2,Assumptions!$A$1:$H$1,0)),0)</f>
        <v>890775</v>
      </c>
      <c r="U61" s="19">
        <f>ROUND(INDEX('Pop and Housing Units'!$B$2:$P$115,MATCH('Property Value Dist'!$B61,'Pop and Housing Units'!$B$2:$B$115,0),MATCH('Property Value Dist'!U$2,'Pop and Housing Units'!$B$2:$P$2,0))*INDEX(Assumptions!$A$1:$H$16,MATCH('Property Value Dist'!U$4,Assumptions!$A$1:$A$16,0),MATCH('Property Value Dist'!U$2,Assumptions!$A$1:$H$1,0)),0)</f>
        <v>753182</v>
      </c>
      <c r="V61" s="19">
        <f>ROUND(INDEX('Pop and Housing Units'!$B$2:$P$115,MATCH('Property Value Dist'!$B61,'Pop and Housing Units'!$B$2:$B$115,0),MATCH('Property Value Dist'!V$2,'Pop and Housing Units'!$B$2:$P$2,0))*INDEX(Assumptions!$A$1:$H$16,MATCH('Property Value Dist'!V$4,Assumptions!$A$1:$A$16,0),MATCH('Property Value Dist'!V$2,Assumptions!$A$1:$H$1,0)),0)</f>
        <v>1943798</v>
      </c>
      <c r="W61" s="19">
        <f>ROUND(INDEX('Pop and Housing Units'!$B$2:$P$115,MATCH('Property Value Dist'!$B61,'Pop and Housing Units'!$B$2:$B$115,0),MATCH('Property Value Dist'!W$2,'Pop and Housing Units'!$B$2:$P$2,0))*INDEX(Assumptions!$A$1:$H$16,MATCH('Property Value Dist'!W$4,Assumptions!$A$1:$A$16,0),MATCH('Property Value Dist'!W$2,Assumptions!$A$1:$H$1,0)),0)</f>
        <v>895547</v>
      </c>
      <c r="X61" s="19">
        <f>ROUND(INDEX('Pop and Housing Units'!$B$2:$P$115,MATCH('Property Value Dist'!$B61,'Pop and Housing Units'!$B$2:$B$115,0),MATCH('Property Value Dist'!X$2,'Pop and Housing Units'!$B$2:$P$2,0))*INDEX(Assumptions!$A$1:$H$16,MATCH('Property Value Dist'!X$4,Assumptions!$A$1:$A$16,0),MATCH('Property Value Dist'!X$2,Assumptions!$A$1:$H$1,0)),0)</f>
        <v>386533</v>
      </c>
      <c r="Y61" s="19">
        <f>ROUND(INDEX('Pop and Housing Units'!$B$2:$P$115,MATCH('Property Value Dist'!$B61,'Pop and Housing Units'!$B$2:$B$115,0),MATCH('Property Value Dist'!Y$2,'Pop and Housing Units'!$B$2:$P$2,0))*INDEX(Assumptions!$A$1:$H$16,MATCH('Property Value Dist'!Y$4,Assumptions!$A$1:$A$16,0),MATCH('Property Value Dist'!Y$2,Assumptions!$A$1:$H$1,0)),0)</f>
        <v>246554</v>
      </c>
      <c r="Z61" s="19">
        <f>ROUND(INDEX('Pop and Housing Units'!$B$2:$P$115,MATCH('Property Value Dist'!$B61,'Pop and Housing Units'!$B$2:$B$115,0),MATCH('Property Value Dist'!Z$2,'Pop and Housing Units'!$B$2:$P$2,0))*INDEX(Assumptions!$A$1:$H$16,MATCH('Property Value Dist'!Z$4,Assumptions!$A$1:$A$16,0),MATCH('Property Value Dist'!Z$2,Assumptions!$A$1:$H$1,0)),0)</f>
        <v>63627</v>
      </c>
      <c r="AA61" s="19">
        <f>ROUND(INDEX('Pop and Housing Units'!$B$2:$P$115,MATCH('Property Value Dist'!$B61,'Pop and Housing Units'!$B$2:$B$115,0),MATCH('Property Value Dist'!AA$2,'Pop and Housing Units'!$B$2:$P$2,0))*INDEX(Assumptions!$A$1:$H$16,MATCH('Property Value Dist'!AA$4,Assumptions!$A$1:$A$16,0),MATCH('Property Value Dist'!AA$2,Assumptions!$A$1:$H$1,0)),0)</f>
        <v>44539</v>
      </c>
      <c r="AB61" s="19">
        <f>ROUND(INDEX('Pop and Housing Units'!$B$2:$P$115,MATCH('Property Value Dist'!$B61,'Pop and Housing Units'!$B$2:$B$115,0),MATCH('Property Value Dist'!AB$2,'Pop and Housing Units'!$B$2:$P$2,0))*INDEX(Assumptions!$A$1:$H$16,MATCH('Property Value Dist'!AB$4,Assumptions!$A$1:$A$16,0),MATCH('Property Value Dist'!AB$2,Assumptions!$A$1:$H$1,0)),0)</f>
        <v>29427</v>
      </c>
      <c r="AC61" s="19">
        <f>ROUND(INDEX('Pop and Housing Units'!$B$2:$P$115,MATCH('Property Value Dist'!$B61,'Pop and Housing Units'!$B$2:$B$115,0),MATCH('Property Value Dist'!AC$2,'Pop and Housing Units'!$B$2:$P$2,0))*INDEX(Assumptions!$A$1:$H$16,MATCH('Property Value Dist'!AC$4,Assumptions!$A$1:$A$16,0),MATCH('Property Value Dist'!AC$2,Assumptions!$A$1:$H$1,0)),0)</f>
        <v>299940</v>
      </c>
      <c r="AD61" s="19">
        <f>ROUND(INDEX('Pop and Housing Units'!$B$2:$P$115,MATCH('Property Value Dist'!$B61,'Pop and Housing Units'!$B$2:$B$115,0),MATCH('Property Value Dist'!AD$2,'Pop and Housing Units'!$B$2:$P$2,0))*INDEX(Assumptions!$A$1:$H$16,MATCH('Property Value Dist'!AD$4,Assumptions!$A$1:$A$16,0),MATCH('Property Value Dist'!AD$2,Assumptions!$A$1:$H$1,0)),0)</f>
        <v>524894</v>
      </c>
      <c r="AE61" s="19">
        <f>ROUND(INDEX('Pop and Housing Units'!$B$2:$P$115,MATCH('Property Value Dist'!$B61,'Pop and Housing Units'!$B$2:$B$115,0),MATCH('Property Value Dist'!AE$2,'Pop and Housing Units'!$B$2:$P$2,0))*INDEX(Assumptions!$A$1:$H$16,MATCH('Property Value Dist'!AE$4,Assumptions!$A$1:$A$16,0),MATCH('Property Value Dist'!AE$2,Assumptions!$A$1:$H$1,0)),0)</f>
        <v>946158</v>
      </c>
      <c r="AF61" s="19">
        <f>ROUND(INDEX('Pop and Housing Units'!$B$2:$P$115,MATCH('Property Value Dist'!$B61,'Pop and Housing Units'!$B$2:$B$115,0),MATCH('Property Value Dist'!AF$2,'Pop and Housing Units'!$B$2:$P$2,0))*INDEX(Assumptions!$A$1:$H$16,MATCH('Property Value Dist'!AF$4,Assumptions!$A$1:$A$16,0),MATCH('Property Value Dist'!AF$2,Assumptions!$A$1:$H$1,0)),0)</f>
        <v>1820701</v>
      </c>
      <c r="AG61" s="19">
        <f>ROUND(INDEX('Pop and Housing Units'!$B$2:$P$115,MATCH('Property Value Dist'!$B61,'Pop and Housing Units'!$B$2:$B$115,0),MATCH('Property Value Dist'!AG$2,'Pop and Housing Units'!$B$2:$P$2,0))*INDEX(Assumptions!$A$1:$H$16,MATCH('Property Value Dist'!AG$4,Assumptions!$A$1:$A$16,0),MATCH('Property Value Dist'!AG$2,Assumptions!$A$1:$H$1,0)),0)</f>
        <v>887181</v>
      </c>
      <c r="AH61" s="19">
        <f>ROUND(INDEX('Pop and Housing Units'!$B$2:$P$115,MATCH('Property Value Dist'!$B61,'Pop and Housing Units'!$B$2:$B$115,0),MATCH('Property Value Dist'!AH$2,'Pop and Housing Units'!$B$2:$P$2,0))*INDEX(Assumptions!$A$1:$H$16,MATCH('Property Value Dist'!AH$4,Assumptions!$A$1:$A$16,0),MATCH('Property Value Dist'!AH$2,Assumptions!$A$1:$H$1,0)),0)</f>
        <v>641163</v>
      </c>
      <c r="AI61" s="19">
        <f>ROUND(INDEX('Pop and Housing Units'!$B$2:$P$115,MATCH('Property Value Dist'!$B61,'Pop and Housing Units'!$B$2:$B$115,0),MATCH('Property Value Dist'!AI$2,'Pop and Housing Units'!$B$2:$P$2,0))*INDEX(Assumptions!$A$1:$H$16,MATCH('Property Value Dist'!AI$4,Assumptions!$A$1:$A$16,0),MATCH('Property Value Dist'!AI$2,Assumptions!$A$1:$H$1,0)),0)</f>
        <v>1595746</v>
      </c>
      <c r="AJ61" s="19">
        <f>ROUND(INDEX('Pop and Housing Units'!$B$2:$P$115,MATCH('Property Value Dist'!$B61,'Pop and Housing Units'!$B$2:$B$115,0),MATCH('Property Value Dist'!AJ$2,'Pop and Housing Units'!$B$2:$P$2,0))*INDEX(Assumptions!$A$1:$H$16,MATCH('Property Value Dist'!AJ$4,Assumptions!$A$1:$A$16,0),MATCH('Property Value Dist'!AJ$2,Assumptions!$A$1:$H$1,0)),0)</f>
        <v>849267</v>
      </c>
      <c r="AK61" s="19">
        <f>ROUND(INDEX('Pop and Housing Units'!$B$2:$P$115,MATCH('Property Value Dist'!$B61,'Pop and Housing Units'!$B$2:$B$115,0),MATCH('Property Value Dist'!AK$2,'Pop and Housing Units'!$B$2:$P$2,0))*INDEX(Assumptions!$A$1:$H$16,MATCH('Property Value Dist'!AK$4,Assumptions!$A$1:$A$16,0),MATCH('Property Value Dist'!AK$2,Assumptions!$A$1:$H$1,0)),0)</f>
        <v>365657</v>
      </c>
      <c r="AL61" s="19">
        <f>ROUND(INDEX('Pop and Housing Units'!$B$2:$P$115,MATCH('Property Value Dist'!$B61,'Pop and Housing Units'!$B$2:$B$115,0),MATCH('Property Value Dist'!AL$2,'Pop and Housing Units'!$B$2:$P$2,0))*INDEX(Assumptions!$A$1:$H$16,MATCH('Property Value Dist'!AL$4,Assumptions!$A$1:$A$16,0),MATCH('Property Value Dist'!AL$2,Assumptions!$A$1:$H$1,0)),0)</f>
        <v>358917</v>
      </c>
      <c r="AM61" s="19">
        <f>ROUND(INDEX('Pop and Housing Units'!$B$2:$P$115,MATCH('Property Value Dist'!$B61,'Pop and Housing Units'!$B$2:$B$115,0),MATCH('Property Value Dist'!AM$2,'Pop and Housing Units'!$B$2:$P$2,0))*INDEX(Assumptions!$A$1:$H$16,MATCH('Property Value Dist'!AM$4,Assumptions!$A$1:$A$16,0),MATCH('Property Value Dist'!AM$2,Assumptions!$A$1:$H$1,0)),0)</f>
        <v>73300</v>
      </c>
      <c r="AN61" s="19">
        <f>ROUND(INDEX('Pop and Housing Units'!$B$2:$P$115,MATCH('Property Value Dist'!$B61,'Pop and Housing Units'!$B$2:$B$115,0),MATCH('Property Value Dist'!AN$2,'Pop and Housing Units'!$B$2:$P$2,0))*INDEX(Assumptions!$A$1:$H$16,MATCH('Property Value Dist'!AN$4,Assumptions!$A$1:$A$16,0),MATCH('Property Value Dist'!AN$2,Assumptions!$A$1:$H$1,0)),0)</f>
        <v>30331</v>
      </c>
      <c r="AO61" s="19">
        <f>ROUND(INDEX('Pop and Housing Units'!$B$2:$P$115,MATCH('Property Value Dist'!$B61,'Pop and Housing Units'!$B$2:$B$115,0),MATCH('Property Value Dist'!AO$2,'Pop and Housing Units'!$B$2:$P$2,0))*INDEX(Assumptions!$A$1:$H$16,MATCH('Property Value Dist'!AO$4,Assumptions!$A$1:$A$16,0),MATCH('Property Value Dist'!AO$2,Assumptions!$A$1:$H$1,0)),0)</f>
        <v>32016</v>
      </c>
      <c r="AP61" s="19">
        <f>ROUND(INDEX('Pop and Housing Units'!$B$2:$P$115,MATCH('Property Value Dist'!$B61,'Pop and Housing Units'!$B$2:$B$115,0),MATCH('Property Value Dist'!AP$2,'Pop and Housing Units'!$B$2:$P$2,0))*INDEX(Assumptions!$A$1:$H$16,MATCH('Property Value Dist'!AP$4,Assumptions!$A$1:$A$16,0),MATCH('Property Value Dist'!AP$2,Assumptions!$A$1:$H$1,0)),0)</f>
        <v>138642</v>
      </c>
      <c r="AQ61" s="19">
        <f>ROUND(INDEX('Pop and Housing Units'!$B$2:$P$115,MATCH('Property Value Dist'!$B61,'Pop and Housing Units'!$B$2:$B$115,0),MATCH('Property Value Dist'!AQ$2,'Pop and Housing Units'!$B$2:$P$2,0))*INDEX(Assumptions!$A$1:$H$16,MATCH('Property Value Dist'!AQ$4,Assumptions!$A$1:$A$16,0),MATCH('Property Value Dist'!AQ$2,Assumptions!$A$1:$H$1,0)),0)</f>
        <v>139084</v>
      </c>
      <c r="AR61" s="19">
        <f>ROUND(INDEX('Pop and Housing Units'!$B$2:$P$115,MATCH('Property Value Dist'!$B61,'Pop and Housing Units'!$B$2:$B$115,0),MATCH('Property Value Dist'!AR$2,'Pop and Housing Units'!$B$2:$P$2,0))*INDEX(Assumptions!$A$1:$H$16,MATCH('Property Value Dist'!AR$4,Assumptions!$A$1:$A$16,0),MATCH('Property Value Dist'!AR$2,Assumptions!$A$1:$H$1,0)),0)</f>
        <v>116247</v>
      </c>
      <c r="AS61" s="19">
        <f>ROUND(INDEX('Pop and Housing Units'!$B$2:$P$115,MATCH('Property Value Dist'!$B61,'Pop and Housing Units'!$B$2:$B$115,0),MATCH('Property Value Dist'!AS$2,'Pop and Housing Units'!$B$2:$P$2,0))*INDEX(Assumptions!$A$1:$H$16,MATCH('Property Value Dist'!AS$4,Assumptions!$A$1:$A$16,0),MATCH('Property Value Dist'!AS$2,Assumptions!$A$1:$H$1,0)),0)</f>
        <v>127150</v>
      </c>
      <c r="AT61" s="19">
        <f>ROUND(INDEX('Pop and Housing Units'!$B$2:$P$115,MATCH('Property Value Dist'!$B61,'Pop and Housing Units'!$B$2:$B$115,0),MATCH('Property Value Dist'!AT$2,'Pop and Housing Units'!$B$2:$P$2,0))*INDEX(Assumptions!$A$1:$H$16,MATCH('Property Value Dist'!AT$4,Assumptions!$A$1:$A$16,0),MATCH('Property Value Dist'!AT$2,Assumptions!$A$1:$H$1,0)),0)</f>
        <v>64533</v>
      </c>
      <c r="AU61" s="19">
        <f>ROUND(INDEX('Pop and Housing Units'!$B$2:$P$115,MATCH('Property Value Dist'!$B61,'Pop and Housing Units'!$B$2:$B$115,0),MATCH('Property Value Dist'!AU$2,'Pop and Housing Units'!$B$2:$P$2,0))*INDEX(Assumptions!$A$1:$H$16,MATCH('Property Value Dist'!AU$4,Assumptions!$A$1:$A$16,0),MATCH('Property Value Dist'!AU$2,Assumptions!$A$1:$H$1,0)),0)</f>
        <v>24826</v>
      </c>
      <c r="AV61" s="19">
        <f>ROUND(INDEX('Pop and Housing Units'!$B$2:$P$115,MATCH('Property Value Dist'!$B61,'Pop and Housing Units'!$B$2:$B$115,0),MATCH('Property Value Dist'!AV$2,'Pop and Housing Units'!$B$2:$P$2,0))*INDEX(Assumptions!$A$1:$H$16,MATCH('Property Value Dist'!AV$4,Assumptions!$A$1:$A$16,0),MATCH('Property Value Dist'!AV$2,Assumptions!$A$1:$H$1,0)),0)</f>
        <v>74625</v>
      </c>
      <c r="AW61" s="19">
        <f>ROUND(INDEX('Pop and Housing Units'!$B$2:$P$115,MATCH('Property Value Dist'!$B61,'Pop and Housing Units'!$B$2:$B$115,0),MATCH('Property Value Dist'!AW$2,'Pop and Housing Units'!$B$2:$P$2,0))*INDEX(Assumptions!$A$1:$H$16,MATCH('Property Value Dist'!AW$4,Assumptions!$A$1:$A$16,0),MATCH('Property Value Dist'!AW$2,Assumptions!$A$1:$H$1,0)),0)</f>
        <v>21437</v>
      </c>
      <c r="AX61" s="19">
        <f>ROUND(INDEX('Pop and Housing Units'!$B$2:$P$115,MATCH('Property Value Dist'!$B61,'Pop and Housing Units'!$B$2:$B$115,0),MATCH('Property Value Dist'!AX$2,'Pop and Housing Units'!$B$2:$P$2,0))*INDEX(Assumptions!$A$1:$H$16,MATCH('Property Value Dist'!AX$4,Assumptions!$A$1:$A$16,0),MATCH('Property Value Dist'!AX$2,Assumptions!$A$1:$H$1,0)),0)</f>
        <v>13481</v>
      </c>
      <c r="AY61" s="19">
        <f>ROUND(INDEX('Pop and Housing Units'!$B$2:$P$115,MATCH('Property Value Dist'!$B61,'Pop and Housing Units'!$B$2:$B$115,0),MATCH('Property Value Dist'!AY$2,'Pop and Housing Units'!$B$2:$P$2,0))*INDEX(Assumptions!$A$1:$H$16,MATCH('Property Value Dist'!AY$4,Assumptions!$A$1:$A$16,0),MATCH('Property Value Dist'!AY$2,Assumptions!$A$1:$H$1,0)),0)</f>
        <v>7956</v>
      </c>
      <c r="AZ61" s="19">
        <f>ROUND(INDEX('Pop and Housing Units'!$B$2:$P$115,MATCH('Property Value Dist'!$B61,'Pop and Housing Units'!$B$2:$B$115,0),MATCH('Property Value Dist'!AZ$2,'Pop and Housing Units'!$B$2:$P$2,0))*INDEX(Assumptions!$A$1:$H$16,MATCH('Property Value Dist'!AZ$4,Assumptions!$A$1:$A$16,0),MATCH('Property Value Dist'!AZ$2,Assumptions!$A$1:$H$1,0)),0)</f>
        <v>1915</v>
      </c>
      <c r="BA61" s="19">
        <f>ROUND(INDEX('Pop and Housing Units'!$B$2:$P$115,MATCH('Property Value Dist'!$B61,'Pop and Housing Units'!$B$2:$B$115,0),MATCH('Property Value Dist'!BA$2,'Pop and Housing Units'!$B$2:$P$2,0))*INDEX(Assumptions!$A$1:$H$16,MATCH('Property Value Dist'!BA$4,Assumptions!$A$1:$A$16,0),MATCH('Property Value Dist'!BA$2,Assumptions!$A$1:$H$1,0)),0)</f>
        <v>4420</v>
      </c>
      <c r="BB61" s="19">
        <f>ROUND(INDEX('Pop and Housing Units'!$B$2:$P$115,MATCH('Property Value Dist'!$B61,'Pop and Housing Units'!$B$2:$B$115,0),MATCH('Property Value Dist'!BB$2,'Pop and Housing Units'!$B$2:$P$2,0))*INDEX(Assumptions!$A$1:$H$16,MATCH('Property Value Dist'!BB$4,Assumptions!$A$1:$A$16,0),MATCH('Property Value Dist'!BB$2,Assumptions!$A$1:$H$1,0)),0)</f>
        <v>2357</v>
      </c>
      <c r="BC61" s="19">
        <f>ROUND(INDEX('Pop and Housing Units'!$B$2:$P$115,MATCH('Property Value Dist'!$B61,'Pop and Housing Units'!$B$2:$B$115,0),MATCH('Property Value Dist'!BC$2,'Pop and Housing Units'!$B$2:$P$2,0))*INDEX(Assumptions!$A$1:$H$16,MATCH('Property Value Dist'!BC$4,Assumptions!$A$1:$A$16,0),MATCH('Property Value Dist'!BC$2,Assumptions!$A$1:$H$1,0)),0)</f>
        <v>86635</v>
      </c>
      <c r="BD61" s="19">
        <f>ROUND(INDEX('Pop and Housing Units'!$B$2:$P$115,MATCH('Property Value Dist'!$B61,'Pop and Housing Units'!$B$2:$B$115,0),MATCH('Property Value Dist'!BD$2,'Pop and Housing Units'!$B$2:$P$2,0))*INDEX(Assumptions!$A$1:$H$16,MATCH('Property Value Dist'!BD$4,Assumptions!$A$1:$A$16,0),MATCH('Property Value Dist'!BD$2,Assumptions!$A$1:$H$1,0)),0)</f>
        <v>121516</v>
      </c>
      <c r="BE61" s="19">
        <f>ROUND(INDEX('Pop and Housing Units'!$B$2:$P$115,MATCH('Property Value Dist'!$B61,'Pop and Housing Units'!$B$2:$B$115,0),MATCH('Property Value Dist'!BE$2,'Pop and Housing Units'!$B$2:$P$2,0))*INDEX(Assumptions!$A$1:$H$16,MATCH('Property Value Dist'!BE$4,Assumptions!$A$1:$A$16,0),MATCH('Property Value Dist'!BE$2,Assumptions!$A$1:$H$1,0)),0)</f>
        <v>164485</v>
      </c>
      <c r="BF61" s="19">
        <f>ROUND(INDEX('Pop and Housing Units'!$B$2:$P$115,MATCH('Property Value Dist'!$B61,'Pop and Housing Units'!$B$2:$B$115,0),MATCH('Property Value Dist'!BF$2,'Pop and Housing Units'!$B$2:$P$2,0))*INDEX(Assumptions!$A$1:$H$16,MATCH('Property Value Dist'!BF$4,Assumptions!$A$1:$A$16,0),MATCH('Property Value Dist'!BF$2,Assumptions!$A$1:$H$1,0)),0)</f>
        <v>162398</v>
      </c>
      <c r="BG61" s="19">
        <f>ROUND(INDEX('Pop and Housing Units'!$B$2:$P$115,MATCH('Property Value Dist'!$B61,'Pop and Housing Units'!$B$2:$B$115,0),MATCH('Property Value Dist'!BG$2,'Pop and Housing Units'!$B$2:$P$2,0))*INDEX(Assumptions!$A$1:$H$16,MATCH('Property Value Dist'!BG$4,Assumptions!$A$1:$A$16,0),MATCH('Property Value Dist'!BG$2,Assumptions!$A$1:$H$1,0)),0)</f>
        <v>103684</v>
      </c>
      <c r="BH61" s="19">
        <f>ROUND(INDEX('Pop and Housing Units'!$B$2:$P$115,MATCH('Property Value Dist'!$B61,'Pop and Housing Units'!$B$2:$B$115,0),MATCH('Property Value Dist'!BH$2,'Pop and Housing Units'!$B$2:$P$2,0))*INDEX(Assumptions!$A$1:$H$16,MATCH('Property Value Dist'!BH$4,Assumptions!$A$1:$A$16,0),MATCH('Property Value Dist'!BH$2,Assumptions!$A$1:$H$1,0)),0)</f>
        <v>59062</v>
      </c>
      <c r="BI61" s="19">
        <f>ROUND(INDEX('Pop and Housing Units'!$B$2:$P$115,MATCH('Property Value Dist'!$B61,'Pop and Housing Units'!$B$2:$B$115,0),MATCH('Property Value Dist'!BI$2,'Pop and Housing Units'!$B$2:$P$2,0))*INDEX(Assumptions!$A$1:$H$16,MATCH('Property Value Dist'!BI$4,Assumptions!$A$1:$A$16,0),MATCH('Property Value Dist'!BI$2,Assumptions!$A$1:$H$1,0)),0)</f>
        <v>109599</v>
      </c>
      <c r="BJ61" s="19">
        <f>ROUND(INDEX('Pop and Housing Units'!$B$2:$P$115,MATCH('Property Value Dist'!$B61,'Pop and Housing Units'!$B$2:$B$115,0),MATCH('Property Value Dist'!BJ$2,'Pop and Housing Units'!$B$2:$P$2,0))*INDEX(Assumptions!$A$1:$H$16,MATCH('Property Value Dist'!BJ$4,Assumptions!$A$1:$A$16,0),MATCH('Property Value Dist'!BJ$2,Assumptions!$A$1:$H$1,0)),0)</f>
        <v>36446</v>
      </c>
      <c r="BK61" s="19">
        <f>ROUND(INDEX('Pop and Housing Units'!$B$2:$P$115,MATCH('Property Value Dist'!$B61,'Pop and Housing Units'!$B$2:$B$115,0),MATCH('Property Value Dist'!BK$2,'Pop and Housing Units'!$B$2:$P$2,0))*INDEX(Assumptions!$A$1:$H$16,MATCH('Property Value Dist'!BK$4,Assumptions!$A$1:$A$16,0),MATCH('Property Value Dist'!BK$2,Assumptions!$A$1:$H$1,0)),0)</f>
        <v>12091</v>
      </c>
      <c r="BL61" s="19">
        <f>ROUND(INDEX('Pop and Housing Units'!$B$2:$P$115,MATCH('Property Value Dist'!$B61,'Pop and Housing Units'!$B$2:$B$115,0),MATCH('Property Value Dist'!BL$2,'Pop and Housing Units'!$B$2:$P$2,0))*INDEX(Assumptions!$A$1:$H$16,MATCH('Property Value Dist'!BL$4,Assumptions!$A$1:$A$16,0),MATCH('Property Value Dist'!BL$2,Assumptions!$A$1:$H$1,0)),0)</f>
        <v>7828</v>
      </c>
      <c r="BM61" s="19">
        <f>ROUND(INDEX('Pop and Housing Units'!$B$2:$P$115,MATCH('Property Value Dist'!$B61,'Pop and Housing Units'!$B$2:$B$115,0),MATCH('Property Value Dist'!BM$2,'Pop and Housing Units'!$B$2:$P$2,0))*INDEX(Assumptions!$A$1:$H$16,MATCH('Property Value Dist'!BM$4,Assumptions!$A$1:$A$16,0),MATCH('Property Value Dist'!BM$2,Assumptions!$A$1:$H$1,0)),0)</f>
        <v>1566</v>
      </c>
      <c r="BN61" s="19">
        <f>ROUND(INDEX('Pop and Housing Units'!$B$2:$P$115,MATCH('Property Value Dist'!$B61,'Pop and Housing Units'!$B$2:$B$115,0),MATCH('Property Value Dist'!BN$2,'Pop and Housing Units'!$B$2:$P$2,0))*INDEX(Assumptions!$A$1:$H$16,MATCH('Property Value Dist'!BN$4,Assumptions!$A$1:$A$16,0),MATCH('Property Value Dist'!BN$2,Assumptions!$A$1:$H$1,0)),0)</f>
        <v>261</v>
      </c>
      <c r="BO61" s="19">
        <f>ROUND(INDEX('Pop and Housing Units'!$B$2:$P$115,MATCH('Property Value Dist'!$B61,'Pop and Housing Units'!$B$2:$B$115,0),MATCH('Property Value Dist'!BO$2,'Pop and Housing Units'!$B$2:$P$2,0))*INDEX(Assumptions!$A$1:$H$16,MATCH('Property Value Dist'!BO$4,Assumptions!$A$1:$A$16,0),MATCH('Property Value Dist'!BO$2,Assumptions!$A$1:$H$1,0)),0)</f>
        <v>4262</v>
      </c>
      <c r="BP61" s="19">
        <f>ROUND(INDEX('Pop and Housing Units'!$B$2:$P$115,MATCH('Property Value Dist'!$B61,'Pop and Housing Units'!$B$2:$B$115,0),MATCH('Property Value Dist'!BP$2,'Pop and Housing Units'!$B$2:$P$2,0))*INDEX(Assumptions!$A$1:$H$16,MATCH('Property Value Dist'!BP$4,Assumptions!$A$1:$A$16,0),MATCH('Property Value Dist'!BP$2,Assumptions!$A$1:$H$1,0)),0)</f>
        <v>17935</v>
      </c>
      <c r="BQ61" s="19">
        <f>ROUND(INDEX('Pop and Housing Units'!$B$2:$P$115,MATCH('Property Value Dist'!$B61,'Pop and Housing Units'!$B$2:$B$115,0),MATCH('Property Value Dist'!BQ$2,'Pop and Housing Units'!$B$2:$P$2,0))*INDEX(Assumptions!$A$1:$H$16,MATCH('Property Value Dist'!BQ$4,Assumptions!$A$1:$A$16,0),MATCH('Property Value Dist'!BQ$2,Assumptions!$A$1:$H$1,0)),0)</f>
        <v>37311</v>
      </c>
      <c r="BR61" s="19">
        <f>ROUND(INDEX('Pop and Housing Units'!$B$2:$P$115,MATCH('Property Value Dist'!$B61,'Pop and Housing Units'!$B$2:$B$115,0),MATCH('Property Value Dist'!BR$2,'Pop and Housing Units'!$B$2:$P$2,0))*INDEX(Assumptions!$A$1:$H$16,MATCH('Property Value Dist'!BR$4,Assumptions!$A$1:$A$16,0),MATCH('Property Value Dist'!BR$2,Assumptions!$A$1:$H$1,0)),0)</f>
        <v>31569</v>
      </c>
      <c r="BS61" s="19">
        <f>ROUND(INDEX('Pop and Housing Units'!$B$2:$P$115,MATCH('Property Value Dist'!$B61,'Pop and Housing Units'!$B$2:$B$115,0),MATCH('Property Value Dist'!BS$2,'Pop and Housing Units'!$B$2:$P$2,0))*INDEX(Assumptions!$A$1:$H$16,MATCH('Property Value Dist'!BS$4,Assumptions!$A$1:$A$16,0),MATCH('Property Value Dist'!BS$2,Assumptions!$A$1:$H$1,0)),0)</f>
        <v>37925</v>
      </c>
      <c r="BT61" s="19">
        <f>ROUND(INDEX('Pop and Housing Units'!$B$2:$P$115,MATCH('Property Value Dist'!$B61,'Pop and Housing Units'!$B$2:$B$115,0),MATCH('Property Value Dist'!BT$2,'Pop and Housing Units'!$B$2:$P$2,0))*INDEX(Assumptions!$A$1:$H$16,MATCH('Property Value Dist'!BT$4,Assumptions!$A$1:$A$16,0),MATCH('Property Value Dist'!BT$2,Assumptions!$A$1:$H$1,0)),0)</f>
        <v>24220</v>
      </c>
      <c r="BU61" s="19">
        <f>ROUND(INDEX('Pop and Housing Units'!$B$2:$P$115,MATCH('Property Value Dist'!$B61,'Pop and Housing Units'!$B$2:$B$115,0),MATCH('Property Value Dist'!BU$2,'Pop and Housing Units'!$B$2:$P$2,0))*INDEX(Assumptions!$A$1:$H$16,MATCH('Property Value Dist'!BU$4,Assumptions!$A$1:$A$16,0),MATCH('Property Value Dist'!BU$2,Assumptions!$A$1:$H$1,0)),0)</f>
        <v>13752</v>
      </c>
      <c r="BV61" s="19">
        <f>ROUND(INDEX('Pop and Housing Units'!$B$2:$P$115,MATCH('Property Value Dist'!$B61,'Pop and Housing Units'!$B$2:$B$115,0),MATCH('Property Value Dist'!BV$2,'Pop and Housing Units'!$B$2:$P$2,0))*INDEX(Assumptions!$A$1:$H$16,MATCH('Property Value Dist'!BV$4,Assumptions!$A$1:$A$16,0),MATCH('Property Value Dist'!BV$2,Assumptions!$A$1:$H$1,0)),0)</f>
        <v>40217</v>
      </c>
      <c r="BW61" s="19">
        <f>ROUND(INDEX('Pop and Housing Units'!$B$2:$P$115,MATCH('Property Value Dist'!$B61,'Pop and Housing Units'!$B$2:$B$115,0),MATCH('Property Value Dist'!BW$2,'Pop and Housing Units'!$B$2:$P$2,0))*INDEX(Assumptions!$A$1:$H$16,MATCH('Property Value Dist'!BW$4,Assumptions!$A$1:$A$16,0),MATCH('Property Value Dist'!BW$2,Assumptions!$A$1:$H$1,0)),0)</f>
        <v>18927</v>
      </c>
      <c r="BX61" s="19">
        <f>ROUND(INDEX('Pop and Housing Units'!$B$2:$P$115,MATCH('Property Value Dist'!$B61,'Pop and Housing Units'!$B$2:$B$115,0),MATCH('Property Value Dist'!BX$2,'Pop and Housing Units'!$B$2:$P$2,0))*INDEX(Assumptions!$A$1:$H$16,MATCH('Property Value Dist'!BX$4,Assumptions!$A$1:$A$16,0),MATCH('Property Value Dist'!BX$2,Assumptions!$A$1:$H$1,0)),0)</f>
        <v>7207</v>
      </c>
      <c r="BY61" s="19">
        <f>ROUND(INDEX('Pop and Housing Units'!$B$2:$P$115,MATCH('Property Value Dist'!$B61,'Pop and Housing Units'!$B$2:$B$115,0),MATCH('Property Value Dist'!BY$2,'Pop and Housing Units'!$B$2:$P$2,0))*INDEX(Assumptions!$A$1:$H$16,MATCH('Property Value Dist'!BY$4,Assumptions!$A$1:$A$16,0),MATCH('Property Value Dist'!BY$2,Assumptions!$A$1:$H$1,0)),0)</f>
        <v>3733</v>
      </c>
      <c r="BZ61" s="19">
        <f>ROUND(INDEX('Pop and Housing Units'!$B$2:$P$115,MATCH('Property Value Dist'!$B61,'Pop and Housing Units'!$B$2:$B$115,0),MATCH('Property Value Dist'!BZ$2,'Pop and Housing Units'!$B$2:$P$2,0))*INDEX(Assumptions!$A$1:$H$16,MATCH('Property Value Dist'!BZ$4,Assumptions!$A$1:$A$16,0),MATCH('Property Value Dist'!BZ$2,Assumptions!$A$1:$H$1,0)),0)</f>
        <v>2552</v>
      </c>
      <c r="CA61" s="19">
        <f>ROUND(INDEX('Pop and Housing Units'!$B$2:$P$115,MATCH('Property Value Dist'!$B61,'Pop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61" s="19">
        <f>ROUND(INDEX('Pop and Housing Units'!$B$2:$P$115,MATCH('Property Value Dist'!$B61,'Pop and Housing Units'!$B$2:$B$115,0),MATCH('Property Value Dist'!CB$2,'Pop and Housing Units'!$B$2:$P$2,0))*INDEX(Assumptions!$A$1:$H$16,MATCH('Property Value Dist'!CB$4,Assumptions!$A$1:$A$16,0),MATCH('Property Value Dist'!CB$2,Assumptions!$A$1:$H$1,0)),0)</f>
        <v>945</v>
      </c>
    </row>
    <row r="62" spans="2:80">
      <c r="B62" s="18">
        <f t="shared" si="6"/>
        <v>2077</v>
      </c>
      <c r="C62" s="17">
        <f>ROUND(INDEX('Pop and Housing Units'!$B$2:$P$115,MATCH('Property Value Dist'!$B62,'Pop and Housing Units'!$B$2:$B$115,0),MATCH('Property Value Dist'!C$2,'Pop and Housing Units'!$B$2:$P$2,0))*INDEX(Assumptions!$A$1:$H$16,MATCH('Property Value Dist'!C$4,Assumptions!$A$1:$A$16,0),MATCH('Property Value Dist'!C$2,Assumptions!$A$1:$H$1,0)),0)</f>
        <v>479212</v>
      </c>
      <c r="D62" s="17">
        <f>ROUND(INDEX('Pop and Housing Units'!$B$2:$P$115,MATCH('Property Value Dist'!$B62,'Pop and Housing Units'!$B$2:$B$115,0),MATCH('Property Value Dist'!D$2,'Pop and Housing Units'!$B$2:$P$2,0))*INDEX(Assumptions!$A$1:$H$16,MATCH('Property Value Dist'!D$4,Assumptions!$A$1:$A$16,0),MATCH('Property Value Dist'!D$2,Assumptions!$A$1:$H$1,0)),0)</f>
        <v>511531</v>
      </c>
      <c r="E62" s="17">
        <f>ROUND(INDEX('Pop and Housing Units'!$B$2:$P$115,MATCH('Property Value Dist'!$B62,'Pop and Housing Units'!$B$2:$B$115,0),MATCH('Property Value Dist'!E$2,'Pop and Housing Units'!$B$2:$P$2,0))*INDEX(Assumptions!$A$1:$H$16,MATCH('Property Value Dist'!E$4,Assumptions!$A$1:$A$16,0),MATCH('Property Value Dist'!E$2,Assumptions!$A$1:$H$1,0)),0)</f>
        <v>774541</v>
      </c>
      <c r="F62" s="17">
        <f>ROUND(INDEX('Pop and Housing Units'!$B$2:$P$115,MATCH('Property Value Dist'!$B62,'Pop and Housing Units'!$B$2:$B$115,0),MATCH('Property Value Dist'!F$2,'Pop and Housing Units'!$B$2:$P$2,0))*INDEX(Assumptions!$A$1:$H$16,MATCH('Property Value Dist'!F$4,Assumptions!$A$1:$A$16,0),MATCH('Property Value Dist'!F$2,Assumptions!$A$1:$H$1,0)),0)</f>
        <v>1787573</v>
      </c>
      <c r="G62" s="17">
        <f>ROUND(INDEX('Pop and Housing Units'!$B$2:$P$115,MATCH('Property Value Dist'!$B62,'Pop and Housing Units'!$B$2:$B$115,0),MATCH('Property Value Dist'!G$2,'Pop and Housing Units'!$B$2:$P$2,0))*INDEX(Assumptions!$A$1:$H$16,MATCH('Property Value Dist'!G$4,Assumptions!$A$1:$A$16,0),MATCH('Property Value Dist'!G$2,Assumptions!$A$1:$H$1,0)),0)</f>
        <v>1201374</v>
      </c>
      <c r="H62" s="17">
        <f>ROUND(INDEX('Pop and Housing Units'!$B$2:$P$115,MATCH('Property Value Dist'!$B62,'Pop and Housing Units'!$B$2:$B$115,0),MATCH('Property Value Dist'!H$2,'Pop and Housing Units'!$B$2:$P$2,0))*INDEX(Assumptions!$A$1:$H$16,MATCH('Property Value Dist'!H$4,Assumptions!$A$1:$A$16,0),MATCH('Property Value Dist'!H$2,Assumptions!$A$1:$H$1,0)),0)</f>
        <v>911618</v>
      </c>
      <c r="I62" s="17">
        <f>ROUND(INDEX('Pop and Housing Units'!$B$2:$P$115,MATCH('Property Value Dist'!$B62,'Pop and Housing Units'!$B$2:$B$115,0),MATCH('Property Value Dist'!I$2,'Pop and Housing Units'!$B$2:$P$2,0))*INDEX(Assumptions!$A$1:$H$16,MATCH('Property Value Dist'!I$4,Assumptions!$A$1:$A$16,0),MATCH('Property Value Dist'!I$2,Assumptions!$A$1:$H$1,0)),0)</f>
        <v>2554312</v>
      </c>
      <c r="J62" s="17">
        <f>ROUND(INDEX('Pop and Housing Units'!$B$2:$P$115,MATCH('Property Value Dist'!$B62,'Pop and Housing Units'!$B$2:$B$115,0),MATCH('Property Value Dist'!J$2,'Pop and Housing Units'!$B$2:$P$2,0))*INDEX(Assumptions!$A$1:$H$16,MATCH('Property Value Dist'!J$4,Assumptions!$A$1:$A$16,0),MATCH('Property Value Dist'!J$2,Assumptions!$A$1:$H$1,0)),0)</f>
        <v>1282728</v>
      </c>
      <c r="K62" s="17">
        <f>ROUND(INDEX('Pop and Housing Units'!$B$2:$P$115,MATCH('Property Value Dist'!$B62,'Pop and Housing Units'!$B$2:$B$115,0),MATCH('Property Value Dist'!K$2,'Pop and Housing Units'!$B$2:$P$2,0))*INDEX(Assumptions!$A$1:$H$16,MATCH('Property Value Dist'!K$4,Assumptions!$A$1:$A$16,0),MATCH('Property Value Dist'!K$2,Assumptions!$A$1:$H$1,0)),0)</f>
        <v>588428</v>
      </c>
      <c r="L62" s="17">
        <f>ROUND(INDEX('Pop and Housing Units'!$B$2:$P$115,MATCH('Property Value Dist'!$B62,'Pop and Housing Units'!$B$2:$B$115,0),MATCH('Property Value Dist'!L$2,'Pop and Housing Units'!$B$2:$P$2,0))*INDEX(Assumptions!$A$1:$H$16,MATCH('Property Value Dist'!L$4,Assumptions!$A$1:$A$16,0),MATCH('Property Value Dist'!L$2,Assumptions!$A$1:$H$1,0)),0)</f>
        <v>638578</v>
      </c>
      <c r="M62" s="17">
        <f>ROUND(INDEX('Pop and Housing Units'!$B$2:$P$115,MATCH('Property Value Dist'!$B62,'Pop and Housing Units'!$B$2:$B$115,0),MATCH('Property Value Dist'!M$2,'Pop and Housing Units'!$B$2:$P$2,0))*INDEX(Assumptions!$A$1:$H$16,MATCH('Property Value Dist'!M$4,Assumptions!$A$1:$A$16,0),MATCH('Property Value Dist'!M$2,Assumptions!$A$1:$H$1,0)),0)</f>
        <v>221775</v>
      </c>
      <c r="N62" s="17">
        <f>ROUND(INDEX('Pop and Housing Units'!$B$2:$P$115,MATCH('Property Value Dist'!$B62,'Pop and Housing Units'!$B$2:$B$115,0),MATCH('Property Value Dist'!N$2,'Pop and Housing Units'!$B$2:$P$2,0))*INDEX(Assumptions!$A$1:$H$16,MATCH('Property Value Dist'!N$4,Assumptions!$A$1:$A$16,0),MATCH('Property Value Dist'!N$2,Assumptions!$A$1:$H$1,0)),0)</f>
        <v>125932</v>
      </c>
      <c r="O62" s="17">
        <f>ROUND(INDEX('Pop and Housing Units'!$B$2:$P$115,MATCH('Property Value Dist'!$B62,'Pop and Housing Units'!$B$2:$B$115,0),MATCH('Property Value Dist'!O$2,'Pop and Housing Units'!$B$2:$P$2,0))*INDEX(Assumptions!$A$1:$H$16,MATCH('Property Value Dist'!O$4,Assumptions!$A$1:$A$16,0),MATCH('Property Value Dist'!O$2,Assumptions!$A$1:$H$1,0)),0)</f>
        <v>66867</v>
      </c>
      <c r="P62" s="17">
        <f>ROUND(INDEX('Pop and Housing Units'!$B$2:$P$115,MATCH('Property Value Dist'!$B62,'Pop and Housing Units'!$B$2:$B$115,0),MATCH('Property Value Dist'!P$2,'Pop and Housing Units'!$B$2:$P$2,0))*INDEX(Assumptions!$A$1:$H$16,MATCH('Property Value Dist'!P$4,Assumptions!$A$1:$A$16,0),MATCH('Property Value Dist'!P$2,Assumptions!$A$1:$H$1,0)),0)</f>
        <v>521828</v>
      </c>
      <c r="Q62" s="17">
        <f>ROUND(INDEX('Pop and Housing Units'!$B$2:$P$115,MATCH('Property Value Dist'!$B62,'Pop and Housing Units'!$B$2:$B$115,0),MATCH('Property Value Dist'!Q$2,'Pop and Housing Units'!$B$2:$P$2,0))*INDEX(Assumptions!$A$1:$H$16,MATCH('Property Value Dist'!Q$4,Assumptions!$A$1:$A$16,0),MATCH('Property Value Dist'!Q$2,Assumptions!$A$1:$H$1,0)),0)</f>
        <v>442688</v>
      </c>
      <c r="R62" s="17">
        <f>ROUND(INDEX('Pop and Housing Units'!$B$2:$P$115,MATCH('Property Value Dist'!$B62,'Pop and Housing Units'!$B$2:$B$115,0),MATCH('Property Value Dist'!R$2,'Pop and Housing Units'!$B$2:$P$2,0))*INDEX(Assumptions!$A$1:$H$16,MATCH('Property Value Dist'!R$4,Assumptions!$A$1:$A$16,0),MATCH('Property Value Dist'!R$2,Assumptions!$A$1:$H$1,0)),0)</f>
        <v>571290</v>
      </c>
      <c r="S62" s="17">
        <f>ROUND(INDEX('Pop and Housing Units'!$B$2:$P$115,MATCH('Property Value Dist'!$B62,'Pop and Housing Units'!$B$2:$B$115,0),MATCH('Property Value Dist'!S$2,'Pop and Housing Units'!$B$2:$P$2,0))*INDEX(Assumptions!$A$1:$H$16,MATCH('Property Value Dist'!S$4,Assumptions!$A$1:$A$16,0),MATCH('Property Value Dist'!S$2,Assumptions!$A$1:$H$1,0)),0)</f>
        <v>1262114</v>
      </c>
      <c r="T62" s="17">
        <f>ROUND(INDEX('Pop and Housing Units'!$B$2:$P$115,MATCH('Property Value Dist'!$B62,'Pop and Housing Units'!$B$2:$B$115,0),MATCH('Property Value Dist'!T$2,'Pop and Housing Units'!$B$2:$P$2,0))*INDEX(Assumptions!$A$1:$H$16,MATCH('Property Value Dist'!T$4,Assumptions!$A$1:$A$16,0),MATCH('Property Value Dist'!T$2,Assumptions!$A$1:$H$1,0)),0)</f>
        <v>923297</v>
      </c>
      <c r="U62" s="17">
        <f>ROUND(INDEX('Pop and Housing Units'!$B$2:$P$115,MATCH('Property Value Dist'!$B62,'Pop and Housing Units'!$B$2:$B$115,0),MATCH('Property Value Dist'!U$2,'Pop and Housing Units'!$B$2:$P$2,0))*INDEX(Assumptions!$A$1:$H$16,MATCH('Property Value Dist'!U$4,Assumptions!$A$1:$A$16,0),MATCH('Property Value Dist'!U$2,Assumptions!$A$1:$H$1,0)),0)</f>
        <v>780680</v>
      </c>
      <c r="V62" s="17">
        <f>ROUND(INDEX('Pop and Housing Units'!$B$2:$P$115,MATCH('Property Value Dist'!$B62,'Pop and Housing Units'!$B$2:$B$115,0),MATCH('Property Value Dist'!V$2,'Pop and Housing Units'!$B$2:$P$2,0))*INDEX(Assumptions!$A$1:$H$16,MATCH('Property Value Dist'!V$4,Assumptions!$A$1:$A$16,0),MATCH('Property Value Dist'!V$2,Assumptions!$A$1:$H$1,0)),0)</f>
        <v>2014765</v>
      </c>
      <c r="W62" s="17">
        <f>ROUND(INDEX('Pop and Housing Units'!$B$2:$P$115,MATCH('Property Value Dist'!$B62,'Pop and Housing Units'!$B$2:$B$115,0),MATCH('Property Value Dist'!W$2,'Pop and Housing Units'!$B$2:$P$2,0))*INDEX(Assumptions!$A$1:$H$16,MATCH('Property Value Dist'!W$4,Assumptions!$A$1:$A$16,0),MATCH('Property Value Dist'!W$2,Assumptions!$A$1:$H$1,0)),0)</f>
        <v>928243</v>
      </c>
      <c r="X62" s="17">
        <f>ROUND(INDEX('Pop and Housing Units'!$B$2:$P$115,MATCH('Property Value Dist'!$B62,'Pop and Housing Units'!$B$2:$B$115,0),MATCH('Property Value Dist'!X$2,'Pop and Housing Units'!$B$2:$P$2,0))*INDEX(Assumptions!$A$1:$H$16,MATCH('Property Value Dist'!X$4,Assumptions!$A$1:$A$16,0),MATCH('Property Value Dist'!X$2,Assumptions!$A$1:$H$1,0)),0)</f>
        <v>400645</v>
      </c>
      <c r="Y62" s="17">
        <f>ROUND(INDEX('Pop and Housing Units'!$B$2:$P$115,MATCH('Property Value Dist'!$B62,'Pop and Housing Units'!$B$2:$B$115,0),MATCH('Property Value Dist'!Y$2,'Pop and Housing Units'!$B$2:$P$2,0))*INDEX(Assumptions!$A$1:$H$16,MATCH('Property Value Dist'!Y$4,Assumptions!$A$1:$A$16,0),MATCH('Property Value Dist'!Y$2,Assumptions!$A$1:$H$1,0)),0)</f>
        <v>255555</v>
      </c>
      <c r="Z62" s="17">
        <f>ROUND(INDEX('Pop and Housing Units'!$B$2:$P$115,MATCH('Property Value Dist'!$B62,'Pop and Housing Units'!$B$2:$B$115,0),MATCH('Property Value Dist'!Z$2,'Pop and Housing Units'!$B$2:$P$2,0))*INDEX(Assumptions!$A$1:$H$16,MATCH('Property Value Dist'!Z$4,Assumptions!$A$1:$A$16,0),MATCH('Property Value Dist'!Z$2,Assumptions!$A$1:$H$1,0)),0)</f>
        <v>65950</v>
      </c>
      <c r="AA62" s="17">
        <f>ROUND(INDEX('Pop and Housing Units'!$B$2:$P$115,MATCH('Property Value Dist'!$B62,'Pop and Housing Units'!$B$2:$B$115,0),MATCH('Property Value Dist'!AA$2,'Pop and Housing Units'!$B$2:$P$2,0))*INDEX(Assumptions!$A$1:$H$16,MATCH('Property Value Dist'!AA$4,Assumptions!$A$1:$A$16,0),MATCH('Property Value Dist'!AA$2,Assumptions!$A$1:$H$1,0)),0)</f>
        <v>46165</v>
      </c>
      <c r="AB62" s="17">
        <f>ROUND(INDEX('Pop and Housing Units'!$B$2:$P$115,MATCH('Property Value Dist'!$B62,'Pop and Housing Units'!$B$2:$B$115,0),MATCH('Property Value Dist'!AB$2,'Pop and Housing Units'!$B$2:$P$2,0))*INDEX(Assumptions!$A$1:$H$16,MATCH('Property Value Dist'!AB$4,Assumptions!$A$1:$A$16,0),MATCH('Property Value Dist'!AB$2,Assumptions!$A$1:$H$1,0)),0)</f>
        <v>30502</v>
      </c>
      <c r="AC62" s="17">
        <f>ROUND(INDEX('Pop and Housing Units'!$B$2:$P$115,MATCH('Property Value Dist'!$B62,'Pop and Housing Units'!$B$2:$B$115,0),MATCH('Property Value Dist'!AC$2,'Pop and Housing Units'!$B$2:$P$2,0))*INDEX(Assumptions!$A$1:$H$16,MATCH('Property Value Dist'!AC$4,Assumptions!$A$1:$A$16,0),MATCH('Property Value Dist'!AC$2,Assumptions!$A$1:$H$1,0)),0)</f>
        <v>311768</v>
      </c>
      <c r="AD62" s="17">
        <f>ROUND(INDEX('Pop and Housing Units'!$B$2:$P$115,MATCH('Property Value Dist'!$B62,'Pop and Housing Units'!$B$2:$B$115,0),MATCH('Property Value Dist'!AD$2,'Pop and Housing Units'!$B$2:$P$2,0))*INDEX(Assumptions!$A$1:$H$16,MATCH('Property Value Dist'!AD$4,Assumptions!$A$1:$A$16,0),MATCH('Property Value Dist'!AD$2,Assumptions!$A$1:$H$1,0)),0)</f>
        <v>545594</v>
      </c>
      <c r="AE62" s="17">
        <f>ROUND(INDEX('Pop and Housing Units'!$B$2:$P$115,MATCH('Property Value Dist'!$B62,'Pop and Housing Units'!$B$2:$B$115,0),MATCH('Property Value Dist'!AE$2,'Pop and Housing Units'!$B$2:$P$2,0))*INDEX(Assumptions!$A$1:$H$16,MATCH('Property Value Dist'!AE$4,Assumptions!$A$1:$A$16,0),MATCH('Property Value Dist'!AE$2,Assumptions!$A$1:$H$1,0)),0)</f>
        <v>983471</v>
      </c>
      <c r="AF62" s="17">
        <f>ROUND(INDEX('Pop and Housing Units'!$B$2:$P$115,MATCH('Property Value Dist'!$B62,'Pop and Housing Units'!$B$2:$B$115,0),MATCH('Property Value Dist'!AF$2,'Pop and Housing Units'!$B$2:$P$2,0))*INDEX(Assumptions!$A$1:$H$16,MATCH('Property Value Dist'!AF$4,Assumptions!$A$1:$A$16,0),MATCH('Property Value Dist'!AF$2,Assumptions!$A$1:$H$1,0)),0)</f>
        <v>1892502</v>
      </c>
      <c r="AG62" s="17">
        <f>ROUND(INDEX('Pop and Housing Units'!$B$2:$P$115,MATCH('Property Value Dist'!$B62,'Pop and Housing Units'!$B$2:$B$115,0),MATCH('Property Value Dist'!AG$2,'Pop and Housing Units'!$B$2:$P$2,0))*INDEX(Assumptions!$A$1:$H$16,MATCH('Property Value Dist'!AG$4,Assumptions!$A$1:$A$16,0),MATCH('Property Value Dist'!AG$2,Assumptions!$A$1:$H$1,0)),0)</f>
        <v>922168</v>
      </c>
      <c r="AH62" s="17">
        <f>ROUND(INDEX('Pop and Housing Units'!$B$2:$P$115,MATCH('Property Value Dist'!$B62,'Pop and Housing Units'!$B$2:$B$115,0),MATCH('Property Value Dist'!AH$2,'Pop and Housing Units'!$B$2:$P$2,0))*INDEX(Assumptions!$A$1:$H$16,MATCH('Property Value Dist'!AH$4,Assumptions!$A$1:$A$16,0),MATCH('Property Value Dist'!AH$2,Assumptions!$A$1:$H$1,0)),0)</f>
        <v>666448</v>
      </c>
      <c r="AI62" s="17">
        <f>ROUND(INDEX('Pop and Housing Units'!$B$2:$P$115,MATCH('Property Value Dist'!$B62,'Pop and Housing Units'!$B$2:$B$115,0),MATCH('Property Value Dist'!AI$2,'Pop and Housing Units'!$B$2:$P$2,0))*INDEX(Assumptions!$A$1:$H$16,MATCH('Property Value Dist'!AI$4,Assumptions!$A$1:$A$16,0),MATCH('Property Value Dist'!AI$2,Assumptions!$A$1:$H$1,0)),0)</f>
        <v>1658676</v>
      </c>
      <c r="AJ62" s="17">
        <f>ROUND(INDEX('Pop and Housing Units'!$B$2:$P$115,MATCH('Property Value Dist'!$B62,'Pop and Housing Units'!$B$2:$B$115,0),MATCH('Property Value Dist'!AJ$2,'Pop and Housing Units'!$B$2:$P$2,0))*INDEX(Assumptions!$A$1:$H$16,MATCH('Property Value Dist'!AJ$4,Assumptions!$A$1:$A$16,0),MATCH('Property Value Dist'!AJ$2,Assumptions!$A$1:$H$1,0)),0)</f>
        <v>882759</v>
      </c>
      <c r="AK62" s="17">
        <f>ROUND(INDEX('Pop and Housing Units'!$B$2:$P$115,MATCH('Property Value Dist'!$B62,'Pop and Housing Units'!$B$2:$B$115,0),MATCH('Property Value Dist'!AK$2,'Pop and Housing Units'!$B$2:$P$2,0))*INDEX(Assumptions!$A$1:$H$16,MATCH('Property Value Dist'!AK$4,Assumptions!$A$1:$A$16,0),MATCH('Property Value Dist'!AK$2,Assumptions!$A$1:$H$1,0)),0)</f>
        <v>380077</v>
      </c>
      <c r="AL62" s="17">
        <f>ROUND(INDEX('Pop and Housing Units'!$B$2:$P$115,MATCH('Property Value Dist'!$B62,'Pop and Housing Units'!$B$2:$B$115,0),MATCH('Property Value Dist'!AL$2,'Pop and Housing Units'!$B$2:$P$2,0))*INDEX(Assumptions!$A$1:$H$16,MATCH('Property Value Dist'!AL$4,Assumptions!$A$1:$A$16,0),MATCH('Property Value Dist'!AL$2,Assumptions!$A$1:$H$1,0)),0)</f>
        <v>373071</v>
      </c>
      <c r="AM62" s="17">
        <f>ROUND(INDEX('Pop and Housing Units'!$B$2:$P$115,MATCH('Property Value Dist'!$B62,'Pop and Housing Units'!$B$2:$B$115,0),MATCH('Property Value Dist'!AM$2,'Pop and Housing Units'!$B$2:$P$2,0))*INDEX(Assumptions!$A$1:$H$16,MATCH('Property Value Dist'!AM$4,Assumptions!$A$1:$A$16,0),MATCH('Property Value Dist'!AM$2,Assumptions!$A$1:$H$1,0)),0)</f>
        <v>76191</v>
      </c>
      <c r="AN62" s="17">
        <f>ROUND(INDEX('Pop and Housing Units'!$B$2:$P$115,MATCH('Property Value Dist'!$B62,'Pop and Housing Units'!$B$2:$B$115,0),MATCH('Property Value Dist'!AN$2,'Pop and Housing Units'!$B$2:$P$2,0))*INDEX(Assumptions!$A$1:$H$16,MATCH('Property Value Dist'!AN$4,Assumptions!$A$1:$A$16,0),MATCH('Property Value Dist'!AN$2,Assumptions!$A$1:$H$1,0)),0)</f>
        <v>31527</v>
      </c>
      <c r="AO62" s="17">
        <f>ROUND(INDEX('Pop and Housing Units'!$B$2:$P$115,MATCH('Property Value Dist'!$B62,'Pop and Housing Units'!$B$2:$B$115,0),MATCH('Property Value Dist'!AO$2,'Pop and Housing Units'!$B$2:$P$2,0))*INDEX(Assumptions!$A$1:$H$16,MATCH('Property Value Dist'!AO$4,Assumptions!$A$1:$A$16,0),MATCH('Property Value Dist'!AO$2,Assumptions!$A$1:$H$1,0)),0)</f>
        <v>33279</v>
      </c>
      <c r="AP62" s="17">
        <f>ROUND(INDEX('Pop and Housing Units'!$B$2:$P$115,MATCH('Property Value Dist'!$B62,'Pop and Housing Units'!$B$2:$B$115,0),MATCH('Property Value Dist'!AP$2,'Pop and Housing Units'!$B$2:$P$2,0))*INDEX(Assumptions!$A$1:$H$16,MATCH('Property Value Dist'!AP$4,Assumptions!$A$1:$A$16,0),MATCH('Property Value Dist'!AP$2,Assumptions!$A$1:$H$1,0)),0)</f>
        <v>139449</v>
      </c>
      <c r="AQ62" s="17">
        <f>ROUND(INDEX('Pop and Housing Units'!$B$2:$P$115,MATCH('Property Value Dist'!$B62,'Pop and Housing Units'!$B$2:$B$115,0),MATCH('Property Value Dist'!AQ$2,'Pop and Housing Units'!$B$2:$P$2,0))*INDEX(Assumptions!$A$1:$H$16,MATCH('Property Value Dist'!AQ$4,Assumptions!$A$1:$A$16,0),MATCH('Property Value Dist'!AQ$2,Assumptions!$A$1:$H$1,0)),0)</f>
        <v>139894</v>
      </c>
      <c r="AR62" s="17">
        <f>ROUND(INDEX('Pop and Housing Units'!$B$2:$P$115,MATCH('Property Value Dist'!$B62,'Pop and Housing Units'!$B$2:$B$115,0),MATCH('Property Value Dist'!AR$2,'Pop and Housing Units'!$B$2:$P$2,0))*INDEX(Assumptions!$A$1:$H$16,MATCH('Property Value Dist'!AR$4,Assumptions!$A$1:$A$16,0),MATCH('Property Value Dist'!AR$2,Assumptions!$A$1:$H$1,0)),0)</f>
        <v>116924</v>
      </c>
      <c r="AS62" s="17">
        <f>ROUND(INDEX('Pop and Housing Units'!$B$2:$P$115,MATCH('Property Value Dist'!$B62,'Pop and Housing Units'!$B$2:$B$115,0),MATCH('Property Value Dist'!AS$2,'Pop and Housing Units'!$B$2:$P$2,0))*INDEX(Assumptions!$A$1:$H$16,MATCH('Property Value Dist'!AS$4,Assumptions!$A$1:$A$16,0),MATCH('Property Value Dist'!AS$2,Assumptions!$A$1:$H$1,0)),0)</f>
        <v>127890</v>
      </c>
      <c r="AT62" s="17">
        <f>ROUND(INDEX('Pop and Housing Units'!$B$2:$P$115,MATCH('Property Value Dist'!$B62,'Pop and Housing Units'!$B$2:$B$115,0),MATCH('Property Value Dist'!AT$2,'Pop and Housing Units'!$B$2:$P$2,0))*INDEX(Assumptions!$A$1:$H$16,MATCH('Property Value Dist'!AT$4,Assumptions!$A$1:$A$16,0),MATCH('Property Value Dist'!AT$2,Assumptions!$A$1:$H$1,0)),0)</f>
        <v>64908</v>
      </c>
      <c r="AU62" s="17">
        <f>ROUND(INDEX('Pop and Housing Units'!$B$2:$P$115,MATCH('Property Value Dist'!$B62,'Pop and Housing Units'!$B$2:$B$115,0),MATCH('Property Value Dist'!AU$2,'Pop and Housing Units'!$B$2:$P$2,0))*INDEX(Assumptions!$A$1:$H$16,MATCH('Property Value Dist'!AU$4,Assumptions!$A$1:$A$16,0),MATCH('Property Value Dist'!AU$2,Assumptions!$A$1:$H$1,0)),0)</f>
        <v>24970</v>
      </c>
      <c r="AV62" s="17">
        <f>ROUND(INDEX('Pop and Housing Units'!$B$2:$P$115,MATCH('Property Value Dist'!$B62,'Pop and Housing Units'!$B$2:$B$115,0),MATCH('Property Value Dist'!AV$2,'Pop and Housing Units'!$B$2:$P$2,0))*INDEX(Assumptions!$A$1:$H$16,MATCH('Property Value Dist'!AV$4,Assumptions!$A$1:$A$16,0),MATCH('Property Value Dist'!AV$2,Assumptions!$A$1:$H$1,0)),0)</f>
        <v>75060</v>
      </c>
      <c r="AW62" s="17">
        <f>ROUND(INDEX('Pop and Housing Units'!$B$2:$P$115,MATCH('Property Value Dist'!$B62,'Pop and Housing Units'!$B$2:$B$115,0),MATCH('Property Value Dist'!AW$2,'Pop and Housing Units'!$B$2:$P$2,0))*INDEX(Assumptions!$A$1:$H$16,MATCH('Property Value Dist'!AW$4,Assumptions!$A$1:$A$16,0),MATCH('Property Value Dist'!AW$2,Assumptions!$A$1:$H$1,0)),0)</f>
        <v>21562</v>
      </c>
      <c r="AX62" s="17">
        <f>ROUND(INDEX('Pop and Housing Units'!$B$2:$P$115,MATCH('Property Value Dist'!$B62,'Pop and Housing Units'!$B$2:$B$115,0),MATCH('Property Value Dist'!AX$2,'Pop and Housing Units'!$B$2:$P$2,0))*INDEX(Assumptions!$A$1:$H$16,MATCH('Property Value Dist'!AX$4,Assumptions!$A$1:$A$16,0),MATCH('Property Value Dist'!AX$2,Assumptions!$A$1:$H$1,0)),0)</f>
        <v>13560</v>
      </c>
      <c r="AY62" s="17">
        <f>ROUND(INDEX('Pop and Housing Units'!$B$2:$P$115,MATCH('Property Value Dist'!$B62,'Pop and Housing Units'!$B$2:$B$115,0),MATCH('Property Value Dist'!AY$2,'Pop and Housing Units'!$B$2:$P$2,0))*INDEX(Assumptions!$A$1:$H$16,MATCH('Property Value Dist'!AY$4,Assumptions!$A$1:$A$16,0),MATCH('Property Value Dist'!AY$2,Assumptions!$A$1:$H$1,0)),0)</f>
        <v>8002</v>
      </c>
      <c r="AZ62" s="17">
        <f>ROUND(INDEX('Pop and Housing Units'!$B$2:$P$115,MATCH('Property Value Dist'!$B62,'Pop and Housing Units'!$B$2:$B$115,0),MATCH('Property Value Dist'!AZ$2,'Pop and Housing Units'!$B$2:$P$2,0))*INDEX(Assumptions!$A$1:$H$16,MATCH('Property Value Dist'!AZ$4,Assumptions!$A$1:$A$16,0),MATCH('Property Value Dist'!AZ$2,Assumptions!$A$1:$H$1,0)),0)</f>
        <v>1927</v>
      </c>
      <c r="BA62" s="17">
        <f>ROUND(INDEX('Pop and Housing Units'!$B$2:$P$115,MATCH('Property Value Dist'!$B62,'Pop and Housing Units'!$B$2:$B$115,0),MATCH('Property Value Dist'!BA$2,'Pop and Housing Units'!$B$2:$P$2,0))*INDEX(Assumptions!$A$1:$H$16,MATCH('Property Value Dist'!BA$4,Assumptions!$A$1:$A$16,0),MATCH('Property Value Dist'!BA$2,Assumptions!$A$1:$H$1,0)),0)</f>
        <v>4446</v>
      </c>
      <c r="BB62" s="17">
        <f>ROUND(INDEX('Pop and Housing Units'!$B$2:$P$115,MATCH('Property Value Dist'!$B62,'Pop and Housing Units'!$B$2:$B$115,0),MATCH('Property Value Dist'!BB$2,'Pop and Housing Units'!$B$2:$P$2,0))*INDEX(Assumptions!$A$1:$H$16,MATCH('Property Value Dist'!BB$4,Assumptions!$A$1:$A$16,0),MATCH('Property Value Dist'!BB$2,Assumptions!$A$1:$H$1,0)),0)</f>
        <v>2371</v>
      </c>
      <c r="BC62" s="17">
        <f>ROUND(INDEX('Pop and Housing Units'!$B$2:$P$115,MATCH('Property Value Dist'!$B62,'Pop and Housing Units'!$B$2:$B$115,0),MATCH('Property Value Dist'!BC$2,'Pop and Housing Units'!$B$2:$P$2,0))*INDEX(Assumptions!$A$1:$H$16,MATCH('Property Value Dist'!BC$4,Assumptions!$A$1:$A$16,0),MATCH('Property Value Dist'!BC$2,Assumptions!$A$1:$H$1,0)),0)</f>
        <v>87175</v>
      </c>
      <c r="BD62" s="17">
        <f>ROUND(INDEX('Pop and Housing Units'!$B$2:$P$115,MATCH('Property Value Dist'!$B62,'Pop and Housing Units'!$B$2:$B$115,0),MATCH('Property Value Dist'!BD$2,'Pop and Housing Units'!$B$2:$P$2,0))*INDEX(Assumptions!$A$1:$H$16,MATCH('Property Value Dist'!BD$4,Assumptions!$A$1:$A$16,0),MATCH('Property Value Dist'!BD$2,Assumptions!$A$1:$H$1,0)),0)</f>
        <v>122272</v>
      </c>
      <c r="BE62" s="17">
        <f>ROUND(INDEX('Pop and Housing Units'!$B$2:$P$115,MATCH('Property Value Dist'!$B62,'Pop and Housing Units'!$B$2:$B$115,0),MATCH('Property Value Dist'!BE$2,'Pop and Housing Units'!$B$2:$P$2,0))*INDEX(Assumptions!$A$1:$H$16,MATCH('Property Value Dist'!BE$4,Assumptions!$A$1:$A$16,0),MATCH('Property Value Dist'!BE$2,Assumptions!$A$1:$H$1,0)),0)</f>
        <v>165509</v>
      </c>
      <c r="BF62" s="17">
        <f>ROUND(INDEX('Pop and Housing Units'!$B$2:$P$115,MATCH('Property Value Dist'!$B62,'Pop and Housing Units'!$B$2:$B$115,0),MATCH('Property Value Dist'!BF$2,'Pop and Housing Units'!$B$2:$P$2,0))*INDEX(Assumptions!$A$1:$H$16,MATCH('Property Value Dist'!BF$4,Assumptions!$A$1:$A$16,0),MATCH('Property Value Dist'!BF$2,Assumptions!$A$1:$H$1,0)),0)</f>
        <v>163409</v>
      </c>
      <c r="BG62" s="17">
        <f>ROUND(INDEX('Pop and Housing Units'!$B$2:$P$115,MATCH('Property Value Dist'!$B62,'Pop and Housing Units'!$B$2:$B$115,0),MATCH('Property Value Dist'!BG$2,'Pop and Housing Units'!$B$2:$P$2,0))*INDEX(Assumptions!$A$1:$H$16,MATCH('Property Value Dist'!BG$4,Assumptions!$A$1:$A$16,0),MATCH('Property Value Dist'!BG$2,Assumptions!$A$1:$H$1,0)),0)</f>
        <v>104329</v>
      </c>
      <c r="BH62" s="17">
        <f>ROUND(INDEX('Pop and Housing Units'!$B$2:$P$115,MATCH('Property Value Dist'!$B62,'Pop and Housing Units'!$B$2:$B$115,0),MATCH('Property Value Dist'!BH$2,'Pop and Housing Units'!$B$2:$P$2,0))*INDEX(Assumptions!$A$1:$H$16,MATCH('Property Value Dist'!BH$4,Assumptions!$A$1:$A$16,0),MATCH('Property Value Dist'!BH$2,Assumptions!$A$1:$H$1,0)),0)</f>
        <v>59429</v>
      </c>
      <c r="BI62" s="17">
        <f>ROUND(INDEX('Pop and Housing Units'!$B$2:$P$115,MATCH('Property Value Dist'!$B62,'Pop and Housing Units'!$B$2:$B$115,0),MATCH('Property Value Dist'!BI$2,'Pop and Housing Units'!$B$2:$P$2,0))*INDEX(Assumptions!$A$1:$H$16,MATCH('Property Value Dist'!BI$4,Assumptions!$A$1:$A$16,0),MATCH('Property Value Dist'!BI$2,Assumptions!$A$1:$H$1,0)),0)</f>
        <v>110281</v>
      </c>
      <c r="BJ62" s="17">
        <f>ROUND(INDEX('Pop and Housing Units'!$B$2:$P$115,MATCH('Property Value Dist'!$B62,'Pop and Housing Units'!$B$2:$B$115,0),MATCH('Property Value Dist'!BJ$2,'Pop and Housing Units'!$B$2:$P$2,0))*INDEX(Assumptions!$A$1:$H$16,MATCH('Property Value Dist'!BJ$4,Assumptions!$A$1:$A$16,0),MATCH('Property Value Dist'!BJ$2,Assumptions!$A$1:$H$1,0)),0)</f>
        <v>36673</v>
      </c>
      <c r="BK62" s="17">
        <f>ROUND(INDEX('Pop and Housing Units'!$B$2:$P$115,MATCH('Property Value Dist'!$B62,'Pop and Housing Units'!$B$2:$B$115,0),MATCH('Property Value Dist'!BK$2,'Pop and Housing Units'!$B$2:$P$2,0))*INDEX(Assumptions!$A$1:$H$16,MATCH('Property Value Dist'!BK$4,Assumptions!$A$1:$A$16,0),MATCH('Property Value Dist'!BK$2,Assumptions!$A$1:$H$1,0)),0)</f>
        <v>12166</v>
      </c>
      <c r="BL62" s="17">
        <f>ROUND(INDEX('Pop and Housing Units'!$B$2:$P$115,MATCH('Property Value Dist'!$B62,'Pop and Housing Units'!$B$2:$B$115,0),MATCH('Property Value Dist'!BL$2,'Pop and Housing Units'!$B$2:$P$2,0))*INDEX(Assumptions!$A$1:$H$16,MATCH('Property Value Dist'!BL$4,Assumptions!$A$1:$A$16,0),MATCH('Property Value Dist'!BL$2,Assumptions!$A$1:$H$1,0)),0)</f>
        <v>7877</v>
      </c>
      <c r="BM62" s="17">
        <f>ROUND(INDEX('Pop and Housing Units'!$B$2:$P$115,MATCH('Property Value Dist'!$B62,'Pop and Housing Units'!$B$2:$B$115,0),MATCH('Property Value Dist'!BM$2,'Pop and Housing Units'!$B$2:$P$2,0))*INDEX(Assumptions!$A$1:$H$16,MATCH('Property Value Dist'!BM$4,Assumptions!$A$1:$A$16,0),MATCH('Property Value Dist'!BM$2,Assumptions!$A$1:$H$1,0)),0)</f>
        <v>1575</v>
      </c>
      <c r="BN62" s="17">
        <f>ROUND(INDEX('Pop and Housing Units'!$B$2:$P$115,MATCH('Property Value Dist'!$B62,'Pop and Housing Units'!$B$2:$B$115,0),MATCH('Property Value Dist'!BN$2,'Pop and Housing Units'!$B$2:$P$2,0))*INDEX(Assumptions!$A$1:$H$16,MATCH('Property Value Dist'!BN$4,Assumptions!$A$1:$A$16,0),MATCH('Property Value Dist'!BN$2,Assumptions!$A$1:$H$1,0)),0)</f>
        <v>263</v>
      </c>
      <c r="BO62" s="17">
        <f>ROUND(INDEX('Pop and Housing Units'!$B$2:$P$115,MATCH('Property Value Dist'!$B62,'Pop and Housing Units'!$B$2:$B$115,0),MATCH('Property Value Dist'!BO$2,'Pop and Housing Units'!$B$2:$P$2,0))*INDEX(Assumptions!$A$1:$H$16,MATCH('Property Value Dist'!BO$4,Assumptions!$A$1:$A$16,0),MATCH('Property Value Dist'!BO$2,Assumptions!$A$1:$H$1,0)),0)</f>
        <v>4289</v>
      </c>
      <c r="BP62" s="17">
        <f>ROUND(INDEX('Pop and Housing Units'!$B$2:$P$115,MATCH('Property Value Dist'!$B62,'Pop and Housing Units'!$B$2:$B$115,0),MATCH('Property Value Dist'!BP$2,'Pop and Housing Units'!$B$2:$P$2,0))*INDEX(Assumptions!$A$1:$H$16,MATCH('Property Value Dist'!BP$4,Assumptions!$A$1:$A$16,0),MATCH('Property Value Dist'!BP$2,Assumptions!$A$1:$H$1,0)),0)</f>
        <v>18114</v>
      </c>
      <c r="BQ62" s="17">
        <f>ROUND(INDEX('Pop and Housing Units'!$B$2:$P$115,MATCH('Property Value Dist'!$B62,'Pop and Housing Units'!$B$2:$B$115,0),MATCH('Property Value Dist'!BQ$2,'Pop and Housing Units'!$B$2:$P$2,0))*INDEX(Assumptions!$A$1:$H$16,MATCH('Property Value Dist'!BQ$4,Assumptions!$A$1:$A$16,0),MATCH('Property Value Dist'!BQ$2,Assumptions!$A$1:$H$1,0)),0)</f>
        <v>37684</v>
      </c>
      <c r="BR62" s="17">
        <f>ROUND(INDEX('Pop and Housing Units'!$B$2:$P$115,MATCH('Property Value Dist'!$B62,'Pop and Housing Units'!$B$2:$B$115,0),MATCH('Property Value Dist'!BR$2,'Pop and Housing Units'!$B$2:$P$2,0))*INDEX(Assumptions!$A$1:$H$16,MATCH('Property Value Dist'!BR$4,Assumptions!$A$1:$A$16,0),MATCH('Property Value Dist'!BR$2,Assumptions!$A$1:$H$1,0)),0)</f>
        <v>31884</v>
      </c>
      <c r="BS62" s="17">
        <f>ROUND(INDEX('Pop and Housing Units'!$B$2:$P$115,MATCH('Property Value Dist'!$B62,'Pop and Housing Units'!$B$2:$B$115,0),MATCH('Property Value Dist'!BS$2,'Pop and Housing Units'!$B$2:$P$2,0))*INDEX(Assumptions!$A$1:$H$16,MATCH('Property Value Dist'!BS$4,Assumptions!$A$1:$A$16,0),MATCH('Property Value Dist'!BS$2,Assumptions!$A$1:$H$1,0)),0)</f>
        <v>38304</v>
      </c>
      <c r="BT62" s="17">
        <f>ROUND(INDEX('Pop and Housing Units'!$B$2:$P$115,MATCH('Property Value Dist'!$B62,'Pop and Housing Units'!$B$2:$B$115,0),MATCH('Property Value Dist'!BT$2,'Pop and Housing Units'!$B$2:$P$2,0))*INDEX(Assumptions!$A$1:$H$16,MATCH('Property Value Dist'!BT$4,Assumptions!$A$1:$A$16,0),MATCH('Property Value Dist'!BT$2,Assumptions!$A$1:$H$1,0)),0)</f>
        <v>24462</v>
      </c>
      <c r="BU62" s="17">
        <f>ROUND(INDEX('Pop and Housing Units'!$B$2:$P$115,MATCH('Property Value Dist'!$B62,'Pop and Housing Units'!$B$2:$B$115,0),MATCH('Property Value Dist'!BU$2,'Pop and Housing Units'!$B$2:$P$2,0))*INDEX(Assumptions!$A$1:$H$16,MATCH('Property Value Dist'!BU$4,Assumptions!$A$1:$A$16,0),MATCH('Property Value Dist'!BU$2,Assumptions!$A$1:$H$1,0)),0)</f>
        <v>13890</v>
      </c>
      <c r="BV62" s="17">
        <f>ROUND(INDEX('Pop and Housing Units'!$B$2:$P$115,MATCH('Property Value Dist'!$B62,'Pop and Housing Units'!$B$2:$B$115,0),MATCH('Property Value Dist'!BV$2,'Pop and Housing Units'!$B$2:$P$2,0))*INDEX(Assumptions!$A$1:$H$16,MATCH('Property Value Dist'!BV$4,Assumptions!$A$1:$A$16,0),MATCH('Property Value Dist'!BV$2,Assumptions!$A$1:$H$1,0)),0)</f>
        <v>40619</v>
      </c>
      <c r="BW62" s="17">
        <f>ROUND(INDEX('Pop and Housing Units'!$B$2:$P$115,MATCH('Property Value Dist'!$B62,'Pop and Housing Units'!$B$2:$B$115,0),MATCH('Property Value Dist'!BW$2,'Pop and Housing Units'!$B$2:$P$2,0))*INDEX(Assumptions!$A$1:$H$16,MATCH('Property Value Dist'!BW$4,Assumptions!$A$1:$A$16,0),MATCH('Property Value Dist'!BW$2,Assumptions!$A$1:$H$1,0)),0)</f>
        <v>19116</v>
      </c>
      <c r="BX62" s="17">
        <f>ROUND(INDEX('Pop and Housing Units'!$B$2:$P$115,MATCH('Property Value Dist'!$B62,'Pop and Housing Units'!$B$2:$B$115,0),MATCH('Property Value Dist'!BX$2,'Pop and Housing Units'!$B$2:$P$2,0))*INDEX(Assumptions!$A$1:$H$16,MATCH('Property Value Dist'!BX$4,Assumptions!$A$1:$A$16,0),MATCH('Property Value Dist'!BX$2,Assumptions!$A$1:$H$1,0)),0)</f>
        <v>7279</v>
      </c>
      <c r="BY62" s="17">
        <f>ROUND(INDEX('Pop and Housing Units'!$B$2:$P$115,MATCH('Property Value Dist'!$B62,'Pop and Housing Units'!$B$2:$B$115,0),MATCH('Property Value Dist'!BY$2,'Pop and Housing Units'!$B$2:$P$2,0))*INDEX(Assumptions!$A$1:$H$16,MATCH('Property Value Dist'!BY$4,Assumptions!$A$1:$A$16,0),MATCH('Property Value Dist'!BY$2,Assumptions!$A$1:$H$1,0)),0)</f>
        <v>3771</v>
      </c>
      <c r="BZ62" s="17">
        <f>ROUND(INDEX('Pop and Housing Units'!$B$2:$P$115,MATCH('Property Value Dist'!$B62,'Pop and Housing Units'!$B$2:$B$115,0),MATCH('Property Value Dist'!BZ$2,'Pop and Housing Units'!$B$2:$P$2,0))*INDEX(Assumptions!$A$1:$H$16,MATCH('Property Value Dist'!BZ$4,Assumptions!$A$1:$A$16,0),MATCH('Property Value Dist'!BZ$2,Assumptions!$A$1:$H$1,0)),0)</f>
        <v>2577</v>
      </c>
      <c r="CA62" s="17">
        <f>ROUND(INDEX('Pop and Housing Units'!$B$2:$P$115,MATCH('Property Value Dist'!$B62,'Pop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62" s="17">
        <f>ROUND(INDEX('Pop and Housing Units'!$B$2:$P$115,MATCH('Property Value Dist'!$B62,'Pop and Housing Units'!$B$2:$B$115,0),MATCH('Property Value Dist'!CB$2,'Pop and Housing Units'!$B$2:$P$2,0))*INDEX(Assumptions!$A$1:$H$16,MATCH('Property Value Dist'!CB$4,Assumptions!$A$1:$A$16,0),MATCH('Property Value Dist'!CB$2,Assumptions!$A$1:$H$1,0)),0)</f>
        <v>955</v>
      </c>
    </row>
    <row r="63" spans="2:80">
      <c r="B63" s="18">
        <f t="shared" si="6"/>
        <v>2078</v>
      </c>
      <c r="C63" s="19">
        <f>ROUND(INDEX('Pop and Housing Units'!$B$2:$P$115,MATCH('Property Value Dist'!$B63,'Pop and Housing Units'!$B$2:$B$115,0),MATCH('Property Value Dist'!C$2,'Pop and Housing Units'!$B$2:$P$2,0))*INDEX(Assumptions!$A$1:$H$16,MATCH('Property Value Dist'!C$4,Assumptions!$A$1:$A$16,0),MATCH('Property Value Dist'!C$2,Assumptions!$A$1:$H$1,0)),0)</f>
        <v>498357</v>
      </c>
      <c r="D63" s="19">
        <f>ROUND(INDEX('Pop and Housing Units'!$B$2:$P$115,MATCH('Property Value Dist'!$B63,'Pop and Housing Units'!$B$2:$B$115,0),MATCH('Property Value Dist'!D$2,'Pop and Housing Units'!$B$2:$P$2,0))*INDEX(Assumptions!$A$1:$H$16,MATCH('Property Value Dist'!D$4,Assumptions!$A$1:$A$16,0),MATCH('Property Value Dist'!D$2,Assumptions!$A$1:$H$1,0)),0)</f>
        <v>531967</v>
      </c>
      <c r="E63" s="19">
        <f>ROUND(INDEX('Pop and Housing Units'!$B$2:$P$115,MATCH('Property Value Dist'!$B63,'Pop and Housing Units'!$B$2:$B$115,0),MATCH('Property Value Dist'!E$2,'Pop and Housing Units'!$B$2:$P$2,0))*INDEX(Assumptions!$A$1:$H$16,MATCH('Property Value Dist'!E$4,Assumptions!$A$1:$A$16,0),MATCH('Property Value Dist'!E$2,Assumptions!$A$1:$H$1,0)),0)</f>
        <v>805483</v>
      </c>
      <c r="F63" s="19">
        <f>ROUND(INDEX('Pop and Housing Units'!$B$2:$P$115,MATCH('Property Value Dist'!$B63,'Pop and Housing Units'!$B$2:$B$115,0),MATCH('Property Value Dist'!F$2,'Pop and Housing Units'!$B$2:$P$2,0))*INDEX(Assumptions!$A$1:$H$16,MATCH('Property Value Dist'!F$4,Assumptions!$A$1:$A$16,0),MATCH('Property Value Dist'!F$2,Assumptions!$A$1:$H$1,0)),0)</f>
        <v>1858986</v>
      </c>
      <c r="G63" s="19">
        <f>ROUND(INDEX('Pop and Housing Units'!$B$2:$P$115,MATCH('Property Value Dist'!$B63,'Pop and Housing Units'!$B$2:$B$115,0),MATCH('Property Value Dist'!G$2,'Pop and Housing Units'!$B$2:$P$2,0))*INDEX(Assumptions!$A$1:$H$16,MATCH('Property Value Dist'!G$4,Assumptions!$A$1:$A$16,0),MATCH('Property Value Dist'!G$2,Assumptions!$A$1:$H$1,0)),0)</f>
        <v>1249369</v>
      </c>
      <c r="H63" s="19">
        <f>ROUND(INDEX('Pop and Housing Units'!$B$2:$P$115,MATCH('Property Value Dist'!$B63,'Pop and Housing Units'!$B$2:$B$115,0),MATCH('Property Value Dist'!H$2,'Pop and Housing Units'!$B$2:$P$2,0))*INDEX(Assumptions!$A$1:$H$16,MATCH('Property Value Dist'!H$4,Assumptions!$A$1:$A$16,0),MATCH('Property Value Dist'!H$2,Assumptions!$A$1:$H$1,0)),0)</f>
        <v>948037</v>
      </c>
      <c r="I63" s="19">
        <f>ROUND(INDEX('Pop and Housing Units'!$B$2:$P$115,MATCH('Property Value Dist'!$B63,'Pop and Housing Units'!$B$2:$B$115,0),MATCH('Property Value Dist'!I$2,'Pop and Housing Units'!$B$2:$P$2,0))*INDEX(Assumptions!$A$1:$H$16,MATCH('Property Value Dist'!I$4,Assumptions!$A$1:$A$16,0),MATCH('Property Value Dist'!I$2,Assumptions!$A$1:$H$1,0)),0)</f>
        <v>2656357</v>
      </c>
      <c r="J63" s="19">
        <f>ROUND(INDEX('Pop and Housing Units'!$B$2:$P$115,MATCH('Property Value Dist'!$B63,'Pop and Housing Units'!$B$2:$B$115,0),MATCH('Property Value Dist'!J$2,'Pop and Housing Units'!$B$2:$P$2,0))*INDEX(Assumptions!$A$1:$H$16,MATCH('Property Value Dist'!J$4,Assumptions!$A$1:$A$16,0),MATCH('Property Value Dist'!J$2,Assumptions!$A$1:$H$1,0)),0)</f>
        <v>1333973</v>
      </c>
      <c r="K63" s="19">
        <f>ROUND(INDEX('Pop and Housing Units'!$B$2:$P$115,MATCH('Property Value Dist'!$B63,'Pop and Housing Units'!$B$2:$B$115,0),MATCH('Property Value Dist'!K$2,'Pop and Housing Units'!$B$2:$P$2,0))*INDEX(Assumptions!$A$1:$H$16,MATCH('Property Value Dist'!K$4,Assumptions!$A$1:$A$16,0),MATCH('Property Value Dist'!K$2,Assumptions!$A$1:$H$1,0)),0)</f>
        <v>611936</v>
      </c>
      <c r="L63" s="19">
        <f>ROUND(INDEX('Pop and Housing Units'!$B$2:$P$115,MATCH('Property Value Dist'!$B63,'Pop and Housing Units'!$B$2:$B$115,0),MATCH('Property Value Dist'!L$2,'Pop and Housing Units'!$B$2:$P$2,0))*INDEX(Assumptions!$A$1:$H$16,MATCH('Property Value Dist'!L$4,Assumptions!$A$1:$A$16,0),MATCH('Property Value Dist'!L$2,Assumptions!$A$1:$H$1,0)),0)</f>
        <v>664089</v>
      </c>
      <c r="M63" s="19">
        <f>ROUND(INDEX('Pop and Housing Units'!$B$2:$P$115,MATCH('Property Value Dist'!$B63,'Pop and Housing Units'!$B$2:$B$115,0),MATCH('Property Value Dist'!M$2,'Pop and Housing Units'!$B$2:$P$2,0))*INDEX(Assumptions!$A$1:$H$16,MATCH('Property Value Dist'!M$4,Assumptions!$A$1:$A$16,0),MATCH('Property Value Dist'!M$2,Assumptions!$A$1:$H$1,0)),0)</f>
        <v>230635</v>
      </c>
      <c r="N63" s="19">
        <f>ROUND(INDEX('Pop and Housing Units'!$B$2:$P$115,MATCH('Property Value Dist'!$B63,'Pop and Housing Units'!$B$2:$B$115,0),MATCH('Property Value Dist'!N$2,'Pop and Housing Units'!$B$2:$P$2,0))*INDEX(Assumptions!$A$1:$H$16,MATCH('Property Value Dist'!N$4,Assumptions!$A$1:$A$16,0),MATCH('Property Value Dist'!N$2,Assumptions!$A$1:$H$1,0)),0)</f>
        <v>130963</v>
      </c>
      <c r="O63" s="19">
        <f>ROUND(INDEX('Pop and Housing Units'!$B$2:$P$115,MATCH('Property Value Dist'!$B63,'Pop and Housing Units'!$B$2:$B$115,0),MATCH('Property Value Dist'!O$2,'Pop and Housing Units'!$B$2:$P$2,0))*INDEX(Assumptions!$A$1:$H$16,MATCH('Property Value Dist'!O$4,Assumptions!$A$1:$A$16,0),MATCH('Property Value Dist'!O$2,Assumptions!$A$1:$H$1,0)),0)</f>
        <v>69538</v>
      </c>
      <c r="P63" s="19">
        <f>ROUND(INDEX('Pop and Housing Units'!$B$2:$P$115,MATCH('Property Value Dist'!$B63,'Pop and Housing Units'!$B$2:$B$115,0),MATCH('Property Value Dist'!P$2,'Pop and Housing Units'!$B$2:$P$2,0))*INDEX(Assumptions!$A$1:$H$16,MATCH('Property Value Dist'!P$4,Assumptions!$A$1:$A$16,0),MATCH('Property Value Dist'!P$2,Assumptions!$A$1:$H$1,0)),0)</f>
        <v>541127</v>
      </c>
      <c r="Q63" s="19">
        <f>ROUND(INDEX('Pop and Housing Units'!$B$2:$P$115,MATCH('Property Value Dist'!$B63,'Pop and Housing Units'!$B$2:$B$115,0),MATCH('Property Value Dist'!Q$2,'Pop and Housing Units'!$B$2:$P$2,0))*INDEX(Assumptions!$A$1:$H$16,MATCH('Property Value Dist'!Q$4,Assumptions!$A$1:$A$16,0),MATCH('Property Value Dist'!Q$2,Assumptions!$A$1:$H$1,0)),0)</f>
        <v>459061</v>
      </c>
      <c r="R63" s="19">
        <f>ROUND(INDEX('Pop and Housing Units'!$B$2:$P$115,MATCH('Property Value Dist'!$B63,'Pop and Housing Units'!$B$2:$B$115,0),MATCH('Property Value Dist'!R$2,'Pop and Housing Units'!$B$2:$P$2,0))*INDEX(Assumptions!$A$1:$H$16,MATCH('Property Value Dist'!R$4,Assumptions!$A$1:$A$16,0),MATCH('Property Value Dist'!R$2,Assumptions!$A$1:$H$1,0)),0)</f>
        <v>592419</v>
      </c>
      <c r="S63" s="19">
        <f>ROUND(INDEX('Pop and Housing Units'!$B$2:$P$115,MATCH('Property Value Dist'!$B63,'Pop and Housing Units'!$B$2:$B$115,0),MATCH('Property Value Dist'!S$2,'Pop and Housing Units'!$B$2:$P$2,0))*INDEX(Assumptions!$A$1:$H$16,MATCH('Property Value Dist'!S$4,Assumptions!$A$1:$A$16,0),MATCH('Property Value Dist'!S$2,Assumptions!$A$1:$H$1,0)),0)</f>
        <v>1308793</v>
      </c>
      <c r="T63" s="19">
        <f>ROUND(INDEX('Pop and Housing Units'!$B$2:$P$115,MATCH('Property Value Dist'!$B63,'Pop and Housing Units'!$B$2:$B$115,0),MATCH('Property Value Dist'!T$2,'Pop and Housing Units'!$B$2:$P$2,0))*INDEX(Assumptions!$A$1:$H$16,MATCH('Property Value Dist'!T$4,Assumptions!$A$1:$A$16,0),MATCH('Property Value Dist'!T$2,Assumptions!$A$1:$H$1,0)),0)</f>
        <v>957445</v>
      </c>
      <c r="U63" s="19">
        <f>ROUND(INDEX('Pop and Housing Units'!$B$2:$P$115,MATCH('Property Value Dist'!$B63,'Pop and Housing Units'!$B$2:$B$115,0),MATCH('Property Value Dist'!U$2,'Pop and Housing Units'!$B$2:$P$2,0))*INDEX(Assumptions!$A$1:$H$16,MATCH('Property Value Dist'!U$4,Assumptions!$A$1:$A$16,0),MATCH('Property Value Dist'!U$2,Assumptions!$A$1:$H$1,0)),0)</f>
        <v>809554</v>
      </c>
      <c r="V63" s="19">
        <f>ROUND(INDEX('Pop and Housing Units'!$B$2:$P$115,MATCH('Property Value Dist'!$B63,'Pop and Housing Units'!$B$2:$B$115,0),MATCH('Property Value Dist'!V$2,'Pop and Housing Units'!$B$2:$P$2,0))*INDEX(Assumptions!$A$1:$H$16,MATCH('Property Value Dist'!V$4,Assumptions!$A$1:$A$16,0),MATCH('Property Value Dist'!V$2,Assumptions!$A$1:$H$1,0)),0)</f>
        <v>2089282</v>
      </c>
      <c r="W63" s="19">
        <f>ROUND(INDEX('Pop and Housing Units'!$B$2:$P$115,MATCH('Property Value Dist'!$B63,'Pop and Housing Units'!$B$2:$B$115,0),MATCH('Property Value Dist'!W$2,'Pop and Housing Units'!$B$2:$P$2,0))*INDEX(Assumptions!$A$1:$H$16,MATCH('Property Value Dist'!W$4,Assumptions!$A$1:$A$16,0),MATCH('Property Value Dist'!W$2,Assumptions!$A$1:$H$1,0)),0)</f>
        <v>962574</v>
      </c>
      <c r="X63" s="19">
        <f>ROUND(INDEX('Pop and Housing Units'!$B$2:$P$115,MATCH('Property Value Dist'!$B63,'Pop and Housing Units'!$B$2:$B$115,0),MATCH('Property Value Dist'!X$2,'Pop and Housing Units'!$B$2:$P$2,0))*INDEX(Assumptions!$A$1:$H$16,MATCH('Property Value Dist'!X$4,Assumptions!$A$1:$A$16,0),MATCH('Property Value Dist'!X$2,Assumptions!$A$1:$H$1,0)),0)</f>
        <v>415463</v>
      </c>
      <c r="Y63" s="19">
        <f>ROUND(INDEX('Pop and Housing Units'!$B$2:$P$115,MATCH('Property Value Dist'!$B63,'Pop and Housing Units'!$B$2:$B$115,0),MATCH('Property Value Dist'!Y$2,'Pop and Housing Units'!$B$2:$P$2,0))*INDEX(Assumptions!$A$1:$H$16,MATCH('Property Value Dist'!Y$4,Assumptions!$A$1:$A$16,0),MATCH('Property Value Dist'!Y$2,Assumptions!$A$1:$H$1,0)),0)</f>
        <v>265007</v>
      </c>
      <c r="Z63" s="19">
        <f>ROUND(INDEX('Pop and Housing Units'!$B$2:$P$115,MATCH('Property Value Dist'!$B63,'Pop and Housing Units'!$B$2:$B$115,0),MATCH('Property Value Dist'!Z$2,'Pop and Housing Units'!$B$2:$P$2,0))*INDEX(Assumptions!$A$1:$H$16,MATCH('Property Value Dist'!Z$4,Assumptions!$A$1:$A$16,0),MATCH('Property Value Dist'!Z$2,Assumptions!$A$1:$H$1,0)),0)</f>
        <v>68389</v>
      </c>
      <c r="AA63" s="19">
        <f>ROUND(INDEX('Pop and Housing Units'!$B$2:$P$115,MATCH('Property Value Dist'!$B63,'Pop and Housing Units'!$B$2:$B$115,0),MATCH('Property Value Dist'!AA$2,'Pop and Housing Units'!$B$2:$P$2,0))*INDEX(Assumptions!$A$1:$H$16,MATCH('Property Value Dist'!AA$4,Assumptions!$A$1:$A$16,0),MATCH('Property Value Dist'!AA$2,Assumptions!$A$1:$H$1,0)),0)</f>
        <v>47872</v>
      </c>
      <c r="AB63" s="19">
        <f>ROUND(INDEX('Pop and Housing Units'!$B$2:$P$115,MATCH('Property Value Dist'!$B63,'Pop and Housing Units'!$B$2:$B$115,0),MATCH('Property Value Dist'!AB$2,'Pop and Housing Units'!$B$2:$P$2,0))*INDEX(Assumptions!$A$1:$H$16,MATCH('Property Value Dist'!AB$4,Assumptions!$A$1:$A$16,0),MATCH('Property Value Dist'!AB$2,Assumptions!$A$1:$H$1,0)),0)</f>
        <v>31630</v>
      </c>
      <c r="AC63" s="19">
        <f>ROUND(INDEX('Pop and Housing Units'!$B$2:$P$115,MATCH('Property Value Dist'!$B63,'Pop and Housing Units'!$B$2:$B$115,0),MATCH('Property Value Dist'!AC$2,'Pop and Housing Units'!$B$2:$P$2,0))*INDEX(Assumptions!$A$1:$H$16,MATCH('Property Value Dist'!AC$4,Assumptions!$A$1:$A$16,0),MATCH('Property Value Dist'!AC$2,Assumptions!$A$1:$H$1,0)),0)</f>
        <v>324188</v>
      </c>
      <c r="AD63" s="19">
        <f>ROUND(INDEX('Pop and Housing Units'!$B$2:$P$115,MATCH('Property Value Dist'!$B63,'Pop and Housing Units'!$B$2:$B$115,0),MATCH('Property Value Dist'!AD$2,'Pop and Housing Units'!$B$2:$P$2,0))*INDEX(Assumptions!$A$1:$H$16,MATCH('Property Value Dist'!AD$4,Assumptions!$A$1:$A$16,0),MATCH('Property Value Dist'!AD$2,Assumptions!$A$1:$H$1,0)),0)</f>
        <v>567329</v>
      </c>
      <c r="AE63" s="19">
        <f>ROUND(INDEX('Pop and Housing Units'!$B$2:$P$115,MATCH('Property Value Dist'!$B63,'Pop and Housing Units'!$B$2:$B$115,0),MATCH('Property Value Dist'!AE$2,'Pop and Housing Units'!$B$2:$P$2,0))*INDEX(Assumptions!$A$1:$H$16,MATCH('Property Value Dist'!AE$4,Assumptions!$A$1:$A$16,0),MATCH('Property Value Dist'!AE$2,Assumptions!$A$1:$H$1,0)),0)</f>
        <v>1022649</v>
      </c>
      <c r="AF63" s="19">
        <f>ROUND(INDEX('Pop and Housing Units'!$B$2:$P$115,MATCH('Property Value Dist'!$B63,'Pop and Housing Units'!$B$2:$B$115,0),MATCH('Property Value Dist'!AF$2,'Pop and Housing Units'!$B$2:$P$2,0))*INDEX(Assumptions!$A$1:$H$16,MATCH('Property Value Dist'!AF$4,Assumptions!$A$1:$A$16,0),MATCH('Property Value Dist'!AF$2,Assumptions!$A$1:$H$1,0)),0)</f>
        <v>1967893</v>
      </c>
      <c r="AG63" s="19">
        <f>ROUND(INDEX('Pop and Housing Units'!$B$2:$P$115,MATCH('Property Value Dist'!$B63,'Pop and Housing Units'!$B$2:$B$115,0),MATCH('Property Value Dist'!AG$2,'Pop and Housing Units'!$B$2:$P$2,0))*INDEX(Assumptions!$A$1:$H$16,MATCH('Property Value Dist'!AG$4,Assumptions!$A$1:$A$16,0),MATCH('Property Value Dist'!AG$2,Assumptions!$A$1:$H$1,0)),0)</f>
        <v>958904</v>
      </c>
      <c r="AH63" s="19">
        <f>ROUND(INDEX('Pop and Housing Units'!$B$2:$P$115,MATCH('Property Value Dist'!$B63,'Pop and Housing Units'!$B$2:$B$115,0),MATCH('Property Value Dist'!AH$2,'Pop and Housing Units'!$B$2:$P$2,0))*INDEX(Assumptions!$A$1:$H$16,MATCH('Property Value Dist'!AH$4,Assumptions!$A$1:$A$16,0),MATCH('Property Value Dist'!AH$2,Assumptions!$A$1:$H$1,0)),0)</f>
        <v>692997</v>
      </c>
      <c r="AI63" s="19">
        <f>ROUND(INDEX('Pop and Housing Units'!$B$2:$P$115,MATCH('Property Value Dist'!$B63,'Pop and Housing Units'!$B$2:$B$115,0),MATCH('Property Value Dist'!AI$2,'Pop and Housing Units'!$B$2:$P$2,0))*INDEX(Assumptions!$A$1:$H$16,MATCH('Property Value Dist'!AI$4,Assumptions!$A$1:$A$16,0),MATCH('Property Value Dist'!AI$2,Assumptions!$A$1:$H$1,0)),0)</f>
        <v>1724752</v>
      </c>
      <c r="AJ63" s="19">
        <f>ROUND(INDEX('Pop and Housing Units'!$B$2:$P$115,MATCH('Property Value Dist'!$B63,'Pop and Housing Units'!$B$2:$B$115,0),MATCH('Property Value Dist'!AJ$2,'Pop and Housing Units'!$B$2:$P$2,0))*INDEX(Assumptions!$A$1:$H$16,MATCH('Property Value Dist'!AJ$4,Assumptions!$A$1:$A$16,0),MATCH('Property Value Dist'!AJ$2,Assumptions!$A$1:$H$1,0)),0)</f>
        <v>917925</v>
      </c>
      <c r="AK63" s="19">
        <f>ROUND(INDEX('Pop and Housing Units'!$B$2:$P$115,MATCH('Property Value Dist'!$B63,'Pop and Housing Units'!$B$2:$B$115,0),MATCH('Property Value Dist'!AK$2,'Pop and Housing Units'!$B$2:$P$2,0))*INDEX(Assumptions!$A$1:$H$16,MATCH('Property Value Dist'!AK$4,Assumptions!$A$1:$A$16,0),MATCH('Property Value Dist'!AK$2,Assumptions!$A$1:$H$1,0)),0)</f>
        <v>395218</v>
      </c>
      <c r="AL63" s="19">
        <f>ROUND(INDEX('Pop and Housing Units'!$B$2:$P$115,MATCH('Property Value Dist'!$B63,'Pop and Housing Units'!$B$2:$B$115,0),MATCH('Property Value Dist'!AL$2,'Pop and Housing Units'!$B$2:$P$2,0))*INDEX(Assumptions!$A$1:$H$16,MATCH('Property Value Dist'!AL$4,Assumptions!$A$1:$A$16,0),MATCH('Property Value Dist'!AL$2,Assumptions!$A$1:$H$1,0)),0)</f>
        <v>387933</v>
      </c>
      <c r="AM63" s="19">
        <f>ROUND(INDEX('Pop and Housing Units'!$B$2:$P$115,MATCH('Property Value Dist'!$B63,'Pop and Housing Units'!$B$2:$B$115,0),MATCH('Property Value Dist'!AM$2,'Pop and Housing Units'!$B$2:$P$2,0))*INDEX(Assumptions!$A$1:$H$16,MATCH('Property Value Dist'!AM$4,Assumptions!$A$1:$A$16,0),MATCH('Property Value Dist'!AM$2,Assumptions!$A$1:$H$1,0)),0)</f>
        <v>79226</v>
      </c>
      <c r="AN63" s="19">
        <f>ROUND(INDEX('Pop and Housing Units'!$B$2:$P$115,MATCH('Property Value Dist'!$B63,'Pop and Housing Units'!$B$2:$B$115,0),MATCH('Property Value Dist'!AN$2,'Pop and Housing Units'!$B$2:$P$2,0))*INDEX(Assumptions!$A$1:$H$16,MATCH('Property Value Dist'!AN$4,Assumptions!$A$1:$A$16,0),MATCH('Property Value Dist'!AN$2,Assumptions!$A$1:$H$1,0)),0)</f>
        <v>32783</v>
      </c>
      <c r="AO63" s="19">
        <f>ROUND(INDEX('Pop and Housing Units'!$B$2:$P$115,MATCH('Property Value Dist'!$B63,'Pop and Housing Units'!$B$2:$B$115,0),MATCH('Property Value Dist'!AO$2,'Pop and Housing Units'!$B$2:$P$2,0))*INDEX(Assumptions!$A$1:$H$16,MATCH('Property Value Dist'!AO$4,Assumptions!$A$1:$A$16,0),MATCH('Property Value Dist'!AO$2,Assumptions!$A$1:$H$1,0)),0)</f>
        <v>34604</v>
      </c>
      <c r="AP63" s="19">
        <f>ROUND(INDEX('Pop and Housing Units'!$B$2:$P$115,MATCH('Property Value Dist'!$B63,'Pop and Housing Units'!$B$2:$B$115,0),MATCH('Property Value Dist'!AP$2,'Pop and Housing Units'!$B$2:$P$2,0))*INDEX(Assumptions!$A$1:$H$16,MATCH('Property Value Dist'!AP$4,Assumptions!$A$1:$A$16,0),MATCH('Property Value Dist'!AP$2,Assumptions!$A$1:$H$1,0)),0)</f>
        <v>140256</v>
      </c>
      <c r="AQ63" s="19">
        <f>ROUND(INDEX('Pop and Housing Units'!$B$2:$P$115,MATCH('Property Value Dist'!$B63,'Pop and Housing Units'!$B$2:$B$115,0),MATCH('Property Value Dist'!AQ$2,'Pop and Housing Units'!$B$2:$P$2,0))*INDEX(Assumptions!$A$1:$H$16,MATCH('Property Value Dist'!AQ$4,Assumptions!$A$1:$A$16,0),MATCH('Property Value Dist'!AQ$2,Assumptions!$A$1:$H$1,0)),0)</f>
        <v>140704</v>
      </c>
      <c r="AR63" s="19">
        <f>ROUND(INDEX('Pop and Housing Units'!$B$2:$P$115,MATCH('Property Value Dist'!$B63,'Pop and Housing Units'!$B$2:$B$115,0),MATCH('Property Value Dist'!AR$2,'Pop and Housing Units'!$B$2:$P$2,0))*INDEX(Assumptions!$A$1:$H$16,MATCH('Property Value Dist'!AR$4,Assumptions!$A$1:$A$16,0),MATCH('Property Value Dist'!AR$2,Assumptions!$A$1:$H$1,0)),0)</f>
        <v>117601</v>
      </c>
      <c r="AS63" s="19">
        <f>ROUND(INDEX('Pop and Housing Units'!$B$2:$P$115,MATCH('Property Value Dist'!$B63,'Pop and Housing Units'!$B$2:$B$115,0),MATCH('Property Value Dist'!AS$2,'Pop and Housing Units'!$B$2:$P$2,0))*INDEX(Assumptions!$A$1:$H$16,MATCH('Property Value Dist'!AS$4,Assumptions!$A$1:$A$16,0),MATCH('Property Value Dist'!AS$2,Assumptions!$A$1:$H$1,0)),0)</f>
        <v>128630</v>
      </c>
      <c r="AT63" s="19">
        <f>ROUND(INDEX('Pop and Housing Units'!$B$2:$P$115,MATCH('Property Value Dist'!$B63,'Pop and Housing Units'!$B$2:$B$115,0),MATCH('Property Value Dist'!AT$2,'Pop and Housing Units'!$B$2:$P$2,0))*INDEX(Assumptions!$A$1:$H$16,MATCH('Property Value Dist'!AT$4,Assumptions!$A$1:$A$16,0),MATCH('Property Value Dist'!AT$2,Assumptions!$A$1:$H$1,0)),0)</f>
        <v>65284</v>
      </c>
      <c r="AU63" s="19">
        <f>ROUND(INDEX('Pop and Housing Units'!$B$2:$P$115,MATCH('Property Value Dist'!$B63,'Pop and Housing Units'!$B$2:$B$115,0),MATCH('Property Value Dist'!AU$2,'Pop and Housing Units'!$B$2:$P$2,0))*INDEX(Assumptions!$A$1:$H$16,MATCH('Property Value Dist'!AU$4,Assumptions!$A$1:$A$16,0),MATCH('Property Value Dist'!AU$2,Assumptions!$A$1:$H$1,0)),0)</f>
        <v>25115</v>
      </c>
      <c r="AV63" s="19">
        <f>ROUND(INDEX('Pop and Housing Units'!$B$2:$P$115,MATCH('Property Value Dist'!$B63,'Pop and Housing Units'!$B$2:$B$115,0),MATCH('Property Value Dist'!AV$2,'Pop and Housing Units'!$B$2:$P$2,0))*INDEX(Assumptions!$A$1:$H$16,MATCH('Property Value Dist'!AV$4,Assumptions!$A$1:$A$16,0),MATCH('Property Value Dist'!AV$2,Assumptions!$A$1:$H$1,0)),0)</f>
        <v>75494</v>
      </c>
      <c r="AW63" s="19">
        <f>ROUND(INDEX('Pop and Housing Units'!$B$2:$P$115,MATCH('Property Value Dist'!$B63,'Pop and Housing Units'!$B$2:$B$115,0),MATCH('Property Value Dist'!AW$2,'Pop and Housing Units'!$B$2:$P$2,0))*INDEX(Assumptions!$A$1:$H$16,MATCH('Property Value Dist'!AW$4,Assumptions!$A$1:$A$16,0),MATCH('Property Value Dist'!AW$2,Assumptions!$A$1:$H$1,0)),0)</f>
        <v>21687</v>
      </c>
      <c r="AX63" s="19">
        <f>ROUND(INDEX('Pop and Housing Units'!$B$2:$P$115,MATCH('Property Value Dist'!$B63,'Pop and Housing Units'!$B$2:$B$115,0),MATCH('Property Value Dist'!AX$2,'Pop and Housing Units'!$B$2:$P$2,0))*INDEX(Assumptions!$A$1:$H$16,MATCH('Property Value Dist'!AX$4,Assumptions!$A$1:$A$16,0),MATCH('Property Value Dist'!AX$2,Assumptions!$A$1:$H$1,0)),0)</f>
        <v>13638</v>
      </c>
      <c r="AY63" s="19">
        <f>ROUND(INDEX('Pop and Housing Units'!$B$2:$P$115,MATCH('Property Value Dist'!$B63,'Pop and Housing Units'!$B$2:$B$115,0),MATCH('Property Value Dist'!AY$2,'Pop and Housing Units'!$B$2:$P$2,0))*INDEX(Assumptions!$A$1:$H$16,MATCH('Property Value Dist'!AY$4,Assumptions!$A$1:$A$16,0),MATCH('Property Value Dist'!AY$2,Assumptions!$A$1:$H$1,0)),0)</f>
        <v>8049</v>
      </c>
      <c r="AZ63" s="19">
        <f>ROUND(INDEX('Pop and Housing Units'!$B$2:$P$115,MATCH('Property Value Dist'!$B63,'Pop and Housing Units'!$B$2:$B$115,0),MATCH('Property Value Dist'!AZ$2,'Pop and Housing Units'!$B$2:$P$2,0))*INDEX(Assumptions!$A$1:$H$16,MATCH('Property Value Dist'!AZ$4,Assumptions!$A$1:$A$16,0),MATCH('Property Value Dist'!AZ$2,Assumptions!$A$1:$H$1,0)),0)</f>
        <v>1938</v>
      </c>
      <c r="BA63" s="19">
        <f>ROUND(INDEX('Pop and Housing Units'!$B$2:$P$115,MATCH('Property Value Dist'!$B63,'Pop and Housing Units'!$B$2:$B$115,0),MATCH('Property Value Dist'!BA$2,'Pop and Housing Units'!$B$2:$P$2,0))*INDEX(Assumptions!$A$1:$H$16,MATCH('Property Value Dist'!BA$4,Assumptions!$A$1:$A$16,0),MATCH('Property Value Dist'!BA$2,Assumptions!$A$1:$H$1,0)),0)</f>
        <v>4472</v>
      </c>
      <c r="BB63" s="19">
        <f>ROUND(INDEX('Pop and Housing Units'!$B$2:$P$115,MATCH('Property Value Dist'!$B63,'Pop and Housing Units'!$B$2:$B$115,0),MATCH('Property Value Dist'!BB$2,'Pop and Housing Units'!$B$2:$P$2,0))*INDEX(Assumptions!$A$1:$H$16,MATCH('Property Value Dist'!BB$4,Assumptions!$A$1:$A$16,0),MATCH('Property Value Dist'!BB$2,Assumptions!$A$1:$H$1,0)),0)</f>
        <v>2385</v>
      </c>
      <c r="BC63" s="19">
        <f>ROUND(INDEX('Pop and Housing Units'!$B$2:$P$115,MATCH('Property Value Dist'!$B63,'Pop and Housing Units'!$B$2:$B$115,0),MATCH('Property Value Dist'!BC$2,'Pop and Housing Units'!$B$2:$P$2,0))*INDEX(Assumptions!$A$1:$H$16,MATCH('Property Value Dist'!BC$4,Assumptions!$A$1:$A$16,0),MATCH('Property Value Dist'!BC$2,Assumptions!$A$1:$H$1,0)),0)</f>
        <v>87714</v>
      </c>
      <c r="BD63" s="19">
        <f>ROUND(INDEX('Pop and Housing Units'!$B$2:$P$115,MATCH('Property Value Dist'!$B63,'Pop and Housing Units'!$B$2:$B$115,0),MATCH('Property Value Dist'!BD$2,'Pop and Housing Units'!$B$2:$P$2,0))*INDEX(Assumptions!$A$1:$H$16,MATCH('Property Value Dist'!BD$4,Assumptions!$A$1:$A$16,0),MATCH('Property Value Dist'!BD$2,Assumptions!$A$1:$H$1,0)),0)</f>
        <v>123028</v>
      </c>
      <c r="BE63" s="19">
        <f>ROUND(INDEX('Pop and Housing Units'!$B$2:$P$115,MATCH('Property Value Dist'!$B63,'Pop and Housing Units'!$B$2:$B$115,0),MATCH('Property Value Dist'!BE$2,'Pop and Housing Units'!$B$2:$P$2,0))*INDEX(Assumptions!$A$1:$H$16,MATCH('Property Value Dist'!BE$4,Assumptions!$A$1:$A$16,0),MATCH('Property Value Dist'!BE$2,Assumptions!$A$1:$H$1,0)),0)</f>
        <v>166533</v>
      </c>
      <c r="BF63" s="19">
        <f>ROUND(INDEX('Pop and Housing Units'!$B$2:$P$115,MATCH('Property Value Dist'!$B63,'Pop and Housing Units'!$B$2:$B$115,0),MATCH('Property Value Dist'!BF$2,'Pop and Housing Units'!$B$2:$P$2,0))*INDEX(Assumptions!$A$1:$H$16,MATCH('Property Value Dist'!BF$4,Assumptions!$A$1:$A$16,0),MATCH('Property Value Dist'!BF$2,Assumptions!$A$1:$H$1,0)),0)</f>
        <v>164420</v>
      </c>
      <c r="BG63" s="19">
        <f>ROUND(INDEX('Pop and Housing Units'!$B$2:$P$115,MATCH('Property Value Dist'!$B63,'Pop and Housing Units'!$B$2:$B$115,0),MATCH('Property Value Dist'!BG$2,'Pop and Housing Units'!$B$2:$P$2,0))*INDEX(Assumptions!$A$1:$H$16,MATCH('Property Value Dist'!BG$4,Assumptions!$A$1:$A$16,0),MATCH('Property Value Dist'!BG$2,Assumptions!$A$1:$H$1,0)),0)</f>
        <v>104975</v>
      </c>
      <c r="BH63" s="19">
        <f>ROUND(INDEX('Pop and Housing Units'!$B$2:$P$115,MATCH('Property Value Dist'!$B63,'Pop and Housing Units'!$B$2:$B$115,0),MATCH('Property Value Dist'!BH$2,'Pop and Housing Units'!$B$2:$P$2,0))*INDEX(Assumptions!$A$1:$H$16,MATCH('Property Value Dist'!BH$4,Assumptions!$A$1:$A$16,0),MATCH('Property Value Dist'!BH$2,Assumptions!$A$1:$H$1,0)),0)</f>
        <v>59797</v>
      </c>
      <c r="BI63" s="19">
        <f>ROUND(INDEX('Pop and Housing Units'!$B$2:$P$115,MATCH('Property Value Dist'!$B63,'Pop and Housing Units'!$B$2:$B$115,0),MATCH('Property Value Dist'!BI$2,'Pop and Housing Units'!$B$2:$P$2,0))*INDEX(Assumptions!$A$1:$H$16,MATCH('Property Value Dist'!BI$4,Assumptions!$A$1:$A$16,0),MATCH('Property Value Dist'!BI$2,Assumptions!$A$1:$H$1,0)),0)</f>
        <v>110963</v>
      </c>
      <c r="BJ63" s="19">
        <f>ROUND(INDEX('Pop and Housing Units'!$B$2:$P$115,MATCH('Property Value Dist'!$B63,'Pop and Housing Units'!$B$2:$B$115,0),MATCH('Property Value Dist'!BJ$2,'Pop and Housing Units'!$B$2:$P$2,0))*INDEX(Assumptions!$A$1:$H$16,MATCH('Property Value Dist'!BJ$4,Assumptions!$A$1:$A$16,0),MATCH('Property Value Dist'!BJ$2,Assumptions!$A$1:$H$1,0)),0)</f>
        <v>36900</v>
      </c>
      <c r="BK63" s="19">
        <f>ROUND(INDEX('Pop and Housing Units'!$B$2:$P$115,MATCH('Property Value Dist'!$B63,'Pop and Housing Units'!$B$2:$B$115,0),MATCH('Property Value Dist'!BK$2,'Pop and Housing Units'!$B$2:$P$2,0))*INDEX(Assumptions!$A$1:$H$16,MATCH('Property Value Dist'!BK$4,Assumptions!$A$1:$A$16,0),MATCH('Property Value Dist'!BK$2,Assumptions!$A$1:$H$1,0)),0)</f>
        <v>12241</v>
      </c>
      <c r="BL63" s="19">
        <f>ROUND(INDEX('Pop and Housing Units'!$B$2:$P$115,MATCH('Property Value Dist'!$B63,'Pop and Housing Units'!$B$2:$B$115,0),MATCH('Property Value Dist'!BL$2,'Pop and Housing Units'!$B$2:$P$2,0))*INDEX(Assumptions!$A$1:$H$16,MATCH('Property Value Dist'!BL$4,Assumptions!$A$1:$A$16,0),MATCH('Property Value Dist'!BL$2,Assumptions!$A$1:$H$1,0)),0)</f>
        <v>7926</v>
      </c>
      <c r="BM63" s="19">
        <f>ROUND(INDEX('Pop and Housing Units'!$B$2:$P$115,MATCH('Property Value Dist'!$B63,'Pop and Housing Units'!$B$2:$B$115,0),MATCH('Property Value Dist'!BM$2,'Pop and Housing Units'!$B$2:$P$2,0))*INDEX(Assumptions!$A$1:$H$16,MATCH('Property Value Dist'!BM$4,Assumptions!$A$1:$A$16,0),MATCH('Property Value Dist'!BM$2,Assumptions!$A$1:$H$1,0)),0)</f>
        <v>1585</v>
      </c>
      <c r="BN63" s="19">
        <f>ROUND(INDEX('Pop and Housing Units'!$B$2:$P$115,MATCH('Property Value Dist'!$B63,'Pop and Housing Units'!$B$2:$B$115,0),MATCH('Property Value Dist'!BN$2,'Pop and Housing Units'!$B$2:$P$2,0))*INDEX(Assumptions!$A$1:$H$16,MATCH('Property Value Dist'!BN$4,Assumptions!$A$1:$A$16,0),MATCH('Property Value Dist'!BN$2,Assumptions!$A$1:$H$1,0)),0)</f>
        <v>264</v>
      </c>
      <c r="BO63" s="19">
        <f>ROUND(INDEX('Pop and Housing Units'!$B$2:$P$115,MATCH('Property Value Dist'!$B63,'Pop and Housing Units'!$B$2:$B$115,0),MATCH('Property Value Dist'!BO$2,'Pop and Housing Units'!$B$2:$P$2,0))*INDEX(Assumptions!$A$1:$H$16,MATCH('Property Value Dist'!BO$4,Assumptions!$A$1:$A$16,0),MATCH('Property Value Dist'!BO$2,Assumptions!$A$1:$H$1,0)),0)</f>
        <v>4315</v>
      </c>
      <c r="BP63" s="19">
        <f>ROUND(INDEX('Pop and Housing Units'!$B$2:$P$115,MATCH('Property Value Dist'!$B63,'Pop and Housing Units'!$B$2:$B$115,0),MATCH('Property Value Dist'!BP$2,'Pop and Housing Units'!$B$2:$P$2,0))*INDEX(Assumptions!$A$1:$H$16,MATCH('Property Value Dist'!BP$4,Assumptions!$A$1:$A$16,0),MATCH('Property Value Dist'!BP$2,Assumptions!$A$1:$H$1,0)),0)</f>
        <v>18295</v>
      </c>
      <c r="BQ63" s="19">
        <f>ROUND(INDEX('Pop and Housing Units'!$B$2:$P$115,MATCH('Property Value Dist'!$B63,'Pop and Housing Units'!$B$2:$B$115,0),MATCH('Property Value Dist'!BQ$2,'Pop and Housing Units'!$B$2:$P$2,0))*INDEX(Assumptions!$A$1:$H$16,MATCH('Property Value Dist'!BQ$4,Assumptions!$A$1:$A$16,0),MATCH('Property Value Dist'!BQ$2,Assumptions!$A$1:$H$1,0)),0)</f>
        <v>38060</v>
      </c>
      <c r="BR63" s="19">
        <f>ROUND(INDEX('Pop and Housing Units'!$B$2:$P$115,MATCH('Property Value Dist'!$B63,'Pop and Housing Units'!$B$2:$B$115,0),MATCH('Property Value Dist'!BR$2,'Pop and Housing Units'!$B$2:$P$2,0))*INDEX(Assumptions!$A$1:$H$16,MATCH('Property Value Dist'!BR$4,Assumptions!$A$1:$A$16,0),MATCH('Property Value Dist'!BR$2,Assumptions!$A$1:$H$1,0)),0)</f>
        <v>32203</v>
      </c>
      <c r="BS63" s="19">
        <f>ROUND(INDEX('Pop and Housing Units'!$B$2:$P$115,MATCH('Property Value Dist'!$B63,'Pop and Housing Units'!$B$2:$B$115,0),MATCH('Property Value Dist'!BS$2,'Pop and Housing Units'!$B$2:$P$2,0))*INDEX(Assumptions!$A$1:$H$16,MATCH('Property Value Dist'!BS$4,Assumptions!$A$1:$A$16,0),MATCH('Property Value Dist'!BS$2,Assumptions!$A$1:$H$1,0)),0)</f>
        <v>38687</v>
      </c>
      <c r="BT63" s="19">
        <f>ROUND(INDEX('Pop and Housing Units'!$B$2:$P$115,MATCH('Property Value Dist'!$B63,'Pop and Housing Units'!$B$2:$B$115,0),MATCH('Property Value Dist'!BT$2,'Pop and Housing Units'!$B$2:$P$2,0))*INDEX(Assumptions!$A$1:$H$16,MATCH('Property Value Dist'!BT$4,Assumptions!$A$1:$A$16,0),MATCH('Property Value Dist'!BT$2,Assumptions!$A$1:$H$1,0)),0)</f>
        <v>24706</v>
      </c>
      <c r="BU63" s="19">
        <f>ROUND(INDEX('Pop and Housing Units'!$B$2:$P$115,MATCH('Property Value Dist'!$B63,'Pop and Housing Units'!$B$2:$B$115,0),MATCH('Property Value Dist'!BU$2,'Pop and Housing Units'!$B$2:$P$2,0))*INDEX(Assumptions!$A$1:$H$16,MATCH('Property Value Dist'!BU$4,Assumptions!$A$1:$A$16,0),MATCH('Property Value Dist'!BU$2,Assumptions!$A$1:$H$1,0)),0)</f>
        <v>14028</v>
      </c>
      <c r="BV63" s="19">
        <f>ROUND(INDEX('Pop and Housing Units'!$B$2:$P$115,MATCH('Property Value Dist'!$B63,'Pop and Housing Units'!$B$2:$B$115,0),MATCH('Property Value Dist'!BV$2,'Pop and Housing Units'!$B$2:$P$2,0))*INDEX(Assumptions!$A$1:$H$16,MATCH('Property Value Dist'!BV$4,Assumptions!$A$1:$A$16,0),MATCH('Property Value Dist'!BV$2,Assumptions!$A$1:$H$1,0)),0)</f>
        <v>41025</v>
      </c>
      <c r="BW63" s="19">
        <f>ROUND(INDEX('Pop and Housing Units'!$B$2:$P$115,MATCH('Property Value Dist'!$B63,'Pop and Housing Units'!$B$2:$B$115,0),MATCH('Property Value Dist'!BW$2,'Pop and Housing Units'!$B$2:$P$2,0))*INDEX(Assumptions!$A$1:$H$16,MATCH('Property Value Dist'!BW$4,Assumptions!$A$1:$A$16,0),MATCH('Property Value Dist'!BW$2,Assumptions!$A$1:$H$1,0)),0)</f>
        <v>19307</v>
      </c>
      <c r="BX63" s="19">
        <f>ROUND(INDEX('Pop and Housing Units'!$B$2:$P$115,MATCH('Property Value Dist'!$B63,'Pop and Housing Units'!$B$2:$B$115,0),MATCH('Property Value Dist'!BX$2,'Pop and Housing Units'!$B$2:$P$2,0))*INDEX(Assumptions!$A$1:$H$16,MATCH('Property Value Dist'!BX$4,Assumptions!$A$1:$A$16,0),MATCH('Property Value Dist'!BX$2,Assumptions!$A$1:$H$1,0)),0)</f>
        <v>7352</v>
      </c>
      <c r="BY63" s="19">
        <f>ROUND(INDEX('Pop and Housing Units'!$B$2:$P$115,MATCH('Property Value Dist'!$B63,'Pop and Housing Units'!$B$2:$B$115,0),MATCH('Property Value Dist'!BY$2,'Pop and Housing Units'!$B$2:$P$2,0))*INDEX(Assumptions!$A$1:$H$16,MATCH('Property Value Dist'!BY$4,Assumptions!$A$1:$A$16,0),MATCH('Property Value Dist'!BY$2,Assumptions!$A$1:$H$1,0)),0)</f>
        <v>3808</v>
      </c>
      <c r="BZ63" s="19">
        <f>ROUND(INDEX('Pop and Housing Units'!$B$2:$P$115,MATCH('Property Value Dist'!$B63,'Pop and Housing Units'!$B$2:$B$115,0),MATCH('Property Value Dist'!BZ$2,'Pop and Housing Units'!$B$2:$P$2,0))*INDEX(Assumptions!$A$1:$H$16,MATCH('Property Value Dist'!BZ$4,Assumptions!$A$1:$A$16,0),MATCH('Property Value Dist'!BZ$2,Assumptions!$A$1:$H$1,0)),0)</f>
        <v>2603</v>
      </c>
      <c r="CA63" s="19">
        <f>ROUND(INDEX('Pop and Housing Units'!$B$2:$P$115,MATCH('Property Value Dist'!$B63,'Pop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63" s="19">
        <f>ROUND(INDEX('Pop and Housing Units'!$B$2:$P$115,MATCH('Property Value Dist'!$B63,'Pop and Housing Units'!$B$2:$B$115,0),MATCH('Property Value Dist'!CB$2,'Pop and Housing Units'!$B$2:$P$2,0))*INDEX(Assumptions!$A$1:$H$16,MATCH('Property Value Dist'!CB$4,Assumptions!$A$1:$A$16,0),MATCH('Property Value Dist'!CB$2,Assumptions!$A$1:$H$1,0)),0)</f>
        <v>964</v>
      </c>
    </row>
    <row r="64" spans="2:80">
      <c r="B64" s="18">
        <f t="shared" si="6"/>
        <v>2079</v>
      </c>
      <c r="C64" s="17">
        <f>ROUND(INDEX('Pop and Housing Units'!$B$2:$P$115,MATCH('Property Value Dist'!$B64,'Pop and Housing Units'!$B$2:$B$115,0),MATCH('Property Value Dist'!C$2,'Pop and Housing Units'!$B$2:$P$2,0))*INDEX(Assumptions!$A$1:$H$16,MATCH('Property Value Dist'!C$4,Assumptions!$A$1:$A$16,0),MATCH('Property Value Dist'!C$2,Assumptions!$A$1:$H$1,0)),0)</f>
        <v>518458</v>
      </c>
      <c r="D64" s="17">
        <f>ROUND(INDEX('Pop and Housing Units'!$B$2:$P$115,MATCH('Property Value Dist'!$B64,'Pop and Housing Units'!$B$2:$B$115,0),MATCH('Property Value Dist'!D$2,'Pop and Housing Units'!$B$2:$P$2,0))*INDEX(Assumptions!$A$1:$H$16,MATCH('Property Value Dist'!D$4,Assumptions!$A$1:$A$16,0),MATCH('Property Value Dist'!D$2,Assumptions!$A$1:$H$1,0)),0)</f>
        <v>553424</v>
      </c>
      <c r="E64" s="17">
        <f>ROUND(INDEX('Pop and Housing Units'!$B$2:$P$115,MATCH('Property Value Dist'!$B64,'Pop and Housing Units'!$B$2:$B$115,0),MATCH('Property Value Dist'!E$2,'Pop and Housing Units'!$B$2:$P$2,0))*INDEX(Assumptions!$A$1:$H$16,MATCH('Property Value Dist'!E$4,Assumptions!$A$1:$A$16,0),MATCH('Property Value Dist'!E$2,Assumptions!$A$1:$H$1,0)),0)</f>
        <v>837973</v>
      </c>
      <c r="F64" s="17">
        <f>ROUND(INDEX('Pop and Housing Units'!$B$2:$P$115,MATCH('Property Value Dist'!$B64,'Pop and Housing Units'!$B$2:$B$115,0),MATCH('Property Value Dist'!F$2,'Pop and Housing Units'!$B$2:$P$2,0))*INDEX(Assumptions!$A$1:$H$16,MATCH('Property Value Dist'!F$4,Assumptions!$A$1:$A$16,0),MATCH('Property Value Dist'!F$2,Assumptions!$A$1:$H$1,0)),0)</f>
        <v>1933970</v>
      </c>
      <c r="G64" s="17">
        <f>ROUND(INDEX('Pop and Housing Units'!$B$2:$P$115,MATCH('Property Value Dist'!$B64,'Pop and Housing Units'!$B$2:$B$115,0),MATCH('Property Value Dist'!G$2,'Pop and Housing Units'!$B$2:$P$2,0))*INDEX(Assumptions!$A$1:$H$16,MATCH('Property Value Dist'!G$4,Assumptions!$A$1:$A$16,0),MATCH('Property Value Dist'!G$2,Assumptions!$A$1:$H$1,0)),0)</f>
        <v>1299763</v>
      </c>
      <c r="H64" s="17">
        <f>ROUND(INDEX('Pop and Housing Units'!$B$2:$P$115,MATCH('Property Value Dist'!$B64,'Pop and Housing Units'!$B$2:$B$115,0),MATCH('Property Value Dist'!H$2,'Pop and Housing Units'!$B$2:$P$2,0))*INDEX(Assumptions!$A$1:$H$16,MATCH('Property Value Dist'!H$4,Assumptions!$A$1:$A$16,0),MATCH('Property Value Dist'!H$2,Assumptions!$A$1:$H$1,0)),0)</f>
        <v>986277</v>
      </c>
      <c r="I64" s="17">
        <f>ROUND(INDEX('Pop and Housing Units'!$B$2:$P$115,MATCH('Property Value Dist'!$B64,'Pop and Housing Units'!$B$2:$B$115,0),MATCH('Property Value Dist'!I$2,'Pop and Housing Units'!$B$2:$P$2,0))*INDEX(Assumptions!$A$1:$H$16,MATCH('Property Value Dist'!I$4,Assumptions!$A$1:$A$16,0),MATCH('Property Value Dist'!I$2,Assumptions!$A$1:$H$1,0)),0)</f>
        <v>2763504</v>
      </c>
      <c r="J64" s="17">
        <f>ROUND(INDEX('Pop and Housing Units'!$B$2:$P$115,MATCH('Property Value Dist'!$B64,'Pop and Housing Units'!$B$2:$B$115,0),MATCH('Property Value Dist'!J$2,'Pop and Housing Units'!$B$2:$P$2,0))*INDEX(Assumptions!$A$1:$H$16,MATCH('Property Value Dist'!J$4,Assumptions!$A$1:$A$16,0),MATCH('Property Value Dist'!J$2,Assumptions!$A$1:$H$1,0)),0)</f>
        <v>1387780</v>
      </c>
      <c r="K64" s="17">
        <f>ROUND(INDEX('Pop and Housing Units'!$B$2:$P$115,MATCH('Property Value Dist'!$B64,'Pop and Housing Units'!$B$2:$B$115,0),MATCH('Property Value Dist'!K$2,'Pop and Housing Units'!$B$2:$P$2,0))*INDEX(Assumptions!$A$1:$H$16,MATCH('Property Value Dist'!K$4,Assumptions!$A$1:$A$16,0),MATCH('Property Value Dist'!K$2,Assumptions!$A$1:$H$1,0)),0)</f>
        <v>636619</v>
      </c>
      <c r="L64" s="17">
        <f>ROUND(INDEX('Pop and Housing Units'!$B$2:$P$115,MATCH('Property Value Dist'!$B64,'Pop and Housing Units'!$B$2:$B$115,0),MATCH('Property Value Dist'!L$2,'Pop and Housing Units'!$B$2:$P$2,0))*INDEX(Assumptions!$A$1:$H$16,MATCH('Property Value Dist'!L$4,Assumptions!$A$1:$A$16,0),MATCH('Property Value Dist'!L$2,Assumptions!$A$1:$H$1,0)),0)</f>
        <v>690876</v>
      </c>
      <c r="M64" s="17">
        <f>ROUND(INDEX('Pop and Housing Units'!$B$2:$P$115,MATCH('Property Value Dist'!$B64,'Pop and Housing Units'!$B$2:$B$115,0),MATCH('Property Value Dist'!M$2,'Pop and Housing Units'!$B$2:$P$2,0))*INDEX(Assumptions!$A$1:$H$16,MATCH('Property Value Dist'!M$4,Assumptions!$A$1:$A$16,0),MATCH('Property Value Dist'!M$2,Assumptions!$A$1:$H$1,0)),0)</f>
        <v>239938</v>
      </c>
      <c r="N64" s="17">
        <f>ROUND(INDEX('Pop and Housing Units'!$B$2:$P$115,MATCH('Property Value Dist'!$B64,'Pop and Housing Units'!$B$2:$B$115,0),MATCH('Property Value Dist'!N$2,'Pop and Housing Units'!$B$2:$P$2,0))*INDEX(Assumptions!$A$1:$H$16,MATCH('Property Value Dist'!N$4,Assumptions!$A$1:$A$16,0),MATCH('Property Value Dist'!N$2,Assumptions!$A$1:$H$1,0)),0)</f>
        <v>136246</v>
      </c>
      <c r="O64" s="17">
        <f>ROUND(INDEX('Pop and Housing Units'!$B$2:$P$115,MATCH('Property Value Dist'!$B64,'Pop and Housing Units'!$B$2:$B$115,0),MATCH('Property Value Dist'!O$2,'Pop and Housing Units'!$B$2:$P$2,0))*INDEX(Assumptions!$A$1:$H$16,MATCH('Property Value Dist'!O$4,Assumptions!$A$1:$A$16,0),MATCH('Property Value Dist'!O$2,Assumptions!$A$1:$H$1,0)),0)</f>
        <v>72343</v>
      </c>
      <c r="P64" s="17">
        <f>ROUND(INDEX('Pop and Housing Units'!$B$2:$P$115,MATCH('Property Value Dist'!$B64,'Pop and Housing Units'!$B$2:$B$115,0),MATCH('Property Value Dist'!P$2,'Pop and Housing Units'!$B$2:$P$2,0))*INDEX(Assumptions!$A$1:$H$16,MATCH('Property Value Dist'!P$4,Assumptions!$A$1:$A$16,0),MATCH('Property Value Dist'!P$2,Assumptions!$A$1:$H$1,0)),0)</f>
        <v>561392</v>
      </c>
      <c r="Q64" s="17">
        <f>ROUND(INDEX('Pop and Housing Units'!$B$2:$P$115,MATCH('Property Value Dist'!$B64,'Pop and Housing Units'!$B$2:$B$115,0),MATCH('Property Value Dist'!Q$2,'Pop and Housing Units'!$B$2:$P$2,0))*INDEX(Assumptions!$A$1:$H$16,MATCH('Property Value Dist'!Q$4,Assumptions!$A$1:$A$16,0),MATCH('Property Value Dist'!Q$2,Assumptions!$A$1:$H$1,0)),0)</f>
        <v>476252</v>
      </c>
      <c r="R64" s="17">
        <f>ROUND(INDEX('Pop and Housing Units'!$B$2:$P$115,MATCH('Property Value Dist'!$B64,'Pop and Housing Units'!$B$2:$B$115,0),MATCH('Property Value Dist'!R$2,'Pop and Housing Units'!$B$2:$P$2,0))*INDEX(Assumptions!$A$1:$H$16,MATCH('Property Value Dist'!R$4,Assumptions!$A$1:$A$16,0),MATCH('Property Value Dist'!R$2,Assumptions!$A$1:$H$1,0)),0)</f>
        <v>614605</v>
      </c>
      <c r="S64" s="17">
        <f>ROUND(INDEX('Pop and Housing Units'!$B$2:$P$115,MATCH('Property Value Dist'!$B64,'Pop and Housing Units'!$B$2:$B$115,0),MATCH('Property Value Dist'!S$2,'Pop and Housing Units'!$B$2:$P$2,0))*INDEX(Assumptions!$A$1:$H$16,MATCH('Property Value Dist'!S$4,Assumptions!$A$1:$A$16,0),MATCH('Property Value Dist'!S$2,Assumptions!$A$1:$H$1,0)),0)</f>
        <v>1357807</v>
      </c>
      <c r="T64" s="17">
        <f>ROUND(INDEX('Pop and Housing Units'!$B$2:$P$115,MATCH('Property Value Dist'!$B64,'Pop and Housing Units'!$B$2:$B$115,0),MATCH('Property Value Dist'!T$2,'Pop and Housing Units'!$B$2:$P$2,0))*INDEX(Assumptions!$A$1:$H$16,MATCH('Property Value Dist'!T$4,Assumptions!$A$1:$A$16,0),MATCH('Property Value Dist'!T$2,Assumptions!$A$1:$H$1,0)),0)</f>
        <v>993301</v>
      </c>
      <c r="U64" s="17">
        <f>ROUND(INDEX('Pop and Housing Units'!$B$2:$P$115,MATCH('Property Value Dist'!$B64,'Pop and Housing Units'!$B$2:$B$115,0),MATCH('Property Value Dist'!U$2,'Pop and Housing Units'!$B$2:$P$2,0))*INDEX(Assumptions!$A$1:$H$16,MATCH('Property Value Dist'!U$4,Assumptions!$A$1:$A$16,0),MATCH('Property Value Dist'!U$2,Assumptions!$A$1:$H$1,0)),0)</f>
        <v>839871</v>
      </c>
      <c r="V64" s="17">
        <f>ROUND(INDEX('Pop and Housing Units'!$B$2:$P$115,MATCH('Property Value Dist'!$B64,'Pop and Housing Units'!$B$2:$B$115,0),MATCH('Property Value Dist'!V$2,'Pop and Housing Units'!$B$2:$P$2,0))*INDEX(Assumptions!$A$1:$H$16,MATCH('Property Value Dist'!V$4,Assumptions!$A$1:$A$16,0),MATCH('Property Value Dist'!V$2,Assumptions!$A$1:$H$1,0)),0)</f>
        <v>2167524</v>
      </c>
      <c r="W64" s="17">
        <f>ROUND(INDEX('Pop and Housing Units'!$B$2:$P$115,MATCH('Property Value Dist'!$B64,'Pop and Housing Units'!$B$2:$B$115,0),MATCH('Property Value Dist'!W$2,'Pop and Housing Units'!$B$2:$P$2,0))*INDEX(Assumptions!$A$1:$H$16,MATCH('Property Value Dist'!W$4,Assumptions!$A$1:$A$16,0),MATCH('Property Value Dist'!W$2,Assumptions!$A$1:$H$1,0)),0)</f>
        <v>998622</v>
      </c>
      <c r="X64" s="17">
        <f>ROUND(INDEX('Pop and Housing Units'!$B$2:$P$115,MATCH('Property Value Dist'!$B64,'Pop and Housing Units'!$B$2:$B$115,0),MATCH('Property Value Dist'!X$2,'Pop and Housing Units'!$B$2:$P$2,0))*INDEX(Assumptions!$A$1:$H$16,MATCH('Property Value Dist'!X$4,Assumptions!$A$1:$A$16,0),MATCH('Property Value Dist'!X$2,Assumptions!$A$1:$H$1,0)),0)</f>
        <v>431022</v>
      </c>
      <c r="Y64" s="17">
        <f>ROUND(INDEX('Pop and Housing Units'!$B$2:$P$115,MATCH('Property Value Dist'!$B64,'Pop and Housing Units'!$B$2:$B$115,0),MATCH('Property Value Dist'!Y$2,'Pop and Housing Units'!$B$2:$P$2,0))*INDEX(Assumptions!$A$1:$H$16,MATCH('Property Value Dist'!Y$4,Assumptions!$A$1:$A$16,0),MATCH('Property Value Dist'!Y$2,Assumptions!$A$1:$H$1,0)),0)</f>
        <v>274931</v>
      </c>
      <c r="Z64" s="17">
        <f>ROUND(INDEX('Pop and Housing Units'!$B$2:$P$115,MATCH('Property Value Dist'!$B64,'Pop and Housing Units'!$B$2:$B$115,0),MATCH('Property Value Dist'!Z$2,'Pop and Housing Units'!$B$2:$P$2,0))*INDEX(Assumptions!$A$1:$H$16,MATCH('Property Value Dist'!Z$4,Assumptions!$A$1:$A$16,0),MATCH('Property Value Dist'!Z$2,Assumptions!$A$1:$H$1,0)),0)</f>
        <v>70950</v>
      </c>
      <c r="AA64" s="17">
        <f>ROUND(INDEX('Pop and Housing Units'!$B$2:$P$115,MATCH('Property Value Dist'!$B64,'Pop and Housing Units'!$B$2:$B$115,0),MATCH('Property Value Dist'!AA$2,'Pop and Housing Units'!$B$2:$P$2,0))*INDEX(Assumptions!$A$1:$H$16,MATCH('Property Value Dist'!AA$4,Assumptions!$A$1:$A$16,0),MATCH('Property Value Dist'!AA$2,Assumptions!$A$1:$H$1,0)),0)</f>
        <v>49665</v>
      </c>
      <c r="AB64" s="17">
        <f>ROUND(INDEX('Pop and Housing Units'!$B$2:$P$115,MATCH('Property Value Dist'!$B64,'Pop and Housing Units'!$B$2:$B$115,0),MATCH('Property Value Dist'!AB$2,'Pop and Housing Units'!$B$2:$P$2,0))*INDEX(Assumptions!$A$1:$H$16,MATCH('Property Value Dist'!AB$4,Assumptions!$A$1:$A$16,0),MATCH('Property Value Dist'!AB$2,Assumptions!$A$1:$H$1,0)),0)</f>
        <v>32814</v>
      </c>
      <c r="AC64" s="17">
        <f>ROUND(INDEX('Pop and Housing Units'!$B$2:$P$115,MATCH('Property Value Dist'!$B64,'Pop and Housing Units'!$B$2:$B$115,0),MATCH('Property Value Dist'!AC$2,'Pop and Housing Units'!$B$2:$P$2,0))*INDEX(Assumptions!$A$1:$H$16,MATCH('Property Value Dist'!AC$4,Assumptions!$A$1:$A$16,0),MATCH('Property Value Dist'!AC$2,Assumptions!$A$1:$H$1,0)),0)</f>
        <v>337229</v>
      </c>
      <c r="AD64" s="17">
        <f>ROUND(INDEX('Pop and Housing Units'!$B$2:$P$115,MATCH('Property Value Dist'!$B64,'Pop and Housing Units'!$B$2:$B$115,0),MATCH('Property Value Dist'!AD$2,'Pop and Housing Units'!$B$2:$P$2,0))*INDEX(Assumptions!$A$1:$H$16,MATCH('Property Value Dist'!AD$4,Assumptions!$A$1:$A$16,0),MATCH('Property Value Dist'!AD$2,Assumptions!$A$1:$H$1,0)),0)</f>
        <v>590150</v>
      </c>
      <c r="AE64" s="17">
        <f>ROUND(INDEX('Pop and Housing Units'!$B$2:$P$115,MATCH('Property Value Dist'!$B64,'Pop and Housing Units'!$B$2:$B$115,0),MATCH('Property Value Dist'!AE$2,'Pop and Housing Units'!$B$2:$P$2,0))*INDEX(Assumptions!$A$1:$H$16,MATCH('Property Value Dist'!AE$4,Assumptions!$A$1:$A$16,0),MATCH('Property Value Dist'!AE$2,Assumptions!$A$1:$H$1,0)),0)</f>
        <v>1063786</v>
      </c>
      <c r="AF64" s="17">
        <f>ROUND(INDEX('Pop and Housing Units'!$B$2:$P$115,MATCH('Property Value Dist'!$B64,'Pop and Housing Units'!$B$2:$B$115,0),MATCH('Property Value Dist'!AF$2,'Pop and Housing Units'!$B$2:$P$2,0))*INDEX(Assumptions!$A$1:$H$16,MATCH('Property Value Dist'!AF$4,Assumptions!$A$1:$A$16,0),MATCH('Property Value Dist'!AF$2,Assumptions!$A$1:$H$1,0)),0)</f>
        <v>2047053</v>
      </c>
      <c r="AG64" s="17">
        <f>ROUND(INDEX('Pop and Housing Units'!$B$2:$P$115,MATCH('Property Value Dist'!$B64,'Pop and Housing Units'!$B$2:$B$115,0),MATCH('Property Value Dist'!AG$2,'Pop and Housing Units'!$B$2:$P$2,0))*INDEX(Assumptions!$A$1:$H$16,MATCH('Property Value Dist'!AG$4,Assumptions!$A$1:$A$16,0),MATCH('Property Value Dist'!AG$2,Assumptions!$A$1:$H$1,0)),0)</f>
        <v>997477</v>
      </c>
      <c r="AH64" s="17">
        <f>ROUND(INDEX('Pop and Housing Units'!$B$2:$P$115,MATCH('Property Value Dist'!$B64,'Pop and Housing Units'!$B$2:$B$115,0),MATCH('Property Value Dist'!AH$2,'Pop and Housing Units'!$B$2:$P$2,0))*INDEX(Assumptions!$A$1:$H$16,MATCH('Property Value Dist'!AH$4,Assumptions!$A$1:$A$16,0),MATCH('Property Value Dist'!AH$2,Assumptions!$A$1:$H$1,0)),0)</f>
        <v>720874</v>
      </c>
      <c r="AI64" s="17">
        <f>ROUND(INDEX('Pop and Housing Units'!$B$2:$P$115,MATCH('Property Value Dist'!$B64,'Pop and Housing Units'!$B$2:$B$115,0),MATCH('Property Value Dist'!AI$2,'Pop and Housing Units'!$B$2:$P$2,0))*INDEX(Assumptions!$A$1:$H$16,MATCH('Property Value Dist'!AI$4,Assumptions!$A$1:$A$16,0),MATCH('Property Value Dist'!AI$2,Assumptions!$A$1:$H$1,0)),0)</f>
        <v>1794132</v>
      </c>
      <c r="AJ64" s="17">
        <f>ROUND(INDEX('Pop and Housing Units'!$B$2:$P$115,MATCH('Property Value Dist'!$B64,'Pop and Housing Units'!$B$2:$B$115,0),MATCH('Property Value Dist'!AJ$2,'Pop and Housing Units'!$B$2:$P$2,0))*INDEX(Assumptions!$A$1:$H$16,MATCH('Property Value Dist'!AJ$4,Assumptions!$A$1:$A$16,0),MATCH('Property Value Dist'!AJ$2,Assumptions!$A$1:$H$1,0)),0)</f>
        <v>954850</v>
      </c>
      <c r="AK64" s="17">
        <f>ROUND(INDEX('Pop and Housing Units'!$B$2:$P$115,MATCH('Property Value Dist'!$B64,'Pop and Housing Units'!$B$2:$B$115,0),MATCH('Property Value Dist'!AK$2,'Pop and Housing Units'!$B$2:$P$2,0))*INDEX(Assumptions!$A$1:$H$16,MATCH('Property Value Dist'!AK$4,Assumptions!$A$1:$A$16,0),MATCH('Property Value Dist'!AK$2,Assumptions!$A$1:$H$1,0)),0)</f>
        <v>411116</v>
      </c>
      <c r="AL64" s="17">
        <f>ROUND(INDEX('Pop and Housing Units'!$B$2:$P$115,MATCH('Property Value Dist'!$B64,'Pop and Housing Units'!$B$2:$B$115,0),MATCH('Property Value Dist'!AL$2,'Pop and Housing Units'!$B$2:$P$2,0))*INDEX(Assumptions!$A$1:$H$16,MATCH('Property Value Dist'!AL$4,Assumptions!$A$1:$A$16,0),MATCH('Property Value Dist'!AL$2,Assumptions!$A$1:$H$1,0)),0)</f>
        <v>403538</v>
      </c>
      <c r="AM64" s="17">
        <f>ROUND(INDEX('Pop and Housing Units'!$B$2:$P$115,MATCH('Property Value Dist'!$B64,'Pop and Housing Units'!$B$2:$B$115,0),MATCH('Property Value Dist'!AM$2,'Pop and Housing Units'!$B$2:$P$2,0))*INDEX(Assumptions!$A$1:$H$16,MATCH('Property Value Dist'!AM$4,Assumptions!$A$1:$A$16,0),MATCH('Property Value Dist'!AM$2,Assumptions!$A$1:$H$1,0)),0)</f>
        <v>82413</v>
      </c>
      <c r="AN64" s="17">
        <f>ROUND(INDEX('Pop and Housing Units'!$B$2:$P$115,MATCH('Property Value Dist'!$B64,'Pop and Housing Units'!$B$2:$B$115,0),MATCH('Property Value Dist'!AN$2,'Pop and Housing Units'!$B$2:$P$2,0))*INDEX(Assumptions!$A$1:$H$16,MATCH('Property Value Dist'!AN$4,Assumptions!$A$1:$A$16,0),MATCH('Property Value Dist'!AN$2,Assumptions!$A$1:$H$1,0)),0)</f>
        <v>34102</v>
      </c>
      <c r="AO64" s="17">
        <f>ROUND(INDEX('Pop and Housing Units'!$B$2:$P$115,MATCH('Property Value Dist'!$B64,'Pop and Housing Units'!$B$2:$B$115,0),MATCH('Property Value Dist'!AO$2,'Pop and Housing Units'!$B$2:$P$2,0))*INDEX(Assumptions!$A$1:$H$16,MATCH('Property Value Dist'!AO$4,Assumptions!$A$1:$A$16,0),MATCH('Property Value Dist'!AO$2,Assumptions!$A$1:$H$1,0)),0)</f>
        <v>35996</v>
      </c>
      <c r="AP64" s="17">
        <f>ROUND(INDEX('Pop and Housing Units'!$B$2:$P$115,MATCH('Property Value Dist'!$B64,'Pop and Housing Units'!$B$2:$B$115,0),MATCH('Property Value Dist'!AP$2,'Pop and Housing Units'!$B$2:$P$2,0))*INDEX(Assumptions!$A$1:$H$16,MATCH('Property Value Dist'!AP$4,Assumptions!$A$1:$A$16,0),MATCH('Property Value Dist'!AP$2,Assumptions!$A$1:$H$1,0)),0)</f>
        <v>141063</v>
      </c>
      <c r="AQ64" s="17">
        <f>ROUND(INDEX('Pop and Housing Units'!$B$2:$P$115,MATCH('Property Value Dist'!$B64,'Pop and Housing Units'!$B$2:$B$115,0),MATCH('Property Value Dist'!AQ$2,'Pop and Housing Units'!$B$2:$P$2,0))*INDEX(Assumptions!$A$1:$H$16,MATCH('Property Value Dist'!AQ$4,Assumptions!$A$1:$A$16,0),MATCH('Property Value Dist'!AQ$2,Assumptions!$A$1:$H$1,0)),0)</f>
        <v>141513</v>
      </c>
      <c r="AR64" s="17">
        <f>ROUND(INDEX('Pop and Housing Units'!$B$2:$P$115,MATCH('Property Value Dist'!$B64,'Pop and Housing Units'!$B$2:$B$115,0),MATCH('Property Value Dist'!AR$2,'Pop and Housing Units'!$B$2:$P$2,0))*INDEX(Assumptions!$A$1:$H$16,MATCH('Property Value Dist'!AR$4,Assumptions!$A$1:$A$16,0),MATCH('Property Value Dist'!AR$2,Assumptions!$A$1:$H$1,0)),0)</f>
        <v>118277</v>
      </c>
      <c r="AS64" s="17">
        <f>ROUND(INDEX('Pop and Housing Units'!$B$2:$P$115,MATCH('Property Value Dist'!$B64,'Pop and Housing Units'!$B$2:$B$115,0),MATCH('Property Value Dist'!AS$2,'Pop and Housing Units'!$B$2:$P$2,0))*INDEX(Assumptions!$A$1:$H$16,MATCH('Property Value Dist'!AS$4,Assumptions!$A$1:$A$16,0),MATCH('Property Value Dist'!AS$2,Assumptions!$A$1:$H$1,0)),0)</f>
        <v>129371</v>
      </c>
      <c r="AT64" s="17">
        <f>ROUND(INDEX('Pop and Housing Units'!$B$2:$P$115,MATCH('Property Value Dist'!$B64,'Pop and Housing Units'!$B$2:$B$115,0),MATCH('Property Value Dist'!AT$2,'Pop and Housing Units'!$B$2:$P$2,0))*INDEX(Assumptions!$A$1:$H$16,MATCH('Property Value Dist'!AT$4,Assumptions!$A$1:$A$16,0),MATCH('Property Value Dist'!AT$2,Assumptions!$A$1:$H$1,0)),0)</f>
        <v>65660</v>
      </c>
      <c r="AU64" s="17">
        <f>ROUND(INDEX('Pop and Housing Units'!$B$2:$P$115,MATCH('Property Value Dist'!$B64,'Pop and Housing Units'!$B$2:$B$115,0),MATCH('Property Value Dist'!AU$2,'Pop and Housing Units'!$B$2:$P$2,0))*INDEX(Assumptions!$A$1:$H$16,MATCH('Property Value Dist'!AU$4,Assumptions!$A$1:$A$16,0),MATCH('Property Value Dist'!AU$2,Assumptions!$A$1:$H$1,0)),0)</f>
        <v>25259</v>
      </c>
      <c r="AV64" s="17">
        <f>ROUND(INDEX('Pop and Housing Units'!$B$2:$P$115,MATCH('Property Value Dist'!$B64,'Pop and Housing Units'!$B$2:$B$115,0),MATCH('Property Value Dist'!AV$2,'Pop and Housing Units'!$B$2:$P$2,0))*INDEX(Assumptions!$A$1:$H$16,MATCH('Property Value Dist'!AV$4,Assumptions!$A$1:$A$16,0),MATCH('Property Value Dist'!AV$2,Assumptions!$A$1:$H$1,0)),0)</f>
        <v>75928</v>
      </c>
      <c r="AW64" s="17">
        <f>ROUND(INDEX('Pop and Housing Units'!$B$2:$P$115,MATCH('Property Value Dist'!$B64,'Pop and Housing Units'!$B$2:$B$115,0),MATCH('Property Value Dist'!AW$2,'Pop and Housing Units'!$B$2:$P$2,0))*INDEX(Assumptions!$A$1:$H$16,MATCH('Property Value Dist'!AW$4,Assumptions!$A$1:$A$16,0),MATCH('Property Value Dist'!AW$2,Assumptions!$A$1:$H$1,0)),0)</f>
        <v>21812</v>
      </c>
      <c r="AX64" s="17">
        <f>ROUND(INDEX('Pop and Housing Units'!$B$2:$P$115,MATCH('Property Value Dist'!$B64,'Pop and Housing Units'!$B$2:$B$115,0),MATCH('Property Value Dist'!AX$2,'Pop and Housing Units'!$B$2:$P$2,0))*INDEX(Assumptions!$A$1:$H$16,MATCH('Property Value Dist'!AX$4,Assumptions!$A$1:$A$16,0),MATCH('Property Value Dist'!AX$2,Assumptions!$A$1:$H$1,0)),0)</f>
        <v>13717</v>
      </c>
      <c r="AY64" s="17">
        <f>ROUND(INDEX('Pop and Housing Units'!$B$2:$P$115,MATCH('Property Value Dist'!$B64,'Pop and Housing Units'!$B$2:$B$115,0),MATCH('Property Value Dist'!AY$2,'Pop and Housing Units'!$B$2:$P$2,0))*INDEX(Assumptions!$A$1:$H$16,MATCH('Property Value Dist'!AY$4,Assumptions!$A$1:$A$16,0),MATCH('Property Value Dist'!AY$2,Assumptions!$A$1:$H$1,0)),0)</f>
        <v>8095</v>
      </c>
      <c r="AZ64" s="17">
        <f>ROUND(INDEX('Pop and Housing Units'!$B$2:$P$115,MATCH('Property Value Dist'!$B64,'Pop and Housing Units'!$B$2:$B$115,0),MATCH('Property Value Dist'!AZ$2,'Pop and Housing Units'!$B$2:$P$2,0))*INDEX(Assumptions!$A$1:$H$16,MATCH('Property Value Dist'!AZ$4,Assumptions!$A$1:$A$16,0),MATCH('Property Value Dist'!AZ$2,Assumptions!$A$1:$H$1,0)),0)</f>
        <v>1949</v>
      </c>
      <c r="BA64" s="17">
        <f>ROUND(INDEX('Pop and Housing Units'!$B$2:$P$115,MATCH('Property Value Dist'!$B64,'Pop and Housing Units'!$B$2:$B$115,0),MATCH('Property Value Dist'!BA$2,'Pop and Housing Units'!$B$2:$P$2,0))*INDEX(Assumptions!$A$1:$H$16,MATCH('Property Value Dist'!BA$4,Assumptions!$A$1:$A$16,0),MATCH('Property Value Dist'!BA$2,Assumptions!$A$1:$H$1,0)),0)</f>
        <v>4497</v>
      </c>
      <c r="BB64" s="17">
        <f>ROUND(INDEX('Pop and Housing Units'!$B$2:$P$115,MATCH('Property Value Dist'!$B64,'Pop and Housing Units'!$B$2:$B$115,0),MATCH('Property Value Dist'!BB$2,'Pop and Housing Units'!$B$2:$P$2,0))*INDEX(Assumptions!$A$1:$H$16,MATCH('Property Value Dist'!BB$4,Assumptions!$A$1:$A$16,0),MATCH('Property Value Dist'!BB$2,Assumptions!$A$1:$H$1,0)),0)</f>
        <v>2399</v>
      </c>
      <c r="BC64" s="17">
        <f>ROUND(INDEX('Pop and Housing Units'!$B$2:$P$115,MATCH('Property Value Dist'!$B64,'Pop and Housing Units'!$B$2:$B$115,0),MATCH('Property Value Dist'!BC$2,'Pop and Housing Units'!$B$2:$P$2,0))*INDEX(Assumptions!$A$1:$H$16,MATCH('Property Value Dist'!BC$4,Assumptions!$A$1:$A$16,0),MATCH('Property Value Dist'!BC$2,Assumptions!$A$1:$H$1,0)),0)</f>
        <v>88253</v>
      </c>
      <c r="BD64" s="17">
        <f>ROUND(INDEX('Pop and Housing Units'!$B$2:$P$115,MATCH('Property Value Dist'!$B64,'Pop and Housing Units'!$B$2:$B$115,0),MATCH('Property Value Dist'!BD$2,'Pop and Housing Units'!$B$2:$P$2,0))*INDEX(Assumptions!$A$1:$H$16,MATCH('Property Value Dist'!BD$4,Assumptions!$A$1:$A$16,0),MATCH('Property Value Dist'!BD$2,Assumptions!$A$1:$H$1,0)),0)</f>
        <v>123785</v>
      </c>
      <c r="BE64" s="17">
        <f>ROUND(INDEX('Pop and Housing Units'!$B$2:$P$115,MATCH('Property Value Dist'!$B64,'Pop and Housing Units'!$B$2:$B$115,0),MATCH('Property Value Dist'!BE$2,'Pop and Housing Units'!$B$2:$P$2,0))*INDEX(Assumptions!$A$1:$H$16,MATCH('Property Value Dist'!BE$4,Assumptions!$A$1:$A$16,0),MATCH('Property Value Dist'!BE$2,Assumptions!$A$1:$H$1,0)),0)</f>
        <v>167557</v>
      </c>
      <c r="BF64" s="17">
        <f>ROUND(INDEX('Pop and Housing Units'!$B$2:$P$115,MATCH('Property Value Dist'!$B64,'Pop and Housing Units'!$B$2:$B$115,0),MATCH('Property Value Dist'!BF$2,'Pop and Housing Units'!$B$2:$P$2,0))*INDEX(Assumptions!$A$1:$H$16,MATCH('Property Value Dist'!BF$4,Assumptions!$A$1:$A$16,0),MATCH('Property Value Dist'!BF$2,Assumptions!$A$1:$H$1,0)),0)</f>
        <v>165431</v>
      </c>
      <c r="BG64" s="17">
        <f>ROUND(INDEX('Pop and Housing Units'!$B$2:$P$115,MATCH('Property Value Dist'!$B64,'Pop and Housing Units'!$B$2:$B$115,0),MATCH('Property Value Dist'!BG$2,'Pop and Housing Units'!$B$2:$P$2,0))*INDEX(Assumptions!$A$1:$H$16,MATCH('Property Value Dist'!BG$4,Assumptions!$A$1:$A$16,0),MATCH('Property Value Dist'!BG$2,Assumptions!$A$1:$H$1,0)),0)</f>
        <v>105620</v>
      </c>
      <c r="BH64" s="17">
        <f>ROUND(INDEX('Pop and Housing Units'!$B$2:$P$115,MATCH('Property Value Dist'!$B64,'Pop and Housing Units'!$B$2:$B$115,0),MATCH('Property Value Dist'!BH$2,'Pop and Housing Units'!$B$2:$P$2,0))*INDEX(Assumptions!$A$1:$H$16,MATCH('Property Value Dist'!BH$4,Assumptions!$A$1:$A$16,0),MATCH('Property Value Dist'!BH$2,Assumptions!$A$1:$H$1,0)),0)</f>
        <v>60165</v>
      </c>
      <c r="BI64" s="17">
        <f>ROUND(INDEX('Pop and Housing Units'!$B$2:$P$115,MATCH('Property Value Dist'!$B64,'Pop and Housing Units'!$B$2:$B$115,0),MATCH('Property Value Dist'!BI$2,'Pop and Housing Units'!$B$2:$P$2,0))*INDEX(Assumptions!$A$1:$H$16,MATCH('Property Value Dist'!BI$4,Assumptions!$A$1:$A$16,0),MATCH('Property Value Dist'!BI$2,Assumptions!$A$1:$H$1,0)),0)</f>
        <v>111646</v>
      </c>
      <c r="BJ64" s="17">
        <f>ROUND(INDEX('Pop and Housing Units'!$B$2:$P$115,MATCH('Property Value Dist'!$B64,'Pop and Housing Units'!$B$2:$B$115,0),MATCH('Property Value Dist'!BJ$2,'Pop and Housing Units'!$B$2:$P$2,0))*INDEX(Assumptions!$A$1:$H$16,MATCH('Property Value Dist'!BJ$4,Assumptions!$A$1:$A$16,0),MATCH('Property Value Dist'!BJ$2,Assumptions!$A$1:$H$1,0)),0)</f>
        <v>37127</v>
      </c>
      <c r="BK64" s="17">
        <f>ROUND(INDEX('Pop and Housing Units'!$B$2:$P$115,MATCH('Property Value Dist'!$B64,'Pop and Housing Units'!$B$2:$B$115,0),MATCH('Property Value Dist'!BK$2,'Pop and Housing Units'!$B$2:$P$2,0))*INDEX(Assumptions!$A$1:$H$16,MATCH('Property Value Dist'!BK$4,Assumptions!$A$1:$A$16,0),MATCH('Property Value Dist'!BK$2,Assumptions!$A$1:$H$1,0)),0)</f>
        <v>12316</v>
      </c>
      <c r="BL64" s="17">
        <f>ROUND(INDEX('Pop and Housing Units'!$B$2:$P$115,MATCH('Property Value Dist'!$B64,'Pop and Housing Units'!$B$2:$B$115,0),MATCH('Property Value Dist'!BL$2,'Pop and Housing Units'!$B$2:$P$2,0))*INDEX(Assumptions!$A$1:$H$16,MATCH('Property Value Dist'!BL$4,Assumptions!$A$1:$A$16,0),MATCH('Property Value Dist'!BL$2,Assumptions!$A$1:$H$1,0)),0)</f>
        <v>7975</v>
      </c>
      <c r="BM64" s="17">
        <f>ROUND(INDEX('Pop and Housing Units'!$B$2:$P$115,MATCH('Property Value Dist'!$B64,'Pop and Housing Units'!$B$2:$B$115,0),MATCH('Property Value Dist'!BM$2,'Pop and Housing Units'!$B$2:$P$2,0))*INDEX(Assumptions!$A$1:$H$16,MATCH('Property Value Dist'!BM$4,Assumptions!$A$1:$A$16,0),MATCH('Property Value Dist'!BM$2,Assumptions!$A$1:$H$1,0)),0)</f>
        <v>1595</v>
      </c>
      <c r="BN64" s="17">
        <f>ROUND(INDEX('Pop and Housing Units'!$B$2:$P$115,MATCH('Property Value Dist'!$B64,'Pop and Housing Units'!$B$2:$B$115,0),MATCH('Property Value Dist'!BN$2,'Pop and Housing Units'!$B$2:$P$2,0))*INDEX(Assumptions!$A$1:$H$16,MATCH('Property Value Dist'!BN$4,Assumptions!$A$1:$A$16,0),MATCH('Property Value Dist'!BN$2,Assumptions!$A$1:$H$1,0)),0)</f>
        <v>266</v>
      </c>
      <c r="BO64" s="17">
        <f>ROUND(INDEX('Pop and Housing Units'!$B$2:$P$115,MATCH('Property Value Dist'!$B64,'Pop and Housing Units'!$B$2:$B$115,0),MATCH('Property Value Dist'!BO$2,'Pop and Housing Units'!$B$2:$P$2,0))*INDEX(Assumptions!$A$1:$H$16,MATCH('Property Value Dist'!BO$4,Assumptions!$A$1:$A$16,0),MATCH('Property Value Dist'!BO$2,Assumptions!$A$1:$H$1,0)),0)</f>
        <v>4342</v>
      </c>
      <c r="BP64" s="17">
        <f>ROUND(INDEX('Pop and Housing Units'!$B$2:$P$115,MATCH('Property Value Dist'!$B64,'Pop and Housing Units'!$B$2:$B$115,0),MATCH('Property Value Dist'!BP$2,'Pop and Housing Units'!$B$2:$P$2,0))*INDEX(Assumptions!$A$1:$H$16,MATCH('Property Value Dist'!BP$4,Assumptions!$A$1:$A$16,0),MATCH('Property Value Dist'!BP$2,Assumptions!$A$1:$H$1,0)),0)</f>
        <v>18478</v>
      </c>
      <c r="BQ64" s="17">
        <f>ROUND(INDEX('Pop and Housing Units'!$B$2:$P$115,MATCH('Property Value Dist'!$B64,'Pop and Housing Units'!$B$2:$B$115,0),MATCH('Property Value Dist'!BQ$2,'Pop and Housing Units'!$B$2:$P$2,0))*INDEX(Assumptions!$A$1:$H$16,MATCH('Property Value Dist'!BQ$4,Assumptions!$A$1:$A$16,0),MATCH('Property Value Dist'!BQ$2,Assumptions!$A$1:$H$1,0)),0)</f>
        <v>38440</v>
      </c>
      <c r="BR64" s="17">
        <f>ROUND(INDEX('Pop and Housing Units'!$B$2:$P$115,MATCH('Property Value Dist'!$B64,'Pop and Housing Units'!$B$2:$B$115,0),MATCH('Property Value Dist'!BR$2,'Pop and Housing Units'!$B$2:$P$2,0))*INDEX(Assumptions!$A$1:$H$16,MATCH('Property Value Dist'!BR$4,Assumptions!$A$1:$A$16,0),MATCH('Property Value Dist'!BR$2,Assumptions!$A$1:$H$1,0)),0)</f>
        <v>32524</v>
      </c>
      <c r="BS64" s="17">
        <f>ROUND(INDEX('Pop and Housing Units'!$B$2:$P$115,MATCH('Property Value Dist'!$B64,'Pop and Housing Units'!$B$2:$B$115,0),MATCH('Property Value Dist'!BS$2,'Pop and Housing Units'!$B$2:$P$2,0))*INDEX(Assumptions!$A$1:$H$16,MATCH('Property Value Dist'!BS$4,Assumptions!$A$1:$A$16,0),MATCH('Property Value Dist'!BS$2,Assumptions!$A$1:$H$1,0)),0)</f>
        <v>39073</v>
      </c>
      <c r="BT64" s="17">
        <f>ROUND(INDEX('Pop and Housing Units'!$B$2:$P$115,MATCH('Property Value Dist'!$B64,'Pop and Housing Units'!$B$2:$B$115,0),MATCH('Property Value Dist'!BT$2,'Pop and Housing Units'!$B$2:$P$2,0))*INDEX(Assumptions!$A$1:$H$16,MATCH('Property Value Dist'!BT$4,Assumptions!$A$1:$A$16,0),MATCH('Property Value Dist'!BT$2,Assumptions!$A$1:$H$1,0)),0)</f>
        <v>24953</v>
      </c>
      <c r="BU64" s="17">
        <f>ROUND(INDEX('Pop and Housing Units'!$B$2:$P$115,MATCH('Property Value Dist'!$B64,'Pop and Housing Units'!$B$2:$B$115,0),MATCH('Property Value Dist'!BU$2,'Pop and Housing Units'!$B$2:$P$2,0))*INDEX(Assumptions!$A$1:$H$16,MATCH('Property Value Dist'!BU$4,Assumptions!$A$1:$A$16,0),MATCH('Property Value Dist'!BU$2,Assumptions!$A$1:$H$1,0)),0)</f>
        <v>14169</v>
      </c>
      <c r="BV64" s="17">
        <f>ROUND(INDEX('Pop and Housing Units'!$B$2:$P$115,MATCH('Property Value Dist'!$B64,'Pop and Housing Units'!$B$2:$B$115,0),MATCH('Property Value Dist'!BV$2,'Pop and Housing Units'!$B$2:$P$2,0))*INDEX(Assumptions!$A$1:$H$16,MATCH('Property Value Dist'!BV$4,Assumptions!$A$1:$A$16,0),MATCH('Property Value Dist'!BV$2,Assumptions!$A$1:$H$1,0)),0)</f>
        <v>41435</v>
      </c>
      <c r="BW64" s="17">
        <f>ROUND(INDEX('Pop and Housing Units'!$B$2:$P$115,MATCH('Property Value Dist'!$B64,'Pop and Housing Units'!$B$2:$B$115,0),MATCH('Property Value Dist'!BW$2,'Pop and Housing Units'!$B$2:$P$2,0))*INDEX(Assumptions!$A$1:$H$16,MATCH('Property Value Dist'!BW$4,Assumptions!$A$1:$A$16,0),MATCH('Property Value Dist'!BW$2,Assumptions!$A$1:$H$1,0)),0)</f>
        <v>19500</v>
      </c>
      <c r="BX64" s="17">
        <f>ROUND(INDEX('Pop and Housing Units'!$B$2:$P$115,MATCH('Property Value Dist'!$B64,'Pop and Housing Units'!$B$2:$B$115,0),MATCH('Property Value Dist'!BX$2,'Pop and Housing Units'!$B$2:$P$2,0))*INDEX(Assumptions!$A$1:$H$16,MATCH('Property Value Dist'!BX$4,Assumptions!$A$1:$A$16,0),MATCH('Property Value Dist'!BX$2,Assumptions!$A$1:$H$1,0)),0)</f>
        <v>7425</v>
      </c>
      <c r="BY64" s="17">
        <f>ROUND(INDEX('Pop and Housing Units'!$B$2:$P$115,MATCH('Property Value Dist'!$B64,'Pop and Housing Units'!$B$2:$B$115,0),MATCH('Property Value Dist'!BY$2,'Pop and Housing Units'!$B$2:$P$2,0))*INDEX(Assumptions!$A$1:$H$16,MATCH('Property Value Dist'!BY$4,Assumptions!$A$1:$A$16,0),MATCH('Property Value Dist'!BY$2,Assumptions!$A$1:$H$1,0)),0)</f>
        <v>3846</v>
      </c>
      <c r="BZ64" s="17">
        <f>ROUND(INDEX('Pop and Housing Units'!$B$2:$P$115,MATCH('Property Value Dist'!$B64,'Pop and Housing Units'!$B$2:$B$115,0),MATCH('Property Value Dist'!BZ$2,'Pop and Housing Units'!$B$2:$P$2,0))*INDEX(Assumptions!$A$1:$H$16,MATCH('Property Value Dist'!BZ$4,Assumptions!$A$1:$A$16,0),MATCH('Property Value Dist'!BZ$2,Assumptions!$A$1:$H$1,0)),0)</f>
        <v>2629</v>
      </c>
      <c r="CA64" s="17">
        <f>ROUND(INDEX('Pop and Housing Units'!$B$2:$P$115,MATCH('Property Value Dist'!$B64,'Pop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64" s="17">
        <f>ROUND(INDEX('Pop and Housing Units'!$B$2:$P$115,MATCH('Property Value Dist'!$B64,'Pop and Housing Units'!$B$2:$B$115,0),MATCH('Property Value Dist'!CB$2,'Pop and Housing Units'!$B$2:$P$2,0))*INDEX(Assumptions!$A$1:$H$16,MATCH('Property Value Dist'!CB$4,Assumptions!$A$1:$A$16,0),MATCH('Property Value Dist'!CB$2,Assumptions!$A$1:$H$1,0)),0)</f>
        <v>974</v>
      </c>
    </row>
    <row r="65" spans="2:80">
      <c r="B65" s="18">
        <f t="shared" si="6"/>
        <v>2080</v>
      </c>
      <c r="C65" s="19">
        <f>ROUND(INDEX('Pop and Housing Units'!$B$2:$P$115,MATCH('Property Value Dist'!$B65,'Pop and Housing Units'!$B$2:$B$115,0),MATCH('Property Value Dist'!C$2,'Pop and Housing Units'!$B$2:$P$2,0))*INDEX(Assumptions!$A$1:$H$16,MATCH('Property Value Dist'!C$4,Assumptions!$A$1:$A$16,0),MATCH('Property Value Dist'!C$2,Assumptions!$A$1:$H$1,0)),0)</f>
        <v>539565</v>
      </c>
      <c r="D65" s="19">
        <f>ROUND(INDEX('Pop and Housing Units'!$B$2:$P$115,MATCH('Property Value Dist'!$B65,'Pop and Housing Units'!$B$2:$B$115,0),MATCH('Property Value Dist'!D$2,'Pop and Housing Units'!$B$2:$P$2,0))*INDEX(Assumptions!$A$1:$H$16,MATCH('Property Value Dist'!D$4,Assumptions!$A$1:$A$16,0),MATCH('Property Value Dist'!D$2,Assumptions!$A$1:$H$1,0)),0)</f>
        <v>575954</v>
      </c>
      <c r="E65" s="19">
        <f>ROUND(INDEX('Pop and Housing Units'!$B$2:$P$115,MATCH('Property Value Dist'!$B65,'Pop and Housing Units'!$B$2:$B$115,0),MATCH('Property Value Dist'!E$2,'Pop and Housing Units'!$B$2:$P$2,0))*INDEX(Assumptions!$A$1:$H$16,MATCH('Property Value Dist'!E$4,Assumptions!$A$1:$A$16,0),MATCH('Property Value Dist'!E$2,Assumptions!$A$1:$H$1,0)),0)</f>
        <v>872088</v>
      </c>
      <c r="F65" s="19">
        <f>ROUND(INDEX('Pop and Housing Units'!$B$2:$P$115,MATCH('Property Value Dist'!$B65,'Pop and Housing Units'!$B$2:$B$115,0),MATCH('Property Value Dist'!F$2,'Pop and Housing Units'!$B$2:$P$2,0))*INDEX(Assumptions!$A$1:$H$16,MATCH('Property Value Dist'!F$4,Assumptions!$A$1:$A$16,0),MATCH('Property Value Dist'!F$2,Assumptions!$A$1:$H$1,0)),0)</f>
        <v>2012704</v>
      </c>
      <c r="G65" s="19">
        <f>ROUND(INDEX('Pop and Housing Units'!$B$2:$P$115,MATCH('Property Value Dist'!$B65,'Pop and Housing Units'!$B$2:$B$115,0),MATCH('Property Value Dist'!G$2,'Pop and Housing Units'!$B$2:$P$2,0))*INDEX(Assumptions!$A$1:$H$16,MATCH('Property Value Dist'!G$4,Assumptions!$A$1:$A$16,0),MATCH('Property Value Dist'!G$2,Assumptions!$A$1:$H$1,0)),0)</f>
        <v>1352677</v>
      </c>
      <c r="H65" s="19">
        <f>ROUND(INDEX('Pop and Housing Units'!$B$2:$P$115,MATCH('Property Value Dist'!$B65,'Pop and Housing Units'!$B$2:$B$115,0),MATCH('Property Value Dist'!H$2,'Pop and Housing Units'!$B$2:$P$2,0))*INDEX(Assumptions!$A$1:$H$16,MATCH('Property Value Dist'!H$4,Assumptions!$A$1:$A$16,0),MATCH('Property Value Dist'!H$2,Assumptions!$A$1:$H$1,0)),0)</f>
        <v>1026429</v>
      </c>
      <c r="I65" s="19">
        <f>ROUND(INDEX('Pop and Housing Units'!$B$2:$P$115,MATCH('Property Value Dist'!$B65,'Pop and Housing Units'!$B$2:$B$115,0),MATCH('Property Value Dist'!I$2,'Pop and Housing Units'!$B$2:$P$2,0))*INDEX(Assumptions!$A$1:$H$16,MATCH('Property Value Dist'!I$4,Assumptions!$A$1:$A$16,0),MATCH('Property Value Dist'!I$2,Assumptions!$A$1:$H$1,0)),0)</f>
        <v>2876008</v>
      </c>
      <c r="J65" s="19">
        <f>ROUND(INDEX('Pop and Housing Units'!$B$2:$P$115,MATCH('Property Value Dist'!$B65,'Pop and Housing Units'!$B$2:$B$115,0),MATCH('Property Value Dist'!J$2,'Pop and Housing Units'!$B$2:$P$2,0))*INDEX(Assumptions!$A$1:$H$16,MATCH('Property Value Dist'!J$4,Assumptions!$A$1:$A$16,0),MATCH('Property Value Dist'!J$2,Assumptions!$A$1:$H$1,0)),0)</f>
        <v>1444278</v>
      </c>
      <c r="K65" s="19">
        <f>ROUND(INDEX('Pop and Housing Units'!$B$2:$P$115,MATCH('Property Value Dist'!$B65,'Pop and Housing Units'!$B$2:$B$115,0),MATCH('Property Value Dist'!K$2,'Pop and Housing Units'!$B$2:$P$2,0))*INDEX(Assumptions!$A$1:$H$16,MATCH('Property Value Dist'!K$4,Assumptions!$A$1:$A$16,0),MATCH('Property Value Dist'!K$2,Assumptions!$A$1:$H$1,0)),0)</f>
        <v>662536</v>
      </c>
      <c r="L65" s="19">
        <f>ROUND(INDEX('Pop and Housing Units'!$B$2:$P$115,MATCH('Property Value Dist'!$B65,'Pop and Housing Units'!$B$2:$B$115,0),MATCH('Property Value Dist'!L$2,'Pop and Housing Units'!$B$2:$P$2,0))*INDEX(Assumptions!$A$1:$H$16,MATCH('Property Value Dist'!L$4,Assumptions!$A$1:$A$16,0),MATCH('Property Value Dist'!L$2,Assumptions!$A$1:$H$1,0)),0)</f>
        <v>719002</v>
      </c>
      <c r="M65" s="19">
        <f>ROUND(INDEX('Pop and Housing Units'!$B$2:$P$115,MATCH('Property Value Dist'!$B65,'Pop and Housing Units'!$B$2:$B$115,0),MATCH('Property Value Dist'!M$2,'Pop and Housing Units'!$B$2:$P$2,0))*INDEX(Assumptions!$A$1:$H$16,MATCH('Property Value Dist'!M$4,Assumptions!$A$1:$A$16,0),MATCH('Property Value Dist'!M$2,Assumptions!$A$1:$H$1,0)),0)</f>
        <v>249706</v>
      </c>
      <c r="N65" s="19">
        <f>ROUND(INDEX('Pop and Housing Units'!$B$2:$P$115,MATCH('Property Value Dist'!$B65,'Pop and Housing Units'!$B$2:$B$115,0),MATCH('Property Value Dist'!N$2,'Pop and Housing Units'!$B$2:$P$2,0))*INDEX(Assumptions!$A$1:$H$16,MATCH('Property Value Dist'!N$4,Assumptions!$A$1:$A$16,0),MATCH('Property Value Dist'!N$2,Assumptions!$A$1:$H$1,0)),0)</f>
        <v>141793</v>
      </c>
      <c r="O65" s="19">
        <f>ROUND(INDEX('Pop and Housing Units'!$B$2:$P$115,MATCH('Property Value Dist'!$B65,'Pop and Housing Units'!$B$2:$B$115,0),MATCH('Property Value Dist'!O$2,'Pop and Housing Units'!$B$2:$P$2,0))*INDEX(Assumptions!$A$1:$H$16,MATCH('Property Value Dist'!O$4,Assumptions!$A$1:$A$16,0),MATCH('Property Value Dist'!O$2,Assumptions!$A$1:$H$1,0)),0)</f>
        <v>75288</v>
      </c>
      <c r="P65" s="19">
        <f>ROUND(INDEX('Pop and Housing Units'!$B$2:$P$115,MATCH('Property Value Dist'!$B65,'Pop and Housing Units'!$B$2:$B$115,0),MATCH('Property Value Dist'!P$2,'Pop and Housing Units'!$B$2:$P$2,0))*INDEX(Assumptions!$A$1:$H$16,MATCH('Property Value Dist'!P$4,Assumptions!$A$1:$A$16,0),MATCH('Property Value Dist'!P$2,Assumptions!$A$1:$H$1,0)),0)</f>
        <v>582670</v>
      </c>
      <c r="Q65" s="19">
        <f>ROUND(INDEX('Pop and Housing Units'!$B$2:$P$115,MATCH('Property Value Dist'!$B65,'Pop and Housing Units'!$B$2:$B$115,0),MATCH('Property Value Dist'!Q$2,'Pop and Housing Units'!$B$2:$P$2,0))*INDEX(Assumptions!$A$1:$H$16,MATCH('Property Value Dist'!Q$4,Assumptions!$A$1:$A$16,0),MATCH('Property Value Dist'!Q$2,Assumptions!$A$1:$H$1,0)),0)</f>
        <v>494303</v>
      </c>
      <c r="R65" s="19">
        <f>ROUND(INDEX('Pop and Housing Units'!$B$2:$P$115,MATCH('Property Value Dist'!$B65,'Pop and Housing Units'!$B$2:$B$115,0),MATCH('Property Value Dist'!R$2,'Pop and Housing Units'!$B$2:$P$2,0))*INDEX(Assumptions!$A$1:$H$16,MATCH('Property Value Dist'!R$4,Assumptions!$A$1:$A$16,0),MATCH('Property Value Dist'!R$2,Assumptions!$A$1:$H$1,0)),0)</f>
        <v>637900</v>
      </c>
      <c r="S65" s="19">
        <f>ROUND(INDEX('Pop and Housing Units'!$B$2:$P$115,MATCH('Property Value Dist'!$B65,'Pop and Housing Units'!$B$2:$B$115,0),MATCH('Property Value Dist'!S$2,'Pop and Housing Units'!$B$2:$P$2,0))*INDEX(Assumptions!$A$1:$H$16,MATCH('Property Value Dist'!S$4,Assumptions!$A$1:$A$16,0),MATCH('Property Value Dist'!S$2,Assumptions!$A$1:$H$1,0)),0)</f>
        <v>1409271</v>
      </c>
      <c r="T65" s="19">
        <f>ROUND(INDEX('Pop and Housing Units'!$B$2:$P$115,MATCH('Property Value Dist'!$B65,'Pop and Housing Units'!$B$2:$B$115,0),MATCH('Property Value Dist'!T$2,'Pop and Housing Units'!$B$2:$P$2,0))*INDEX(Assumptions!$A$1:$H$16,MATCH('Property Value Dist'!T$4,Assumptions!$A$1:$A$16,0),MATCH('Property Value Dist'!T$2,Assumptions!$A$1:$H$1,0)),0)</f>
        <v>1030949</v>
      </c>
      <c r="U65" s="19">
        <f>ROUND(INDEX('Pop and Housing Units'!$B$2:$P$115,MATCH('Property Value Dist'!$B65,'Pop and Housing Units'!$B$2:$B$115,0),MATCH('Property Value Dist'!U$2,'Pop and Housing Units'!$B$2:$P$2,0))*INDEX(Assumptions!$A$1:$H$16,MATCH('Property Value Dist'!U$4,Assumptions!$A$1:$A$16,0),MATCH('Property Value Dist'!U$2,Assumptions!$A$1:$H$1,0)),0)</f>
        <v>871704</v>
      </c>
      <c r="V65" s="19">
        <f>ROUND(INDEX('Pop and Housing Units'!$B$2:$P$115,MATCH('Property Value Dist'!$B65,'Pop and Housing Units'!$B$2:$B$115,0),MATCH('Property Value Dist'!V$2,'Pop and Housing Units'!$B$2:$P$2,0))*INDEX(Assumptions!$A$1:$H$16,MATCH('Property Value Dist'!V$4,Assumptions!$A$1:$A$16,0),MATCH('Property Value Dist'!V$2,Assumptions!$A$1:$H$1,0)),0)</f>
        <v>2249678</v>
      </c>
      <c r="W65" s="19">
        <f>ROUND(INDEX('Pop and Housing Units'!$B$2:$P$115,MATCH('Property Value Dist'!$B65,'Pop and Housing Units'!$B$2:$B$115,0),MATCH('Property Value Dist'!W$2,'Pop and Housing Units'!$B$2:$P$2,0))*INDEX(Assumptions!$A$1:$H$16,MATCH('Property Value Dist'!W$4,Assumptions!$A$1:$A$16,0),MATCH('Property Value Dist'!W$2,Assumptions!$A$1:$H$1,0)),0)</f>
        <v>1036472</v>
      </c>
      <c r="X65" s="19">
        <f>ROUND(INDEX('Pop and Housing Units'!$B$2:$P$115,MATCH('Property Value Dist'!$B65,'Pop and Housing Units'!$B$2:$B$115,0),MATCH('Property Value Dist'!X$2,'Pop and Housing Units'!$B$2:$P$2,0))*INDEX(Assumptions!$A$1:$H$16,MATCH('Property Value Dist'!X$4,Assumptions!$A$1:$A$16,0),MATCH('Property Value Dist'!X$2,Assumptions!$A$1:$H$1,0)),0)</f>
        <v>447358</v>
      </c>
      <c r="Y65" s="19">
        <f>ROUND(INDEX('Pop and Housing Units'!$B$2:$P$115,MATCH('Property Value Dist'!$B65,'Pop and Housing Units'!$B$2:$B$115,0),MATCH('Property Value Dist'!Y$2,'Pop and Housing Units'!$B$2:$P$2,0))*INDEX(Assumptions!$A$1:$H$16,MATCH('Property Value Dist'!Y$4,Assumptions!$A$1:$A$16,0),MATCH('Property Value Dist'!Y$2,Assumptions!$A$1:$H$1,0)),0)</f>
        <v>285352</v>
      </c>
      <c r="Z65" s="19">
        <f>ROUND(INDEX('Pop and Housing Units'!$B$2:$P$115,MATCH('Property Value Dist'!$B65,'Pop and Housing Units'!$B$2:$B$115,0),MATCH('Property Value Dist'!Z$2,'Pop and Housing Units'!$B$2:$P$2,0))*INDEX(Assumptions!$A$1:$H$16,MATCH('Property Value Dist'!Z$4,Assumptions!$A$1:$A$16,0),MATCH('Property Value Dist'!Z$2,Assumptions!$A$1:$H$1,0)),0)</f>
        <v>73639</v>
      </c>
      <c r="AA65" s="19">
        <f>ROUND(INDEX('Pop and Housing Units'!$B$2:$P$115,MATCH('Property Value Dist'!$B65,'Pop and Housing Units'!$B$2:$B$115,0),MATCH('Property Value Dist'!AA$2,'Pop and Housing Units'!$B$2:$P$2,0))*INDEX(Assumptions!$A$1:$H$16,MATCH('Property Value Dist'!AA$4,Assumptions!$A$1:$A$16,0),MATCH('Property Value Dist'!AA$2,Assumptions!$A$1:$H$1,0)),0)</f>
        <v>51547</v>
      </c>
      <c r="AB65" s="19">
        <f>ROUND(INDEX('Pop and Housing Units'!$B$2:$P$115,MATCH('Property Value Dist'!$B65,'Pop and Housing Units'!$B$2:$B$115,0),MATCH('Property Value Dist'!AB$2,'Pop and Housing Units'!$B$2:$P$2,0))*INDEX(Assumptions!$A$1:$H$16,MATCH('Property Value Dist'!AB$4,Assumptions!$A$1:$A$16,0),MATCH('Property Value Dist'!AB$2,Assumptions!$A$1:$H$1,0)),0)</f>
        <v>34058</v>
      </c>
      <c r="AC65" s="19">
        <f>ROUND(INDEX('Pop and Housing Units'!$B$2:$P$115,MATCH('Property Value Dist'!$B65,'Pop and Housing Units'!$B$2:$B$115,0),MATCH('Property Value Dist'!AC$2,'Pop and Housing Units'!$B$2:$P$2,0))*INDEX(Assumptions!$A$1:$H$16,MATCH('Property Value Dist'!AC$4,Assumptions!$A$1:$A$16,0),MATCH('Property Value Dist'!AC$2,Assumptions!$A$1:$H$1,0)),0)</f>
        <v>350921</v>
      </c>
      <c r="AD65" s="19">
        <f>ROUND(INDEX('Pop and Housing Units'!$B$2:$P$115,MATCH('Property Value Dist'!$B65,'Pop and Housing Units'!$B$2:$B$115,0),MATCH('Property Value Dist'!AD$2,'Pop and Housing Units'!$B$2:$P$2,0))*INDEX(Assumptions!$A$1:$H$16,MATCH('Property Value Dist'!AD$4,Assumptions!$A$1:$A$16,0),MATCH('Property Value Dist'!AD$2,Assumptions!$A$1:$H$1,0)),0)</f>
        <v>614113</v>
      </c>
      <c r="AE65" s="19">
        <f>ROUND(INDEX('Pop and Housing Units'!$B$2:$P$115,MATCH('Property Value Dist'!$B65,'Pop and Housing Units'!$B$2:$B$115,0),MATCH('Property Value Dist'!AE$2,'Pop and Housing Units'!$B$2:$P$2,0))*INDEX(Assumptions!$A$1:$H$16,MATCH('Property Value Dist'!AE$4,Assumptions!$A$1:$A$16,0),MATCH('Property Value Dist'!AE$2,Assumptions!$A$1:$H$1,0)),0)</f>
        <v>1106980</v>
      </c>
      <c r="AF65" s="19">
        <f>ROUND(INDEX('Pop and Housing Units'!$B$2:$P$115,MATCH('Property Value Dist'!$B65,'Pop and Housing Units'!$B$2:$B$115,0),MATCH('Property Value Dist'!AF$2,'Pop and Housing Units'!$B$2:$P$2,0))*INDEX(Assumptions!$A$1:$H$16,MATCH('Property Value Dist'!AF$4,Assumptions!$A$1:$A$16,0),MATCH('Property Value Dist'!AF$2,Assumptions!$A$1:$H$1,0)),0)</f>
        <v>2130172</v>
      </c>
      <c r="AG65" s="19">
        <f>ROUND(INDEX('Pop and Housing Units'!$B$2:$P$115,MATCH('Property Value Dist'!$B65,'Pop and Housing Units'!$B$2:$B$115,0),MATCH('Property Value Dist'!AG$2,'Pop and Housing Units'!$B$2:$P$2,0))*INDEX(Assumptions!$A$1:$H$16,MATCH('Property Value Dist'!AG$4,Assumptions!$A$1:$A$16,0),MATCH('Property Value Dist'!AG$2,Assumptions!$A$1:$H$1,0)),0)</f>
        <v>1037978</v>
      </c>
      <c r="AH65" s="19">
        <f>ROUND(INDEX('Pop and Housing Units'!$B$2:$P$115,MATCH('Property Value Dist'!$B65,'Pop and Housing Units'!$B$2:$B$115,0),MATCH('Property Value Dist'!AH$2,'Pop and Housing Units'!$B$2:$P$2,0))*INDEX(Assumptions!$A$1:$H$16,MATCH('Property Value Dist'!AH$4,Assumptions!$A$1:$A$16,0),MATCH('Property Value Dist'!AH$2,Assumptions!$A$1:$H$1,0)),0)</f>
        <v>750144</v>
      </c>
      <c r="AI65" s="19">
        <f>ROUND(INDEX('Pop and Housing Units'!$B$2:$P$115,MATCH('Property Value Dist'!$B65,'Pop and Housing Units'!$B$2:$B$115,0),MATCH('Property Value Dist'!AI$2,'Pop and Housing Units'!$B$2:$P$2,0))*INDEX(Assumptions!$A$1:$H$16,MATCH('Property Value Dist'!AI$4,Assumptions!$A$1:$A$16,0),MATCH('Property Value Dist'!AI$2,Assumptions!$A$1:$H$1,0)),0)</f>
        <v>1866981</v>
      </c>
      <c r="AJ65" s="19">
        <f>ROUND(INDEX('Pop and Housing Units'!$B$2:$P$115,MATCH('Property Value Dist'!$B65,'Pop and Housing Units'!$B$2:$B$115,0),MATCH('Property Value Dist'!AJ$2,'Pop and Housing Units'!$B$2:$P$2,0))*INDEX(Assumptions!$A$1:$H$16,MATCH('Property Value Dist'!AJ$4,Assumptions!$A$1:$A$16,0),MATCH('Property Value Dist'!AJ$2,Assumptions!$A$1:$H$1,0)),0)</f>
        <v>993620</v>
      </c>
      <c r="AK65" s="19">
        <f>ROUND(INDEX('Pop and Housing Units'!$B$2:$P$115,MATCH('Property Value Dist'!$B65,'Pop and Housing Units'!$B$2:$B$115,0),MATCH('Property Value Dist'!AK$2,'Pop and Housing Units'!$B$2:$P$2,0))*INDEX(Assumptions!$A$1:$H$16,MATCH('Property Value Dist'!AK$4,Assumptions!$A$1:$A$16,0),MATCH('Property Value Dist'!AK$2,Assumptions!$A$1:$H$1,0)),0)</f>
        <v>427809</v>
      </c>
      <c r="AL65" s="19">
        <f>ROUND(INDEX('Pop and Housing Units'!$B$2:$P$115,MATCH('Property Value Dist'!$B65,'Pop and Housing Units'!$B$2:$B$115,0),MATCH('Property Value Dist'!AL$2,'Pop and Housing Units'!$B$2:$P$2,0))*INDEX(Assumptions!$A$1:$H$16,MATCH('Property Value Dist'!AL$4,Assumptions!$A$1:$A$16,0),MATCH('Property Value Dist'!AL$2,Assumptions!$A$1:$H$1,0)),0)</f>
        <v>419923</v>
      </c>
      <c r="AM65" s="19">
        <f>ROUND(INDEX('Pop and Housing Units'!$B$2:$P$115,MATCH('Property Value Dist'!$B65,'Pop and Housing Units'!$B$2:$B$115,0),MATCH('Property Value Dist'!AM$2,'Pop and Housing Units'!$B$2:$P$2,0))*INDEX(Assumptions!$A$1:$H$16,MATCH('Property Value Dist'!AM$4,Assumptions!$A$1:$A$16,0),MATCH('Property Value Dist'!AM$2,Assumptions!$A$1:$H$1,0)),0)</f>
        <v>85759</v>
      </c>
      <c r="AN65" s="19">
        <f>ROUND(INDEX('Pop and Housing Units'!$B$2:$P$115,MATCH('Property Value Dist'!$B65,'Pop and Housing Units'!$B$2:$B$115,0),MATCH('Property Value Dist'!AN$2,'Pop and Housing Units'!$B$2:$P$2,0))*INDEX(Assumptions!$A$1:$H$16,MATCH('Property Value Dist'!AN$4,Assumptions!$A$1:$A$16,0),MATCH('Property Value Dist'!AN$2,Assumptions!$A$1:$H$1,0)),0)</f>
        <v>35486</v>
      </c>
      <c r="AO65" s="19">
        <f>ROUND(INDEX('Pop and Housing Units'!$B$2:$P$115,MATCH('Property Value Dist'!$B65,'Pop and Housing Units'!$B$2:$B$115,0),MATCH('Property Value Dist'!AO$2,'Pop and Housing Units'!$B$2:$P$2,0))*INDEX(Assumptions!$A$1:$H$16,MATCH('Property Value Dist'!AO$4,Assumptions!$A$1:$A$16,0),MATCH('Property Value Dist'!AO$2,Assumptions!$A$1:$H$1,0)),0)</f>
        <v>37458</v>
      </c>
      <c r="AP65" s="19">
        <f>ROUND(INDEX('Pop and Housing Units'!$B$2:$P$115,MATCH('Property Value Dist'!$B65,'Pop and Housing Units'!$B$2:$B$115,0),MATCH('Property Value Dist'!AP$2,'Pop and Housing Units'!$B$2:$P$2,0))*INDEX(Assumptions!$A$1:$H$16,MATCH('Property Value Dist'!AP$4,Assumptions!$A$1:$A$16,0),MATCH('Property Value Dist'!AP$2,Assumptions!$A$1:$H$1,0)),0)</f>
        <v>141870</v>
      </c>
      <c r="AQ65" s="19">
        <f>ROUND(INDEX('Pop and Housing Units'!$B$2:$P$115,MATCH('Property Value Dist'!$B65,'Pop and Housing Units'!$B$2:$B$115,0),MATCH('Property Value Dist'!AQ$2,'Pop and Housing Units'!$B$2:$P$2,0))*INDEX(Assumptions!$A$1:$H$16,MATCH('Property Value Dist'!AQ$4,Assumptions!$A$1:$A$16,0),MATCH('Property Value Dist'!AQ$2,Assumptions!$A$1:$H$1,0)),0)</f>
        <v>142323</v>
      </c>
      <c r="AR65" s="19">
        <f>ROUND(INDEX('Pop and Housing Units'!$B$2:$P$115,MATCH('Property Value Dist'!$B65,'Pop and Housing Units'!$B$2:$B$115,0),MATCH('Property Value Dist'!AR$2,'Pop and Housing Units'!$B$2:$P$2,0))*INDEX(Assumptions!$A$1:$H$16,MATCH('Property Value Dist'!AR$4,Assumptions!$A$1:$A$16,0),MATCH('Property Value Dist'!AR$2,Assumptions!$A$1:$H$1,0)),0)</f>
        <v>118954</v>
      </c>
      <c r="AS65" s="19">
        <f>ROUND(INDEX('Pop and Housing Units'!$B$2:$P$115,MATCH('Property Value Dist'!$B65,'Pop and Housing Units'!$B$2:$B$115,0),MATCH('Property Value Dist'!AS$2,'Pop and Housing Units'!$B$2:$P$2,0))*INDEX(Assumptions!$A$1:$H$16,MATCH('Property Value Dist'!AS$4,Assumptions!$A$1:$A$16,0),MATCH('Property Value Dist'!AS$2,Assumptions!$A$1:$H$1,0)),0)</f>
        <v>130111</v>
      </c>
      <c r="AT65" s="19">
        <f>ROUND(INDEX('Pop and Housing Units'!$B$2:$P$115,MATCH('Property Value Dist'!$B65,'Pop and Housing Units'!$B$2:$B$115,0),MATCH('Property Value Dist'!AT$2,'Pop and Housing Units'!$B$2:$P$2,0))*INDEX(Assumptions!$A$1:$H$16,MATCH('Property Value Dist'!AT$4,Assumptions!$A$1:$A$16,0),MATCH('Property Value Dist'!AT$2,Assumptions!$A$1:$H$1,0)),0)</f>
        <v>66035</v>
      </c>
      <c r="AU65" s="19">
        <f>ROUND(INDEX('Pop and Housing Units'!$B$2:$P$115,MATCH('Property Value Dist'!$B65,'Pop and Housing Units'!$B$2:$B$115,0),MATCH('Property Value Dist'!AU$2,'Pop and Housing Units'!$B$2:$P$2,0))*INDEX(Assumptions!$A$1:$H$16,MATCH('Property Value Dist'!AU$4,Assumptions!$A$1:$A$16,0),MATCH('Property Value Dist'!AU$2,Assumptions!$A$1:$H$1,0)),0)</f>
        <v>25404</v>
      </c>
      <c r="AV65" s="19">
        <f>ROUND(INDEX('Pop and Housing Units'!$B$2:$P$115,MATCH('Property Value Dist'!$B65,'Pop and Housing Units'!$B$2:$B$115,0),MATCH('Property Value Dist'!AV$2,'Pop and Housing Units'!$B$2:$P$2,0))*INDEX(Assumptions!$A$1:$H$16,MATCH('Property Value Dist'!AV$4,Assumptions!$A$1:$A$16,0),MATCH('Property Value Dist'!AV$2,Assumptions!$A$1:$H$1,0)),0)</f>
        <v>76363</v>
      </c>
      <c r="AW65" s="19">
        <f>ROUND(INDEX('Pop and Housing Units'!$B$2:$P$115,MATCH('Property Value Dist'!$B65,'Pop and Housing Units'!$B$2:$B$115,0),MATCH('Property Value Dist'!AW$2,'Pop and Housing Units'!$B$2:$P$2,0))*INDEX(Assumptions!$A$1:$H$16,MATCH('Property Value Dist'!AW$4,Assumptions!$A$1:$A$16,0),MATCH('Property Value Dist'!AW$2,Assumptions!$A$1:$H$1,0)),0)</f>
        <v>21936</v>
      </c>
      <c r="AX65" s="19">
        <f>ROUND(INDEX('Pop and Housing Units'!$B$2:$P$115,MATCH('Property Value Dist'!$B65,'Pop and Housing Units'!$B$2:$B$115,0),MATCH('Property Value Dist'!AX$2,'Pop and Housing Units'!$B$2:$P$2,0))*INDEX(Assumptions!$A$1:$H$16,MATCH('Property Value Dist'!AX$4,Assumptions!$A$1:$A$16,0),MATCH('Property Value Dist'!AX$2,Assumptions!$A$1:$H$1,0)),0)</f>
        <v>13795</v>
      </c>
      <c r="AY65" s="19">
        <f>ROUND(INDEX('Pop and Housing Units'!$B$2:$P$115,MATCH('Property Value Dist'!$B65,'Pop and Housing Units'!$B$2:$B$115,0),MATCH('Property Value Dist'!AY$2,'Pop and Housing Units'!$B$2:$P$2,0))*INDEX(Assumptions!$A$1:$H$16,MATCH('Property Value Dist'!AY$4,Assumptions!$A$1:$A$16,0),MATCH('Property Value Dist'!AY$2,Assumptions!$A$1:$H$1,0)),0)</f>
        <v>8141</v>
      </c>
      <c r="AZ65" s="19">
        <f>ROUND(INDEX('Pop and Housing Units'!$B$2:$P$115,MATCH('Property Value Dist'!$B65,'Pop and Housing Units'!$B$2:$B$115,0),MATCH('Property Value Dist'!AZ$2,'Pop and Housing Units'!$B$2:$P$2,0))*INDEX(Assumptions!$A$1:$H$16,MATCH('Property Value Dist'!AZ$4,Assumptions!$A$1:$A$16,0),MATCH('Property Value Dist'!AZ$2,Assumptions!$A$1:$H$1,0)),0)</f>
        <v>1960</v>
      </c>
      <c r="BA65" s="19">
        <f>ROUND(INDEX('Pop and Housing Units'!$B$2:$P$115,MATCH('Property Value Dist'!$B65,'Pop and Housing Units'!$B$2:$B$115,0),MATCH('Property Value Dist'!BA$2,'Pop and Housing Units'!$B$2:$P$2,0))*INDEX(Assumptions!$A$1:$H$16,MATCH('Property Value Dist'!BA$4,Assumptions!$A$1:$A$16,0),MATCH('Property Value Dist'!BA$2,Assumptions!$A$1:$H$1,0)),0)</f>
        <v>4523</v>
      </c>
      <c r="BB65" s="19">
        <f>ROUND(INDEX('Pop and Housing Units'!$B$2:$P$115,MATCH('Property Value Dist'!$B65,'Pop and Housing Units'!$B$2:$B$115,0),MATCH('Property Value Dist'!BB$2,'Pop and Housing Units'!$B$2:$P$2,0))*INDEX(Assumptions!$A$1:$H$16,MATCH('Property Value Dist'!BB$4,Assumptions!$A$1:$A$16,0),MATCH('Property Value Dist'!BB$2,Assumptions!$A$1:$H$1,0)),0)</f>
        <v>2412</v>
      </c>
      <c r="BC65" s="19">
        <f>ROUND(INDEX('Pop and Housing Units'!$B$2:$P$115,MATCH('Property Value Dist'!$B65,'Pop and Housing Units'!$B$2:$B$115,0),MATCH('Property Value Dist'!BC$2,'Pop and Housing Units'!$B$2:$P$2,0))*INDEX(Assumptions!$A$1:$H$16,MATCH('Property Value Dist'!BC$4,Assumptions!$A$1:$A$16,0),MATCH('Property Value Dist'!BC$2,Assumptions!$A$1:$H$1,0)),0)</f>
        <v>88793</v>
      </c>
      <c r="BD65" s="19">
        <f>ROUND(INDEX('Pop and Housing Units'!$B$2:$P$115,MATCH('Property Value Dist'!$B65,'Pop and Housing Units'!$B$2:$B$115,0),MATCH('Property Value Dist'!BD$2,'Pop and Housing Units'!$B$2:$P$2,0))*INDEX(Assumptions!$A$1:$H$16,MATCH('Property Value Dist'!BD$4,Assumptions!$A$1:$A$16,0),MATCH('Property Value Dist'!BD$2,Assumptions!$A$1:$H$1,0)),0)</f>
        <v>124541</v>
      </c>
      <c r="BE65" s="19">
        <f>ROUND(INDEX('Pop and Housing Units'!$B$2:$P$115,MATCH('Property Value Dist'!$B65,'Pop and Housing Units'!$B$2:$B$115,0),MATCH('Property Value Dist'!BE$2,'Pop and Housing Units'!$B$2:$P$2,0))*INDEX(Assumptions!$A$1:$H$16,MATCH('Property Value Dist'!BE$4,Assumptions!$A$1:$A$16,0),MATCH('Property Value Dist'!BE$2,Assumptions!$A$1:$H$1,0)),0)</f>
        <v>168581</v>
      </c>
      <c r="BF65" s="19">
        <f>ROUND(INDEX('Pop and Housing Units'!$B$2:$P$115,MATCH('Property Value Dist'!$B65,'Pop and Housing Units'!$B$2:$B$115,0),MATCH('Property Value Dist'!BF$2,'Pop and Housing Units'!$B$2:$P$2,0))*INDEX(Assumptions!$A$1:$H$16,MATCH('Property Value Dist'!BF$4,Assumptions!$A$1:$A$16,0),MATCH('Property Value Dist'!BF$2,Assumptions!$A$1:$H$1,0)),0)</f>
        <v>166442</v>
      </c>
      <c r="BG65" s="19">
        <f>ROUND(INDEX('Pop and Housing Units'!$B$2:$P$115,MATCH('Property Value Dist'!$B65,'Pop and Housing Units'!$B$2:$B$115,0),MATCH('Property Value Dist'!BG$2,'Pop and Housing Units'!$B$2:$P$2,0))*INDEX(Assumptions!$A$1:$H$16,MATCH('Property Value Dist'!BG$4,Assumptions!$A$1:$A$16,0),MATCH('Property Value Dist'!BG$2,Assumptions!$A$1:$H$1,0)),0)</f>
        <v>106266</v>
      </c>
      <c r="BH65" s="19">
        <f>ROUND(INDEX('Pop and Housing Units'!$B$2:$P$115,MATCH('Property Value Dist'!$B65,'Pop and Housing Units'!$B$2:$B$115,0),MATCH('Property Value Dist'!BH$2,'Pop and Housing Units'!$B$2:$P$2,0))*INDEX(Assumptions!$A$1:$H$16,MATCH('Property Value Dist'!BH$4,Assumptions!$A$1:$A$16,0),MATCH('Property Value Dist'!BH$2,Assumptions!$A$1:$H$1,0)),0)</f>
        <v>60532</v>
      </c>
      <c r="BI65" s="19">
        <f>ROUND(INDEX('Pop and Housing Units'!$B$2:$P$115,MATCH('Property Value Dist'!$B65,'Pop and Housing Units'!$B$2:$B$115,0),MATCH('Property Value Dist'!BI$2,'Pop and Housing Units'!$B$2:$P$2,0))*INDEX(Assumptions!$A$1:$H$16,MATCH('Property Value Dist'!BI$4,Assumptions!$A$1:$A$16,0),MATCH('Property Value Dist'!BI$2,Assumptions!$A$1:$H$1,0)),0)</f>
        <v>112328</v>
      </c>
      <c r="BJ65" s="19">
        <f>ROUND(INDEX('Pop and Housing Units'!$B$2:$P$115,MATCH('Property Value Dist'!$B65,'Pop and Housing Units'!$B$2:$B$115,0),MATCH('Property Value Dist'!BJ$2,'Pop and Housing Units'!$B$2:$P$2,0))*INDEX(Assumptions!$A$1:$H$16,MATCH('Property Value Dist'!BJ$4,Assumptions!$A$1:$A$16,0),MATCH('Property Value Dist'!BJ$2,Assumptions!$A$1:$H$1,0)),0)</f>
        <v>37354</v>
      </c>
      <c r="BK65" s="19">
        <f>ROUND(INDEX('Pop and Housing Units'!$B$2:$P$115,MATCH('Property Value Dist'!$B65,'Pop and Housing Units'!$B$2:$B$115,0),MATCH('Property Value Dist'!BK$2,'Pop and Housing Units'!$B$2:$P$2,0))*INDEX(Assumptions!$A$1:$H$16,MATCH('Property Value Dist'!BK$4,Assumptions!$A$1:$A$16,0),MATCH('Property Value Dist'!BK$2,Assumptions!$A$1:$H$1,0)),0)</f>
        <v>12392</v>
      </c>
      <c r="BL65" s="19">
        <f>ROUND(INDEX('Pop and Housing Units'!$B$2:$P$115,MATCH('Property Value Dist'!$B65,'Pop and Housing Units'!$B$2:$B$115,0),MATCH('Property Value Dist'!BL$2,'Pop and Housing Units'!$B$2:$P$2,0))*INDEX(Assumptions!$A$1:$H$16,MATCH('Property Value Dist'!BL$4,Assumptions!$A$1:$A$16,0),MATCH('Property Value Dist'!BL$2,Assumptions!$A$1:$H$1,0)),0)</f>
        <v>8023</v>
      </c>
      <c r="BM65" s="19">
        <f>ROUND(INDEX('Pop and Housing Units'!$B$2:$P$115,MATCH('Property Value Dist'!$B65,'Pop and Housing Units'!$B$2:$B$115,0),MATCH('Property Value Dist'!BM$2,'Pop and Housing Units'!$B$2:$P$2,0))*INDEX(Assumptions!$A$1:$H$16,MATCH('Property Value Dist'!BM$4,Assumptions!$A$1:$A$16,0),MATCH('Property Value Dist'!BM$2,Assumptions!$A$1:$H$1,0)),0)</f>
        <v>1605</v>
      </c>
      <c r="BN65" s="19">
        <f>ROUND(INDEX('Pop and Housing Units'!$B$2:$P$115,MATCH('Property Value Dist'!$B65,'Pop and Housing Units'!$B$2:$B$115,0),MATCH('Property Value Dist'!BN$2,'Pop and Housing Units'!$B$2:$P$2,0))*INDEX(Assumptions!$A$1:$H$16,MATCH('Property Value Dist'!BN$4,Assumptions!$A$1:$A$16,0),MATCH('Property Value Dist'!BN$2,Assumptions!$A$1:$H$1,0)),0)</f>
        <v>267</v>
      </c>
      <c r="BO65" s="19">
        <f>ROUND(INDEX('Pop and Housing Units'!$B$2:$P$115,MATCH('Property Value Dist'!$B65,'Pop and Housing Units'!$B$2:$B$115,0),MATCH('Property Value Dist'!BO$2,'Pop and Housing Units'!$B$2:$P$2,0))*INDEX(Assumptions!$A$1:$H$16,MATCH('Property Value Dist'!BO$4,Assumptions!$A$1:$A$16,0),MATCH('Property Value Dist'!BO$2,Assumptions!$A$1:$H$1,0)),0)</f>
        <v>4368</v>
      </c>
      <c r="BP65" s="19">
        <f>ROUND(INDEX('Pop and Housing Units'!$B$2:$P$115,MATCH('Property Value Dist'!$B65,'Pop and Housing Units'!$B$2:$B$115,0),MATCH('Property Value Dist'!BP$2,'Pop and Housing Units'!$B$2:$P$2,0))*INDEX(Assumptions!$A$1:$H$16,MATCH('Property Value Dist'!BP$4,Assumptions!$A$1:$A$16,0),MATCH('Property Value Dist'!BP$2,Assumptions!$A$1:$H$1,0)),0)</f>
        <v>18662</v>
      </c>
      <c r="BQ65" s="19">
        <f>ROUND(INDEX('Pop and Housing Units'!$B$2:$P$115,MATCH('Property Value Dist'!$B65,'Pop and Housing Units'!$B$2:$B$115,0),MATCH('Property Value Dist'!BQ$2,'Pop and Housing Units'!$B$2:$P$2,0))*INDEX(Assumptions!$A$1:$H$16,MATCH('Property Value Dist'!BQ$4,Assumptions!$A$1:$A$16,0),MATCH('Property Value Dist'!BQ$2,Assumptions!$A$1:$H$1,0)),0)</f>
        <v>38824</v>
      </c>
      <c r="BR65" s="19">
        <f>ROUND(INDEX('Pop and Housing Units'!$B$2:$P$115,MATCH('Property Value Dist'!$B65,'Pop and Housing Units'!$B$2:$B$115,0),MATCH('Property Value Dist'!BR$2,'Pop and Housing Units'!$B$2:$P$2,0))*INDEX(Assumptions!$A$1:$H$16,MATCH('Property Value Dist'!BR$4,Assumptions!$A$1:$A$16,0),MATCH('Property Value Dist'!BR$2,Assumptions!$A$1:$H$1,0)),0)</f>
        <v>32849</v>
      </c>
      <c r="BS65" s="19">
        <f>ROUND(INDEX('Pop and Housing Units'!$B$2:$P$115,MATCH('Property Value Dist'!$B65,'Pop and Housing Units'!$B$2:$B$115,0),MATCH('Property Value Dist'!BS$2,'Pop and Housing Units'!$B$2:$P$2,0))*INDEX(Assumptions!$A$1:$H$16,MATCH('Property Value Dist'!BS$4,Assumptions!$A$1:$A$16,0),MATCH('Property Value Dist'!BS$2,Assumptions!$A$1:$H$1,0)),0)</f>
        <v>39463</v>
      </c>
      <c r="BT65" s="19">
        <f>ROUND(INDEX('Pop and Housing Units'!$B$2:$P$115,MATCH('Property Value Dist'!$B65,'Pop and Housing Units'!$B$2:$B$115,0),MATCH('Property Value Dist'!BT$2,'Pop and Housing Units'!$B$2:$P$2,0))*INDEX(Assumptions!$A$1:$H$16,MATCH('Property Value Dist'!BT$4,Assumptions!$A$1:$A$16,0),MATCH('Property Value Dist'!BT$2,Assumptions!$A$1:$H$1,0)),0)</f>
        <v>25202</v>
      </c>
      <c r="BU65" s="19">
        <f>ROUND(INDEX('Pop and Housing Units'!$B$2:$P$115,MATCH('Property Value Dist'!$B65,'Pop and Housing Units'!$B$2:$B$115,0),MATCH('Property Value Dist'!BU$2,'Pop and Housing Units'!$B$2:$P$2,0))*INDEX(Assumptions!$A$1:$H$16,MATCH('Property Value Dist'!BU$4,Assumptions!$A$1:$A$16,0),MATCH('Property Value Dist'!BU$2,Assumptions!$A$1:$H$1,0)),0)</f>
        <v>14310</v>
      </c>
      <c r="BV65" s="19">
        <f>ROUND(INDEX('Pop and Housing Units'!$B$2:$P$115,MATCH('Property Value Dist'!$B65,'Pop and Housing Units'!$B$2:$B$115,0),MATCH('Property Value Dist'!BV$2,'Pop and Housing Units'!$B$2:$P$2,0))*INDEX(Assumptions!$A$1:$H$16,MATCH('Property Value Dist'!BV$4,Assumptions!$A$1:$A$16,0),MATCH('Property Value Dist'!BV$2,Assumptions!$A$1:$H$1,0)),0)</f>
        <v>41848</v>
      </c>
      <c r="BW65" s="19">
        <f>ROUND(INDEX('Pop and Housing Units'!$B$2:$P$115,MATCH('Property Value Dist'!$B65,'Pop and Housing Units'!$B$2:$B$115,0),MATCH('Property Value Dist'!BW$2,'Pop and Housing Units'!$B$2:$P$2,0))*INDEX(Assumptions!$A$1:$H$16,MATCH('Property Value Dist'!BW$4,Assumptions!$A$1:$A$16,0),MATCH('Property Value Dist'!BW$2,Assumptions!$A$1:$H$1,0)),0)</f>
        <v>19695</v>
      </c>
      <c r="BX65" s="19">
        <f>ROUND(INDEX('Pop and Housing Units'!$B$2:$P$115,MATCH('Property Value Dist'!$B65,'Pop and Housing Units'!$B$2:$B$115,0),MATCH('Property Value Dist'!BX$2,'Pop and Housing Units'!$B$2:$P$2,0))*INDEX(Assumptions!$A$1:$H$16,MATCH('Property Value Dist'!BX$4,Assumptions!$A$1:$A$16,0),MATCH('Property Value Dist'!BX$2,Assumptions!$A$1:$H$1,0)),0)</f>
        <v>7499</v>
      </c>
      <c r="BY65" s="19">
        <f>ROUND(INDEX('Pop and Housing Units'!$B$2:$P$115,MATCH('Property Value Dist'!$B65,'Pop and Housing Units'!$B$2:$B$115,0),MATCH('Property Value Dist'!BY$2,'Pop and Housing Units'!$B$2:$P$2,0))*INDEX(Assumptions!$A$1:$H$16,MATCH('Property Value Dist'!BY$4,Assumptions!$A$1:$A$16,0),MATCH('Property Value Dist'!BY$2,Assumptions!$A$1:$H$1,0)),0)</f>
        <v>3885</v>
      </c>
      <c r="BZ65" s="19">
        <f>ROUND(INDEX('Pop and Housing Units'!$B$2:$P$115,MATCH('Property Value Dist'!$B65,'Pop and Housing Units'!$B$2:$B$115,0),MATCH('Property Value Dist'!BZ$2,'Pop and Housing Units'!$B$2:$P$2,0))*INDEX(Assumptions!$A$1:$H$16,MATCH('Property Value Dist'!BZ$4,Assumptions!$A$1:$A$16,0),MATCH('Property Value Dist'!BZ$2,Assumptions!$A$1:$H$1,0)),0)</f>
        <v>2655</v>
      </c>
      <c r="CA65" s="19">
        <f>ROUND(INDEX('Pop and Housing Units'!$B$2:$P$115,MATCH('Property Value Dist'!$B65,'Pop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65" s="19">
        <f>ROUND(INDEX('Pop and Housing Units'!$B$2:$P$115,MATCH('Property Value Dist'!$B65,'Pop and Housing Units'!$B$2:$B$115,0),MATCH('Property Value Dist'!CB$2,'Pop and Housing Units'!$B$2:$P$2,0))*INDEX(Assumptions!$A$1:$H$16,MATCH('Property Value Dist'!CB$4,Assumptions!$A$1:$A$16,0),MATCH('Property Value Dist'!CB$2,Assumptions!$A$1:$H$1,0)),0)</f>
        <v>984</v>
      </c>
    </row>
    <row r="66" spans="2:80">
      <c r="B66" s="18">
        <f t="shared" si="6"/>
        <v>2081</v>
      </c>
      <c r="C66" s="17">
        <f>ROUND(INDEX('Pop and Housing Units'!$B$2:$P$115,MATCH('Property Value Dist'!$B66,'Pop and Housing Units'!$B$2:$B$115,0),MATCH('Property Value Dist'!C$2,'Pop and Housing Units'!$B$2:$P$2,0))*INDEX(Assumptions!$A$1:$H$16,MATCH('Property Value Dist'!C$4,Assumptions!$A$1:$A$16,0),MATCH('Property Value Dist'!C$2,Assumptions!$A$1:$H$1,0)),0)</f>
        <v>561727</v>
      </c>
      <c r="D66" s="17">
        <f>ROUND(INDEX('Pop and Housing Units'!$B$2:$P$115,MATCH('Property Value Dist'!$B66,'Pop and Housing Units'!$B$2:$B$115,0),MATCH('Property Value Dist'!D$2,'Pop and Housing Units'!$B$2:$P$2,0))*INDEX(Assumptions!$A$1:$H$16,MATCH('Property Value Dist'!D$4,Assumptions!$A$1:$A$16,0),MATCH('Property Value Dist'!D$2,Assumptions!$A$1:$H$1,0)),0)</f>
        <v>599611</v>
      </c>
      <c r="E66" s="17">
        <f>ROUND(INDEX('Pop and Housing Units'!$B$2:$P$115,MATCH('Property Value Dist'!$B66,'Pop and Housing Units'!$B$2:$B$115,0),MATCH('Property Value Dist'!E$2,'Pop and Housing Units'!$B$2:$P$2,0))*INDEX(Assumptions!$A$1:$H$16,MATCH('Property Value Dist'!E$4,Assumptions!$A$1:$A$16,0),MATCH('Property Value Dist'!E$2,Assumptions!$A$1:$H$1,0)),0)</f>
        <v>907908</v>
      </c>
      <c r="F66" s="17">
        <f>ROUND(INDEX('Pop and Housing Units'!$B$2:$P$115,MATCH('Property Value Dist'!$B66,'Pop and Housing Units'!$B$2:$B$115,0),MATCH('Property Value Dist'!F$2,'Pop and Housing Units'!$B$2:$P$2,0))*INDEX(Assumptions!$A$1:$H$16,MATCH('Property Value Dist'!F$4,Assumptions!$A$1:$A$16,0),MATCH('Property Value Dist'!F$2,Assumptions!$A$1:$H$1,0)),0)</f>
        <v>2095374</v>
      </c>
      <c r="G66" s="17">
        <f>ROUND(INDEX('Pop and Housing Units'!$B$2:$P$115,MATCH('Property Value Dist'!$B66,'Pop and Housing Units'!$B$2:$B$115,0),MATCH('Property Value Dist'!G$2,'Pop and Housing Units'!$B$2:$P$2,0))*INDEX(Assumptions!$A$1:$H$16,MATCH('Property Value Dist'!G$4,Assumptions!$A$1:$A$16,0),MATCH('Property Value Dist'!G$2,Assumptions!$A$1:$H$1,0)),0)</f>
        <v>1408237</v>
      </c>
      <c r="H66" s="17">
        <f>ROUND(INDEX('Pop and Housing Units'!$B$2:$P$115,MATCH('Property Value Dist'!$B66,'Pop and Housing Units'!$B$2:$B$115,0),MATCH('Property Value Dist'!H$2,'Pop and Housing Units'!$B$2:$P$2,0))*INDEX(Assumptions!$A$1:$H$16,MATCH('Property Value Dist'!H$4,Assumptions!$A$1:$A$16,0),MATCH('Property Value Dist'!H$2,Assumptions!$A$1:$H$1,0)),0)</f>
        <v>1068588</v>
      </c>
      <c r="I66" s="17">
        <f>ROUND(INDEX('Pop and Housing Units'!$B$2:$P$115,MATCH('Property Value Dist'!$B66,'Pop and Housing Units'!$B$2:$B$115,0),MATCH('Property Value Dist'!I$2,'Pop and Housing Units'!$B$2:$P$2,0))*INDEX(Assumptions!$A$1:$H$16,MATCH('Property Value Dist'!I$4,Assumptions!$A$1:$A$16,0),MATCH('Property Value Dist'!I$2,Assumptions!$A$1:$H$1,0)),0)</f>
        <v>2994137</v>
      </c>
      <c r="J66" s="17">
        <f>ROUND(INDEX('Pop and Housing Units'!$B$2:$P$115,MATCH('Property Value Dist'!$B66,'Pop and Housing Units'!$B$2:$B$115,0),MATCH('Property Value Dist'!J$2,'Pop and Housing Units'!$B$2:$P$2,0))*INDEX(Assumptions!$A$1:$H$16,MATCH('Property Value Dist'!J$4,Assumptions!$A$1:$A$16,0),MATCH('Property Value Dist'!J$2,Assumptions!$A$1:$H$1,0)),0)</f>
        <v>1503600</v>
      </c>
      <c r="K66" s="17">
        <f>ROUND(INDEX('Pop and Housing Units'!$B$2:$P$115,MATCH('Property Value Dist'!$B66,'Pop and Housing Units'!$B$2:$B$115,0),MATCH('Property Value Dist'!K$2,'Pop and Housing Units'!$B$2:$P$2,0))*INDEX(Assumptions!$A$1:$H$16,MATCH('Property Value Dist'!K$4,Assumptions!$A$1:$A$16,0),MATCH('Property Value Dist'!K$2,Assumptions!$A$1:$H$1,0)),0)</f>
        <v>689749</v>
      </c>
      <c r="L66" s="17">
        <f>ROUND(INDEX('Pop and Housing Units'!$B$2:$P$115,MATCH('Property Value Dist'!$B66,'Pop and Housing Units'!$B$2:$B$115,0),MATCH('Property Value Dist'!L$2,'Pop and Housing Units'!$B$2:$P$2,0))*INDEX(Assumptions!$A$1:$H$16,MATCH('Property Value Dist'!L$4,Assumptions!$A$1:$A$16,0),MATCH('Property Value Dist'!L$2,Assumptions!$A$1:$H$1,0)),0)</f>
        <v>748534</v>
      </c>
      <c r="M66" s="17">
        <f>ROUND(INDEX('Pop and Housing Units'!$B$2:$P$115,MATCH('Property Value Dist'!$B66,'Pop and Housing Units'!$B$2:$B$115,0),MATCH('Property Value Dist'!M$2,'Pop and Housing Units'!$B$2:$P$2,0))*INDEX(Assumptions!$A$1:$H$16,MATCH('Property Value Dist'!M$4,Assumptions!$A$1:$A$16,0),MATCH('Property Value Dist'!M$2,Assumptions!$A$1:$H$1,0)),0)</f>
        <v>259962</v>
      </c>
      <c r="N66" s="17">
        <f>ROUND(INDEX('Pop and Housing Units'!$B$2:$P$115,MATCH('Property Value Dist'!$B66,'Pop and Housing Units'!$B$2:$B$115,0),MATCH('Property Value Dist'!N$2,'Pop and Housing Units'!$B$2:$P$2,0))*INDEX(Assumptions!$A$1:$H$16,MATCH('Property Value Dist'!N$4,Assumptions!$A$1:$A$16,0),MATCH('Property Value Dist'!N$2,Assumptions!$A$1:$H$1,0)),0)</f>
        <v>147617</v>
      </c>
      <c r="O66" s="17">
        <f>ROUND(INDEX('Pop and Housing Units'!$B$2:$P$115,MATCH('Property Value Dist'!$B66,'Pop and Housing Units'!$B$2:$B$115,0),MATCH('Property Value Dist'!O$2,'Pop and Housing Units'!$B$2:$P$2,0))*INDEX(Assumptions!$A$1:$H$16,MATCH('Property Value Dist'!O$4,Assumptions!$A$1:$A$16,0),MATCH('Property Value Dist'!O$2,Assumptions!$A$1:$H$1,0)),0)</f>
        <v>78381</v>
      </c>
      <c r="P66" s="17">
        <f>ROUND(INDEX('Pop and Housing Units'!$B$2:$P$115,MATCH('Property Value Dist'!$B66,'Pop and Housing Units'!$B$2:$B$115,0),MATCH('Property Value Dist'!P$2,'Pop and Housing Units'!$B$2:$P$2,0))*INDEX(Assumptions!$A$1:$H$16,MATCH('Property Value Dist'!P$4,Assumptions!$A$1:$A$16,0),MATCH('Property Value Dist'!P$2,Assumptions!$A$1:$H$1,0)),0)</f>
        <v>605012</v>
      </c>
      <c r="Q66" s="17">
        <f>ROUND(INDEX('Pop and Housing Units'!$B$2:$P$115,MATCH('Property Value Dist'!$B66,'Pop and Housing Units'!$B$2:$B$115,0),MATCH('Property Value Dist'!Q$2,'Pop and Housing Units'!$B$2:$P$2,0))*INDEX(Assumptions!$A$1:$H$16,MATCH('Property Value Dist'!Q$4,Assumptions!$A$1:$A$16,0),MATCH('Property Value Dist'!Q$2,Assumptions!$A$1:$H$1,0)),0)</f>
        <v>513257</v>
      </c>
      <c r="R66" s="17">
        <f>ROUND(INDEX('Pop and Housing Units'!$B$2:$P$115,MATCH('Property Value Dist'!$B66,'Pop and Housing Units'!$B$2:$B$115,0),MATCH('Property Value Dist'!R$2,'Pop and Housing Units'!$B$2:$P$2,0))*INDEX(Assumptions!$A$1:$H$16,MATCH('Property Value Dist'!R$4,Assumptions!$A$1:$A$16,0),MATCH('Property Value Dist'!R$2,Assumptions!$A$1:$H$1,0)),0)</f>
        <v>662359</v>
      </c>
      <c r="S66" s="17">
        <f>ROUND(INDEX('Pop and Housing Units'!$B$2:$P$115,MATCH('Property Value Dist'!$B66,'Pop and Housing Units'!$B$2:$B$115,0),MATCH('Property Value Dist'!S$2,'Pop and Housing Units'!$B$2:$P$2,0))*INDEX(Assumptions!$A$1:$H$16,MATCH('Property Value Dist'!S$4,Assumptions!$A$1:$A$16,0),MATCH('Property Value Dist'!S$2,Assumptions!$A$1:$H$1,0)),0)</f>
        <v>1463308</v>
      </c>
      <c r="T66" s="17">
        <f>ROUND(INDEX('Pop and Housing Units'!$B$2:$P$115,MATCH('Property Value Dist'!$B66,'Pop and Housing Units'!$B$2:$B$115,0),MATCH('Property Value Dist'!T$2,'Pop and Housing Units'!$B$2:$P$2,0))*INDEX(Assumptions!$A$1:$H$16,MATCH('Property Value Dist'!T$4,Assumptions!$A$1:$A$16,0),MATCH('Property Value Dist'!T$2,Assumptions!$A$1:$H$1,0)),0)</f>
        <v>1070480</v>
      </c>
      <c r="U66" s="17">
        <f>ROUND(INDEX('Pop and Housing Units'!$B$2:$P$115,MATCH('Property Value Dist'!$B66,'Pop and Housing Units'!$B$2:$B$115,0),MATCH('Property Value Dist'!U$2,'Pop and Housing Units'!$B$2:$P$2,0))*INDEX(Assumptions!$A$1:$H$16,MATCH('Property Value Dist'!U$4,Assumptions!$A$1:$A$16,0),MATCH('Property Value Dist'!U$2,Assumptions!$A$1:$H$1,0)),0)</f>
        <v>905129</v>
      </c>
      <c r="V66" s="17">
        <f>ROUND(INDEX('Pop and Housing Units'!$B$2:$P$115,MATCH('Property Value Dist'!$B66,'Pop and Housing Units'!$B$2:$B$115,0),MATCH('Property Value Dist'!V$2,'Pop and Housing Units'!$B$2:$P$2,0))*INDEX(Assumptions!$A$1:$H$16,MATCH('Property Value Dist'!V$4,Assumptions!$A$1:$A$16,0),MATCH('Property Value Dist'!V$2,Assumptions!$A$1:$H$1,0)),0)</f>
        <v>2335940</v>
      </c>
      <c r="W66" s="17">
        <f>ROUND(INDEX('Pop and Housing Units'!$B$2:$P$115,MATCH('Property Value Dist'!$B66,'Pop and Housing Units'!$B$2:$B$115,0),MATCH('Property Value Dist'!W$2,'Pop and Housing Units'!$B$2:$P$2,0))*INDEX(Assumptions!$A$1:$H$16,MATCH('Property Value Dist'!W$4,Assumptions!$A$1:$A$16,0),MATCH('Property Value Dist'!W$2,Assumptions!$A$1:$H$1,0)),0)</f>
        <v>1076215</v>
      </c>
      <c r="X66" s="17">
        <f>ROUND(INDEX('Pop and Housing Units'!$B$2:$P$115,MATCH('Property Value Dist'!$B66,'Pop and Housing Units'!$B$2:$B$115,0),MATCH('Property Value Dist'!X$2,'Pop and Housing Units'!$B$2:$P$2,0))*INDEX(Assumptions!$A$1:$H$16,MATCH('Property Value Dist'!X$4,Assumptions!$A$1:$A$16,0),MATCH('Property Value Dist'!X$2,Assumptions!$A$1:$H$1,0)),0)</f>
        <v>464512</v>
      </c>
      <c r="Y66" s="17">
        <f>ROUND(INDEX('Pop and Housing Units'!$B$2:$P$115,MATCH('Property Value Dist'!$B66,'Pop and Housing Units'!$B$2:$B$115,0),MATCH('Property Value Dist'!Y$2,'Pop and Housing Units'!$B$2:$P$2,0))*INDEX(Assumptions!$A$1:$H$16,MATCH('Property Value Dist'!Y$4,Assumptions!$A$1:$A$16,0),MATCH('Property Value Dist'!Y$2,Assumptions!$A$1:$H$1,0)),0)</f>
        <v>296294</v>
      </c>
      <c r="Z66" s="17">
        <f>ROUND(INDEX('Pop and Housing Units'!$B$2:$P$115,MATCH('Property Value Dist'!$B66,'Pop and Housing Units'!$B$2:$B$115,0),MATCH('Property Value Dist'!Z$2,'Pop and Housing Units'!$B$2:$P$2,0))*INDEX(Assumptions!$A$1:$H$16,MATCH('Property Value Dist'!Z$4,Assumptions!$A$1:$A$16,0),MATCH('Property Value Dist'!Z$2,Assumptions!$A$1:$H$1,0)),0)</f>
        <v>76463</v>
      </c>
      <c r="AA66" s="17">
        <f>ROUND(INDEX('Pop and Housing Units'!$B$2:$P$115,MATCH('Property Value Dist'!$B66,'Pop and Housing Units'!$B$2:$B$115,0),MATCH('Property Value Dist'!AA$2,'Pop and Housing Units'!$B$2:$P$2,0))*INDEX(Assumptions!$A$1:$H$16,MATCH('Property Value Dist'!AA$4,Assumptions!$A$1:$A$16,0),MATCH('Property Value Dist'!AA$2,Assumptions!$A$1:$H$1,0)),0)</f>
        <v>53524</v>
      </c>
      <c r="AB66" s="17">
        <f>ROUND(INDEX('Pop and Housing Units'!$B$2:$P$115,MATCH('Property Value Dist'!$B66,'Pop and Housing Units'!$B$2:$B$115,0),MATCH('Property Value Dist'!AB$2,'Pop and Housing Units'!$B$2:$P$2,0))*INDEX(Assumptions!$A$1:$H$16,MATCH('Property Value Dist'!AB$4,Assumptions!$A$1:$A$16,0),MATCH('Property Value Dist'!AB$2,Assumptions!$A$1:$H$1,0)),0)</f>
        <v>35364</v>
      </c>
      <c r="AC66" s="17">
        <f>ROUND(INDEX('Pop and Housing Units'!$B$2:$P$115,MATCH('Property Value Dist'!$B66,'Pop and Housing Units'!$B$2:$B$115,0),MATCH('Property Value Dist'!AC$2,'Pop and Housing Units'!$B$2:$P$2,0))*INDEX(Assumptions!$A$1:$H$16,MATCH('Property Value Dist'!AC$4,Assumptions!$A$1:$A$16,0),MATCH('Property Value Dist'!AC$2,Assumptions!$A$1:$H$1,0)),0)</f>
        <v>365299</v>
      </c>
      <c r="AD66" s="17">
        <f>ROUND(INDEX('Pop and Housing Units'!$B$2:$P$115,MATCH('Property Value Dist'!$B66,'Pop and Housing Units'!$B$2:$B$115,0),MATCH('Property Value Dist'!AD$2,'Pop and Housing Units'!$B$2:$P$2,0))*INDEX(Assumptions!$A$1:$H$16,MATCH('Property Value Dist'!AD$4,Assumptions!$A$1:$A$16,0),MATCH('Property Value Dist'!AD$2,Assumptions!$A$1:$H$1,0)),0)</f>
        <v>639273</v>
      </c>
      <c r="AE66" s="17">
        <f>ROUND(INDEX('Pop and Housing Units'!$B$2:$P$115,MATCH('Property Value Dist'!$B66,'Pop and Housing Units'!$B$2:$B$115,0),MATCH('Property Value Dist'!AE$2,'Pop and Housing Units'!$B$2:$P$2,0))*INDEX(Assumptions!$A$1:$H$16,MATCH('Property Value Dist'!AE$4,Assumptions!$A$1:$A$16,0),MATCH('Property Value Dist'!AE$2,Assumptions!$A$1:$H$1,0)),0)</f>
        <v>1152333</v>
      </c>
      <c r="AF66" s="17">
        <f>ROUND(INDEX('Pop and Housing Units'!$B$2:$P$115,MATCH('Property Value Dist'!$B66,'Pop and Housing Units'!$B$2:$B$115,0),MATCH('Property Value Dist'!AF$2,'Pop and Housing Units'!$B$2:$P$2,0))*INDEX(Assumptions!$A$1:$H$16,MATCH('Property Value Dist'!AF$4,Assumptions!$A$1:$A$16,0),MATCH('Property Value Dist'!AF$2,Assumptions!$A$1:$H$1,0)),0)</f>
        <v>2217446</v>
      </c>
      <c r="AG66" s="17">
        <f>ROUND(INDEX('Pop and Housing Units'!$B$2:$P$115,MATCH('Property Value Dist'!$B66,'Pop and Housing Units'!$B$2:$B$115,0),MATCH('Property Value Dist'!AG$2,'Pop and Housing Units'!$B$2:$P$2,0))*INDEX(Assumptions!$A$1:$H$16,MATCH('Property Value Dist'!AG$4,Assumptions!$A$1:$A$16,0),MATCH('Property Value Dist'!AG$2,Assumptions!$A$1:$H$1,0)),0)</f>
        <v>1080505</v>
      </c>
      <c r="AH66" s="17">
        <f>ROUND(INDEX('Pop and Housing Units'!$B$2:$P$115,MATCH('Property Value Dist'!$B66,'Pop and Housing Units'!$B$2:$B$115,0),MATCH('Property Value Dist'!AH$2,'Pop and Housing Units'!$B$2:$P$2,0))*INDEX(Assumptions!$A$1:$H$16,MATCH('Property Value Dist'!AH$4,Assumptions!$A$1:$A$16,0),MATCH('Property Value Dist'!AH$2,Assumptions!$A$1:$H$1,0)),0)</f>
        <v>780878</v>
      </c>
      <c r="AI66" s="17">
        <f>ROUND(INDEX('Pop and Housing Units'!$B$2:$P$115,MATCH('Property Value Dist'!$B66,'Pop and Housing Units'!$B$2:$B$115,0),MATCH('Property Value Dist'!AI$2,'Pop and Housing Units'!$B$2:$P$2,0))*INDEX(Assumptions!$A$1:$H$16,MATCH('Property Value Dist'!AI$4,Assumptions!$A$1:$A$16,0),MATCH('Property Value Dist'!AI$2,Assumptions!$A$1:$H$1,0)),0)</f>
        <v>1943472</v>
      </c>
      <c r="AJ66" s="17">
        <f>ROUND(INDEX('Pop and Housing Units'!$B$2:$P$115,MATCH('Property Value Dist'!$B66,'Pop and Housing Units'!$B$2:$B$115,0),MATCH('Property Value Dist'!AJ$2,'Pop and Housing Units'!$B$2:$P$2,0))*INDEX(Assumptions!$A$1:$H$16,MATCH('Property Value Dist'!AJ$4,Assumptions!$A$1:$A$16,0),MATCH('Property Value Dist'!AJ$2,Assumptions!$A$1:$H$1,0)),0)</f>
        <v>1034329</v>
      </c>
      <c r="AK66" s="17">
        <f>ROUND(INDEX('Pop and Housing Units'!$B$2:$P$115,MATCH('Property Value Dist'!$B66,'Pop and Housing Units'!$B$2:$B$115,0),MATCH('Property Value Dist'!AK$2,'Pop and Housing Units'!$B$2:$P$2,0))*INDEX(Assumptions!$A$1:$H$16,MATCH('Property Value Dist'!AK$4,Assumptions!$A$1:$A$16,0),MATCH('Property Value Dist'!AK$2,Assumptions!$A$1:$H$1,0)),0)</f>
        <v>445336</v>
      </c>
      <c r="AL66" s="17">
        <f>ROUND(INDEX('Pop and Housing Units'!$B$2:$P$115,MATCH('Property Value Dist'!$B66,'Pop and Housing Units'!$B$2:$B$115,0),MATCH('Property Value Dist'!AL$2,'Pop and Housing Units'!$B$2:$P$2,0))*INDEX(Assumptions!$A$1:$H$16,MATCH('Property Value Dist'!AL$4,Assumptions!$A$1:$A$16,0),MATCH('Property Value Dist'!AL$2,Assumptions!$A$1:$H$1,0)),0)</f>
        <v>437127</v>
      </c>
      <c r="AM66" s="17">
        <f>ROUND(INDEX('Pop and Housing Units'!$B$2:$P$115,MATCH('Property Value Dist'!$B66,'Pop and Housing Units'!$B$2:$B$115,0),MATCH('Property Value Dist'!AM$2,'Pop and Housing Units'!$B$2:$P$2,0))*INDEX(Assumptions!$A$1:$H$16,MATCH('Property Value Dist'!AM$4,Assumptions!$A$1:$A$16,0),MATCH('Property Value Dist'!AM$2,Assumptions!$A$1:$H$1,0)),0)</f>
        <v>89272</v>
      </c>
      <c r="AN66" s="17">
        <f>ROUND(INDEX('Pop and Housing Units'!$B$2:$P$115,MATCH('Property Value Dist'!$B66,'Pop and Housing Units'!$B$2:$B$115,0),MATCH('Property Value Dist'!AN$2,'Pop and Housing Units'!$B$2:$P$2,0))*INDEX(Assumptions!$A$1:$H$16,MATCH('Property Value Dist'!AN$4,Assumptions!$A$1:$A$16,0),MATCH('Property Value Dist'!AN$2,Assumptions!$A$1:$H$1,0)),0)</f>
        <v>36940</v>
      </c>
      <c r="AO66" s="17">
        <f>ROUND(INDEX('Pop and Housing Units'!$B$2:$P$115,MATCH('Property Value Dist'!$B66,'Pop and Housing Units'!$B$2:$B$115,0),MATCH('Property Value Dist'!AO$2,'Pop and Housing Units'!$B$2:$P$2,0))*INDEX(Assumptions!$A$1:$H$16,MATCH('Property Value Dist'!AO$4,Assumptions!$A$1:$A$16,0),MATCH('Property Value Dist'!AO$2,Assumptions!$A$1:$H$1,0)),0)</f>
        <v>38993</v>
      </c>
      <c r="AP66" s="17">
        <f>ROUND(INDEX('Pop and Housing Units'!$B$2:$P$115,MATCH('Property Value Dist'!$B66,'Pop and Housing Units'!$B$2:$B$115,0),MATCH('Property Value Dist'!AP$2,'Pop and Housing Units'!$B$2:$P$2,0))*INDEX(Assumptions!$A$1:$H$16,MATCH('Property Value Dist'!AP$4,Assumptions!$A$1:$A$16,0),MATCH('Property Value Dist'!AP$2,Assumptions!$A$1:$H$1,0)),0)</f>
        <v>142677</v>
      </c>
      <c r="AQ66" s="17">
        <f>ROUND(INDEX('Pop and Housing Units'!$B$2:$P$115,MATCH('Property Value Dist'!$B66,'Pop and Housing Units'!$B$2:$B$115,0),MATCH('Property Value Dist'!AQ$2,'Pop and Housing Units'!$B$2:$P$2,0))*INDEX(Assumptions!$A$1:$H$16,MATCH('Property Value Dist'!AQ$4,Assumptions!$A$1:$A$16,0),MATCH('Property Value Dist'!AQ$2,Assumptions!$A$1:$H$1,0)),0)</f>
        <v>143132</v>
      </c>
      <c r="AR66" s="17">
        <f>ROUND(INDEX('Pop and Housing Units'!$B$2:$P$115,MATCH('Property Value Dist'!$B66,'Pop and Housing Units'!$B$2:$B$115,0),MATCH('Property Value Dist'!AR$2,'Pop and Housing Units'!$B$2:$P$2,0))*INDEX(Assumptions!$A$1:$H$16,MATCH('Property Value Dist'!AR$4,Assumptions!$A$1:$A$16,0),MATCH('Property Value Dist'!AR$2,Assumptions!$A$1:$H$1,0)),0)</f>
        <v>119631</v>
      </c>
      <c r="AS66" s="17">
        <f>ROUND(INDEX('Pop and Housing Units'!$B$2:$P$115,MATCH('Property Value Dist'!$B66,'Pop and Housing Units'!$B$2:$B$115,0),MATCH('Property Value Dist'!AS$2,'Pop and Housing Units'!$B$2:$P$2,0))*INDEX(Assumptions!$A$1:$H$16,MATCH('Property Value Dist'!AS$4,Assumptions!$A$1:$A$16,0),MATCH('Property Value Dist'!AS$2,Assumptions!$A$1:$H$1,0)),0)</f>
        <v>130851</v>
      </c>
      <c r="AT66" s="17">
        <f>ROUND(INDEX('Pop and Housing Units'!$B$2:$P$115,MATCH('Property Value Dist'!$B66,'Pop and Housing Units'!$B$2:$B$115,0),MATCH('Property Value Dist'!AT$2,'Pop and Housing Units'!$B$2:$P$2,0))*INDEX(Assumptions!$A$1:$H$16,MATCH('Property Value Dist'!AT$4,Assumptions!$A$1:$A$16,0),MATCH('Property Value Dist'!AT$2,Assumptions!$A$1:$H$1,0)),0)</f>
        <v>66411</v>
      </c>
      <c r="AU66" s="17">
        <f>ROUND(INDEX('Pop and Housing Units'!$B$2:$P$115,MATCH('Property Value Dist'!$B66,'Pop and Housing Units'!$B$2:$B$115,0),MATCH('Property Value Dist'!AU$2,'Pop and Housing Units'!$B$2:$P$2,0))*INDEX(Assumptions!$A$1:$H$16,MATCH('Property Value Dist'!AU$4,Assumptions!$A$1:$A$16,0),MATCH('Property Value Dist'!AU$2,Assumptions!$A$1:$H$1,0)),0)</f>
        <v>25549</v>
      </c>
      <c r="AV66" s="17">
        <f>ROUND(INDEX('Pop and Housing Units'!$B$2:$P$115,MATCH('Property Value Dist'!$B66,'Pop and Housing Units'!$B$2:$B$115,0),MATCH('Property Value Dist'!AV$2,'Pop and Housing Units'!$B$2:$P$2,0))*INDEX(Assumptions!$A$1:$H$16,MATCH('Property Value Dist'!AV$4,Assumptions!$A$1:$A$16,0),MATCH('Property Value Dist'!AV$2,Assumptions!$A$1:$H$1,0)),0)</f>
        <v>76797</v>
      </c>
      <c r="AW66" s="17">
        <f>ROUND(INDEX('Pop and Housing Units'!$B$2:$P$115,MATCH('Property Value Dist'!$B66,'Pop and Housing Units'!$B$2:$B$115,0),MATCH('Property Value Dist'!AW$2,'Pop and Housing Units'!$B$2:$P$2,0))*INDEX(Assumptions!$A$1:$H$16,MATCH('Property Value Dist'!AW$4,Assumptions!$A$1:$A$16,0),MATCH('Property Value Dist'!AW$2,Assumptions!$A$1:$H$1,0)),0)</f>
        <v>22061</v>
      </c>
      <c r="AX66" s="17">
        <f>ROUND(INDEX('Pop and Housing Units'!$B$2:$P$115,MATCH('Property Value Dist'!$B66,'Pop and Housing Units'!$B$2:$B$115,0),MATCH('Property Value Dist'!AX$2,'Pop and Housing Units'!$B$2:$P$2,0))*INDEX(Assumptions!$A$1:$H$16,MATCH('Property Value Dist'!AX$4,Assumptions!$A$1:$A$16,0),MATCH('Property Value Dist'!AX$2,Assumptions!$A$1:$H$1,0)),0)</f>
        <v>13874</v>
      </c>
      <c r="AY66" s="17">
        <f>ROUND(INDEX('Pop and Housing Units'!$B$2:$P$115,MATCH('Property Value Dist'!$B66,'Pop and Housing Units'!$B$2:$B$115,0),MATCH('Property Value Dist'!AY$2,'Pop and Housing Units'!$B$2:$P$2,0))*INDEX(Assumptions!$A$1:$H$16,MATCH('Property Value Dist'!AY$4,Assumptions!$A$1:$A$16,0),MATCH('Property Value Dist'!AY$2,Assumptions!$A$1:$H$1,0)),0)</f>
        <v>8188</v>
      </c>
      <c r="AZ66" s="17">
        <f>ROUND(INDEX('Pop and Housing Units'!$B$2:$P$115,MATCH('Property Value Dist'!$B66,'Pop and Housing Units'!$B$2:$B$115,0),MATCH('Property Value Dist'!AZ$2,'Pop and Housing Units'!$B$2:$P$2,0))*INDEX(Assumptions!$A$1:$H$16,MATCH('Property Value Dist'!AZ$4,Assumptions!$A$1:$A$16,0),MATCH('Property Value Dist'!AZ$2,Assumptions!$A$1:$H$1,0)),0)</f>
        <v>1971</v>
      </c>
      <c r="BA66" s="17">
        <f>ROUND(INDEX('Pop and Housing Units'!$B$2:$P$115,MATCH('Property Value Dist'!$B66,'Pop and Housing Units'!$B$2:$B$115,0),MATCH('Property Value Dist'!BA$2,'Pop and Housing Units'!$B$2:$P$2,0))*INDEX(Assumptions!$A$1:$H$16,MATCH('Property Value Dist'!BA$4,Assumptions!$A$1:$A$16,0),MATCH('Property Value Dist'!BA$2,Assumptions!$A$1:$H$1,0)),0)</f>
        <v>4549</v>
      </c>
      <c r="BB66" s="17">
        <f>ROUND(INDEX('Pop and Housing Units'!$B$2:$P$115,MATCH('Property Value Dist'!$B66,'Pop and Housing Units'!$B$2:$B$115,0),MATCH('Property Value Dist'!BB$2,'Pop and Housing Units'!$B$2:$P$2,0))*INDEX(Assumptions!$A$1:$H$16,MATCH('Property Value Dist'!BB$4,Assumptions!$A$1:$A$16,0),MATCH('Property Value Dist'!BB$2,Assumptions!$A$1:$H$1,0)),0)</f>
        <v>2426</v>
      </c>
      <c r="BC66" s="17">
        <f>ROUND(INDEX('Pop and Housing Units'!$B$2:$P$115,MATCH('Property Value Dist'!$B66,'Pop and Housing Units'!$B$2:$B$115,0),MATCH('Property Value Dist'!BC$2,'Pop and Housing Units'!$B$2:$P$2,0))*INDEX(Assumptions!$A$1:$H$16,MATCH('Property Value Dist'!BC$4,Assumptions!$A$1:$A$16,0),MATCH('Property Value Dist'!BC$2,Assumptions!$A$1:$H$1,0)),0)</f>
        <v>89332</v>
      </c>
      <c r="BD66" s="17">
        <f>ROUND(INDEX('Pop and Housing Units'!$B$2:$P$115,MATCH('Property Value Dist'!$B66,'Pop and Housing Units'!$B$2:$B$115,0),MATCH('Property Value Dist'!BD$2,'Pop and Housing Units'!$B$2:$P$2,0))*INDEX(Assumptions!$A$1:$H$16,MATCH('Property Value Dist'!BD$4,Assumptions!$A$1:$A$16,0),MATCH('Property Value Dist'!BD$2,Assumptions!$A$1:$H$1,0)),0)</f>
        <v>125298</v>
      </c>
      <c r="BE66" s="17">
        <f>ROUND(INDEX('Pop and Housing Units'!$B$2:$P$115,MATCH('Property Value Dist'!$B66,'Pop and Housing Units'!$B$2:$B$115,0),MATCH('Property Value Dist'!BE$2,'Pop and Housing Units'!$B$2:$P$2,0))*INDEX(Assumptions!$A$1:$H$16,MATCH('Property Value Dist'!BE$4,Assumptions!$A$1:$A$16,0),MATCH('Property Value Dist'!BE$2,Assumptions!$A$1:$H$1,0)),0)</f>
        <v>169605</v>
      </c>
      <c r="BF66" s="17">
        <f>ROUND(INDEX('Pop and Housing Units'!$B$2:$P$115,MATCH('Property Value Dist'!$B66,'Pop and Housing Units'!$B$2:$B$115,0),MATCH('Property Value Dist'!BF$2,'Pop and Housing Units'!$B$2:$P$2,0))*INDEX(Assumptions!$A$1:$H$16,MATCH('Property Value Dist'!BF$4,Assumptions!$A$1:$A$16,0),MATCH('Property Value Dist'!BF$2,Assumptions!$A$1:$H$1,0)),0)</f>
        <v>167453</v>
      </c>
      <c r="BG66" s="17">
        <f>ROUND(INDEX('Pop and Housing Units'!$B$2:$P$115,MATCH('Property Value Dist'!$B66,'Pop and Housing Units'!$B$2:$B$115,0),MATCH('Property Value Dist'!BG$2,'Pop and Housing Units'!$B$2:$P$2,0))*INDEX(Assumptions!$A$1:$H$16,MATCH('Property Value Dist'!BG$4,Assumptions!$A$1:$A$16,0),MATCH('Property Value Dist'!BG$2,Assumptions!$A$1:$H$1,0)),0)</f>
        <v>106911</v>
      </c>
      <c r="BH66" s="17">
        <f>ROUND(INDEX('Pop and Housing Units'!$B$2:$P$115,MATCH('Property Value Dist'!$B66,'Pop and Housing Units'!$B$2:$B$115,0),MATCH('Property Value Dist'!BH$2,'Pop and Housing Units'!$B$2:$P$2,0))*INDEX(Assumptions!$A$1:$H$16,MATCH('Property Value Dist'!BH$4,Assumptions!$A$1:$A$16,0),MATCH('Property Value Dist'!BH$2,Assumptions!$A$1:$H$1,0)),0)</f>
        <v>60900</v>
      </c>
      <c r="BI66" s="17">
        <f>ROUND(INDEX('Pop and Housing Units'!$B$2:$P$115,MATCH('Property Value Dist'!$B66,'Pop and Housing Units'!$B$2:$B$115,0),MATCH('Property Value Dist'!BI$2,'Pop and Housing Units'!$B$2:$P$2,0))*INDEX(Assumptions!$A$1:$H$16,MATCH('Property Value Dist'!BI$4,Assumptions!$A$1:$A$16,0),MATCH('Property Value Dist'!BI$2,Assumptions!$A$1:$H$1,0)),0)</f>
        <v>113010</v>
      </c>
      <c r="BJ66" s="17">
        <f>ROUND(INDEX('Pop and Housing Units'!$B$2:$P$115,MATCH('Property Value Dist'!$B66,'Pop and Housing Units'!$B$2:$B$115,0),MATCH('Property Value Dist'!BJ$2,'Pop and Housing Units'!$B$2:$P$2,0))*INDEX(Assumptions!$A$1:$H$16,MATCH('Property Value Dist'!BJ$4,Assumptions!$A$1:$A$16,0),MATCH('Property Value Dist'!BJ$2,Assumptions!$A$1:$H$1,0)),0)</f>
        <v>37580</v>
      </c>
      <c r="BK66" s="17">
        <f>ROUND(INDEX('Pop and Housing Units'!$B$2:$P$115,MATCH('Property Value Dist'!$B66,'Pop and Housing Units'!$B$2:$B$115,0),MATCH('Property Value Dist'!BK$2,'Pop and Housing Units'!$B$2:$P$2,0))*INDEX(Assumptions!$A$1:$H$16,MATCH('Property Value Dist'!BK$4,Assumptions!$A$1:$A$16,0),MATCH('Property Value Dist'!BK$2,Assumptions!$A$1:$H$1,0)),0)</f>
        <v>12467</v>
      </c>
      <c r="BL66" s="17">
        <f>ROUND(INDEX('Pop and Housing Units'!$B$2:$P$115,MATCH('Property Value Dist'!$B66,'Pop and Housing Units'!$B$2:$B$115,0),MATCH('Property Value Dist'!BL$2,'Pop and Housing Units'!$B$2:$P$2,0))*INDEX(Assumptions!$A$1:$H$16,MATCH('Property Value Dist'!BL$4,Assumptions!$A$1:$A$16,0),MATCH('Property Value Dist'!BL$2,Assumptions!$A$1:$H$1,0)),0)</f>
        <v>8072</v>
      </c>
      <c r="BM66" s="17">
        <f>ROUND(INDEX('Pop and Housing Units'!$B$2:$P$115,MATCH('Property Value Dist'!$B66,'Pop and Housing Units'!$B$2:$B$115,0),MATCH('Property Value Dist'!BM$2,'Pop and Housing Units'!$B$2:$P$2,0))*INDEX(Assumptions!$A$1:$H$16,MATCH('Property Value Dist'!BM$4,Assumptions!$A$1:$A$16,0),MATCH('Property Value Dist'!BM$2,Assumptions!$A$1:$H$1,0)),0)</f>
        <v>1614</v>
      </c>
      <c r="BN66" s="17">
        <f>ROUND(INDEX('Pop and Housing Units'!$B$2:$P$115,MATCH('Property Value Dist'!$B66,'Pop and Housing Units'!$B$2:$B$115,0),MATCH('Property Value Dist'!BN$2,'Pop and Housing Units'!$B$2:$P$2,0))*INDEX(Assumptions!$A$1:$H$16,MATCH('Property Value Dist'!BN$4,Assumptions!$A$1:$A$16,0),MATCH('Property Value Dist'!BN$2,Assumptions!$A$1:$H$1,0)),0)</f>
        <v>269</v>
      </c>
      <c r="BO66" s="17">
        <f>ROUND(INDEX('Pop and Housing Units'!$B$2:$P$115,MATCH('Property Value Dist'!$B66,'Pop and Housing Units'!$B$2:$B$115,0),MATCH('Property Value Dist'!BO$2,'Pop and Housing Units'!$B$2:$P$2,0))*INDEX(Assumptions!$A$1:$H$16,MATCH('Property Value Dist'!BO$4,Assumptions!$A$1:$A$16,0),MATCH('Property Value Dist'!BO$2,Assumptions!$A$1:$H$1,0)),0)</f>
        <v>4395</v>
      </c>
      <c r="BP66" s="17">
        <f>ROUND(INDEX('Pop and Housing Units'!$B$2:$P$115,MATCH('Property Value Dist'!$B66,'Pop and Housing Units'!$B$2:$B$115,0),MATCH('Property Value Dist'!BP$2,'Pop and Housing Units'!$B$2:$P$2,0))*INDEX(Assumptions!$A$1:$H$16,MATCH('Property Value Dist'!BP$4,Assumptions!$A$1:$A$16,0),MATCH('Property Value Dist'!BP$2,Assumptions!$A$1:$H$1,0)),0)</f>
        <v>18848</v>
      </c>
      <c r="BQ66" s="17">
        <f>ROUND(INDEX('Pop and Housing Units'!$B$2:$P$115,MATCH('Property Value Dist'!$B66,'Pop and Housing Units'!$B$2:$B$115,0),MATCH('Property Value Dist'!BQ$2,'Pop and Housing Units'!$B$2:$P$2,0))*INDEX(Assumptions!$A$1:$H$16,MATCH('Property Value Dist'!BQ$4,Assumptions!$A$1:$A$16,0),MATCH('Property Value Dist'!BQ$2,Assumptions!$A$1:$H$1,0)),0)</f>
        <v>39212</v>
      </c>
      <c r="BR66" s="17">
        <f>ROUND(INDEX('Pop and Housing Units'!$B$2:$P$115,MATCH('Property Value Dist'!$B66,'Pop and Housing Units'!$B$2:$B$115,0),MATCH('Property Value Dist'!BR$2,'Pop and Housing Units'!$B$2:$P$2,0))*INDEX(Assumptions!$A$1:$H$16,MATCH('Property Value Dist'!BR$4,Assumptions!$A$1:$A$16,0),MATCH('Property Value Dist'!BR$2,Assumptions!$A$1:$H$1,0)),0)</f>
        <v>33177</v>
      </c>
      <c r="BS66" s="17">
        <f>ROUND(INDEX('Pop and Housing Units'!$B$2:$P$115,MATCH('Property Value Dist'!$B66,'Pop and Housing Units'!$B$2:$B$115,0),MATCH('Property Value Dist'!BS$2,'Pop and Housing Units'!$B$2:$P$2,0))*INDEX(Assumptions!$A$1:$H$16,MATCH('Property Value Dist'!BS$4,Assumptions!$A$1:$A$16,0),MATCH('Property Value Dist'!BS$2,Assumptions!$A$1:$H$1,0)),0)</f>
        <v>39857</v>
      </c>
      <c r="BT66" s="17">
        <f>ROUND(INDEX('Pop and Housing Units'!$B$2:$P$115,MATCH('Property Value Dist'!$B66,'Pop and Housing Units'!$B$2:$B$115,0),MATCH('Property Value Dist'!BT$2,'Pop and Housing Units'!$B$2:$P$2,0))*INDEX(Assumptions!$A$1:$H$16,MATCH('Property Value Dist'!BT$4,Assumptions!$A$1:$A$16,0),MATCH('Property Value Dist'!BT$2,Assumptions!$A$1:$H$1,0)),0)</f>
        <v>25454</v>
      </c>
      <c r="BU66" s="17">
        <f>ROUND(INDEX('Pop and Housing Units'!$B$2:$P$115,MATCH('Property Value Dist'!$B66,'Pop and Housing Units'!$B$2:$B$115,0),MATCH('Property Value Dist'!BU$2,'Pop and Housing Units'!$B$2:$P$2,0))*INDEX(Assumptions!$A$1:$H$16,MATCH('Property Value Dist'!BU$4,Assumptions!$A$1:$A$16,0),MATCH('Property Value Dist'!BU$2,Assumptions!$A$1:$H$1,0)),0)</f>
        <v>14453</v>
      </c>
      <c r="BV66" s="17">
        <f>ROUND(INDEX('Pop and Housing Units'!$B$2:$P$115,MATCH('Property Value Dist'!$B66,'Pop and Housing Units'!$B$2:$B$115,0),MATCH('Property Value Dist'!BV$2,'Pop and Housing Units'!$B$2:$P$2,0))*INDEX(Assumptions!$A$1:$H$16,MATCH('Property Value Dist'!BV$4,Assumptions!$A$1:$A$16,0),MATCH('Property Value Dist'!BV$2,Assumptions!$A$1:$H$1,0)),0)</f>
        <v>42266</v>
      </c>
      <c r="BW66" s="17">
        <f>ROUND(INDEX('Pop and Housing Units'!$B$2:$P$115,MATCH('Property Value Dist'!$B66,'Pop and Housing Units'!$B$2:$B$115,0),MATCH('Property Value Dist'!BW$2,'Pop and Housing Units'!$B$2:$P$2,0))*INDEX(Assumptions!$A$1:$H$16,MATCH('Property Value Dist'!BW$4,Assumptions!$A$1:$A$16,0),MATCH('Property Value Dist'!BW$2,Assumptions!$A$1:$H$1,0)),0)</f>
        <v>19891</v>
      </c>
      <c r="BX66" s="17">
        <f>ROUND(INDEX('Pop and Housing Units'!$B$2:$P$115,MATCH('Property Value Dist'!$B66,'Pop and Housing Units'!$B$2:$B$115,0),MATCH('Property Value Dist'!BX$2,'Pop and Housing Units'!$B$2:$P$2,0))*INDEX(Assumptions!$A$1:$H$16,MATCH('Property Value Dist'!BX$4,Assumptions!$A$1:$A$16,0),MATCH('Property Value Dist'!BX$2,Assumptions!$A$1:$H$1,0)),0)</f>
        <v>7574</v>
      </c>
      <c r="BY66" s="17">
        <f>ROUND(INDEX('Pop and Housing Units'!$B$2:$P$115,MATCH('Property Value Dist'!$B66,'Pop and Housing Units'!$B$2:$B$115,0),MATCH('Property Value Dist'!BY$2,'Pop and Housing Units'!$B$2:$P$2,0))*INDEX(Assumptions!$A$1:$H$16,MATCH('Property Value Dist'!BY$4,Assumptions!$A$1:$A$16,0),MATCH('Property Value Dist'!BY$2,Assumptions!$A$1:$H$1,0)),0)</f>
        <v>3924</v>
      </c>
      <c r="BZ66" s="17">
        <f>ROUND(INDEX('Pop and Housing Units'!$B$2:$P$115,MATCH('Property Value Dist'!$B66,'Pop and Housing Units'!$B$2:$B$115,0),MATCH('Property Value Dist'!BZ$2,'Pop and Housing Units'!$B$2:$P$2,0))*INDEX(Assumptions!$A$1:$H$16,MATCH('Property Value Dist'!BZ$4,Assumptions!$A$1:$A$16,0),MATCH('Property Value Dist'!BZ$2,Assumptions!$A$1:$H$1,0)),0)</f>
        <v>2682</v>
      </c>
      <c r="CA66" s="17">
        <f>ROUND(INDEX('Pop and Housing Units'!$B$2:$P$115,MATCH('Property Value Dist'!$B66,'Pop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66" s="17">
        <f>ROUND(INDEX('Pop and Housing Units'!$B$2:$P$115,MATCH('Property Value Dist'!$B66,'Pop and Housing Units'!$B$2:$B$115,0),MATCH('Property Value Dist'!CB$2,'Pop and Housing Units'!$B$2:$P$2,0))*INDEX(Assumptions!$A$1:$H$16,MATCH('Property Value Dist'!CB$4,Assumptions!$A$1:$A$16,0),MATCH('Property Value Dist'!CB$2,Assumptions!$A$1:$H$1,0)),0)</f>
        <v>993</v>
      </c>
    </row>
    <row r="67" spans="2:80">
      <c r="B67" s="18">
        <f t="shared" si="6"/>
        <v>2082</v>
      </c>
      <c r="C67" s="19">
        <f>ROUND(INDEX('Pop and Housing Units'!$B$2:$P$115,MATCH('Property Value Dist'!$B67,'Pop and Housing Units'!$B$2:$B$115,0),MATCH('Property Value Dist'!C$2,'Pop and Housing Units'!$B$2:$P$2,0))*INDEX(Assumptions!$A$1:$H$16,MATCH('Property Value Dist'!C$4,Assumptions!$A$1:$A$16,0),MATCH('Property Value Dist'!C$2,Assumptions!$A$1:$H$1,0)),0)</f>
        <v>584998</v>
      </c>
      <c r="D67" s="19">
        <f>ROUND(INDEX('Pop and Housing Units'!$B$2:$P$115,MATCH('Property Value Dist'!$B67,'Pop and Housing Units'!$B$2:$B$115,0),MATCH('Property Value Dist'!D$2,'Pop and Housing Units'!$B$2:$P$2,0))*INDEX(Assumptions!$A$1:$H$16,MATCH('Property Value Dist'!D$4,Assumptions!$A$1:$A$16,0),MATCH('Property Value Dist'!D$2,Assumptions!$A$1:$H$1,0)),0)</f>
        <v>624451</v>
      </c>
      <c r="E67" s="19">
        <f>ROUND(INDEX('Pop and Housing Units'!$B$2:$P$115,MATCH('Property Value Dist'!$B67,'Pop and Housing Units'!$B$2:$B$115,0),MATCH('Property Value Dist'!E$2,'Pop and Housing Units'!$B$2:$P$2,0))*INDEX(Assumptions!$A$1:$H$16,MATCH('Property Value Dist'!E$4,Assumptions!$A$1:$A$16,0),MATCH('Property Value Dist'!E$2,Assumptions!$A$1:$H$1,0)),0)</f>
        <v>945519</v>
      </c>
      <c r="F67" s="19">
        <f>ROUND(INDEX('Pop and Housing Units'!$B$2:$P$115,MATCH('Property Value Dist'!$B67,'Pop and Housing Units'!$B$2:$B$115,0),MATCH('Property Value Dist'!F$2,'Pop and Housing Units'!$B$2:$P$2,0))*INDEX(Assumptions!$A$1:$H$16,MATCH('Property Value Dist'!F$4,Assumptions!$A$1:$A$16,0),MATCH('Property Value Dist'!F$2,Assumptions!$A$1:$H$1,0)),0)</f>
        <v>2182177</v>
      </c>
      <c r="G67" s="19">
        <f>ROUND(INDEX('Pop and Housing Units'!$B$2:$P$115,MATCH('Property Value Dist'!$B67,'Pop and Housing Units'!$B$2:$B$115,0),MATCH('Property Value Dist'!G$2,'Pop and Housing Units'!$B$2:$P$2,0))*INDEX(Assumptions!$A$1:$H$16,MATCH('Property Value Dist'!G$4,Assumptions!$A$1:$A$16,0),MATCH('Property Value Dist'!G$2,Assumptions!$A$1:$H$1,0)),0)</f>
        <v>1466575</v>
      </c>
      <c r="H67" s="19">
        <f>ROUND(INDEX('Pop and Housing Units'!$B$2:$P$115,MATCH('Property Value Dist'!$B67,'Pop and Housing Units'!$B$2:$B$115,0),MATCH('Property Value Dist'!H$2,'Pop and Housing Units'!$B$2:$P$2,0))*INDEX(Assumptions!$A$1:$H$16,MATCH('Property Value Dist'!H$4,Assumptions!$A$1:$A$16,0),MATCH('Property Value Dist'!H$2,Assumptions!$A$1:$H$1,0)),0)</f>
        <v>1112856</v>
      </c>
      <c r="I67" s="19">
        <f>ROUND(INDEX('Pop and Housing Units'!$B$2:$P$115,MATCH('Property Value Dist'!$B67,'Pop and Housing Units'!$B$2:$B$115,0),MATCH('Property Value Dist'!I$2,'Pop and Housing Units'!$B$2:$P$2,0))*INDEX(Assumptions!$A$1:$H$16,MATCH('Property Value Dist'!I$4,Assumptions!$A$1:$A$16,0),MATCH('Property Value Dist'!I$2,Assumptions!$A$1:$H$1,0)),0)</f>
        <v>3118173</v>
      </c>
      <c r="J67" s="19">
        <f>ROUND(INDEX('Pop and Housing Units'!$B$2:$P$115,MATCH('Property Value Dist'!$B67,'Pop and Housing Units'!$B$2:$B$115,0),MATCH('Property Value Dist'!J$2,'Pop and Housing Units'!$B$2:$P$2,0))*INDEX(Assumptions!$A$1:$H$16,MATCH('Property Value Dist'!J$4,Assumptions!$A$1:$A$16,0),MATCH('Property Value Dist'!J$2,Assumptions!$A$1:$H$1,0)),0)</f>
        <v>1565889</v>
      </c>
      <c r="K67" s="19">
        <f>ROUND(INDEX('Pop and Housing Units'!$B$2:$P$115,MATCH('Property Value Dist'!$B67,'Pop and Housing Units'!$B$2:$B$115,0),MATCH('Property Value Dist'!K$2,'Pop and Housing Units'!$B$2:$P$2,0))*INDEX(Assumptions!$A$1:$H$16,MATCH('Property Value Dist'!K$4,Assumptions!$A$1:$A$16,0),MATCH('Property Value Dist'!K$2,Assumptions!$A$1:$H$1,0)),0)</f>
        <v>718323</v>
      </c>
      <c r="L67" s="19">
        <f>ROUND(INDEX('Pop and Housing Units'!$B$2:$P$115,MATCH('Property Value Dist'!$B67,'Pop and Housing Units'!$B$2:$B$115,0),MATCH('Property Value Dist'!L$2,'Pop and Housing Units'!$B$2:$P$2,0))*INDEX(Assumptions!$A$1:$H$16,MATCH('Property Value Dist'!L$4,Assumptions!$A$1:$A$16,0),MATCH('Property Value Dist'!L$2,Assumptions!$A$1:$H$1,0)),0)</f>
        <v>779543</v>
      </c>
      <c r="M67" s="19">
        <f>ROUND(INDEX('Pop and Housing Units'!$B$2:$P$115,MATCH('Property Value Dist'!$B67,'Pop and Housing Units'!$B$2:$B$115,0),MATCH('Property Value Dist'!M$2,'Pop and Housing Units'!$B$2:$P$2,0))*INDEX(Assumptions!$A$1:$H$16,MATCH('Property Value Dist'!M$4,Assumptions!$A$1:$A$16,0),MATCH('Property Value Dist'!M$2,Assumptions!$A$1:$H$1,0)),0)</f>
        <v>270731</v>
      </c>
      <c r="N67" s="19">
        <f>ROUND(INDEX('Pop and Housing Units'!$B$2:$P$115,MATCH('Property Value Dist'!$B67,'Pop and Housing Units'!$B$2:$B$115,0),MATCH('Property Value Dist'!N$2,'Pop and Housing Units'!$B$2:$P$2,0))*INDEX(Assumptions!$A$1:$H$16,MATCH('Property Value Dist'!N$4,Assumptions!$A$1:$A$16,0),MATCH('Property Value Dist'!N$2,Assumptions!$A$1:$H$1,0)),0)</f>
        <v>153732</v>
      </c>
      <c r="O67" s="19">
        <f>ROUND(INDEX('Pop and Housing Units'!$B$2:$P$115,MATCH('Property Value Dist'!$B67,'Pop and Housing Units'!$B$2:$B$115,0),MATCH('Property Value Dist'!O$2,'Pop and Housing Units'!$B$2:$P$2,0))*INDEX(Assumptions!$A$1:$H$16,MATCH('Property Value Dist'!O$4,Assumptions!$A$1:$A$16,0),MATCH('Property Value Dist'!O$2,Assumptions!$A$1:$H$1,0)),0)</f>
        <v>81628</v>
      </c>
      <c r="P67" s="19">
        <f>ROUND(INDEX('Pop and Housing Units'!$B$2:$P$115,MATCH('Property Value Dist'!$B67,'Pop and Housing Units'!$B$2:$B$115,0),MATCH('Property Value Dist'!P$2,'Pop and Housing Units'!$B$2:$P$2,0))*INDEX(Assumptions!$A$1:$H$16,MATCH('Property Value Dist'!P$4,Assumptions!$A$1:$A$16,0),MATCH('Property Value Dist'!P$2,Assumptions!$A$1:$H$1,0)),0)</f>
        <v>628471</v>
      </c>
      <c r="Q67" s="19">
        <f>ROUND(INDEX('Pop and Housing Units'!$B$2:$P$115,MATCH('Property Value Dist'!$B67,'Pop and Housing Units'!$B$2:$B$115,0),MATCH('Property Value Dist'!Q$2,'Pop and Housing Units'!$B$2:$P$2,0))*INDEX(Assumptions!$A$1:$H$16,MATCH('Property Value Dist'!Q$4,Assumptions!$A$1:$A$16,0),MATCH('Property Value Dist'!Q$2,Assumptions!$A$1:$H$1,0)),0)</f>
        <v>533158</v>
      </c>
      <c r="R67" s="19">
        <f>ROUND(INDEX('Pop and Housing Units'!$B$2:$P$115,MATCH('Property Value Dist'!$B67,'Pop and Housing Units'!$B$2:$B$115,0),MATCH('Property Value Dist'!R$2,'Pop and Housing Units'!$B$2:$P$2,0))*INDEX(Assumptions!$A$1:$H$16,MATCH('Property Value Dist'!R$4,Assumptions!$A$1:$A$16,0),MATCH('Property Value Dist'!R$2,Assumptions!$A$1:$H$1,0)),0)</f>
        <v>688042</v>
      </c>
      <c r="S67" s="19">
        <f>ROUND(INDEX('Pop and Housing Units'!$B$2:$P$115,MATCH('Property Value Dist'!$B67,'Pop and Housing Units'!$B$2:$B$115,0),MATCH('Property Value Dist'!S$2,'Pop and Housing Units'!$B$2:$P$2,0))*INDEX(Assumptions!$A$1:$H$16,MATCH('Property Value Dist'!S$4,Assumptions!$A$1:$A$16,0),MATCH('Property Value Dist'!S$2,Assumptions!$A$1:$H$1,0)),0)</f>
        <v>1520047</v>
      </c>
      <c r="T67" s="19">
        <f>ROUND(INDEX('Pop and Housing Units'!$B$2:$P$115,MATCH('Property Value Dist'!$B67,'Pop and Housing Units'!$B$2:$B$115,0),MATCH('Property Value Dist'!T$2,'Pop and Housing Units'!$B$2:$P$2,0))*INDEX(Assumptions!$A$1:$H$16,MATCH('Property Value Dist'!T$4,Assumptions!$A$1:$A$16,0),MATCH('Property Value Dist'!T$2,Assumptions!$A$1:$H$1,0)),0)</f>
        <v>1111987</v>
      </c>
      <c r="U67" s="19">
        <f>ROUND(INDEX('Pop and Housing Units'!$B$2:$P$115,MATCH('Property Value Dist'!$B67,'Pop and Housing Units'!$B$2:$B$115,0),MATCH('Property Value Dist'!U$2,'Pop and Housing Units'!$B$2:$P$2,0))*INDEX(Assumptions!$A$1:$H$16,MATCH('Property Value Dist'!U$4,Assumptions!$A$1:$A$16,0),MATCH('Property Value Dist'!U$2,Assumptions!$A$1:$H$1,0)),0)</f>
        <v>940225</v>
      </c>
      <c r="V67" s="19">
        <f>ROUND(INDEX('Pop and Housing Units'!$B$2:$P$115,MATCH('Property Value Dist'!$B67,'Pop and Housing Units'!$B$2:$B$115,0),MATCH('Property Value Dist'!V$2,'Pop and Housing Units'!$B$2:$P$2,0))*INDEX(Assumptions!$A$1:$H$16,MATCH('Property Value Dist'!V$4,Assumptions!$A$1:$A$16,0),MATCH('Property Value Dist'!V$2,Assumptions!$A$1:$H$1,0)),0)</f>
        <v>2426515</v>
      </c>
      <c r="W67" s="19">
        <f>ROUND(INDEX('Pop and Housing Units'!$B$2:$P$115,MATCH('Property Value Dist'!$B67,'Pop and Housing Units'!$B$2:$B$115,0),MATCH('Property Value Dist'!W$2,'Pop and Housing Units'!$B$2:$P$2,0))*INDEX(Assumptions!$A$1:$H$16,MATCH('Property Value Dist'!W$4,Assumptions!$A$1:$A$16,0),MATCH('Property Value Dist'!W$2,Assumptions!$A$1:$H$1,0)),0)</f>
        <v>1117944</v>
      </c>
      <c r="X67" s="19">
        <f>ROUND(INDEX('Pop and Housing Units'!$B$2:$P$115,MATCH('Property Value Dist'!$B67,'Pop and Housing Units'!$B$2:$B$115,0),MATCH('Property Value Dist'!X$2,'Pop and Housing Units'!$B$2:$P$2,0))*INDEX(Assumptions!$A$1:$H$16,MATCH('Property Value Dist'!X$4,Assumptions!$A$1:$A$16,0),MATCH('Property Value Dist'!X$2,Assumptions!$A$1:$H$1,0)),0)</f>
        <v>482523</v>
      </c>
      <c r="Y67" s="19">
        <f>ROUND(INDEX('Pop and Housing Units'!$B$2:$P$115,MATCH('Property Value Dist'!$B67,'Pop and Housing Units'!$B$2:$B$115,0),MATCH('Property Value Dist'!Y$2,'Pop and Housing Units'!$B$2:$P$2,0))*INDEX(Assumptions!$A$1:$H$16,MATCH('Property Value Dist'!Y$4,Assumptions!$A$1:$A$16,0),MATCH('Property Value Dist'!Y$2,Assumptions!$A$1:$H$1,0)),0)</f>
        <v>307782</v>
      </c>
      <c r="Z67" s="19">
        <f>ROUND(INDEX('Pop and Housing Units'!$B$2:$P$115,MATCH('Property Value Dist'!$B67,'Pop and Housing Units'!$B$2:$B$115,0),MATCH('Property Value Dist'!Z$2,'Pop and Housing Units'!$B$2:$P$2,0))*INDEX(Assumptions!$A$1:$H$16,MATCH('Property Value Dist'!Z$4,Assumptions!$A$1:$A$16,0),MATCH('Property Value Dist'!Z$2,Assumptions!$A$1:$H$1,0)),0)</f>
        <v>79428</v>
      </c>
      <c r="AA67" s="19">
        <f>ROUND(INDEX('Pop and Housing Units'!$B$2:$P$115,MATCH('Property Value Dist'!$B67,'Pop and Housing Units'!$B$2:$B$115,0),MATCH('Property Value Dist'!AA$2,'Pop and Housing Units'!$B$2:$P$2,0))*INDEX(Assumptions!$A$1:$H$16,MATCH('Property Value Dist'!AA$4,Assumptions!$A$1:$A$16,0),MATCH('Property Value Dist'!AA$2,Assumptions!$A$1:$H$1,0)),0)</f>
        <v>55599</v>
      </c>
      <c r="AB67" s="19">
        <f>ROUND(INDEX('Pop and Housing Units'!$B$2:$P$115,MATCH('Property Value Dist'!$B67,'Pop and Housing Units'!$B$2:$B$115,0),MATCH('Property Value Dist'!AB$2,'Pop and Housing Units'!$B$2:$P$2,0))*INDEX(Assumptions!$A$1:$H$16,MATCH('Property Value Dist'!AB$4,Assumptions!$A$1:$A$16,0),MATCH('Property Value Dist'!AB$2,Assumptions!$A$1:$H$1,0)),0)</f>
        <v>36735</v>
      </c>
      <c r="AC67" s="19">
        <f>ROUND(INDEX('Pop and Housing Units'!$B$2:$P$115,MATCH('Property Value Dist'!$B67,'Pop and Housing Units'!$B$2:$B$115,0),MATCH('Property Value Dist'!AC$2,'Pop and Housing Units'!$B$2:$P$2,0))*INDEX(Assumptions!$A$1:$H$16,MATCH('Property Value Dist'!AC$4,Assumptions!$A$1:$A$16,0),MATCH('Property Value Dist'!AC$2,Assumptions!$A$1:$H$1,0)),0)</f>
        <v>380395</v>
      </c>
      <c r="AD67" s="19">
        <f>ROUND(INDEX('Pop and Housing Units'!$B$2:$P$115,MATCH('Property Value Dist'!$B67,'Pop and Housing Units'!$B$2:$B$115,0),MATCH('Property Value Dist'!AD$2,'Pop and Housing Units'!$B$2:$P$2,0))*INDEX(Assumptions!$A$1:$H$16,MATCH('Property Value Dist'!AD$4,Assumptions!$A$1:$A$16,0),MATCH('Property Value Dist'!AD$2,Assumptions!$A$1:$H$1,0)),0)</f>
        <v>665692</v>
      </c>
      <c r="AE67" s="19">
        <f>ROUND(INDEX('Pop and Housing Units'!$B$2:$P$115,MATCH('Property Value Dist'!$B67,'Pop and Housing Units'!$B$2:$B$115,0),MATCH('Property Value Dist'!AE$2,'Pop and Housing Units'!$B$2:$P$2,0))*INDEX(Assumptions!$A$1:$H$16,MATCH('Property Value Dist'!AE$4,Assumptions!$A$1:$A$16,0),MATCH('Property Value Dist'!AE$2,Assumptions!$A$1:$H$1,0)),0)</f>
        <v>1199955</v>
      </c>
      <c r="AF67" s="19">
        <f>ROUND(INDEX('Pop and Housing Units'!$B$2:$P$115,MATCH('Property Value Dist'!$B67,'Pop and Housing Units'!$B$2:$B$115,0),MATCH('Property Value Dist'!AF$2,'Pop and Housing Units'!$B$2:$P$2,0))*INDEX(Assumptions!$A$1:$H$16,MATCH('Property Value Dist'!AF$4,Assumptions!$A$1:$A$16,0),MATCH('Property Value Dist'!AF$2,Assumptions!$A$1:$H$1,0)),0)</f>
        <v>2309084</v>
      </c>
      <c r="AG67" s="19">
        <f>ROUND(INDEX('Pop and Housing Units'!$B$2:$P$115,MATCH('Property Value Dist'!$B67,'Pop and Housing Units'!$B$2:$B$115,0),MATCH('Property Value Dist'!AG$2,'Pop and Housing Units'!$B$2:$P$2,0))*INDEX(Assumptions!$A$1:$H$16,MATCH('Property Value Dist'!AG$4,Assumptions!$A$1:$A$16,0),MATCH('Property Value Dist'!AG$2,Assumptions!$A$1:$H$1,0)),0)</f>
        <v>1125158</v>
      </c>
      <c r="AH67" s="19">
        <f>ROUND(INDEX('Pop and Housing Units'!$B$2:$P$115,MATCH('Property Value Dist'!$B67,'Pop and Housing Units'!$B$2:$B$115,0),MATCH('Property Value Dist'!AH$2,'Pop and Housing Units'!$B$2:$P$2,0))*INDEX(Assumptions!$A$1:$H$16,MATCH('Property Value Dist'!AH$4,Assumptions!$A$1:$A$16,0),MATCH('Property Value Dist'!AH$2,Assumptions!$A$1:$H$1,0)),0)</f>
        <v>813148</v>
      </c>
      <c r="AI67" s="19">
        <f>ROUND(INDEX('Pop and Housing Units'!$B$2:$P$115,MATCH('Property Value Dist'!$B67,'Pop and Housing Units'!$B$2:$B$115,0),MATCH('Property Value Dist'!AI$2,'Pop and Housing Units'!$B$2:$P$2,0))*INDEX(Assumptions!$A$1:$H$16,MATCH('Property Value Dist'!AI$4,Assumptions!$A$1:$A$16,0),MATCH('Property Value Dist'!AI$2,Assumptions!$A$1:$H$1,0)),0)</f>
        <v>2023788</v>
      </c>
      <c r="AJ67" s="19">
        <f>ROUND(INDEX('Pop and Housing Units'!$B$2:$P$115,MATCH('Property Value Dist'!$B67,'Pop and Housing Units'!$B$2:$B$115,0),MATCH('Property Value Dist'!AJ$2,'Pop and Housing Units'!$B$2:$P$2,0))*INDEX(Assumptions!$A$1:$H$16,MATCH('Property Value Dist'!AJ$4,Assumptions!$A$1:$A$16,0),MATCH('Property Value Dist'!AJ$2,Assumptions!$A$1:$H$1,0)),0)</f>
        <v>1077074</v>
      </c>
      <c r="AK67" s="19">
        <f>ROUND(INDEX('Pop and Housing Units'!$B$2:$P$115,MATCH('Property Value Dist'!$B67,'Pop and Housing Units'!$B$2:$B$115,0),MATCH('Property Value Dist'!AK$2,'Pop and Housing Units'!$B$2:$P$2,0))*INDEX(Assumptions!$A$1:$H$16,MATCH('Property Value Dist'!AK$4,Assumptions!$A$1:$A$16,0),MATCH('Property Value Dist'!AK$2,Assumptions!$A$1:$H$1,0)),0)</f>
        <v>463740</v>
      </c>
      <c r="AL67" s="19">
        <f>ROUND(INDEX('Pop and Housing Units'!$B$2:$P$115,MATCH('Property Value Dist'!$B67,'Pop and Housing Units'!$B$2:$B$115,0),MATCH('Property Value Dist'!AL$2,'Pop and Housing Units'!$B$2:$P$2,0))*INDEX(Assumptions!$A$1:$H$16,MATCH('Property Value Dist'!AL$4,Assumptions!$A$1:$A$16,0),MATCH('Property Value Dist'!AL$2,Assumptions!$A$1:$H$1,0)),0)</f>
        <v>455192</v>
      </c>
      <c r="AM67" s="19">
        <f>ROUND(INDEX('Pop and Housing Units'!$B$2:$P$115,MATCH('Property Value Dist'!$B67,'Pop and Housing Units'!$B$2:$B$115,0),MATCH('Property Value Dist'!AM$2,'Pop and Housing Units'!$B$2:$P$2,0))*INDEX(Assumptions!$A$1:$H$16,MATCH('Property Value Dist'!AM$4,Assumptions!$A$1:$A$16,0),MATCH('Property Value Dist'!AM$2,Assumptions!$A$1:$H$1,0)),0)</f>
        <v>92962</v>
      </c>
      <c r="AN67" s="19">
        <f>ROUND(INDEX('Pop and Housing Units'!$B$2:$P$115,MATCH('Property Value Dist'!$B67,'Pop and Housing Units'!$B$2:$B$115,0),MATCH('Property Value Dist'!AN$2,'Pop and Housing Units'!$B$2:$P$2,0))*INDEX(Assumptions!$A$1:$H$16,MATCH('Property Value Dist'!AN$4,Assumptions!$A$1:$A$16,0),MATCH('Property Value Dist'!AN$2,Assumptions!$A$1:$H$1,0)),0)</f>
        <v>38467</v>
      </c>
      <c r="AO67" s="19">
        <f>ROUND(INDEX('Pop and Housing Units'!$B$2:$P$115,MATCH('Property Value Dist'!$B67,'Pop and Housing Units'!$B$2:$B$115,0),MATCH('Property Value Dist'!AO$2,'Pop and Housing Units'!$B$2:$P$2,0))*INDEX(Assumptions!$A$1:$H$16,MATCH('Property Value Dist'!AO$4,Assumptions!$A$1:$A$16,0),MATCH('Property Value Dist'!AO$2,Assumptions!$A$1:$H$1,0)),0)</f>
        <v>40604</v>
      </c>
      <c r="AP67" s="19">
        <f>ROUND(INDEX('Pop and Housing Units'!$B$2:$P$115,MATCH('Property Value Dist'!$B67,'Pop and Housing Units'!$B$2:$B$115,0),MATCH('Property Value Dist'!AP$2,'Pop and Housing Units'!$B$2:$P$2,0))*INDEX(Assumptions!$A$1:$H$16,MATCH('Property Value Dist'!AP$4,Assumptions!$A$1:$A$16,0),MATCH('Property Value Dist'!AP$2,Assumptions!$A$1:$H$1,0)),0)</f>
        <v>143484</v>
      </c>
      <c r="AQ67" s="19">
        <f>ROUND(INDEX('Pop and Housing Units'!$B$2:$P$115,MATCH('Property Value Dist'!$B67,'Pop and Housing Units'!$B$2:$B$115,0),MATCH('Property Value Dist'!AQ$2,'Pop and Housing Units'!$B$2:$P$2,0))*INDEX(Assumptions!$A$1:$H$16,MATCH('Property Value Dist'!AQ$4,Assumptions!$A$1:$A$16,0),MATCH('Property Value Dist'!AQ$2,Assumptions!$A$1:$H$1,0)),0)</f>
        <v>143942</v>
      </c>
      <c r="AR67" s="19">
        <f>ROUND(INDEX('Pop and Housing Units'!$B$2:$P$115,MATCH('Property Value Dist'!$B67,'Pop and Housing Units'!$B$2:$B$115,0),MATCH('Property Value Dist'!AR$2,'Pop and Housing Units'!$B$2:$P$2,0))*INDEX(Assumptions!$A$1:$H$16,MATCH('Property Value Dist'!AR$4,Assumptions!$A$1:$A$16,0),MATCH('Property Value Dist'!AR$2,Assumptions!$A$1:$H$1,0)),0)</f>
        <v>120307</v>
      </c>
      <c r="AS67" s="19">
        <f>ROUND(INDEX('Pop and Housing Units'!$B$2:$P$115,MATCH('Property Value Dist'!$B67,'Pop and Housing Units'!$B$2:$B$115,0),MATCH('Property Value Dist'!AS$2,'Pop and Housing Units'!$B$2:$P$2,0))*INDEX(Assumptions!$A$1:$H$16,MATCH('Property Value Dist'!AS$4,Assumptions!$A$1:$A$16,0),MATCH('Property Value Dist'!AS$2,Assumptions!$A$1:$H$1,0)),0)</f>
        <v>131591</v>
      </c>
      <c r="AT67" s="19">
        <f>ROUND(INDEX('Pop and Housing Units'!$B$2:$P$115,MATCH('Property Value Dist'!$B67,'Pop and Housing Units'!$B$2:$B$115,0),MATCH('Property Value Dist'!AT$2,'Pop and Housing Units'!$B$2:$P$2,0))*INDEX(Assumptions!$A$1:$H$16,MATCH('Property Value Dist'!AT$4,Assumptions!$A$1:$A$16,0),MATCH('Property Value Dist'!AT$2,Assumptions!$A$1:$H$1,0)),0)</f>
        <v>66787</v>
      </c>
      <c r="AU67" s="19">
        <f>ROUND(INDEX('Pop and Housing Units'!$B$2:$P$115,MATCH('Property Value Dist'!$B67,'Pop and Housing Units'!$B$2:$B$115,0),MATCH('Property Value Dist'!AU$2,'Pop and Housing Units'!$B$2:$P$2,0))*INDEX(Assumptions!$A$1:$H$16,MATCH('Property Value Dist'!AU$4,Assumptions!$A$1:$A$16,0),MATCH('Property Value Dist'!AU$2,Assumptions!$A$1:$H$1,0)),0)</f>
        <v>25693</v>
      </c>
      <c r="AV67" s="19">
        <f>ROUND(INDEX('Pop and Housing Units'!$B$2:$P$115,MATCH('Property Value Dist'!$B67,'Pop and Housing Units'!$B$2:$B$115,0),MATCH('Property Value Dist'!AV$2,'Pop and Housing Units'!$B$2:$P$2,0))*INDEX(Assumptions!$A$1:$H$16,MATCH('Property Value Dist'!AV$4,Assumptions!$A$1:$A$16,0),MATCH('Property Value Dist'!AV$2,Assumptions!$A$1:$H$1,0)),0)</f>
        <v>77232</v>
      </c>
      <c r="AW67" s="19">
        <f>ROUND(INDEX('Pop and Housing Units'!$B$2:$P$115,MATCH('Property Value Dist'!$B67,'Pop and Housing Units'!$B$2:$B$115,0),MATCH('Property Value Dist'!AW$2,'Pop and Housing Units'!$B$2:$P$2,0))*INDEX(Assumptions!$A$1:$H$16,MATCH('Property Value Dist'!AW$4,Assumptions!$A$1:$A$16,0),MATCH('Property Value Dist'!AW$2,Assumptions!$A$1:$H$1,0)),0)</f>
        <v>22186</v>
      </c>
      <c r="AX67" s="19">
        <f>ROUND(INDEX('Pop and Housing Units'!$B$2:$P$115,MATCH('Property Value Dist'!$B67,'Pop and Housing Units'!$B$2:$B$115,0),MATCH('Property Value Dist'!AX$2,'Pop and Housing Units'!$B$2:$P$2,0))*INDEX(Assumptions!$A$1:$H$16,MATCH('Property Value Dist'!AX$4,Assumptions!$A$1:$A$16,0),MATCH('Property Value Dist'!AX$2,Assumptions!$A$1:$H$1,0)),0)</f>
        <v>13952</v>
      </c>
      <c r="AY67" s="19">
        <f>ROUND(INDEX('Pop and Housing Units'!$B$2:$P$115,MATCH('Property Value Dist'!$B67,'Pop and Housing Units'!$B$2:$B$115,0),MATCH('Property Value Dist'!AY$2,'Pop and Housing Units'!$B$2:$P$2,0))*INDEX(Assumptions!$A$1:$H$16,MATCH('Property Value Dist'!AY$4,Assumptions!$A$1:$A$16,0),MATCH('Property Value Dist'!AY$2,Assumptions!$A$1:$H$1,0)),0)</f>
        <v>8234</v>
      </c>
      <c r="AZ67" s="19">
        <f>ROUND(INDEX('Pop and Housing Units'!$B$2:$P$115,MATCH('Property Value Dist'!$B67,'Pop and Housing Units'!$B$2:$B$115,0),MATCH('Property Value Dist'!AZ$2,'Pop and Housing Units'!$B$2:$P$2,0))*INDEX(Assumptions!$A$1:$H$16,MATCH('Property Value Dist'!AZ$4,Assumptions!$A$1:$A$16,0),MATCH('Property Value Dist'!AZ$2,Assumptions!$A$1:$H$1,0)),0)</f>
        <v>1982</v>
      </c>
      <c r="BA67" s="19">
        <f>ROUND(INDEX('Pop and Housing Units'!$B$2:$P$115,MATCH('Property Value Dist'!$B67,'Pop and Housing Units'!$B$2:$B$115,0),MATCH('Property Value Dist'!BA$2,'Pop and Housing Units'!$B$2:$P$2,0))*INDEX(Assumptions!$A$1:$H$16,MATCH('Property Value Dist'!BA$4,Assumptions!$A$1:$A$16,0),MATCH('Property Value Dist'!BA$2,Assumptions!$A$1:$H$1,0)),0)</f>
        <v>4574</v>
      </c>
      <c r="BB67" s="19">
        <f>ROUND(INDEX('Pop and Housing Units'!$B$2:$P$115,MATCH('Property Value Dist'!$B67,'Pop and Housing Units'!$B$2:$B$115,0),MATCH('Property Value Dist'!BB$2,'Pop and Housing Units'!$B$2:$P$2,0))*INDEX(Assumptions!$A$1:$H$16,MATCH('Property Value Dist'!BB$4,Assumptions!$A$1:$A$16,0),MATCH('Property Value Dist'!BB$2,Assumptions!$A$1:$H$1,0)),0)</f>
        <v>2440</v>
      </c>
      <c r="BC67" s="19">
        <f>ROUND(INDEX('Pop and Housing Units'!$B$2:$P$115,MATCH('Property Value Dist'!$B67,'Pop and Housing Units'!$B$2:$B$115,0),MATCH('Property Value Dist'!BC$2,'Pop and Housing Units'!$B$2:$P$2,0))*INDEX(Assumptions!$A$1:$H$16,MATCH('Property Value Dist'!BC$4,Assumptions!$A$1:$A$16,0),MATCH('Property Value Dist'!BC$2,Assumptions!$A$1:$H$1,0)),0)</f>
        <v>89871</v>
      </c>
      <c r="BD67" s="19">
        <f>ROUND(INDEX('Pop and Housing Units'!$B$2:$P$115,MATCH('Property Value Dist'!$B67,'Pop and Housing Units'!$B$2:$B$115,0),MATCH('Property Value Dist'!BD$2,'Pop and Housing Units'!$B$2:$P$2,0))*INDEX(Assumptions!$A$1:$H$16,MATCH('Property Value Dist'!BD$4,Assumptions!$A$1:$A$16,0),MATCH('Property Value Dist'!BD$2,Assumptions!$A$1:$H$1,0)),0)</f>
        <v>126054</v>
      </c>
      <c r="BE67" s="19">
        <f>ROUND(INDEX('Pop and Housing Units'!$B$2:$P$115,MATCH('Property Value Dist'!$B67,'Pop and Housing Units'!$B$2:$B$115,0),MATCH('Property Value Dist'!BE$2,'Pop and Housing Units'!$B$2:$P$2,0))*INDEX(Assumptions!$A$1:$H$16,MATCH('Property Value Dist'!BE$4,Assumptions!$A$1:$A$16,0),MATCH('Property Value Dist'!BE$2,Assumptions!$A$1:$H$1,0)),0)</f>
        <v>170629</v>
      </c>
      <c r="BF67" s="19">
        <f>ROUND(INDEX('Pop and Housing Units'!$B$2:$P$115,MATCH('Property Value Dist'!$B67,'Pop and Housing Units'!$B$2:$B$115,0),MATCH('Property Value Dist'!BF$2,'Pop and Housing Units'!$B$2:$P$2,0))*INDEX(Assumptions!$A$1:$H$16,MATCH('Property Value Dist'!BF$4,Assumptions!$A$1:$A$16,0),MATCH('Property Value Dist'!BF$2,Assumptions!$A$1:$H$1,0)),0)</f>
        <v>168464</v>
      </c>
      <c r="BG67" s="19">
        <f>ROUND(INDEX('Pop and Housing Units'!$B$2:$P$115,MATCH('Property Value Dist'!$B67,'Pop and Housing Units'!$B$2:$B$115,0),MATCH('Property Value Dist'!BG$2,'Pop and Housing Units'!$B$2:$P$2,0))*INDEX(Assumptions!$A$1:$H$16,MATCH('Property Value Dist'!BG$4,Assumptions!$A$1:$A$16,0),MATCH('Property Value Dist'!BG$2,Assumptions!$A$1:$H$1,0)),0)</f>
        <v>107557</v>
      </c>
      <c r="BH67" s="19">
        <f>ROUND(INDEX('Pop and Housing Units'!$B$2:$P$115,MATCH('Property Value Dist'!$B67,'Pop and Housing Units'!$B$2:$B$115,0),MATCH('Property Value Dist'!BH$2,'Pop and Housing Units'!$B$2:$P$2,0))*INDEX(Assumptions!$A$1:$H$16,MATCH('Property Value Dist'!BH$4,Assumptions!$A$1:$A$16,0),MATCH('Property Value Dist'!BH$2,Assumptions!$A$1:$H$1,0)),0)</f>
        <v>61268</v>
      </c>
      <c r="BI67" s="19">
        <f>ROUND(INDEX('Pop and Housing Units'!$B$2:$P$115,MATCH('Property Value Dist'!$B67,'Pop and Housing Units'!$B$2:$B$115,0),MATCH('Property Value Dist'!BI$2,'Pop and Housing Units'!$B$2:$P$2,0))*INDEX(Assumptions!$A$1:$H$16,MATCH('Property Value Dist'!BI$4,Assumptions!$A$1:$A$16,0),MATCH('Property Value Dist'!BI$2,Assumptions!$A$1:$H$1,0)),0)</f>
        <v>113693</v>
      </c>
      <c r="BJ67" s="19">
        <f>ROUND(INDEX('Pop and Housing Units'!$B$2:$P$115,MATCH('Property Value Dist'!$B67,'Pop and Housing Units'!$B$2:$B$115,0),MATCH('Property Value Dist'!BJ$2,'Pop and Housing Units'!$B$2:$P$2,0))*INDEX(Assumptions!$A$1:$H$16,MATCH('Property Value Dist'!BJ$4,Assumptions!$A$1:$A$16,0),MATCH('Property Value Dist'!BJ$2,Assumptions!$A$1:$H$1,0)),0)</f>
        <v>37807</v>
      </c>
      <c r="BK67" s="19">
        <f>ROUND(INDEX('Pop and Housing Units'!$B$2:$P$115,MATCH('Property Value Dist'!$B67,'Pop and Housing Units'!$B$2:$B$115,0),MATCH('Property Value Dist'!BK$2,'Pop and Housing Units'!$B$2:$P$2,0))*INDEX(Assumptions!$A$1:$H$16,MATCH('Property Value Dist'!BK$4,Assumptions!$A$1:$A$16,0),MATCH('Property Value Dist'!BK$2,Assumptions!$A$1:$H$1,0)),0)</f>
        <v>12542</v>
      </c>
      <c r="BL67" s="19">
        <f>ROUND(INDEX('Pop and Housing Units'!$B$2:$P$115,MATCH('Property Value Dist'!$B67,'Pop and Housing Units'!$B$2:$B$115,0),MATCH('Property Value Dist'!BL$2,'Pop and Housing Units'!$B$2:$P$2,0))*INDEX(Assumptions!$A$1:$H$16,MATCH('Property Value Dist'!BL$4,Assumptions!$A$1:$A$16,0),MATCH('Property Value Dist'!BL$2,Assumptions!$A$1:$H$1,0)),0)</f>
        <v>8121</v>
      </c>
      <c r="BM67" s="19">
        <f>ROUND(INDEX('Pop and Housing Units'!$B$2:$P$115,MATCH('Property Value Dist'!$B67,'Pop and Housing Units'!$B$2:$B$115,0),MATCH('Property Value Dist'!BM$2,'Pop and Housing Units'!$B$2:$P$2,0))*INDEX(Assumptions!$A$1:$H$16,MATCH('Property Value Dist'!BM$4,Assumptions!$A$1:$A$16,0),MATCH('Property Value Dist'!BM$2,Assumptions!$A$1:$H$1,0)),0)</f>
        <v>1624</v>
      </c>
      <c r="BN67" s="19">
        <f>ROUND(INDEX('Pop and Housing Units'!$B$2:$P$115,MATCH('Property Value Dist'!$B67,'Pop and Housing Units'!$B$2:$B$115,0),MATCH('Property Value Dist'!BN$2,'Pop and Housing Units'!$B$2:$P$2,0))*INDEX(Assumptions!$A$1:$H$16,MATCH('Property Value Dist'!BN$4,Assumptions!$A$1:$A$16,0),MATCH('Property Value Dist'!BN$2,Assumptions!$A$1:$H$1,0)),0)</f>
        <v>271</v>
      </c>
      <c r="BO67" s="19">
        <f>ROUND(INDEX('Pop and Housing Units'!$B$2:$P$115,MATCH('Property Value Dist'!$B67,'Pop and Housing Units'!$B$2:$B$115,0),MATCH('Property Value Dist'!BO$2,'Pop and Housing Units'!$B$2:$P$2,0))*INDEX(Assumptions!$A$1:$H$16,MATCH('Property Value Dist'!BO$4,Assumptions!$A$1:$A$16,0),MATCH('Property Value Dist'!BO$2,Assumptions!$A$1:$H$1,0)),0)</f>
        <v>4421</v>
      </c>
      <c r="BP67" s="19">
        <f>ROUND(INDEX('Pop and Housing Units'!$B$2:$P$115,MATCH('Property Value Dist'!$B67,'Pop and Housing Units'!$B$2:$B$115,0),MATCH('Property Value Dist'!BP$2,'Pop and Housing Units'!$B$2:$P$2,0))*INDEX(Assumptions!$A$1:$H$16,MATCH('Property Value Dist'!BP$4,Assumptions!$A$1:$A$16,0),MATCH('Property Value Dist'!BP$2,Assumptions!$A$1:$H$1,0)),0)</f>
        <v>19037</v>
      </c>
      <c r="BQ67" s="19">
        <f>ROUND(INDEX('Pop and Housing Units'!$B$2:$P$115,MATCH('Property Value Dist'!$B67,'Pop and Housing Units'!$B$2:$B$115,0),MATCH('Property Value Dist'!BQ$2,'Pop and Housing Units'!$B$2:$P$2,0))*INDEX(Assumptions!$A$1:$H$16,MATCH('Property Value Dist'!BQ$4,Assumptions!$A$1:$A$16,0),MATCH('Property Value Dist'!BQ$2,Assumptions!$A$1:$H$1,0)),0)</f>
        <v>39603</v>
      </c>
      <c r="BR67" s="19">
        <f>ROUND(INDEX('Pop and Housing Units'!$B$2:$P$115,MATCH('Property Value Dist'!$B67,'Pop and Housing Units'!$B$2:$B$115,0),MATCH('Property Value Dist'!BR$2,'Pop and Housing Units'!$B$2:$P$2,0))*INDEX(Assumptions!$A$1:$H$16,MATCH('Property Value Dist'!BR$4,Assumptions!$A$1:$A$16,0),MATCH('Property Value Dist'!BR$2,Assumptions!$A$1:$H$1,0)),0)</f>
        <v>33509</v>
      </c>
      <c r="BS67" s="19">
        <f>ROUND(INDEX('Pop and Housing Units'!$B$2:$P$115,MATCH('Property Value Dist'!$B67,'Pop and Housing Units'!$B$2:$B$115,0),MATCH('Property Value Dist'!BS$2,'Pop and Housing Units'!$B$2:$P$2,0))*INDEX(Assumptions!$A$1:$H$16,MATCH('Property Value Dist'!BS$4,Assumptions!$A$1:$A$16,0),MATCH('Property Value Dist'!BS$2,Assumptions!$A$1:$H$1,0)),0)</f>
        <v>40255</v>
      </c>
      <c r="BT67" s="19">
        <f>ROUND(INDEX('Pop and Housing Units'!$B$2:$P$115,MATCH('Property Value Dist'!$B67,'Pop and Housing Units'!$B$2:$B$115,0),MATCH('Property Value Dist'!BT$2,'Pop and Housing Units'!$B$2:$P$2,0))*INDEX(Assumptions!$A$1:$H$16,MATCH('Property Value Dist'!BT$4,Assumptions!$A$1:$A$16,0),MATCH('Property Value Dist'!BT$2,Assumptions!$A$1:$H$1,0)),0)</f>
        <v>25708</v>
      </c>
      <c r="BU67" s="19">
        <f>ROUND(INDEX('Pop and Housing Units'!$B$2:$P$115,MATCH('Property Value Dist'!$B67,'Pop and Housing Units'!$B$2:$B$115,0),MATCH('Property Value Dist'!BU$2,'Pop and Housing Units'!$B$2:$P$2,0))*INDEX(Assumptions!$A$1:$H$16,MATCH('Property Value Dist'!BU$4,Assumptions!$A$1:$A$16,0),MATCH('Property Value Dist'!BU$2,Assumptions!$A$1:$H$1,0)),0)</f>
        <v>14597</v>
      </c>
      <c r="BV67" s="19">
        <f>ROUND(INDEX('Pop and Housing Units'!$B$2:$P$115,MATCH('Property Value Dist'!$B67,'Pop and Housing Units'!$B$2:$B$115,0),MATCH('Property Value Dist'!BV$2,'Pop and Housing Units'!$B$2:$P$2,0))*INDEX(Assumptions!$A$1:$H$16,MATCH('Property Value Dist'!BV$4,Assumptions!$A$1:$A$16,0),MATCH('Property Value Dist'!BV$2,Assumptions!$A$1:$H$1,0)),0)</f>
        <v>42688</v>
      </c>
      <c r="BW67" s="19">
        <f>ROUND(INDEX('Pop and Housing Units'!$B$2:$P$115,MATCH('Property Value Dist'!$B67,'Pop and Housing Units'!$B$2:$B$115,0),MATCH('Property Value Dist'!BW$2,'Pop and Housing Units'!$B$2:$P$2,0))*INDEX(Assumptions!$A$1:$H$16,MATCH('Property Value Dist'!BW$4,Assumptions!$A$1:$A$16,0),MATCH('Property Value Dist'!BW$2,Assumptions!$A$1:$H$1,0)),0)</f>
        <v>20090</v>
      </c>
      <c r="BX67" s="19">
        <f>ROUND(INDEX('Pop and Housing Units'!$B$2:$P$115,MATCH('Property Value Dist'!$B67,'Pop and Housing Units'!$B$2:$B$115,0),MATCH('Property Value Dist'!BX$2,'Pop and Housing Units'!$B$2:$P$2,0))*INDEX(Assumptions!$A$1:$H$16,MATCH('Property Value Dist'!BX$4,Assumptions!$A$1:$A$16,0),MATCH('Property Value Dist'!BX$2,Assumptions!$A$1:$H$1,0)),0)</f>
        <v>7650</v>
      </c>
      <c r="BY67" s="19">
        <f>ROUND(INDEX('Pop and Housing Units'!$B$2:$P$115,MATCH('Property Value Dist'!$B67,'Pop and Housing Units'!$B$2:$B$115,0),MATCH('Property Value Dist'!BY$2,'Pop and Housing Units'!$B$2:$P$2,0))*INDEX(Assumptions!$A$1:$H$16,MATCH('Property Value Dist'!BY$4,Assumptions!$A$1:$A$16,0),MATCH('Property Value Dist'!BY$2,Assumptions!$A$1:$H$1,0)),0)</f>
        <v>3963</v>
      </c>
      <c r="BZ67" s="19">
        <f>ROUND(INDEX('Pop and Housing Units'!$B$2:$P$115,MATCH('Property Value Dist'!$B67,'Pop and Housing Units'!$B$2:$B$115,0),MATCH('Property Value Dist'!BZ$2,'Pop and Housing Units'!$B$2:$P$2,0))*INDEX(Assumptions!$A$1:$H$16,MATCH('Property Value Dist'!BZ$4,Assumptions!$A$1:$A$16,0),MATCH('Property Value Dist'!BZ$2,Assumptions!$A$1:$H$1,0)),0)</f>
        <v>2709</v>
      </c>
      <c r="CA67" s="19">
        <f>ROUND(INDEX('Pop and Housing Units'!$B$2:$P$115,MATCH('Property Value Dist'!$B67,'Pop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67" s="19">
        <f>ROUND(INDEX('Pop and Housing Units'!$B$2:$P$115,MATCH('Property Value Dist'!$B67,'Pop and Housing Units'!$B$2:$B$115,0),MATCH('Property Value Dist'!CB$2,'Pop and Housing Units'!$B$2:$P$2,0))*INDEX(Assumptions!$A$1:$H$16,MATCH('Property Value Dist'!CB$4,Assumptions!$A$1:$A$16,0),MATCH('Property Value Dist'!CB$2,Assumptions!$A$1:$H$1,0)),0)</f>
        <v>1003</v>
      </c>
    </row>
    <row r="68" spans="2:80">
      <c r="B68" s="18">
        <f t="shared" si="6"/>
        <v>2083</v>
      </c>
      <c r="C68" s="17">
        <f>ROUND(INDEX('Pop and Housing Units'!$B$2:$P$115,MATCH('Property Value Dist'!$B68,'Pop and Housing Units'!$B$2:$B$115,0),MATCH('Property Value Dist'!C$2,'Pop and Housing Units'!$B$2:$P$2,0))*INDEX(Assumptions!$A$1:$H$16,MATCH('Property Value Dist'!C$4,Assumptions!$A$1:$A$16,0),MATCH('Property Value Dist'!C$2,Assumptions!$A$1:$H$1,0)),0)</f>
        <v>609431</v>
      </c>
      <c r="D68" s="17">
        <f>ROUND(INDEX('Pop and Housing Units'!$B$2:$P$115,MATCH('Property Value Dist'!$B68,'Pop and Housing Units'!$B$2:$B$115,0),MATCH('Property Value Dist'!D$2,'Pop and Housing Units'!$B$2:$P$2,0))*INDEX(Assumptions!$A$1:$H$16,MATCH('Property Value Dist'!D$4,Assumptions!$A$1:$A$16,0),MATCH('Property Value Dist'!D$2,Assumptions!$A$1:$H$1,0)),0)</f>
        <v>650533</v>
      </c>
      <c r="E68" s="17">
        <f>ROUND(INDEX('Pop and Housing Units'!$B$2:$P$115,MATCH('Property Value Dist'!$B68,'Pop and Housing Units'!$B$2:$B$115,0),MATCH('Property Value Dist'!E$2,'Pop and Housing Units'!$B$2:$P$2,0))*INDEX(Assumptions!$A$1:$H$16,MATCH('Property Value Dist'!E$4,Assumptions!$A$1:$A$16,0),MATCH('Property Value Dist'!E$2,Assumptions!$A$1:$H$1,0)),0)</f>
        <v>985011</v>
      </c>
      <c r="F68" s="17">
        <f>ROUND(INDEX('Pop and Housing Units'!$B$2:$P$115,MATCH('Property Value Dist'!$B68,'Pop and Housing Units'!$B$2:$B$115,0),MATCH('Property Value Dist'!F$2,'Pop and Housing Units'!$B$2:$P$2,0))*INDEX(Assumptions!$A$1:$H$16,MATCH('Property Value Dist'!F$4,Assumptions!$A$1:$A$16,0),MATCH('Property Value Dist'!F$2,Assumptions!$A$1:$H$1,0)),0)</f>
        <v>2273321</v>
      </c>
      <c r="G68" s="17">
        <f>ROUND(INDEX('Pop and Housing Units'!$B$2:$P$115,MATCH('Property Value Dist'!$B68,'Pop and Housing Units'!$B$2:$B$115,0),MATCH('Property Value Dist'!G$2,'Pop and Housing Units'!$B$2:$P$2,0))*INDEX(Assumptions!$A$1:$H$16,MATCH('Property Value Dist'!G$4,Assumptions!$A$1:$A$16,0),MATCH('Property Value Dist'!G$2,Assumptions!$A$1:$H$1,0)),0)</f>
        <v>1527830</v>
      </c>
      <c r="H68" s="17">
        <f>ROUND(INDEX('Pop and Housing Units'!$B$2:$P$115,MATCH('Property Value Dist'!$B68,'Pop and Housing Units'!$B$2:$B$115,0),MATCH('Property Value Dist'!H$2,'Pop and Housing Units'!$B$2:$P$2,0))*INDEX(Assumptions!$A$1:$H$16,MATCH('Property Value Dist'!H$4,Assumptions!$A$1:$A$16,0),MATCH('Property Value Dist'!H$2,Assumptions!$A$1:$H$1,0)),0)</f>
        <v>1159337</v>
      </c>
      <c r="I68" s="17">
        <f>ROUND(INDEX('Pop and Housing Units'!$B$2:$P$115,MATCH('Property Value Dist'!$B68,'Pop and Housing Units'!$B$2:$B$115,0),MATCH('Property Value Dist'!I$2,'Pop and Housing Units'!$B$2:$P$2,0))*INDEX(Assumptions!$A$1:$H$16,MATCH('Property Value Dist'!I$4,Assumptions!$A$1:$A$16,0),MATCH('Property Value Dist'!I$2,Assumptions!$A$1:$H$1,0)),0)</f>
        <v>3248411</v>
      </c>
      <c r="J68" s="17">
        <f>ROUND(INDEX('Pop and Housing Units'!$B$2:$P$115,MATCH('Property Value Dist'!$B68,'Pop and Housing Units'!$B$2:$B$115,0),MATCH('Property Value Dist'!J$2,'Pop and Housing Units'!$B$2:$P$2,0))*INDEX(Assumptions!$A$1:$H$16,MATCH('Property Value Dist'!J$4,Assumptions!$A$1:$A$16,0),MATCH('Property Value Dist'!J$2,Assumptions!$A$1:$H$1,0)),0)</f>
        <v>1631292</v>
      </c>
      <c r="K68" s="17">
        <f>ROUND(INDEX('Pop and Housing Units'!$B$2:$P$115,MATCH('Property Value Dist'!$B68,'Pop and Housing Units'!$B$2:$B$115,0),MATCH('Property Value Dist'!K$2,'Pop and Housing Units'!$B$2:$P$2,0))*INDEX(Assumptions!$A$1:$H$16,MATCH('Property Value Dist'!K$4,Assumptions!$A$1:$A$16,0),MATCH('Property Value Dist'!K$2,Assumptions!$A$1:$H$1,0)),0)</f>
        <v>748325</v>
      </c>
      <c r="L68" s="17">
        <f>ROUND(INDEX('Pop and Housing Units'!$B$2:$P$115,MATCH('Property Value Dist'!$B68,'Pop and Housing Units'!$B$2:$B$115,0),MATCH('Property Value Dist'!L$2,'Pop and Housing Units'!$B$2:$P$2,0))*INDEX(Assumptions!$A$1:$H$16,MATCH('Property Value Dist'!L$4,Assumptions!$A$1:$A$16,0),MATCH('Property Value Dist'!L$2,Assumptions!$A$1:$H$1,0)),0)</f>
        <v>812103</v>
      </c>
      <c r="M68" s="17">
        <f>ROUND(INDEX('Pop and Housing Units'!$B$2:$P$115,MATCH('Property Value Dist'!$B68,'Pop and Housing Units'!$B$2:$B$115,0),MATCH('Property Value Dist'!M$2,'Pop and Housing Units'!$B$2:$P$2,0))*INDEX(Assumptions!$A$1:$H$16,MATCH('Property Value Dist'!M$4,Assumptions!$A$1:$A$16,0),MATCH('Property Value Dist'!M$2,Assumptions!$A$1:$H$1,0)),0)</f>
        <v>282039</v>
      </c>
      <c r="N68" s="17">
        <f>ROUND(INDEX('Pop and Housing Units'!$B$2:$P$115,MATCH('Property Value Dist'!$B68,'Pop and Housing Units'!$B$2:$B$115,0),MATCH('Property Value Dist'!N$2,'Pop and Housing Units'!$B$2:$P$2,0))*INDEX(Assumptions!$A$1:$H$16,MATCH('Property Value Dist'!N$4,Assumptions!$A$1:$A$16,0),MATCH('Property Value Dist'!N$2,Assumptions!$A$1:$H$1,0)),0)</f>
        <v>160153</v>
      </c>
      <c r="O68" s="17">
        <f>ROUND(INDEX('Pop and Housing Units'!$B$2:$P$115,MATCH('Property Value Dist'!$B68,'Pop and Housing Units'!$B$2:$B$115,0),MATCH('Property Value Dist'!O$2,'Pop and Housing Units'!$B$2:$P$2,0))*INDEX(Assumptions!$A$1:$H$16,MATCH('Property Value Dist'!O$4,Assumptions!$A$1:$A$16,0),MATCH('Property Value Dist'!O$2,Assumptions!$A$1:$H$1,0)),0)</f>
        <v>85037</v>
      </c>
      <c r="P68" s="17">
        <f>ROUND(INDEX('Pop and Housing Units'!$B$2:$P$115,MATCH('Property Value Dist'!$B68,'Pop and Housing Units'!$B$2:$B$115,0),MATCH('Property Value Dist'!P$2,'Pop and Housing Units'!$B$2:$P$2,0))*INDEX(Assumptions!$A$1:$H$16,MATCH('Property Value Dist'!P$4,Assumptions!$A$1:$A$16,0),MATCH('Property Value Dist'!P$2,Assumptions!$A$1:$H$1,0)),0)</f>
        <v>653104</v>
      </c>
      <c r="Q68" s="17">
        <f>ROUND(INDEX('Pop and Housing Units'!$B$2:$P$115,MATCH('Property Value Dist'!$B68,'Pop and Housing Units'!$B$2:$B$115,0),MATCH('Property Value Dist'!Q$2,'Pop and Housing Units'!$B$2:$P$2,0))*INDEX(Assumptions!$A$1:$H$16,MATCH('Property Value Dist'!Q$4,Assumptions!$A$1:$A$16,0),MATCH('Property Value Dist'!Q$2,Assumptions!$A$1:$H$1,0)),0)</f>
        <v>554055</v>
      </c>
      <c r="R68" s="17">
        <f>ROUND(INDEX('Pop and Housing Units'!$B$2:$P$115,MATCH('Property Value Dist'!$B68,'Pop and Housing Units'!$B$2:$B$115,0),MATCH('Property Value Dist'!R$2,'Pop and Housing Units'!$B$2:$P$2,0))*INDEX(Assumptions!$A$1:$H$16,MATCH('Property Value Dist'!R$4,Assumptions!$A$1:$A$16,0),MATCH('Property Value Dist'!R$2,Assumptions!$A$1:$H$1,0)),0)</f>
        <v>715009</v>
      </c>
      <c r="S68" s="17">
        <f>ROUND(INDEX('Pop and Housing Units'!$B$2:$P$115,MATCH('Property Value Dist'!$B68,'Pop and Housing Units'!$B$2:$B$115,0),MATCH('Property Value Dist'!S$2,'Pop and Housing Units'!$B$2:$P$2,0))*INDEX(Assumptions!$A$1:$H$16,MATCH('Property Value Dist'!S$4,Assumptions!$A$1:$A$16,0),MATCH('Property Value Dist'!S$2,Assumptions!$A$1:$H$1,0)),0)</f>
        <v>1579623</v>
      </c>
      <c r="T68" s="17">
        <f>ROUND(INDEX('Pop and Housing Units'!$B$2:$P$115,MATCH('Property Value Dist'!$B68,'Pop and Housing Units'!$B$2:$B$115,0),MATCH('Property Value Dist'!T$2,'Pop and Housing Units'!$B$2:$P$2,0))*INDEX(Assumptions!$A$1:$H$16,MATCH('Property Value Dist'!T$4,Assumptions!$A$1:$A$16,0),MATCH('Property Value Dist'!T$2,Assumptions!$A$1:$H$1,0)),0)</f>
        <v>1155570</v>
      </c>
      <c r="U68" s="17">
        <f>ROUND(INDEX('Pop and Housing Units'!$B$2:$P$115,MATCH('Property Value Dist'!$B68,'Pop and Housing Units'!$B$2:$B$115,0),MATCH('Property Value Dist'!U$2,'Pop and Housing Units'!$B$2:$P$2,0))*INDEX(Assumptions!$A$1:$H$16,MATCH('Property Value Dist'!U$4,Assumptions!$A$1:$A$16,0),MATCH('Property Value Dist'!U$2,Assumptions!$A$1:$H$1,0)),0)</f>
        <v>977076</v>
      </c>
      <c r="V68" s="17">
        <f>ROUND(INDEX('Pop and Housing Units'!$B$2:$P$115,MATCH('Property Value Dist'!$B68,'Pop and Housing Units'!$B$2:$B$115,0),MATCH('Property Value Dist'!V$2,'Pop and Housing Units'!$B$2:$P$2,0))*INDEX(Assumptions!$A$1:$H$16,MATCH('Property Value Dist'!V$4,Assumptions!$A$1:$A$16,0),MATCH('Property Value Dist'!V$2,Assumptions!$A$1:$H$1,0)),0)</f>
        <v>2521619</v>
      </c>
      <c r="W68" s="17">
        <f>ROUND(INDEX('Pop and Housing Units'!$B$2:$P$115,MATCH('Property Value Dist'!$B68,'Pop and Housing Units'!$B$2:$B$115,0),MATCH('Property Value Dist'!W$2,'Pop and Housing Units'!$B$2:$P$2,0))*INDEX(Assumptions!$A$1:$H$16,MATCH('Property Value Dist'!W$4,Assumptions!$A$1:$A$16,0),MATCH('Property Value Dist'!W$2,Assumptions!$A$1:$H$1,0)),0)</f>
        <v>1161761</v>
      </c>
      <c r="X68" s="17">
        <f>ROUND(INDEX('Pop and Housing Units'!$B$2:$P$115,MATCH('Property Value Dist'!$B68,'Pop and Housing Units'!$B$2:$B$115,0),MATCH('Property Value Dist'!X$2,'Pop and Housing Units'!$B$2:$P$2,0))*INDEX(Assumptions!$A$1:$H$16,MATCH('Property Value Dist'!X$4,Assumptions!$A$1:$A$16,0),MATCH('Property Value Dist'!X$2,Assumptions!$A$1:$H$1,0)),0)</f>
        <v>501435</v>
      </c>
      <c r="Y68" s="17">
        <f>ROUND(INDEX('Pop and Housing Units'!$B$2:$P$115,MATCH('Property Value Dist'!$B68,'Pop and Housing Units'!$B$2:$B$115,0),MATCH('Property Value Dist'!Y$2,'Pop and Housing Units'!$B$2:$P$2,0))*INDEX(Assumptions!$A$1:$H$16,MATCH('Property Value Dist'!Y$4,Assumptions!$A$1:$A$16,0),MATCH('Property Value Dist'!Y$2,Assumptions!$A$1:$H$1,0)),0)</f>
        <v>319845</v>
      </c>
      <c r="Z68" s="17">
        <f>ROUND(INDEX('Pop and Housing Units'!$B$2:$P$115,MATCH('Property Value Dist'!$B68,'Pop and Housing Units'!$B$2:$B$115,0),MATCH('Property Value Dist'!Z$2,'Pop and Housing Units'!$B$2:$P$2,0))*INDEX(Assumptions!$A$1:$H$16,MATCH('Property Value Dist'!Z$4,Assumptions!$A$1:$A$16,0),MATCH('Property Value Dist'!Z$2,Assumptions!$A$1:$H$1,0)),0)</f>
        <v>82541</v>
      </c>
      <c r="AA68" s="17">
        <f>ROUND(INDEX('Pop and Housing Units'!$B$2:$P$115,MATCH('Property Value Dist'!$B68,'Pop and Housing Units'!$B$2:$B$115,0),MATCH('Property Value Dist'!AA$2,'Pop and Housing Units'!$B$2:$P$2,0))*INDEX(Assumptions!$A$1:$H$16,MATCH('Property Value Dist'!AA$4,Assumptions!$A$1:$A$16,0),MATCH('Property Value Dist'!AA$2,Assumptions!$A$1:$H$1,0)),0)</f>
        <v>57779</v>
      </c>
      <c r="AB68" s="17">
        <f>ROUND(INDEX('Pop and Housing Units'!$B$2:$P$115,MATCH('Property Value Dist'!$B68,'Pop and Housing Units'!$B$2:$B$115,0),MATCH('Property Value Dist'!AB$2,'Pop and Housing Units'!$B$2:$P$2,0))*INDEX(Assumptions!$A$1:$H$16,MATCH('Property Value Dist'!AB$4,Assumptions!$A$1:$A$16,0),MATCH('Property Value Dist'!AB$2,Assumptions!$A$1:$H$1,0)),0)</f>
        <v>38175</v>
      </c>
      <c r="AC68" s="17">
        <f>ROUND(INDEX('Pop and Housing Units'!$B$2:$P$115,MATCH('Property Value Dist'!$B68,'Pop and Housing Units'!$B$2:$B$115,0),MATCH('Property Value Dist'!AC$2,'Pop and Housing Units'!$B$2:$P$2,0))*INDEX(Assumptions!$A$1:$H$16,MATCH('Property Value Dist'!AC$4,Assumptions!$A$1:$A$16,0),MATCH('Property Value Dist'!AC$2,Assumptions!$A$1:$H$1,0)),0)</f>
        <v>396246</v>
      </c>
      <c r="AD68" s="17">
        <f>ROUND(INDEX('Pop and Housing Units'!$B$2:$P$115,MATCH('Property Value Dist'!$B68,'Pop and Housing Units'!$B$2:$B$115,0),MATCH('Property Value Dist'!AD$2,'Pop and Housing Units'!$B$2:$P$2,0))*INDEX(Assumptions!$A$1:$H$16,MATCH('Property Value Dist'!AD$4,Assumptions!$A$1:$A$16,0),MATCH('Property Value Dist'!AD$2,Assumptions!$A$1:$H$1,0)),0)</f>
        <v>693431</v>
      </c>
      <c r="AE68" s="17">
        <f>ROUND(INDEX('Pop and Housing Units'!$B$2:$P$115,MATCH('Property Value Dist'!$B68,'Pop and Housing Units'!$B$2:$B$115,0),MATCH('Property Value Dist'!AE$2,'Pop and Housing Units'!$B$2:$P$2,0))*INDEX(Assumptions!$A$1:$H$16,MATCH('Property Value Dist'!AE$4,Assumptions!$A$1:$A$16,0),MATCH('Property Value Dist'!AE$2,Assumptions!$A$1:$H$1,0)),0)</f>
        <v>1249957</v>
      </c>
      <c r="AF68" s="17">
        <f>ROUND(INDEX('Pop and Housing Units'!$B$2:$P$115,MATCH('Property Value Dist'!$B68,'Pop and Housing Units'!$B$2:$B$115,0),MATCH('Property Value Dist'!AF$2,'Pop and Housing Units'!$B$2:$P$2,0))*INDEX(Assumptions!$A$1:$H$16,MATCH('Property Value Dist'!AF$4,Assumptions!$A$1:$A$16,0),MATCH('Property Value Dist'!AF$2,Assumptions!$A$1:$H$1,0)),0)</f>
        <v>2405305</v>
      </c>
      <c r="AG68" s="17">
        <f>ROUND(INDEX('Pop and Housing Units'!$B$2:$P$115,MATCH('Property Value Dist'!$B68,'Pop and Housing Units'!$B$2:$B$115,0),MATCH('Property Value Dist'!AG$2,'Pop and Housing Units'!$B$2:$P$2,0))*INDEX(Assumptions!$A$1:$H$16,MATCH('Property Value Dist'!AG$4,Assumptions!$A$1:$A$16,0),MATCH('Property Value Dist'!AG$2,Assumptions!$A$1:$H$1,0)),0)</f>
        <v>1172043</v>
      </c>
      <c r="AH68" s="17">
        <f>ROUND(INDEX('Pop and Housing Units'!$B$2:$P$115,MATCH('Property Value Dist'!$B68,'Pop and Housing Units'!$B$2:$B$115,0),MATCH('Property Value Dist'!AH$2,'Pop and Housing Units'!$B$2:$P$2,0))*INDEX(Assumptions!$A$1:$H$16,MATCH('Property Value Dist'!AH$4,Assumptions!$A$1:$A$16,0),MATCH('Property Value Dist'!AH$2,Assumptions!$A$1:$H$1,0)),0)</f>
        <v>847032</v>
      </c>
      <c r="AI68" s="17">
        <f>ROUND(INDEX('Pop and Housing Units'!$B$2:$P$115,MATCH('Property Value Dist'!$B68,'Pop and Housing Units'!$B$2:$B$115,0),MATCH('Property Value Dist'!AI$2,'Pop and Housing Units'!$B$2:$P$2,0))*INDEX(Assumptions!$A$1:$H$16,MATCH('Property Value Dist'!AI$4,Assumptions!$A$1:$A$16,0),MATCH('Property Value Dist'!AI$2,Assumptions!$A$1:$H$1,0)),0)</f>
        <v>2108120</v>
      </c>
      <c r="AJ68" s="17">
        <f>ROUND(INDEX('Pop and Housing Units'!$B$2:$P$115,MATCH('Property Value Dist'!$B68,'Pop and Housing Units'!$B$2:$B$115,0),MATCH('Property Value Dist'!AJ$2,'Pop and Housing Units'!$B$2:$P$2,0))*INDEX(Assumptions!$A$1:$H$16,MATCH('Property Value Dist'!AJ$4,Assumptions!$A$1:$A$16,0),MATCH('Property Value Dist'!AJ$2,Assumptions!$A$1:$H$1,0)),0)</f>
        <v>1121956</v>
      </c>
      <c r="AK68" s="17">
        <f>ROUND(INDEX('Pop and Housing Units'!$B$2:$P$115,MATCH('Property Value Dist'!$B68,'Pop and Housing Units'!$B$2:$B$115,0),MATCH('Property Value Dist'!AK$2,'Pop and Housing Units'!$B$2:$P$2,0))*INDEX(Assumptions!$A$1:$H$16,MATCH('Property Value Dist'!AK$4,Assumptions!$A$1:$A$16,0),MATCH('Property Value Dist'!AK$2,Assumptions!$A$1:$H$1,0)),0)</f>
        <v>483064</v>
      </c>
      <c r="AL68" s="17">
        <f>ROUND(INDEX('Pop and Housing Units'!$B$2:$P$115,MATCH('Property Value Dist'!$B68,'Pop and Housing Units'!$B$2:$B$115,0),MATCH('Property Value Dist'!AL$2,'Pop and Housing Units'!$B$2:$P$2,0))*INDEX(Assumptions!$A$1:$H$16,MATCH('Property Value Dist'!AL$4,Assumptions!$A$1:$A$16,0),MATCH('Property Value Dist'!AL$2,Assumptions!$A$1:$H$1,0)),0)</f>
        <v>474160</v>
      </c>
      <c r="AM68" s="17">
        <f>ROUND(INDEX('Pop and Housing Units'!$B$2:$P$115,MATCH('Property Value Dist'!$B68,'Pop and Housing Units'!$B$2:$B$115,0),MATCH('Property Value Dist'!AM$2,'Pop and Housing Units'!$B$2:$P$2,0))*INDEX(Assumptions!$A$1:$H$16,MATCH('Property Value Dist'!AM$4,Assumptions!$A$1:$A$16,0),MATCH('Property Value Dist'!AM$2,Assumptions!$A$1:$H$1,0)),0)</f>
        <v>96835</v>
      </c>
      <c r="AN68" s="17">
        <f>ROUND(INDEX('Pop and Housing Units'!$B$2:$P$115,MATCH('Property Value Dist'!$B68,'Pop and Housing Units'!$B$2:$B$115,0),MATCH('Property Value Dist'!AN$2,'Pop and Housing Units'!$B$2:$P$2,0))*INDEX(Assumptions!$A$1:$H$16,MATCH('Property Value Dist'!AN$4,Assumptions!$A$1:$A$16,0),MATCH('Property Value Dist'!AN$2,Assumptions!$A$1:$H$1,0)),0)</f>
        <v>40070</v>
      </c>
      <c r="AO68" s="17">
        <f>ROUND(INDEX('Pop and Housing Units'!$B$2:$P$115,MATCH('Property Value Dist'!$B68,'Pop and Housing Units'!$B$2:$B$115,0),MATCH('Property Value Dist'!AO$2,'Pop and Housing Units'!$B$2:$P$2,0))*INDEX(Assumptions!$A$1:$H$16,MATCH('Property Value Dist'!AO$4,Assumptions!$A$1:$A$16,0),MATCH('Property Value Dist'!AO$2,Assumptions!$A$1:$H$1,0)),0)</f>
        <v>42296</v>
      </c>
      <c r="AP68" s="17">
        <f>ROUND(INDEX('Pop and Housing Units'!$B$2:$P$115,MATCH('Property Value Dist'!$B68,'Pop and Housing Units'!$B$2:$B$115,0),MATCH('Property Value Dist'!AP$2,'Pop and Housing Units'!$B$2:$P$2,0))*INDEX(Assumptions!$A$1:$H$16,MATCH('Property Value Dist'!AP$4,Assumptions!$A$1:$A$16,0),MATCH('Property Value Dist'!AP$2,Assumptions!$A$1:$H$1,0)),0)</f>
        <v>144291</v>
      </c>
      <c r="AQ68" s="17">
        <f>ROUND(INDEX('Pop and Housing Units'!$B$2:$P$115,MATCH('Property Value Dist'!$B68,'Pop and Housing Units'!$B$2:$B$115,0),MATCH('Property Value Dist'!AQ$2,'Pop and Housing Units'!$B$2:$P$2,0))*INDEX(Assumptions!$A$1:$H$16,MATCH('Property Value Dist'!AQ$4,Assumptions!$A$1:$A$16,0),MATCH('Property Value Dist'!AQ$2,Assumptions!$A$1:$H$1,0)),0)</f>
        <v>144751</v>
      </c>
      <c r="AR68" s="17">
        <f>ROUND(INDEX('Pop and Housing Units'!$B$2:$P$115,MATCH('Property Value Dist'!$B68,'Pop and Housing Units'!$B$2:$B$115,0),MATCH('Property Value Dist'!AR$2,'Pop and Housing Units'!$B$2:$P$2,0))*INDEX(Assumptions!$A$1:$H$16,MATCH('Property Value Dist'!AR$4,Assumptions!$A$1:$A$16,0),MATCH('Property Value Dist'!AR$2,Assumptions!$A$1:$H$1,0)),0)</f>
        <v>120984</v>
      </c>
      <c r="AS68" s="17">
        <f>ROUND(INDEX('Pop and Housing Units'!$B$2:$P$115,MATCH('Property Value Dist'!$B68,'Pop and Housing Units'!$B$2:$B$115,0),MATCH('Property Value Dist'!AS$2,'Pop and Housing Units'!$B$2:$P$2,0))*INDEX(Assumptions!$A$1:$H$16,MATCH('Property Value Dist'!AS$4,Assumptions!$A$1:$A$16,0),MATCH('Property Value Dist'!AS$2,Assumptions!$A$1:$H$1,0)),0)</f>
        <v>132331</v>
      </c>
      <c r="AT68" s="17">
        <f>ROUND(INDEX('Pop and Housing Units'!$B$2:$P$115,MATCH('Property Value Dist'!$B68,'Pop and Housing Units'!$B$2:$B$115,0),MATCH('Property Value Dist'!AT$2,'Pop and Housing Units'!$B$2:$P$2,0))*INDEX(Assumptions!$A$1:$H$16,MATCH('Property Value Dist'!AT$4,Assumptions!$A$1:$A$16,0),MATCH('Property Value Dist'!AT$2,Assumptions!$A$1:$H$1,0)),0)</f>
        <v>67162</v>
      </c>
      <c r="AU68" s="17">
        <f>ROUND(INDEX('Pop and Housing Units'!$B$2:$P$115,MATCH('Property Value Dist'!$B68,'Pop and Housing Units'!$B$2:$B$115,0),MATCH('Property Value Dist'!AU$2,'Pop and Housing Units'!$B$2:$P$2,0))*INDEX(Assumptions!$A$1:$H$16,MATCH('Property Value Dist'!AU$4,Assumptions!$A$1:$A$16,0),MATCH('Property Value Dist'!AU$2,Assumptions!$A$1:$H$1,0)),0)</f>
        <v>25838</v>
      </c>
      <c r="AV68" s="17">
        <f>ROUND(INDEX('Pop and Housing Units'!$B$2:$P$115,MATCH('Property Value Dist'!$B68,'Pop and Housing Units'!$B$2:$B$115,0),MATCH('Property Value Dist'!AV$2,'Pop and Housing Units'!$B$2:$P$2,0))*INDEX(Assumptions!$A$1:$H$16,MATCH('Property Value Dist'!AV$4,Assumptions!$A$1:$A$16,0),MATCH('Property Value Dist'!AV$2,Assumptions!$A$1:$H$1,0)),0)</f>
        <v>77666</v>
      </c>
      <c r="AW68" s="17">
        <f>ROUND(INDEX('Pop and Housing Units'!$B$2:$P$115,MATCH('Property Value Dist'!$B68,'Pop and Housing Units'!$B$2:$B$115,0),MATCH('Property Value Dist'!AW$2,'Pop and Housing Units'!$B$2:$P$2,0))*INDEX(Assumptions!$A$1:$H$16,MATCH('Property Value Dist'!AW$4,Assumptions!$A$1:$A$16,0),MATCH('Property Value Dist'!AW$2,Assumptions!$A$1:$H$1,0)),0)</f>
        <v>22311</v>
      </c>
      <c r="AX68" s="17">
        <f>ROUND(INDEX('Pop and Housing Units'!$B$2:$P$115,MATCH('Property Value Dist'!$B68,'Pop and Housing Units'!$B$2:$B$115,0),MATCH('Property Value Dist'!AX$2,'Pop and Housing Units'!$B$2:$P$2,0))*INDEX(Assumptions!$A$1:$H$16,MATCH('Property Value Dist'!AX$4,Assumptions!$A$1:$A$16,0),MATCH('Property Value Dist'!AX$2,Assumptions!$A$1:$H$1,0)),0)</f>
        <v>14030</v>
      </c>
      <c r="AY68" s="17">
        <f>ROUND(INDEX('Pop and Housing Units'!$B$2:$P$115,MATCH('Property Value Dist'!$B68,'Pop and Housing Units'!$B$2:$B$115,0),MATCH('Property Value Dist'!AY$2,'Pop and Housing Units'!$B$2:$P$2,0))*INDEX(Assumptions!$A$1:$H$16,MATCH('Property Value Dist'!AY$4,Assumptions!$A$1:$A$16,0),MATCH('Property Value Dist'!AY$2,Assumptions!$A$1:$H$1,0)),0)</f>
        <v>8280</v>
      </c>
      <c r="AZ68" s="17">
        <f>ROUND(INDEX('Pop and Housing Units'!$B$2:$P$115,MATCH('Property Value Dist'!$B68,'Pop and Housing Units'!$B$2:$B$115,0),MATCH('Property Value Dist'!AZ$2,'Pop and Housing Units'!$B$2:$P$2,0))*INDEX(Assumptions!$A$1:$H$16,MATCH('Property Value Dist'!AZ$4,Assumptions!$A$1:$A$16,0),MATCH('Property Value Dist'!AZ$2,Assumptions!$A$1:$H$1,0)),0)</f>
        <v>1993</v>
      </c>
      <c r="BA68" s="17">
        <f>ROUND(INDEX('Pop and Housing Units'!$B$2:$P$115,MATCH('Property Value Dist'!$B68,'Pop and Housing Units'!$B$2:$B$115,0),MATCH('Property Value Dist'!BA$2,'Pop and Housing Units'!$B$2:$P$2,0))*INDEX(Assumptions!$A$1:$H$16,MATCH('Property Value Dist'!BA$4,Assumptions!$A$1:$A$16,0),MATCH('Property Value Dist'!BA$2,Assumptions!$A$1:$H$1,0)),0)</f>
        <v>4600</v>
      </c>
      <c r="BB68" s="17">
        <f>ROUND(INDEX('Pop and Housing Units'!$B$2:$P$115,MATCH('Property Value Dist'!$B68,'Pop and Housing Units'!$B$2:$B$115,0),MATCH('Property Value Dist'!BB$2,'Pop and Housing Units'!$B$2:$P$2,0))*INDEX(Assumptions!$A$1:$H$16,MATCH('Property Value Dist'!BB$4,Assumptions!$A$1:$A$16,0),MATCH('Property Value Dist'!BB$2,Assumptions!$A$1:$H$1,0)),0)</f>
        <v>2453</v>
      </c>
      <c r="BC68" s="17">
        <f>ROUND(INDEX('Pop and Housing Units'!$B$2:$P$115,MATCH('Property Value Dist'!$B68,'Pop and Housing Units'!$B$2:$B$115,0),MATCH('Property Value Dist'!BC$2,'Pop and Housing Units'!$B$2:$P$2,0))*INDEX(Assumptions!$A$1:$H$16,MATCH('Property Value Dist'!BC$4,Assumptions!$A$1:$A$16,0),MATCH('Property Value Dist'!BC$2,Assumptions!$A$1:$H$1,0)),0)</f>
        <v>90411</v>
      </c>
      <c r="BD68" s="17">
        <f>ROUND(INDEX('Pop and Housing Units'!$B$2:$P$115,MATCH('Property Value Dist'!$B68,'Pop and Housing Units'!$B$2:$B$115,0),MATCH('Property Value Dist'!BD$2,'Pop and Housing Units'!$B$2:$P$2,0))*INDEX(Assumptions!$A$1:$H$16,MATCH('Property Value Dist'!BD$4,Assumptions!$A$1:$A$16,0),MATCH('Property Value Dist'!BD$2,Assumptions!$A$1:$H$1,0)),0)</f>
        <v>126811</v>
      </c>
      <c r="BE68" s="17">
        <f>ROUND(INDEX('Pop and Housing Units'!$B$2:$P$115,MATCH('Property Value Dist'!$B68,'Pop and Housing Units'!$B$2:$B$115,0),MATCH('Property Value Dist'!BE$2,'Pop and Housing Units'!$B$2:$P$2,0))*INDEX(Assumptions!$A$1:$H$16,MATCH('Property Value Dist'!BE$4,Assumptions!$A$1:$A$16,0),MATCH('Property Value Dist'!BE$2,Assumptions!$A$1:$H$1,0)),0)</f>
        <v>171653</v>
      </c>
      <c r="BF68" s="17">
        <f>ROUND(INDEX('Pop and Housing Units'!$B$2:$P$115,MATCH('Property Value Dist'!$B68,'Pop and Housing Units'!$B$2:$B$115,0),MATCH('Property Value Dist'!BF$2,'Pop and Housing Units'!$B$2:$P$2,0))*INDEX(Assumptions!$A$1:$H$16,MATCH('Property Value Dist'!BF$4,Assumptions!$A$1:$A$16,0),MATCH('Property Value Dist'!BF$2,Assumptions!$A$1:$H$1,0)),0)</f>
        <v>169474</v>
      </c>
      <c r="BG68" s="17">
        <f>ROUND(INDEX('Pop and Housing Units'!$B$2:$P$115,MATCH('Property Value Dist'!$B68,'Pop and Housing Units'!$B$2:$B$115,0),MATCH('Property Value Dist'!BG$2,'Pop and Housing Units'!$B$2:$P$2,0))*INDEX(Assumptions!$A$1:$H$16,MATCH('Property Value Dist'!BG$4,Assumptions!$A$1:$A$16,0),MATCH('Property Value Dist'!BG$2,Assumptions!$A$1:$H$1,0)),0)</f>
        <v>108202</v>
      </c>
      <c r="BH68" s="17">
        <f>ROUND(INDEX('Pop and Housing Units'!$B$2:$P$115,MATCH('Property Value Dist'!$B68,'Pop and Housing Units'!$B$2:$B$115,0),MATCH('Property Value Dist'!BH$2,'Pop and Housing Units'!$B$2:$P$2,0))*INDEX(Assumptions!$A$1:$H$16,MATCH('Property Value Dist'!BH$4,Assumptions!$A$1:$A$16,0),MATCH('Property Value Dist'!BH$2,Assumptions!$A$1:$H$1,0)),0)</f>
        <v>61635</v>
      </c>
      <c r="BI68" s="17">
        <f>ROUND(INDEX('Pop and Housing Units'!$B$2:$P$115,MATCH('Property Value Dist'!$B68,'Pop and Housing Units'!$B$2:$B$115,0),MATCH('Property Value Dist'!BI$2,'Pop and Housing Units'!$B$2:$P$2,0))*INDEX(Assumptions!$A$1:$H$16,MATCH('Property Value Dist'!BI$4,Assumptions!$A$1:$A$16,0),MATCH('Property Value Dist'!BI$2,Assumptions!$A$1:$H$1,0)),0)</f>
        <v>114375</v>
      </c>
      <c r="BJ68" s="17">
        <f>ROUND(INDEX('Pop and Housing Units'!$B$2:$P$115,MATCH('Property Value Dist'!$B68,'Pop and Housing Units'!$B$2:$B$115,0),MATCH('Property Value Dist'!BJ$2,'Pop and Housing Units'!$B$2:$P$2,0))*INDEX(Assumptions!$A$1:$H$16,MATCH('Property Value Dist'!BJ$4,Assumptions!$A$1:$A$16,0),MATCH('Property Value Dist'!BJ$2,Assumptions!$A$1:$H$1,0)),0)</f>
        <v>38034</v>
      </c>
      <c r="BK68" s="17">
        <f>ROUND(INDEX('Pop and Housing Units'!$B$2:$P$115,MATCH('Property Value Dist'!$B68,'Pop and Housing Units'!$B$2:$B$115,0),MATCH('Property Value Dist'!BK$2,'Pop and Housing Units'!$B$2:$P$2,0))*INDEX(Assumptions!$A$1:$H$16,MATCH('Property Value Dist'!BK$4,Assumptions!$A$1:$A$16,0),MATCH('Property Value Dist'!BK$2,Assumptions!$A$1:$H$1,0)),0)</f>
        <v>12618</v>
      </c>
      <c r="BL68" s="17">
        <f>ROUND(INDEX('Pop and Housing Units'!$B$2:$P$115,MATCH('Property Value Dist'!$B68,'Pop and Housing Units'!$B$2:$B$115,0),MATCH('Property Value Dist'!BL$2,'Pop and Housing Units'!$B$2:$P$2,0))*INDEX(Assumptions!$A$1:$H$16,MATCH('Property Value Dist'!BL$4,Assumptions!$A$1:$A$16,0),MATCH('Property Value Dist'!BL$2,Assumptions!$A$1:$H$1,0)),0)</f>
        <v>8170</v>
      </c>
      <c r="BM68" s="17">
        <f>ROUND(INDEX('Pop and Housing Units'!$B$2:$P$115,MATCH('Property Value Dist'!$B68,'Pop and Housing Units'!$B$2:$B$115,0),MATCH('Property Value Dist'!BM$2,'Pop and Housing Units'!$B$2:$P$2,0))*INDEX(Assumptions!$A$1:$H$16,MATCH('Property Value Dist'!BM$4,Assumptions!$A$1:$A$16,0),MATCH('Property Value Dist'!BM$2,Assumptions!$A$1:$H$1,0)),0)</f>
        <v>1634</v>
      </c>
      <c r="BN68" s="17">
        <f>ROUND(INDEX('Pop and Housing Units'!$B$2:$P$115,MATCH('Property Value Dist'!$B68,'Pop and Housing Units'!$B$2:$B$115,0),MATCH('Property Value Dist'!BN$2,'Pop and Housing Units'!$B$2:$P$2,0))*INDEX(Assumptions!$A$1:$H$16,MATCH('Property Value Dist'!BN$4,Assumptions!$A$1:$A$16,0),MATCH('Property Value Dist'!BN$2,Assumptions!$A$1:$H$1,0)),0)</f>
        <v>272</v>
      </c>
      <c r="BO68" s="17">
        <f>ROUND(INDEX('Pop and Housing Units'!$B$2:$P$115,MATCH('Property Value Dist'!$B68,'Pop and Housing Units'!$B$2:$B$115,0),MATCH('Property Value Dist'!BO$2,'Pop and Housing Units'!$B$2:$P$2,0))*INDEX(Assumptions!$A$1:$H$16,MATCH('Property Value Dist'!BO$4,Assumptions!$A$1:$A$16,0),MATCH('Property Value Dist'!BO$2,Assumptions!$A$1:$H$1,0)),0)</f>
        <v>4448</v>
      </c>
      <c r="BP68" s="17">
        <f>ROUND(INDEX('Pop and Housing Units'!$B$2:$P$115,MATCH('Property Value Dist'!$B68,'Pop and Housing Units'!$B$2:$B$115,0),MATCH('Property Value Dist'!BP$2,'Pop and Housing Units'!$B$2:$P$2,0))*INDEX(Assumptions!$A$1:$H$16,MATCH('Property Value Dist'!BP$4,Assumptions!$A$1:$A$16,0),MATCH('Property Value Dist'!BP$2,Assumptions!$A$1:$H$1,0)),0)</f>
        <v>19227</v>
      </c>
      <c r="BQ68" s="17">
        <f>ROUND(INDEX('Pop and Housing Units'!$B$2:$P$115,MATCH('Property Value Dist'!$B68,'Pop and Housing Units'!$B$2:$B$115,0),MATCH('Property Value Dist'!BQ$2,'Pop and Housing Units'!$B$2:$P$2,0))*INDEX(Assumptions!$A$1:$H$16,MATCH('Property Value Dist'!BQ$4,Assumptions!$A$1:$A$16,0),MATCH('Property Value Dist'!BQ$2,Assumptions!$A$1:$H$1,0)),0)</f>
        <v>39999</v>
      </c>
      <c r="BR68" s="17">
        <f>ROUND(INDEX('Pop and Housing Units'!$B$2:$P$115,MATCH('Property Value Dist'!$B68,'Pop and Housing Units'!$B$2:$B$115,0),MATCH('Property Value Dist'!BR$2,'Pop and Housing Units'!$B$2:$P$2,0))*INDEX(Assumptions!$A$1:$H$16,MATCH('Property Value Dist'!BR$4,Assumptions!$A$1:$A$16,0),MATCH('Property Value Dist'!BR$2,Assumptions!$A$1:$H$1,0)),0)</f>
        <v>33843</v>
      </c>
      <c r="BS68" s="17">
        <f>ROUND(INDEX('Pop and Housing Units'!$B$2:$P$115,MATCH('Property Value Dist'!$B68,'Pop and Housing Units'!$B$2:$B$115,0),MATCH('Property Value Dist'!BS$2,'Pop and Housing Units'!$B$2:$P$2,0))*INDEX(Assumptions!$A$1:$H$16,MATCH('Property Value Dist'!BS$4,Assumptions!$A$1:$A$16,0),MATCH('Property Value Dist'!BS$2,Assumptions!$A$1:$H$1,0)),0)</f>
        <v>40658</v>
      </c>
      <c r="BT68" s="17">
        <f>ROUND(INDEX('Pop and Housing Units'!$B$2:$P$115,MATCH('Property Value Dist'!$B68,'Pop and Housing Units'!$B$2:$B$115,0),MATCH('Property Value Dist'!BT$2,'Pop and Housing Units'!$B$2:$P$2,0))*INDEX(Assumptions!$A$1:$H$16,MATCH('Property Value Dist'!BT$4,Assumptions!$A$1:$A$16,0),MATCH('Property Value Dist'!BT$2,Assumptions!$A$1:$H$1,0)),0)</f>
        <v>25965</v>
      </c>
      <c r="BU68" s="17">
        <f>ROUND(INDEX('Pop and Housing Units'!$B$2:$P$115,MATCH('Property Value Dist'!$B68,'Pop and Housing Units'!$B$2:$B$115,0),MATCH('Property Value Dist'!BU$2,'Pop and Housing Units'!$B$2:$P$2,0))*INDEX(Assumptions!$A$1:$H$16,MATCH('Property Value Dist'!BU$4,Assumptions!$A$1:$A$16,0),MATCH('Property Value Dist'!BU$2,Assumptions!$A$1:$H$1,0)),0)</f>
        <v>14743</v>
      </c>
      <c r="BV68" s="17">
        <f>ROUND(INDEX('Pop and Housing Units'!$B$2:$P$115,MATCH('Property Value Dist'!$B68,'Pop and Housing Units'!$B$2:$B$115,0),MATCH('Property Value Dist'!BV$2,'Pop and Housing Units'!$B$2:$P$2,0))*INDEX(Assumptions!$A$1:$H$16,MATCH('Property Value Dist'!BV$4,Assumptions!$A$1:$A$16,0),MATCH('Property Value Dist'!BV$2,Assumptions!$A$1:$H$1,0)),0)</f>
        <v>43115</v>
      </c>
      <c r="BW68" s="17">
        <f>ROUND(INDEX('Pop and Housing Units'!$B$2:$P$115,MATCH('Property Value Dist'!$B68,'Pop and Housing Units'!$B$2:$B$115,0),MATCH('Property Value Dist'!BW$2,'Pop and Housing Units'!$B$2:$P$2,0))*INDEX(Assumptions!$A$1:$H$16,MATCH('Property Value Dist'!BW$4,Assumptions!$A$1:$A$16,0),MATCH('Property Value Dist'!BW$2,Assumptions!$A$1:$H$1,0)),0)</f>
        <v>20291</v>
      </c>
      <c r="BX68" s="17">
        <f>ROUND(INDEX('Pop and Housing Units'!$B$2:$P$115,MATCH('Property Value Dist'!$B68,'Pop and Housing Units'!$B$2:$B$115,0),MATCH('Property Value Dist'!BX$2,'Pop and Housing Units'!$B$2:$P$2,0))*INDEX(Assumptions!$A$1:$H$16,MATCH('Property Value Dist'!BX$4,Assumptions!$A$1:$A$16,0),MATCH('Property Value Dist'!BX$2,Assumptions!$A$1:$H$1,0)),0)</f>
        <v>7726</v>
      </c>
      <c r="BY68" s="17">
        <f>ROUND(INDEX('Pop and Housing Units'!$B$2:$P$115,MATCH('Property Value Dist'!$B68,'Pop and Housing Units'!$B$2:$B$115,0),MATCH('Property Value Dist'!BY$2,'Pop and Housing Units'!$B$2:$P$2,0))*INDEX(Assumptions!$A$1:$H$16,MATCH('Property Value Dist'!BY$4,Assumptions!$A$1:$A$16,0),MATCH('Property Value Dist'!BY$2,Assumptions!$A$1:$H$1,0)),0)</f>
        <v>4002</v>
      </c>
      <c r="BZ68" s="17">
        <f>ROUND(INDEX('Pop and Housing Units'!$B$2:$P$115,MATCH('Property Value Dist'!$B68,'Pop and Housing Units'!$B$2:$B$115,0),MATCH('Property Value Dist'!BZ$2,'Pop and Housing Units'!$B$2:$P$2,0))*INDEX(Assumptions!$A$1:$H$16,MATCH('Property Value Dist'!BZ$4,Assumptions!$A$1:$A$16,0),MATCH('Property Value Dist'!BZ$2,Assumptions!$A$1:$H$1,0)),0)</f>
        <v>2736</v>
      </c>
      <c r="CA68" s="17">
        <f>ROUND(INDEX('Pop and Housing Units'!$B$2:$P$115,MATCH('Property Value Dist'!$B68,'Pop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68" s="17">
        <f>ROUND(INDEX('Pop and Housing Units'!$B$2:$P$115,MATCH('Property Value Dist'!$B68,'Pop and Housing Units'!$B$2:$B$115,0),MATCH('Property Value Dist'!CB$2,'Pop and Housing Units'!$B$2:$P$2,0))*INDEX(Assumptions!$A$1:$H$16,MATCH('Property Value Dist'!CB$4,Assumptions!$A$1:$A$16,0),MATCH('Property Value Dist'!CB$2,Assumptions!$A$1:$H$1,0)),0)</f>
        <v>1013</v>
      </c>
    </row>
    <row r="69" spans="2:80">
      <c r="B69" s="18">
        <f t="shared" si="6"/>
        <v>2084</v>
      </c>
      <c r="C69" s="19">
        <f>ROUND(INDEX('Pop and Housing Units'!$B$2:$P$115,MATCH('Property Value Dist'!$B69,'Pop and Housing Units'!$B$2:$B$115,0),MATCH('Property Value Dist'!C$2,'Pop and Housing Units'!$B$2:$P$2,0))*INDEX(Assumptions!$A$1:$H$16,MATCH('Property Value Dist'!C$4,Assumptions!$A$1:$A$16,0),MATCH('Property Value Dist'!C$2,Assumptions!$A$1:$H$1,0)),0)</f>
        <v>635087</v>
      </c>
      <c r="D69" s="19">
        <f>ROUND(INDEX('Pop and Housing Units'!$B$2:$P$115,MATCH('Property Value Dist'!$B69,'Pop and Housing Units'!$B$2:$B$115,0),MATCH('Property Value Dist'!D$2,'Pop and Housing Units'!$B$2:$P$2,0))*INDEX(Assumptions!$A$1:$H$16,MATCH('Property Value Dist'!D$4,Assumptions!$A$1:$A$16,0),MATCH('Property Value Dist'!D$2,Assumptions!$A$1:$H$1,0)),0)</f>
        <v>677918</v>
      </c>
      <c r="E69" s="19">
        <f>ROUND(INDEX('Pop and Housing Units'!$B$2:$P$115,MATCH('Property Value Dist'!$B69,'Pop and Housing Units'!$B$2:$B$115,0),MATCH('Property Value Dist'!E$2,'Pop and Housing Units'!$B$2:$P$2,0))*INDEX(Assumptions!$A$1:$H$16,MATCH('Property Value Dist'!E$4,Assumptions!$A$1:$A$16,0),MATCH('Property Value Dist'!E$2,Assumptions!$A$1:$H$1,0)),0)</f>
        <v>1026478</v>
      </c>
      <c r="F69" s="19">
        <f>ROUND(INDEX('Pop and Housing Units'!$B$2:$P$115,MATCH('Property Value Dist'!$B69,'Pop and Housing Units'!$B$2:$B$115,0),MATCH('Property Value Dist'!F$2,'Pop and Housing Units'!$B$2:$P$2,0))*INDEX(Assumptions!$A$1:$H$16,MATCH('Property Value Dist'!F$4,Assumptions!$A$1:$A$16,0),MATCH('Property Value Dist'!F$2,Assumptions!$A$1:$H$1,0)),0)</f>
        <v>2369022</v>
      </c>
      <c r="G69" s="19">
        <f>ROUND(INDEX('Pop and Housing Units'!$B$2:$P$115,MATCH('Property Value Dist'!$B69,'Pop and Housing Units'!$B$2:$B$115,0),MATCH('Property Value Dist'!G$2,'Pop and Housing Units'!$B$2:$P$2,0))*INDEX(Assumptions!$A$1:$H$16,MATCH('Property Value Dist'!G$4,Assumptions!$A$1:$A$16,0),MATCH('Property Value Dist'!G$2,Assumptions!$A$1:$H$1,0)),0)</f>
        <v>1592148</v>
      </c>
      <c r="H69" s="19">
        <f>ROUND(INDEX('Pop and Housing Units'!$B$2:$P$115,MATCH('Property Value Dist'!$B69,'Pop and Housing Units'!$B$2:$B$115,0),MATCH('Property Value Dist'!H$2,'Pop and Housing Units'!$B$2:$P$2,0))*INDEX(Assumptions!$A$1:$H$16,MATCH('Property Value Dist'!H$4,Assumptions!$A$1:$A$16,0),MATCH('Property Value Dist'!H$2,Assumptions!$A$1:$H$1,0)),0)</f>
        <v>1208142</v>
      </c>
      <c r="I69" s="19">
        <f>ROUND(INDEX('Pop and Housing Units'!$B$2:$P$115,MATCH('Property Value Dist'!$B69,'Pop and Housing Units'!$B$2:$B$115,0),MATCH('Property Value Dist'!I$2,'Pop and Housing Units'!$B$2:$P$2,0))*INDEX(Assumptions!$A$1:$H$16,MATCH('Property Value Dist'!I$4,Assumptions!$A$1:$A$16,0),MATCH('Property Value Dist'!I$2,Assumptions!$A$1:$H$1,0)),0)</f>
        <v>3385160</v>
      </c>
      <c r="J69" s="19">
        <f>ROUND(INDEX('Pop and Housing Units'!$B$2:$P$115,MATCH('Property Value Dist'!$B69,'Pop and Housing Units'!$B$2:$B$115,0),MATCH('Property Value Dist'!J$2,'Pop and Housing Units'!$B$2:$P$2,0))*INDEX(Assumptions!$A$1:$H$16,MATCH('Property Value Dist'!J$4,Assumptions!$A$1:$A$16,0),MATCH('Property Value Dist'!J$2,Assumptions!$A$1:$H$1,0)),0)</f>
        <v>1699965</v>
      </c>
      <c r="K69" s="19">
        <f>ROUND(INDEX('Pop and Housing Units'!$B$2:$P$115,MATCH('Property Value Dist'!$B69,'Pop and Housing Units'!$B$2:$B$115,0),MATCH('Property Value Dist'!K$2,'Pop and Housing Units'!$B$2:$P$2,0))*INDEX(Assumptions!$A$1:$H$16,MATCH('Property Value Dist'!K$4,Assumptions!$A$1:$A$16,0),MATCH('Property Value Dist'!K$2,Assumptions!$A$1:$H$1,0)),0)</f>
        <v>779828</v>
      </c>
      <c r="L69" s="19">
        <f>ROUND(INDEX('Pop and Housing Units'!$B$2:$P$115,MATCH('Property Value Dist'!$B69,'Pop and Housing Units'!$B$2:$B$115,0),MATCH('Property Value Dist'!L$2,'Pop and Housing Units'!$B$2:$P$2,0))*INDEX(Assumptions!$A$1:$H$16,MATCH('Property Value Dist'!L$4,Assumptions!$A$1:$A$16,0),MATCH('Property Value Dist'!L$2,Assumptions!$A$1:$H$1,0)),0)</f>
        <v>846290</v>
      </c>
      <c r="M69" s="19">
        <f>ROUND(INDEX('Pop and Housing Units'!$B$2:$P$115,MATCH('Property Value Dist'!$B69,'Pop and Housing Units'!$B$2:$B$115,0),MATCH('Property Value Dist'!M$2,'Pop and Housing Units'!$B$2:$P$2,0))*INDEX(Assumptions!$A$1:$H$16,MATCH('Property Value Dist'!M$4,Assumptions!$A$1:$A$16,0),MATCH('Property Value Dist'!M$2,Assumptions!$A$1:$H$1,0)),0)</f>
        <v>293912</v>
      </c>
      <c r="N69" s="19">
        <f>ROUND(INDEX('Pop and Housing Units'!$B$2:$P$115,MATCH('Property Value Dist'!$B69,'Pop and Housing Units'!$B$2:$B$115,0),MATCH('Property Value Dist'!N$2,'Pop and Housing Units'!$B$2:$P$2,0))*INDEX(Assumptions!$A$1:$H$16,MATCH('Property Value Dist'!N$4,Assumptions!$A$1:$A$16,0),MATCH('Property Value Dist'!N$2,Assumptions!$A$1:$H$1,0)),0)</f>
        <v>166895</v>
      </c>
      <c r="O69" s="19">
        <f>ROUND(INDEX('Pop and Housing Units'!$B$2:$P$115,MATCH('Property Value Dist'!$B69,'Pop and Housing Units'!$B$2:$B$115,0),MATCH('Property Value Dist'!O$2,'Pop and Housing Units'!$B$2:$P$2,0))*INDEX(Assumptions!$A$1:$H$16,MATCH('Property Value Dist'!O$4,Assumptions!$A$1:$A$16,0),MATCH('Property Value Dist'!O$2,Assumptions!$A$1:$H$1,0)),0)</f>
        <v>88617</v>
      </c>
      <c r="P69" s="19">
        <f>ROUND(INDEX('Pop and Housing Units'!$B$2:$P$115,MATCH('Property Value Dist'!$B69,'Pop and Housing Units'!$B$2:$B$115,0),MATCH('Property Value Dist'!P$2,'Pop and Housing Units'!$B$2:$P$2,0))*INDEX(Assumptions!$A$1:$H$16,MATCH('Property Value Dist'!P$4,Assumptions!$A$1:$A$16,0),MATCH('Property Value Dist'!P$2,Assumptions!$A$1:$H$1,0)),0)</f>
        <v>678967</v>
      </c>
      <c r="Q69" s="19">
        <f>ROUND(INDEX('Pop and Housing Units'!$B$2:$P$115,MATCH('Property Value Dist'!$B69,'Pop and Housing Units'!$B$2:$B$115,0),MATCH('Property Value Dist'!Q$2,'Pop and Housing Units'!$B$2:$P$2,0))*INDEX(Assumptions!$A$1:$H$16,MATCH('Property Value Dist'!Q$4,Assumptions!$A$1:$A$16,0),MATCH('Property Value Dist'!Q$2,Assumptions!$A$1:$H$1,0)),0)</f>
        <v>575996</v>
      </c>
      <c r="R69" s="19">
        <f>ROUND(INDEX('Pop and Housing Units'!$B$2:$P$115,MATCH('Property Value Dist'!$B69,'Pop and Housing Units'!$B$2:$B$115,0),MATCH('Property Value Dist'!R$2,'Pop and Housing Units'!$B$2:$P$2,0))*INDEX(Assumptions!$A$1:$H$16,MATCH('Property Value Dist'!R$4,Assumptions!$A$1:$A$16,0),MATCH('Property Value Dist'!R$2,Assumptions!$A$1:$H$1,0)),0)</f>
        <v>743324</v>
      </c>
      <c r="S69" s="19">
        <f>ROUND(INDEX('Pop and Housing Units'!$B$2:$P$115,MATCH('Property Value Dist'!$B69,'Pop and Housing Units'!$B$2:$B$115,0),MATCH('Property Value Dist'!S$2,'Pop and Housing Units'!$B$2:$P$2,0))*INDEX(Assumptions!$A$1:$H$16,MATCH('Property Value Dist'!S$4,Assumptions!$A$1:$A$16,0),MATCH('Property Value Dist'!S$2,Assumptions!$A$1:$H$1,0)),0)</f>
        <v>1642178</v>
      </c>
      <c r="T69" s="19">
        <f>ROUND(INDEX('Pop and Housing Units'!$B$2:$P$115,MATCH('Property Value Dist'!$B69,'Pop and Housing Units'!$B$2:$B$115,0),MATCH('Property Value Dist'!T$2,'Pop and Housing Units'!$B$2:$P$2,0))*INDEX(Assumptions!$A$1:$H$16,MATCH('Property Value Dist'!T$4,Assumptions!$A$1:$A$16,0),MATCH('Property Value Dist'!T$2,Assumptions!$A$1:$H$1,0)),0)</f>
        <v>1201332</v>
      </c>
      <c r="U69" s="19">
        <f>ROUND(INDEX('Pop and Housing Units'!$B$2:$P$115,MATCH('Property Value Dist'!$B69,'Pop and Housing Units'!$B$2:$B$115,0),MATCH('Property Value Dist'!U$2,'Pop and Housing Units'!$B$2:$P$2,0))*INDEX(Assumptions!$A$1:$H$16,MATCH('Property Value Dist'!U$4,Assumptions!$A$1:$A$16,0),MATCH('Property Value Dist'!U$2,Assumptions!$A$1:$H$1,0)),0)</f>
        <v>1015769</v>
      </c>
      <c r="V69" s="19">
        <f>ROUND(INDEX('Pop and Housing Units'!$B$2:$P$115,MATCH('Property Value Dist'!$B69,'Pop and Housing Units'!$B$2:$B$115,0),MATCH('Property Value Dist'!V$2,'Pop and Housing Units'!$B$2:$P$2,0))*INDEX(Assumptions!$A$1:$H$16,MATCH('Property Value Dist'!V$4,Assumptions!$A$1:$A$16,0),MATCH('Property Value Dist'!V$2,Assumptions!$A$1:$H$1,0)),0)</f>
        <v>2621478</v>
      </c>
      <c r="W69" s="19">
        <f>ROUND(INDEX('Pop and Housing Units'!$B$2:$P$115,MATCH('Property Value Dist'!$B69,'Pop and Housing Units'!$B$2:$B$115,0),MATCH('Property Value Dist'!W$2,'Pop and Housing Units'!$B$2:$P$2,0))*INDEX(Assumptions!$A$1:$H$16,MATCH('Property Value Dist'!W$4,Assumptions!$A$1:$A$16,0),MATCH('Property Value Dist'!W$2,Assumptions!$A$1:$H$1,0)),0)</f>
        <v>1207768</v>
      </c>
      <c r="X69" s="19">
        <f>ROUND(INDEX('Pop and Housing Units'!$B$2:$P$115,MATCH('Property Value Dist'!$B69,'Pop and Housing Units'!$B$2:$B$115,0),MATCH('Property Value Dist'!X$2,'Pop and Housing Units'!$B$2:$P$2,0))*INDEX(Assumptions!$A$1:$H$16,MATCH('Property Value Dist'!X$4,Assumptions!$A$1:$A$16,0),MATCH('Property Value Dist'!X$2,Assumptions!$A$1:$H$1,0)),0)</f>
        <v>521292</v>
      </c>
      <c r="Y69" s="19">
        <f>ROUND(INDEX('Pop and Housing Units'!$B$2:$P$115,MATCH('Property Value Dist'!$B69,'Pop and Housing Units'!$B$2:$B$115,0),MATCH('Property Value Dist'!Y$2,'Pop and Housing Units'!$B$2:$P$2,0))*INDEX(Assumptions!$A$1:$H$16,MATCH('Property Value Dist'!Y$4,Assumptions!$A$1:$A$16,0),MATCH('Property Value Dist'!Y$2,Assumptions!$A$1:$H$1,0)),0)</f>
        <v>332512</v>
      </c>
      <c r="Z69" s="19">
        <f>ROUND(INDEX('Pop and Housing Units'!$B$2:$P$115,MATCH('Property Value Dist'!$B69,'Pop and Housing Units'!$B$2:$B$115,0),MATCH('Property Value Dist'!Z$2,'Pop and Housing Units'!$B$2:$P$2,0))*INDEX(Assumptions!$A$1:$H$16,MATCH('Property Value Dist'!Z$4,Assumptions!$A$1:$A$16,0),MATCH('Property Value Dist'!Z$2,Assumptions!$A$1:$H$1,0)),0)</f>
        <v>85809</v>
      </c>
      <c r="AA69" s="19">
        <f>ROUND(INDEX('Pop and Housing Units'!$B$2:$P$115,MATCH('Property Value Dist'!$B69,'Pop and Housing Units'!$B$2:$B$115,0),MATCH('Property Value Dist'!AA$2,'Pop and Housing Units'!$B$2:$P$2,0))*INDEX(Assumptions!$A$1:$H$16,MATCH('Property Value Dist'!AA$4,Assumptions!$A$1:$A$16,0),MATCH('Property Value Dist'!AA$2,Assumptions!$A$1:$H$1,0)),0)</f>
        <v>60067</v>
      </c>
      <c r="AB69" s="19">
        <f>ROUND(INDEX('Pop and Housing Units'!$B$2:$P$115,MATCH('Property Value Dist'!$B69,'Pop and Housing Units'!$B$2:$B$115,0),MATCH('Property Value Dist'!AB$2,'Pop and Housing Units'!$B$2:$P$2,0))*INDEX(Assumptions!$A$1:$H$16,MATCH('Property Value Dist'!AB$4,Assumptions!$A$1:$A$16,0),MATCH('Property Value Dist'!AB$2,Assumptions!$A$1:$H$1,0)),0)</f>
        <v>39687</v>
      </c>
      <c r="AC69" s="19">
        <f>ROUND(INDEX('Pop and Housing Units'!$B$2:$P$115,MATCH('Property Value Dist'!$B69,'Pop and Housing Units'!$B$2:$B$115,0),MATCH('Property Value Dist'!AC$2,'Pop and Housing Units'!$B$2:$P$2,0))*INDEX(Assumptions!$A$1:$H$16,MATCH('Property Value Dist'!AC$4,Assumptions!$A$1:$A$16,0),MATCH('Property Value Dist'!AC$2,Assumptions!$A$1:$H$1,0)),0)</f>
        <v>412890</v>
      </c>
      <c r="AD69" s="19">
        <f>ROUND(INDEX('Pop and Housing Units'!$B$2:$P$115,MATCH('Property Value Dist'!$B69,'Pop and Housing Units'!$B$2:$B$115,0),MATCH('Property Value Dist'!AD$2,'Pop and Housing Units'!$B$2:$P$2,0))*INDEX(Assumptions!$A$1:$H$16,MATCH('Property Value Dist'!AD$4,Assumptions!$A$1:$A$16,0),MATCH('Property Value Dist'!AD$2,Assumptions!$A$1:$H$1,0)),0)</f>
        <v>722558</v>
      </c>
      <c r="AE69" s="19">
        <f>ROUND(INDEX('Pop and Housing Units'!$B$2:$P$115,MATCH('Property Value Dist'!$B69,'Pop and Housing Units'!$B$2:$B$115,0),MATCH('Property Value Dist'!AE$2,'Pop and Housing Units'!$B$2:$P$2,0))*INDEX(Assumptions!$A$1:$H$16,MATCH('Property Value Dist'!AE$4,Assumptions!$A$1:$A$16,0),MATCH('Property Value Dist'!AE$2,Assumptions!$A$1:$H$1,0)),0)</f>
        <v>1302459</v>
      </c>
      <c r="AF69" s="19">
        <f>ROUND(INDEX('Pop and Housing Units'!$B$2:$P$115,MATCH('Property Value Dist'!$B69,'Pop and Housing Units'!$B$2:$B$115,0),MATCH('Property Value Dist'!AF$2,'Pop and Housing Units'!$B$2:$P$2,0))*INDEX(Assumptions!$A$1:$H$16,MATCH('Property Value Dist'!AF$4,Assumptions!$A$1:$A$16,0),MATCH('Property Value Dist'!AF$2,Assumptions!$A$1:$H$1,0)),0)</f>
        <v>2506336</v>
      </c>
      <c r="AG69" s="19">
        <f>ROUND(INDEX('Pop and Housing Units'!$B$2:$P$115,MATCH('Property Value Dist'!$B69,'Pop and Housing Units'!$B$2:$B$115,0),MATCH('Property Value Dist'!AG$2,'Pop and Housing Units'!$B$2:$P$2,0))*INDEX(Assumptions!$A$1:$H$16,MATCH('Property Value Dist'!AG$4,Assumptions!$A$1:$A$16,0),MATCH('Property Value Dist'!AG$2,Assumptions!$A$1:$H$1,0)),0)</f>
        <v>1221273</v>
      </c>
      <c r="AH69" s="19">
        <f>ROUND(INDEX('Pop and Housing Units'!$B$2:$P$115,MATCH('Property Value Dist'!$B69,'Pop and Housing Units'!$B$2:$B$115,0),MATCH('Property Value Dist'!AH$2,'Pop and Housing Units'!$B$2:$P$2,0))*INDEX(Assumptions!$A$1:$H$16,MATCH('Property Value Dist'!AH$4,Assumptions!$A$1:$A$16,0),MATCH('Property Value Dist'!AH$2,Assumptions!$A$1:$H$1,0)),0)</f>
        <v>882611</v>
      </c>
      <c r="AI69" s="19">
        <f>ROUND(INDEX('Pop and Housing Units'!$B$2:$P$115,MATCH('Property Value Dist'!$B69,'Pop and Housing Units'!$B$2:$B$115,0),MATCH('Property Value Dist'!AI$2,'Pop and Housing Units'!$B$2:$P$2,0))*INDEX(Assumptions!$A$1:$H$16,MATCH('Property Value Dist'!AI$4,Assumptions!$A$1:$A$16,0),MATCH('Property Value Dist'!AI$2,Assumptions!$A$1:$H$1,0)),0)</f>
        <v>2196668</v>
      </c>
      <c r="AJ69" s="19">
        <f>ROUND(INDEX('Pop and Housing Units'!$B$2:$P$115,MATCH('Property Value Dist'!$B69,'Pop and Housing Units'!$B$2:$B$115,0),MATCH('Property Value Dist'!AJ$2,'Pop and Housing Units'!$B$2:$P$2,0))*INDEX(Assumptions!$A$1:$H$16,MATCH('Property Value Dist'!AJ$4,Assumptions!$A$1:$A$16,0),MATCH('Property Value Dist'!AJ$2,Assumptions!$A$1:$H$1,0)),0)</f>
        <v>1169082</v>
      </c>
      <c r="AK69" s="19">
        <f>ROUND(INDEX('Pop and Housing Units'!$B$2:$P$115,MATCH('Property Value Dist'!$B69,'Pop and Housing Units'!$B$2:$B$115,0),MATCH('Property Value Dist'!AK$2,'Pop and Housing Units'!$B$2:$P$2,0))*INDEX(Assumptions!$A$1:$H$16,MATCH('Property Value Dist'!AK$4,Assumptions!$A$1:$A$16,0),MATCH('Property Value Dist'!AK$2,Assumptions!$A$1:$H$1,0)),0)</f>
        <v>503355</v>
      </c>
      <c r="AL69" s="19">
        <f>ROUND(INDEX('Pop and Housing Units'!$B$2:$P$115,MATCH('Property Value Dist'!$B69,'Pop and Housing Units'!$B$2:$B$115,0),MATCH('Property Value Dist'!AL$2,'Pop and Housing Units'!$B$2:$P$2,0))*INDEX(Assumptions!$A$1:$H$16,MATCH('Property Value Dist'!AL$4,Assumptions!$A$1:$A$16,0),MATCH('Property Value Dist'!AL$2,Assumptions!$A$1:$H$1,0)),0)</f>
        <v>494076</v>
      </c>
      <c r="AM69" s="19">
        <f>ROUND(INDEX('Pop and Housing Units'!$B$2:$P$115,MATCH('Property Value Dist'!$B69,'Pop and Housing Units'!$B$2:$B$115,0),MATCH('Property Value Dist'!AM$2,'Pop and Housing Units'!$B$2:$P$2,0))*INDEX(Assumptions!$A$1:$H$16,MATCH('Property Value Dist'!AM$4,Assumptions!$A$1:$A$16,0),MATCH('Property Value Dist'!AM$2,Assumptions!$A$1:$H$1,0)),0)</f>
        <v>100903</v>
      </c>
      <c r="AN69" s="19">
        <f>ROUND(INDEX('Pop and Housing Units'!$B$2:$P$115,MATCH('Property Value Dist'!$B69,'Pop and Housing Units'!$B$2:$B$115,0),MATCH('Property Value Dist'!AN$2,'Pop and Housing Units'!$B$2:$P$2,0))*INDEX(Assumptions!$A$1:$H$16,MATCH('Property Value Dist'!AN$4,Assumptions!$A$1:$A$16,0),MATCH('Property Value Dist'!AN$2,Assumptions!$A$1:$H$1,0)),0)</f>
        <v>41753</v>
      </c>
      <c r="AO69" s="19">
        <f>ROUND(INDEX('Pop and Housing Units'!$B$2:$P$115,MATCH('Property Value Dist'!$B69,'Pop and Housing Units'!$B$2:$B$115,0),MATCH('Property Value Dist'!AO$2,'Pop and Housing Units'!$B$2:$P$2,0))*INDEX(Assumptions!$A$1:$H$16,MATCH('Property Value Dist'!AO$4,Assumptions!$A$1:$A$16,0),MATCH('Property Value Dist'!AO$2,Assumptions!$A$1:$H$1,0)),0)</f>
        <v>44073</v>
      </c>
      <c r="AP69" s="19">
        <f>ROUND(INDEX('Pop and Housing Units'!$B$2:$P$115,MATCH('Property Value Dist'!$B69,'Pop and Housing Units'!$B$2:$B$115,0),MATCH('Property Value Dist'!AP$2,'Pop and Housing Units'!$B$2:$P$2,0))*INDEX(Assumptions!$A$1:$H$16,MATCH('Property Value Dist'!AP$4,Assumptions!$A$1:$A$16,0),MATCH('Property Value Dist'!AP$2,Assumptions!$A$1:$H$1,0)),0)</f>
        <v>145098</v>
      </c>
      <c r="AQ69" s="19">
        <f>ROUND(INDEX('Pop and Housing Units'!$B$2:$P$115,MATCH('Property Value Dist'!$B69,'Pop and Housing Units'!$B$2:$B$115,0),MATCH('Property Value Dist'!AQ$2,'Pop and Housing Units'!$B$2:$P$2,0))*INDEX(Assumptions!$A$1:$H$16,MATCH('Property Value Dist'!AQ$4,Assumptions!$A$1:$A$16,0),MATCH('Property Value Dist'!AQ$2,Assumptions!$A$1:$H$1,0)),0)</f>
        <v>145561</v>
      </c>
      <c r="AR69" s="19">
        <f>ROUND(INDEX('Pop and Housing Units'!$B$2:$P$115,MATCH('Property Value Dist'!$B69,'Pop and Housing Units'!$B$2:$B$115,0),MATCH('Property Value Dist'!AR$2,'Pop and Housing Units'!$B$2:$P$2,0))*INDEX(Assumptions!$A$1:$H$16,MATCH('Property Value Dist'!AR$4,Assumptions!$A$1:$A$16,0),MATCH('Property Value Dist'!AR$2,Assumptions!$A$1:$H$1,0)),0)</f>
        <v>121661</v>
      </c>
      <c r="AS69" s="19">
        <f>ROUND(INDEX('Pop and Housing Units'!$B$2:$P$115,MATCH('Property Value Dist'!$B69,'Pop and Housing Units'!$B$2:$B$115,0),MATCH('Property Value Dist'!AS$2,'Pop and Housing Units'!$B$2:$P$2,0))*INDEX(Assumptions!$A$1:$H$16,MATCH('Property Value Dist'!AS$4,Assumptions!$A$1:$A$16,0),MATCH('Property Value Dist'!AS$2,Assumptions!$A$1:$H$1,0)),0)</f>
        <v>133071</v>
      </c>
      <c r="AT69" s="19">
        <f>ROUND(INDEX('Pop and Housing Units'!$B$2:$P$115,MATCH('Property Value Dist'!$B69,'Pop and Housing Units'!$B$2:$B$115,0),MATCH('Property Value Dist'!AT$2,'Pop and Housing Units'!$B$2:$P$2,0))*INDEX(Assumptions!$A$1:$H$16,MATCH('Property Value Dist'!AT$4,Assumptions!$A$1:$A$16,0),MATCH('Property Value Dist'!AT$2,Assumptions!$A$1:$H$1,0)),0)</f>
        <v>67538</v>
      </c>
      <c r="AU69" s="19">
        <f>ROUND(INDEX('Pop and Housing Units'!$B$2:$P$115,MATCH('Property Value Dist'!$B69,'Pop and Housing Units'!$B$2:$B$115,0),MATCH('Property Value Dist'!AU$2,'Pop and Housing Units'!$B$2:$P$2,0))*INDEX(Assumptions!$A$1:$H$16,MATCH('Property Value Dist'!AU$4,Assumptions!$A$1:$A$16,0),MATCH('Property Value Dist'!AU$2,Assumptions!$A$1:$H$1,0)),0)</f>
        <v>25982</v>
      </c>
      <c r="AV69" s="19">
        <f>ROUND(INDEX('Pop and Housing Units'!$B$2:$P$115,MATCH('Property Value Dist'!$B69,'Pop and Housing Units'!$B$2:$B$115,0),MATCH('Property Value Dist'!AV$2,'Pop and Housing Units'!$B$2:$P$2,0))*INDEX(Assumptions!$A$1:$H$16,MATCH('Property Value Dist'!AV$4,Assumptions!$A$1:$A$16,0),MATCH('Property Value Dist'!AV$2,Assumptions!$A$1:$H$1,0)),0)</f>
        <v>78100</v>
      </c>
      <c r="AW69" s="19">
        <f>ROUND(INDEX('Pop and Housing Units'!$B$2:$P$115,MATCH('Property Value Dist'!$B69,'Pop and Housing Units'!$B$2:$B$115,0),MATCH('Property Value Dist'!AW$2,'Pop and Housing Units'!$B$2:$P$2,0))*INDEX(Assumptions!$A$1:$H$16,MATCH('Property Value Dist'!AW$4,Assumptions!$A$1:$A$16,0),MATCH('Property Value Dist'!AW$2,Assumptions!$A$1:$H$1,0)),0)</f>
        <v>22436</v>
      </c>
      <c r="AX69" s="19">
        <f>ROUND(INDEX('Pop and Housing Units'!$B$2:$P$115,MATCH('Property Value Dist'!$B69,'Pop and Housing Units'!$B$2:$B$115,0),MATCH('Property Value Dist'!AX$2,'Pop and Housing Units'!$B$2:$P$2,0))*INDEX(Assumptions!$A$1:$H$16,MATCH('Property Value Dist'!AX$4,Assumptions!$A$1:$A$16,0),MATCH('Property Value Dist'!AX$2,Assumptions!$A$1:$H$1,0)),0)</f>
        <v>14109</v>
      </c>
      <c r="AY69" s="19">
        <f>ROUND(INDEX('Pop and Housing Units'!$B$2:$P$115,MATCH('Property Value Dist'!$B69,'Pop and Housing Units'!$B$2:$B$115,0),MATCH('Property Value Dist'!AY$2,'Pop and Housing Units'!$B$2:$P$2,0))*INDEX(Assumptions!$A$1:$H$16,MATCH('Property Value Dist'!AY$4,Assumptions!$A$1:$A$16,0),MATCH('Property Value Dist'!AY$2,Assumptions!$A$1:$H$1,0)),0)</f>
        <v>8327</v>
      </c>
      <c r="AZ69" s="19">
        <f>ROUND(INDEX('Pop and Housing Units'!$B$2:$P$115,MATCH('Property Value Dist'!$B69,'Pop and Housing Units'!$B$2:$B$115,0),MATCH('Property Value Dist'!AZ$2,'Pop and Housing Units'!$B$2:$P$2,0))*INDEX(Assumptions!$A$1:$H$16,MATCH('Property Value Dist'!AZ$4,Assumptions!$A$1:$A$16,0),MATCH('Property Value Dist'!AZ$2,Assumptions!$A$1:$H$1,0)),0)</f>
        <v>2005</v>
      </c>
      <c r="BA69" s="19">
        <f>ROUND(INDEX('Pop and Housing Units'!$B$2:$P$115,MATCH('Property Value Dist'!$B69,'Pop and Housing Units'!$B$2:$B$115,0),MATCH('Property Value Dist'!BA$2,'Pop and Housing Units'!$B$2:$P$2,0))*INDEX(Assumptions!$A$1:$H$16,MATCH('Property Value Dist'!BA$4,Assumptions!$A$1:$A$16,0),MATCH('Property Value Dist'!BA$2,Assumptions!$A$1:$H$1,0)),0)</f>
        <v>4626</v>
      </c>
      <c r="BB69" s="19">
        <f>ROUND(INDEX('Pop and Housing Units'!$B$2:$P$115,MATCH('Property Value Dist'!$B69,'Pop and Housing Units'!$B$2:$B$115,0),MATCH('Property Value Dist'!BB$2,'Pop and Housing Units'!$B$2:$P$2,0))*INDEX(Assumptions!$A$1:$H$16,MATCH('Property Value Dist'!BB$4,Assumptions!$A$1:$A$16,0),MATCH('Property Value Dist'!BB$2,Assumptions!$A$1:$H$1,0)),0)</f>
        <v>2467</v>
      </c>
      <c r="BC69" s="19">
        <f>ROUND(INDEX('Pop and Housing Units'!$B$2:$P$115,MATCH('Property Value Dist'!$B69,'Pop and Housing Units'!$B$2:$B$115,0),MATCH('Property Value Dist'!BC$2,'Pop and Housing Units'!$B$2:$P$2,0))*INDEX(Assumptions!$A$1:$H$16,MATCH('Property Value Dist'!BC$4,Assumptions!$A$1:$A$16,0),MATCH('Property Value Dist'!BC$2,Assumptions!$A$1:$H$1,0)),0)</f>
        <v>90950</v>
      </c>
      <c r="BD69" s="19">
        <f>ROUND(INDEX('Pop and Housing Units'!$B$2:$P$115,MATCH('Property Value Dist'!$B69,'Pop and Housing Units'!$B$2:$B$115,0),MATCH('Property Value Dist'!BD$2,'Pop and Housing Units'!$B$2:$P$2,0))*INDEX(Assumptions!$A$1:$H$16,MATCH('Property Value Dist'!BD$4,Assumptions!$A$1:$A$16,0),MATCH('Property Value Dist'!BD$2,Assumptions!$A$1:$H$1,0)),0)</f>
        <v>127567</v>
      </c>
      <c r="BE69" s="19">
        <f>ROUND(INDEX('Pop and Housing Units'!$B$2:$P$115,MATCH('Property Value Dist'!$B69,'Pop and Housing Units'!$B$2:$B$115,0),MATCH('Property Value Dist'!BE$2,'Pop and Housing Units'!$B$2:$P$2,0))*INDEX(Assumptions!$A$1:$H$16,MATCH('Property Value Dist'!BE$4,Assumptions!$A$1:$A$16,0),MATCH('Property Value Dist'!BE$2,Assumptions!$A$1:$H$1,0)),0)</f>
        <v>172677</v>
      </c>
      <c r="BF69" s="19">
        <f>ROUND(INDEX('Pop and Housing Units'!$B$2:$P$115,MATCH('Property Value Dist'!$B69,'Pop and Housing Units'!$B$2:$B$115,0),MATCH('Property Value Dist'!BF$2,'Pop and Housing Units'!$B$2:$P$2,0))*INDEX(Assumptions!$A$1:$H$16,MATCH('Property Value Dist'!BF$4,Assumptions!$A$1:$A$16,0),MATCH('Property Value Dist'!BF$2,Assumptions!$A$1:$H$1,0)),0)</f>
        <v>170485</v>
      </c>
      <c r="BG69" s="19">
        <f>ROUND(INDEX('Pop and Housing Units'!$B$2:$P$115,MATCH('Property Value Dist'!$B69,'Pop and Housing Units'!$B$2:$B$115,0),MATCH('Property Value Dist'!BG$2,'Pop and Housing Units'!$B$2:$P$2,0))*INDEX(Assumptions!$A$1:$H$16,MATCH('Property Value Dist'!BG$4,Assumptions!$A$1:$A$16,0),MATCH('Property Value Dist'!BG$2,Assumptions!$A$1:$H$1,0)),0)</f>
        <v>108848</v>
      </c>
      <c r="BH69" s="19">
        <f>ROUND(INDEX('Pop and Housing Units'!$B$2:$P$115,MATCH('Property Value Dist'!$B69,'Pop and Housing Units'!$B$2:$B$115,0),MATCH('Property Value Dist'!BH$2,'Pop and Housing Units'!$B$2:$P$2,0))*INDEX(Assumptions!$A$1:$H$16,MATCH('Property Value Dist'!BH$4,Assumptions!$A$1:$A$16,0),MATCH('Property Value Dist'!BH$2,Assumptions!$A$1:$H$1,0)),0)</f>
        <v>62003</v>
      </c>
      <c r="BI69" s="19">
        <f>ROUND(INDEX('Pop and Housing Units'!$B$2:$P$115,MATCH('Property Value Dist'!$B69,'Pop and Housing Units'!$B$2:$B$115,0),MATCH('Property Value Dist'!BI$2,'Pop and Housing Units'!$B$2:$P$2,0))*INDEX(Assumptions!$A$1:$H$16,MATCH('Property Value Dist'!BI$4,Assumptions!$A$1:$A$16,0),MATCH('Property Value Dist'!BI$2,Assumptions!$A$1:$H$1,0)),0)</f>
        <v>115057</v>
      </c>
      <c r="BJ69" s="19">
        <f>ROUND(INDEX('Pop and Housing Units'!$B$2:$P$115,MATCH('Property Value Dist'!$B69,'Pop and Housing Units'!$B$2:$B$115,0),MATCH('Property Value Dist'!BJ$2,'Pop and Housing Units'!$B$2:$P$2,0))*INDEX(Assumptions!$A$1:$H$16,MATCH('Property Value Dist'!BJ$4,Assumptions!$A$1:$A$16,0),MATCH('Property Value Dist'!BJ$2,Assumptions!$A$1:$H$1,0)),0)</f>
        <v>38261</v>
      </c>
      <c r="BK69" s="19">
        <f>ROUND(INDEX('Pop and Housing Units'!$B$2:$P$115,MATCH('Property Value Dist'!$B69,'Pop and Housing Units'!$B$2:$B$115,0),MATCH('Property Value Dist'!BK$2,'Pop and Housing Units'!$B$2:$P$2,0))*INDEX(Assumptions!$A$1:$H$16,MATCH('Property Value Dist'!BK$4,Assumptions!$A$1:$A$16,0),MATCH('Property Value Dist'!BK$2,Assumptions!$A$1:$H$1,0)),0)</f>
        <v>12693</v>
      </c>
      <c r="BL69" s="19">
        <f>ROUND(INDEX('Pop and Housing Units'!$B$2:$P$115,MATCH('Property Value Dist'!$B69,'Pop and Housing Units'!$B$2:$B$115,0),MATCH('Property Value Dist'!BL$2,'Pop and Housing Units'!$B$2:$P$2,0))*INDEX(Assumptions!$A$1:$H$16,MATCH('Property Value Dist'!BL$4,Assumptions!$A$1:$A$16,0),MATCH('Property Value Dist'!BL$2,Assumptions!$A$1:$H$1,0)),0)</f>
        <v>8218</v>
      </c>
      <c r="BM69" s="19">
        <f>ROUND(INDEX('Pop and Housing Units'!$B$2:$P$115,MATCH('Property Value Dist'!$B69,'Pop and Housing Units'!$B$2:$B$115,0),MATCH('Property Value Dist'!BM$2,'Pop and Housing Units'!$B$2:$P$2,0))*INDEX(Assumptions!$A$1:$H$16,MATCH('Property Value Dist'!BM$4,Assumptions!$A$1:$A$16,0),MATCH('Property Value Dist'!BM$2,Assumptions!$A$1:$H$1,0)),0)</f>
        <v>1644</v>
      </c>
      <c r="BN69" s="19">
        <f>ROUND(INDEX('Pop and Housing Units'!$B$2:$P$115,MATCH('Property Value Dist'!$B69,'Pop and Housing Units'!$B$2:$B$115,0),MATCH('Property Value Dist'!BN$2,'Pop and Housing Units'!$B$2:$P$2,0))*INDEX(Assumptions!$A$1:$H$16,MATCH('Property Value Dist'!BN$4,Assumptions!$A$1:$A$16,0),MATCH('Property Value Dist'!BN$2,Assumptions!$A$1:$H$1,0)),0)</f>
        <v>274</v>
      </c>
      <c r="BO69" s="19">
        <f>ROUND(INDEX('Pop and Housing Units'!$B$2:$P$115,MATCH('Property Value Dist'!$B69,'Pop and Housing Units'!$B$2:$B$115,0),MATCH('Property Value Dist'!BO$2,'Pop and Housing Units'!$B$2:$P$2,0))*INDEX(Assumptions!$A$1:$H$16,MATCH('Property Value Dist'!BO$4,Assumptions!$A$1:$A$16,0),MATCH('Property Value Dist'!BO$2,Assumptions!$A$1:$H$1,0)),0)</f>
        <v>4474</v>
      </c>
      <c r="BP69" s="19">
        <f>ROUND(INDEX('Pop and Housing Units'!$B$2:$P$115,MATCH('Property Value Dist'!$B69,'Pop and Housing Units'!$B$2:$B$115,0),MATCH('Property Value Dist'!BP$2,'Pop and Housing Units'!$B$2:$P$2,0))*INDEX(Assumptions!$A$1:$H$16,MATCH('Property Value Dist'!BP$4,Assumptions!$A$1:$A$16,0),MATCH('Property Value Dist'!BP$2,Assumptions!$A$1:$H$1,0)),0)</f>
        <v>19419</v>
      </c>
      <c r="BQ69" s="19">
        <f>ROUND(INDEX('Pop and Housing Units'!$B$2:$P$115,MATCH('Property Value Dist'!$B69,'Pop and Housing Units'!$B$2:$B$115,0),MATCH('Property Value Dist'!BQ$2,'Pop and Housing Units'!$B$2:$P$2,0))*INDEX(Assumptions!$A$1:$H$16,MATCH('Property Value Dist'!BQ$4,Assumptions!$A$1:$A$16,0),MATCH('Property Value Dist'!BQ$2,Assumptions!$A$1:$H$1,0)),0)</f>
        <v>40398</v>
      </c>
      <c r="BR69" s="19">
        <f>ROUND(INDEX('Pop and Housing Units'!$B$2:$P$115,MATCH('Property Value Dist'!$B69,'Pop and Housing Units'!$B$2:$B$115,0),MATCH('Property Value Dist'!BR$2,'Pop and Housing Units'!$B$2:$P$2,0))*INDEX(Assumptions!$A$1:$H$16,MATCH('Property Value Dist'!BR$4,Assumptions!$A$1:$A$16,0),MATCH('Property Value Dist'!BR$2,Assumptions!$A$1:$H$1,0)),0)</f>
        <v>34181</v>
      </c>
      <c r="BS69" s="19">
        <f>ROUND(INDEX('Pop and Housing Units'!$B$2:$P$115,MATCH('Property Value Dist'!$B69,'Pop and Housing Units'!$B$2:$B$115,0),MATCH('Property Value Dist'!BS$2,'Pop and Housing Units'!$B$2:$P$2,0))*INDEX(Assumptions!$A$1:$H$16,MATCH('Property Value Dist'!BS$4,Assumptions!$A$1:$A$16,0),MATCH('Property Value Dist'!BS$2,Assumptions!$A$1:$H$1,0)),0)</f>
        <v>41064</v>
      </c>
      <c r="BT69" s="19">
        <f>ROUND(INDEX('Pop and Housing Units'!$B$2:$P$115,MATCH('Property Value Dist'!$B69,'Pop and Housing Units'!$B$2:$B$115,0),MATCH('Property Value Dist'!BT$2,'Pop and Housing Units'!$B$2:$P$2,0))*INDEX(Assumptions!$A$1:$H$16,MATCH('Property Value Dist'!BT$4,Assumptions!$A$1:$A$16,0),MATCH('Property Value Dist'!BT$2,Assumptions!$A$1:$H$1,0)),0)</f>
        <v>26224</v>
      </c>
      <c r="BU69" s="19">
        <f>ROUND(INDEX('Pop and Housing Units'!$B$2:$P$115,MATCH('Property Value Dist'!$B69,'Pop and Housing Units'!$B$2:$B$115,0),MATCH('Property Value Dist'!BU$2,'Pop and Housing Units'!$B$2:$P$2,0))*INDEX(Assumptions!$A$1:$H$16,MATCH('Property Value Dist'!BU$4,Assumptions!$A$1:$A$16,0),MATCH('Property Value Dist'!BU$2,Assumptions!$A$1:$H$1,0)),0)</f>
        <v>14890</v>
      </c>
      <c r="BV69" s="19">
        <f>ROUND(INDEX('Pop and Housing Units'!$B$2:$P$115,MATCH('Property Value Dist'!$B69,'Pop and Housing Units'!$B$2:$B$115,0),MATCH('Property Value Dist'!BV$2,'Pop and Housing Units'!$B$2:$P$2,0))*INDEX(Assumptions!$A$1:$H$16,MATCH('Property Value Dist'!BV$4,Assumptions!$A$1:$A$16,0),MATCH('Property Value Dist'!BV$2,Assumptions!$A$1:$H$1,0)),0)</f>
        <v>43545</v>
      </c>
      <c r="BW69" s="19">
        <f>ROUND(INDEX('Pop and Housing Units'!$B$2:$P$115,MATCH('Property Value Dist'!$B69,'Pop and Housing Units'!$B$2:$B$115,0),MATCH('Property Value Dist'!BW$2,'Pop and Housing Units'!$B$2:$P$2,0))*INDEX(Assumptions!$A$1:$H$16,MATCH('Property Value Dist'!BW$4,Assumptions!$A$1:$A$16,0),MATCH('Property Value Dist'!BW$2,Assumptions!$A$1:$H$1,0)),0)</f>
        <v>20493</v>
      </c>
      <c r="BX69" s="19">
        <f>ROUND(INDEX('Pop and Housing Units'!$B$2:$P$115,MATCH('Property Value Dist'!$B69,'Pop and Housing Units'!$B$2:$B$115,0),MATCH('Property Value Dist'!BX$2,'Pop and Housing Units'!$B$2:$P$2,0))*INDEX(Assumptions!$A$1:$H$16,MATCH('Property Value Dist'!BX$4,Assumptions!$A$1:$A$16,0),MATCH('Property Value Dist'!BX$2,Assumptions!$A$1:$H$1,0)),0)</f>
        <v>7803</v>
      </c>
      <c r="BY69" s="19">
        <f>ROUND(INDEX('Pop and Housing Units'!$B$2:$P$115,MATCH('Property Value Dist'!$B69,'Pop and Housing Units'!$B$2:$B$115,0),MATCH('Property Value Dist'!BY$2,'Pop and Housing Units'!$B$2:$P$2,0))*INDEX(Assumptions!$A$1:$H$16,MATCH('Property Value Dist'!BY$4,Assumptions!$A$1:$A$16,0),MATCH('Property Value Dist'!BY$2,Assumptions!$A$1:$H$1,0)),0)</f>
        <v>4042</v>
      </c>
      <c r="BZ69" s="19">
        <f>ROUND(INDEX('Pop and Housing Units'!$B$2:$P$115,MATCH('Property Value Dist'!$B69,'Pop and Housing Units'!$B$2:$B$115,0),MATCH('Property Value Dist'!BZ$2,'Pop and Housing Units'!$B$2:$P$2,0))*INDEX(Assumptions!$A$1:$H$16,MATCH('Property Value Dist'!BZ$4,Assumptions!$A$1:$A$16,0),MATCH('Property Value Dist'!BZ$2,Assumptions!$A$1:$H$1,0)),0)</f>
        <v>2763</v>
      </c>
      <c r="CA69" s="19">
        <f>ROUND(INDEX('Pop and Housing Units'!$B$2:$P$115,MATCH('Property Value Dist'!$B69,'Pop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69" s="19">
        <f>ROUND(INDEX('Pop and Housing Units'!$B$2:$P$115,MATCH('Property Value Dist'!$B69,'Pop and Housing Units'!$B$2:$B$115,0),MATCH('Property Value Dist'!CB$2,'Pop and Housing Units'!$B$2:$P$2,0))*INDEX(Assumptions!$A$1:$H$16,MATCH('Property Value Dist'!CB$4,Assumptions!$A$1:$A$16,0),MATCH('Property Value Dist'!CB$2,Assumptions!$A$1:$H$1,0)),0)</f>
        <v>1023</v>
      </c>
    </row>
    <row r="70" spans="2:80">
      <c r="B70" s="18">
        <f t="shared" si="6"/>
        <v>2085</v>
      </c>
      <c r="C70" s="17">
        <f>ROUND(INDEX('Pop and Housing Units'!$B$2:$P$115,MATCH('Property Value Dist'!$B70,'Pop and Housing Units'!$B$2:$B$115,0),MATCH('Property Value Dist'!C$2,'Pop and Housing Units'!$B$2:$P$2,0))*INDEX(Assumptions!$A$1:$H$16,MATCH('Property Value Dist'!C$4,Assumptions!$A$1:$A$16,0),MATCH('Property Value Dist'!C$2,Assumptions!$A$1:$H$1,0)),0)</f>
        <v>662025</v>
      </c>
      <c r="D70" s="17">
        <f>ROUND(INDEX('Pop and Housing Units'!$B$2:$P$115,MATCH('Property Value Dist'!$B70,'Pop and Housing Units'!$B$2:$B$115,0),MATCH('Property Value Dist'!D$2,'Pop and Housing Units'!$B$2:$P$2,0))*INDEX(Assumptions!$A$1:$H$16,MATCH('Property Value Dist'!D$4,Assumptions!$A$1:$A$16,0),MATCH('Property Value Dist'!D$2,Assumptions!$A$1:$H$1,0)),0)</f>
        <v>706673</v>
      </c>
      <c r="E70" s="17">
        <f>ROUND(INDEX('Pop and Housing Units'!$B$2:$P$115,MATCH('Property Value Dist'!$B70,'Pop and Housing Units'!$B$2:$B$115,0),MATCH('Property Value Dist'!E$2,'Pop and Housing Units'!$B$2:$P$2,0))*INDEX(Assumptions!$A$1:$H$16,MATCH('Property Value Dist'!E$4,Assumptions!$A$1:$A$16,0),MATCH('Property Value Dist'!E$2,Assumptions!$A$1:$H$1,0)),0)</f>
        <v>1070017</v>
      </c>
      <c r="F70" s="17">
        <f>ROUND(INDEX('Pop and Housing Units'!$B$2:$P$115,MATCH('Property Value Dist'!$B70,'Pop and Housing Units'!$B$2:$B$115,0),MATCH('Property Value Dist'!F$2,'Pop and Housing Units'!$B$2:$P$2,0))*INDEX(Assumptions!$A$1:$H$16,MATCH('Property Value Dist'!F$4,Assumptions!$A$1:$A$16,0),MATCH('Property Value Dist'!F$2,Assumptions!$A$1:$H$1,0)),0)</f>
        <v>2469507</v>
      </c>
      <c r="G70" s="17">
        <f>ROUND(INDEX('Pop and Housing Units'!$B$2:$P$115,MATCH('Property Value Dist'!$B70,'Pop and Housing Units'!$B$2:$B$115,0),MATCH('Property Value Dist'!G$2,'Pop and Housing Units'!$B$2:$P$2,0))*INDEX(Assumptions!$A$1:$H$16,MATCH('Property Value Dist'!G$4,Assumptions!$A$1:$A$16,0),MATCH('Property Value Dist'!G$2,Assumptions!$A$1:$H$1,0)),0)</f>
        <v>1659681</v>
      </c>
      <c r="H70" s="17">
        <f>ROUND(INDEX('Pop and Housing Units'!$B$2:$P$115,MATCH('Property Value Dist'!$B70,'Pop and Housing Units'!$B$2:$B$115,0),MATCH('Property Value Dist'!H$2,'Pop and Housing Units'!$B$2:$P$2,0))*INDEX(Assumptions!$A$1:$H$16,MATCH('Property Value Dist'!H$4,Assumptions!$A$1:$A$16,0),MATCH('Property Value Dist'!H$2,Assumptions!$A$1:$H$1,0)),0)</f>
        <v>1259387</v>
      </c>
      <c r="I70" s="17">
        <f>ROUND(INDEX('Pop and Housing Units'!$B$2:$P$115,MATCH('Property Value Dist'!$B70,'Pop and Housing Units'!$B$2:$B$115,0),MATCH('Property Value Dist'!I$2,'Pop and Housing Units'!$B$2:$P$2,0))*INDEX(Assumptions!$A$1:$H$16,MATCH('Property Value Dist'!I$4,Assumptions!$A$1:$A$16,0),MATCH('Property Value Dist'!I$2,Assumptions!$A$1:$H$1,0)),0)</f>
        <v>3528747</v>
      </c>
      <c r="J70" s="17">
        <f>ROUND(INDEX('Pop and Housing Units'!$B$2:$P$115,MATCH('Property Value Dist'!$B70,'Pop and Housing Units'!$B$2:$B$115,0),MATCH('Property Value Dist'!J$2,'Pop and Housing Units'!$B$2:$P$2,0))*INDEX(Assumptions!$A$1:$H$16,MATCH('Property Value Dist'!J$4,Assumptions!$A$1:$A$16,0),MATCH('Property Value Dist'!J$2,Assumptions!$A$1:$H$1,0)),0)</f>
        <v>1772072</v>
      </c>
      <c r="K70" s="17">
        <f>ROUND(INDEX('Pop and Housing Units'!$B$2:$P$115,MATCH('Property Value Dist'!$B70,'Pop and Housing Units'!$B$2:$B$115,0),MATCH('Property Value Dist'!K$2,'Pop and Housing Units'!$B$2:$P$2,0))*INDEX(Assumptions!$A$1:$H$16,MATCH('Property Value Dist'!K$4,Assumptions!$A$1:$A$16,0),MATCH('Property Value Dist'!K$2,Assumptions!$A$1:$H$1,0)),0)</f>
        <v>812905</v>
      </c>
      <c r="L70" s="17">
        <f>ROUND(INDEX('Pop and Housing Units'!$B$2:$P$115,MATCH('Property Value Dist'!$B70,'Pop and Housing Units'!$B$2:$B$115,0),MATCH('Property Value Dist'!L$2,'Pop and Housing Units'!$B$2:$P$2,0))*INDEX(Assumptions!$A$1:$H$16,MATCH('Property Value Dist'!L$4,Assumptions!$A$1:$A$16,0),MATCH('Property Value Dist'!L$2,Assumptions!$A$1:$H$1,0)),0)</f>
        <v>882187</v>
      </c>
      <c r="M70" s="17">
        <f>ROUND(INDEX('Pop and Housing Units'!$B$2:$P$115,MATCH('Property Value Dist'!$B70,'Pop and Housing Units'!$B$2:$B$115,0),MATCH('Property Value Dist'!M$2,'Pop and Housing Units'!$B$2:$P$2,0))*INDEX(Assumptions!$A$1:$H$16,MATCH('Property Value Dist'!M$4,Assumptions!$A$1:$A$16,0),MATCH('Property Value Dist'!M$2,Assumptions!$A$1:$H$1,0)),0)</f>
        <v>306379</v>
      </c>
      <c r="N70" s="17">
        <f>ROUND(INDEX('Pop and Housing Units'!$B$2:$P$115,MATCH('Property Value Dist'!$B70,'Pop and Housing Units'!$B$2:$B$115,0),MATCH('Property Value Dist'!N$2,'Pop and Housing Units'!$B$2:$P$2,0))*INDEX(Assumptions!$A$1:$H$16,MATCH('Property Value Dist'!N$4,Assumptions!$A$1:$A$16,0),MATCH('Property Value Dist'!N$2,Assumptions!$A$1:$H$1,0)),0)</f>
        <v>173974</v>
      </c>
      <c r="O70" s="17">
        <f>ROUND(INDEX('Pop and Housing Units'!$B$2:$P$115,MATCH('Property Value Dist'!$B70,'Pop and Housing Units'!$B$2:$B$115,0),MATCH('Property Value Dist'!O$2,'Pop and Housing Units'!$B$2:$P$2,0))*INDEX(Assumptions!$A$1:$H$16,MATCH('Property Value Dist'!O$4,Assumptions!$A$1:$A$16,0),MATCH('Property Value Dist'!O$2,Assumptions!$A$1:$H$1,0)),0)</f>
        <v>92376</v>
      </c>
      <c r="P70" s="17">
        <f>ROUND(INDEX('Pop and Housing Units'!$B$2:$P$115,MATCH('Property Value Dist'!$B70,'Pop and Housing Units'!$B$2:$B$115,0),MATCH('Property Value Dist'!P$2,'Pop and Housing Units'!$B$2:$P$2,0))*INDEX(Assumptions!$A$1:$H$16,MATCH('Property Value Dist'!P$4,Assumptions!$A$1:$A$16,0),MATCH('Property Value Dist'!P$2,Assumptions!$A$1:$H$1,0)),0)</f>
        <v>706124</v>
      </c>
      <c r="Q70" s="17">
        <f>ROUND(INDEX('Pop and Housing Units'!$B$2:$P$115,MATCH('Property Value Dist'!$B70,'Pop and Housing Units'!$B$2:$B$115,0),MATCH('Property Value Dist'!Q$2,'Pop and Housing Units'!$B$2:$P$2,0))*INDEX(Assumptions!$A$1:$H$16,MATCH('Property Value Dist'!Q$4,Assumptions!$A$1:$A$16,0),MATCH('Property Value Dist'!Q$2,Assumptions!$A$1:$H$1,0)),0)</f>
        <v>599034</v>
      </c>
      <c r="R70" s="17">
        <f>ROUND(INDEX('Pop and Housing Units'!$B$2:$P$115,MATCH('Property Value Dist'!$B70,'Pop and Housing Units'!$B$2:$B$115,0),MATCH('Property Value Dist'!R$2,'Pop and Housing Units'!$B$2:$P$2,0))*INDEX(Assumptions!$A$1:$H$16,MATCH('Property Value Dist'!R$4,Assumptions!$A$1:$A$16,0),MATCH('Property Value Dist'!R$2,Assumptions!$A$1:$H$1,0)),0)</f>
        <v>773055</v>
      </c>
      <c r="S70" s="17">
        <f>ROUND(INDEX('Pop and Housing Units'!$B$2:$P$115,MATCH('Property Value Dist'!$B70,'Pop and Housing Units'!$B$2:$B$115,0),MATCH('Property Value Dist'!S$2,'Pop and Housing Units'!$B$2:$P$2,0))*INDEX(Assumptions!$A$1:$H$16,MATCH('Property Value Dist'!S$4,Assumptions!$A$1:$A$16,0),MATCH('Property Value Dist'!S$2,Assumptions!$A$1:$H$1,0)),0)</f>
        <v>1707861</v>
      </c>
      <c r="T70" s="17">
        <f>ROUND(INDEX('Pop and Housing Units'!$B$2:$P$115,MATCH('Property Value Dist'!$B70,'Pop and Housing Units'!$B$2:$B$115,0),MATCH('Property Value Dist'!T$2,'Pop and Housing Units'!$B$2:$P$2,0))*INDEX(Assumptions!$A$1:$H$16,MATCH('Property Value Dist'!T$4,Assumptions!$A$1:$A$16,0),MATCH('Property Value Dist'!T$2,Assumptions!$A$1:$H$1,0)),0)</f>
        <v>1249382</v>
      </c>
      <c r="U70" s="17">
        <f>ROUND(INDEX('Pop and Housing Units'!$B$2:$P$115,MATCH('Property Value Dist'!$B70,'Pop and Housing Units'!$B$2:$B$115,0),MATCH('Property Value Dist'!U$2,'Pop and Housing Units'!$B$2:$P$2,0))*INDEX(Assumptions!$A$1:$H$16,MATCH('Property Value Dist'!U$4,Assumptions!$A$1:$A$16,0),MATCH('Property Value Dist'!U$2,Assumptions!$A$1:$H$1,0)),0)</f>
        <v>1056397</v>
      </c>
      <c r="V70" s="17">
        <f>ROUND(INDEX('Pop and Housing Units'!$B$2:$P$115,MATCH('Property Value Dist'!$B70,'Pop and Housing Units'!$B$2:$B$115,0),MATCH('Property Value Dist'!V$2,'Pop and Housing Units'!$B$2:$P$2,0))*INDEX(Assumptions!$A$1:$H$16,MATCH('Property Value Dist'!V$4,Assumptions!$A$1:$A$16,0),MATCH('Property Value Dist'!V$2,Assumptions!$A$1:$H$1,0)),0)</f>
        <v>2726330</v>
      </c>
      <c r="W70" s="17">
        <f>ROUND(INDEX('Pop and Housing Units'!$B$2:$P$115,MATCH('Property Value Dist'!$B70,'Pop and Housing Units'!$B$2:$B$115,0),MATCH('Property Value Dist'!W$2,'Pop and Housing Units'!$B$2:$P$2,0))*INDEX(Assumptions!$A$1:$H$16,MATCH('Property Value Dist'!W$4,Assumptions!$A$1:$A$16,0),MATCH('Property Value Dist'!W$2,Assumptions!$A$1:$H$1,0)),0)</f>
        <v>1256075</v>
      </c>
      <c r="X70" s="17">
        <f>ROUND(INDEX('Pop and Housing Units'!$B$2:$P$115,MATCH('Property Value Dist'!$B70,'Pop and Housing Units'!$B$2:$B$115,0),MATCH('Property Value Dist'!X$2,'Pop and Housing Units'!$B$2:$P$2,0))*INDEX(Assumptions!$A$1:$H$16,MATCH('Property Value Dist'!X$4,Assumptions!$A$1:$A$16,0),MATCH('Property Value Dist'!X$2,Assumptions!$A$1:$H$1,0)),0)</f>
        <v>542143</v>
      </c>
      <c r="Y70" s="17">
        <f>ROUND(INDEX('Pop and Housing Units'!$B$2:$P$115,MATCH('Property Value Dist'!$B70,'Pop and Housing Units'!$B$2:$B$115,0),MATCH('Property Value Dist'!Y$2,'Pop and Housing Units'!$B$2:$P$2,0))*INDEX(Assumptions!$A$1:$H$16,MATCH('Property Value Dist'!Y$4,Assumptions!$A$1:$A$16,0),MATCH('Property Value Dist'!Y$2,Assumptions!$A$1:$H$1,0)),0)</f>
        <v>345811</v>
      </c>
      <c r="Z70" s="17">
        <f>ROUND(INDEX('Pop and Housing Units'!$B$2:$P$115,MATCH('Property Value Dist'!$B70,'Pop and Housing Units'!$B$2:$B$115,0),MATCH('Property Value Dist'!Z$2,'Pop and Housing Units'!$B$2:$P$2,0))*INDEX(Assumptions!$A$1:$H$16,MATCH('Property Value Dist'!Z$4,Assumptions!$A$1:$A$16,0),MATCH('Property Value Dist'!Z$2,Assumptions!$A$1:$H$1,0)),0)</f>
        <v>89242</v>
      </c>
      <c r="AA70" s="17">
        <f>ROUND(INDEX('Pop and Housing Units'!$B$2:$P$115,MATCH('Property Value Dist'!$B70,'Pop and Housing Units'!$B$2:$B$115,0),MATCH('Property Value Dist'!AA$2,'Pop and Housing Units'!$B$2:$P$2,0))*INDEX(Assumptions!$A$1:$H$16,MATCH('Property Value Dist'!AA$4,Assumptions!$A$1:$A$16,0),MATCH('Property Value Dist'!AA$2,Assumptions!$A$1:$H$1,0)),0)</f>
        <v>62469</v>
      </c>
      <c r="AB70" s="17">
        <f>ROUND(INDEX('Pop and Housing Units'!$B$2:$P$115,MATCH('Property Value Dist'!$B70,'Pop and Housing Units'!$B$2:$B$115,0),MATCH('Property Value Dist'!AB$2,'Pop and Housing Units'!$B$2:$P$2,0))*INDEX(Assumptions!$A$1:$H$16,MATCH('Property Value Dist'!AB$4,Assumptions!$A$1:$A$16,0),MATCH('Property Value Dist'!AB$2,Assumptions!$A$1:$H$1,0)),0)</f>
        <v>41274</v>
      </c>
      <c r="AC70" s="17">
        <f>ROUND(INDEX('Pop and Housing Units'!$B$2:$P$115,MATCH('Property Value Dist'!$B70,'Pop and Housing Units'!$B$2:$B$115,0),MATCH('Property Value Dist'!AC$2,'Pop and Housing Units'!$B$2:$P$2,0))*INDEX(Assumptions!$A$1:$H$16,MATCH('Property Value Dist'!AC$4,Assumptions!$A$1:$A$16,0),MATCH('Property Value Dist'!AC$2,Assumptions!$A$1:$H$1,0)),0)</f>
        <v>430366</v>
      </c>
      <c r="AD70" s="17">
        <f>ROUND(INDEX('Pop and Housing Units'!$B$2:$P$115,MATCH('Property Value Dist'!$B70,'Pop and Housing Units'!$B$2:$B$115,0),MATCH('Property Value Dist'!AD$2,'Pop and Housing Units'!$B$2:$P$2,0))*INDEX(Assumptions!$A$1:$H$16,MATCH('Property Value Dist'!AD$4,Assumptions!$A$1:$A$16,0),MATCH('Property Value Dist'!AD$2,Assumptions!$A$1:$H$1,0)),0)</f>
        <v>753140</v>
      </c>
      <c r="AE70" s="17">
        <f>ROUND(INDEX('Pop and Housing Units'!$B$2:$P$115,MATCH('Property Value Dist'!$B70,'Pop and Housing Units'!$B$2:$B$115,0),MATCH('Property Value Dist'!AE$2,'Pop and Housing Units'!$B$2:$P$2,0))*INDEX(Assumptions!$A$1:$H$16,MATCH('Property Value Dist'!AE$4,Assumptions!$A$1:$A$16,0),MATCH('Property Value Dist'!AE$2,Assumptions!$A$1:$H$1,0)),0)</f>
        <v>1357587</v>
      </c>
      <c r="AF70" s="17">
        <f>ROUND(INDEX('Pop and Housing Units'!$B$2:$P$115,MATCH('Property Value Dist'!$B70,'Pop and Housing Units'!$B$2:$B$115,0),MATCH('Property Value Dist'!AF$2,'Pop and Housing Units'!$B$2:$P$2,0))*INDEX(Assumptions!$A$1:$H$16,MATCH('Property Value Dist'!AF$4,Assumptions!$A$1:$A$16,0),MATCH('Property Value Dist'!AF$2,Assumptions!$A$1:$H$1,0)),0)</f>
        <v>2612418</v>
      </c>
      <c r="AG70" s="17">
        <f>ROUND(INDEX('Pop and Housing Units'!$B$2:$P$115,MATCH('Property Value Dist'!$B70,'Pop and Housing Units'!$B$2:$B$115,0),MATCH('Property Value Dist'!AG$2,'Pop and Housing Units'!$B$2:$P$2,0))*INDEX(Assumptions!$A$1:$H$16,MATCH('Property Value Dist'!AG$4,Assumptions!$A$1:$A$16,0),MATCH('Property Value Dist'!AG$2,Assumptions!$A$1:$H$1,0)),0)</f>
        <v>1272965</v>
      </c>
      <c r="AH70" s="17">
        <f>ROUND(INDEX('Pop and Housing Units'!$B$2:$P$115,MATCH('Property Value Dist'!$B70,'Pop and Housing Units'!$B$2:$B$115,0),MATCH('Property Value Dist'!AH$2,'Pop and Housing Units'!$B$2:$P$2,0))*INDEX(Assumptions!$A$1:$H$16,MATCH('Property Value Dist'!AH$4,Assumptions!$A$1:$A$16,0),MATCH('Property Value Dist'!AH$2,Assumptions!$A$1:$H$1,0)),0)</f>
        <v>919968</v>
      </c>
      <c r="AI70" s="17">
        <f>ROUND(INDEX('Pop and Housing Units'!$B$2:$P$115,MATCH('Property Value Dist'!$B70,'Pop and Housing Units'!$B$2:$B$115,0),MATCH('Property Value Dist'!AI$2,'Pop and Housing Units'!$B$2:$P$2,0))*INDEX(Assumptions!$A$1:$H$16,MATCH('Property Value Dist'!AI$4,Assumptions!$A$1:$A$16,0),MATCH('Property Value Dist'!AI$2,Assumptions!$A$1:$H$1,0)),0)</f>
        <v>2289644</v>
      </c>
      <c r="AJ70" s="17">
        <f>ROUND(INDEX('Pop and Housing Units'!$B$2:$P$115,MATCH('Property Value Dist'!$B70,'Pop and Housing Units'!$B$2:$B$115,0),MATCH('Property Value Dist'!AJ$2,'Pop and Housing Units'!$B$2:$P$2,0))*INDEX(Assumptions!$A$1:$H$16,MATCH('Property Value Dist'!AJ$4,Assumptions!$A$1:$A$16,0),MATCH('Property Value Dist'!AJ$2,Assumptions!$A$1:$H$1,0)),0)</f>
        <v>1218564</v>
      </c>
      <c r="AK70" s="17">
        <f>ROUND(INDEX('Pop and Housing Units'!$B$2:$P$115,MATCH('Property Value Dist'!$B70,'Pop and Housing Units'!$B$2:$B$115,0),MATCH('Property Value Dist'!AK$2,'Pop and Housing Units'!$B$2:$P$2,0))*INDEX(Assumptions!$A$1:$H$16,MATCH('Property Value Dist'!AK$4,Assumptions!$A$1:$A$16,0),MATCH('Property Value Dist'!AK$2,Assumptions!$A$1:$H$1,0)),0)</f>
        <v>524660</v>
      </c>
      <c r="AL70" s="17">
        <f>ROUND(INDEX('Pop and Housing Units'!$B$2:$P$115,MATCH('Property Value Dist'!$B70,'Pop and Housing Units'!$B$2:$B$115,0),MATCH('Property Value Dist'!AL$2,'Pop and Housing Units'!$B$2:$P$2,0))*INDEX(Assumptions!$A$1:$H$16,MATCH('Property Value Dist'!AL$4,Assumptions!$A$1:$A$16,0),MATCH('Property Value Dist'!AL$2,Assumptions!$A$1:$H$1,0)),0)</f>
        <v>514989</v>
      </c>
      <c r="AM70" s="17">
        <f>ROUND(INDEX('Pop and Housing Units'!$B$2:$P$115,MATCH('Property Value Dist'!$B70,'Pop and Housing Units'!$B$2:$B$115,0),MATCH('Property Value Dist'!AM$2,'Pop and Housing Units'!$B$2:$P$2,0))*INDEX(Assumptions!$A$1:$H$16,MATCH('Property Value Dist'!AM$4,Assumptions!$A$1:$A$16,0),MATCH('Property Value Dist'!AM$2,Assumptions!$A$1:$H$1,0)),0)</f>
        <v>105174</v>
      </c>
      <c r="AN70" s="17">
        <f>ROUND(INDEX('Pop and Housing Units'!$B$2:$P$115,MATCH('Property Value Dist'!$B70,'Pop and Housing Units'!$B$2:$B$115,0),MATCH('Property Value Dist'!AN$2,'Pop and Housing Units'!$B$2:$P$2,0))*INDEX(Assumptions!$A$1:$H$16,MATCH('Property Value Dist'!AN$4,Assumptions!$A$1:$A$16,0),MATCH('Property Value Dist'!AN$2,Assumptions!$A$1:$H$1,0)),0)</f>
        <v>43520</v>
      </c>
      <c r="AO70" s="17">
        <f>ROUND(INDEX('Pop and Housing Units'!$B$2:$P$115,MATCH('Property Value Dist'!$B70,'Pop and Housing Units'!$B$2:$B$115,0),MATCH('Property Value Dist'!AO$2,'Pop and Housing Units'!$B$2:$P$2,0))*INDEX(Assumptions!$A$1:$H$16,MATCH('Property Value Dist'!AO$4,Assumptions!$A$1:$A$16,0),MATCH('Property Value Dist'!AO$2,Assumptions!$A$1:$H$1,0)),0)</f>
        <v>45938</v>
      </c>
      <c r="AP70" s="17">
        <f>ROUND(INDEX('Pop and Housing Units'!$B$2:$P$115,MATCH('Property Value Dist'!$B70,'Pop and Housing Units'!$B$2:$B$115,0),MATCH('Property Value Dist'!AP$2,'Pop and Housing Units'!$B$2:$P$2,0))*INDEX(Assumptions!$A$1:$H$16,MATCH('Property Value Dist'!AP$4,Assumptions!$A$1:$A$16,0),MATCH('Property Value Dist'!AP$2,Assumptions!$A$1:$H$1,0)),0)</f>
        <v>145905</v>
      </c>
      <c r="AQ70" s="17">
        <f>ROUND(INDEX('Pop and Housing Units'!$B$2:$P$115,MATCH('Property Value Dist'!$B70,'Pop and Housing Units'!$B$2:$B$115,0),MATCH('Property Value Dist'!AQ$2,'Pop and Housing Units'!$B$2:$P$2,0))*INDEX(Assumptions!$A$1:$H$16,MATCH('Property Value Dist'!AQ$4,Assumptions!$A$1:$A$16,0),MATCH('Property Value Dist'!AQ$2,Assumptions!$A$1:$H$1,0)),0)</f>
        <v>146371</v>
      </c>
      <c r="AR70" s="17">
        <f>ROUND(INDEX('Pop and Housing Units'!$B$2:$P$115,MATCH('Property Value Dist'!$B70,'Pop and Housing Units'!$B$2:$B$115,0),MATCH('Property Value Dist'!AR$2,'Pop and Housing Units'!$B$2:$P$2,0))*INDEX(Assumptions!$A$1:$H$16,MATCH('Property Value Dist'!AR$4,Assumptions!$A$1:$A$16,0),MATCH('Property Value Dist'!AR$2,Assumptions!$A$1:$H$1,0)),0)</f>
        <v>122337</v>
      </c>
      <c r="AS70" s="17">
        <f>ROUND(INDEX('Pop and Housing Units'!$B$2:$P$115,MATCH('Property Value Dist'!$B70,'Pop and Housing Units'!$B$2:$B$115,0),MATCH('Property Value Dist'!AS$2,'Pop and Housing Units'!$B$2:$P$2,0))*INDEX(Assumptions!$A$1:$H$16,MATCH('Property Value Dist'!AS$4,Assumptions!$A$1:$A$16,0),MATCH('Property Value Dist'!AS$2,Assumptions!$A$1:$H$1,0)),0)</f>
        <v>133811</v>
      </c>
      <c r="AT70" s="17">
        <f>ROUND(INDEX('Pop and Housing Units'!$B$2:$P$115,MATCH('Property Value Dist'!$B70,'Pop and Housing Units'!$B$2:$B$115,0),MATCH('Property Value Dist'!AT$2,'Pop and Housing Units'!$B$2:$P$2,0))*INDEX(Assumptions!$A$1:$H$16,MATCH('Property Value Dist'!AT$4,Assumptions!$A$1:$A$16,0),MATCH('Property Value Dist'!AT$2,Assumptions!$A$1:$H$1,0)),0)</f>
        <v>67913</v>
      </c>
      <c r="AU70" s="17">
        <f>ROUND(INDEX('Pop and Housing Units'!$B$2:$P$115,MATCH('Property Value Dist'!$B70,'Pop and Housing Units'!$B$2:$B$115,0),MATCH('Property Value Dist'!AU$2,'Pop and Housing Units'!$B$2:$P$2,0))*INDEX(Assumptions!$A$1:$H$16,MATCH('Property Value Dist'!AU$4,Assumptions!$A$1:$A$16,0),MATCH('Property Value Dist'!AU$2,Assumptions!$A$1:$H$1,0)),0)</f>
        <v>26127</v>
      </c>
      <c r="AV70" s="17">
        <f>ROUND(INDEX('Pop and Housing Units'!$B$2:$P$115,MATCH('Property Value Dist'!$B70,'Pop and Housing Units'!$B$2:$B$115,0),MATCH('Property Value Dist'!AV$2,'Pop and Housing Units'!$B$2:$P$2,0))*INDEX(Assumptions!$A$1:$H$16,MATCH('Property Value Dist'!AV$4,Assumptions!$A$1:$A$16,0),MATCH('Property Value Dist'!AV$2,Assumptions!$A$1:$H$1,0)),0)</f>
        <v>78535</v>
      </c>
      <c r="AW70" s="17">
        <f>ROUND(INDEX('Pop and Housing Units'!$B$2:$P$115,MATCH('Property Value Dist'!$B70,'Pop and Housing Units'!$B$2:$B$115,0),MATCH('Property Value Dist'!AW$2,'Pop and Housing Units'!$B$2:$P$2,0))*INDEX(Assumptions!$A$1:$H$16,MATCH('Property Value Dist'!AW$4,Assumptions!$A$1:$A$16,0),MATCH('Property Value Dist'!AW$2,Assumptions!$A$1:$H$1,0)),0)</f>
        <v>22560</v>
      </c>
      <c r="AX70" s="17">
        <f>ROUND(INDEX('Pop and Housing Units'!$B$2:$P$115,MATCH('Property Value Dist'!$B70,'Pop and Housing Units'!$B$2:$B$115,0),MATCH('Property Value Dist'!AX$2,'Pop and Housing Units'!$B$2:$P$2,0))*INDEX(Assumptions!$A$1:$H$16,MATCH('Property Value Dist'!AX$4,Assumptions!$A$1:$A$16,0),MATCH('Property Value Dist'!AX$2,Assumptions!$A$1:$H$1,0)),0)</f>
        <v>14187</v>
      </c>
      <c r="AY70" s="17">
        <f>ROUND(INDEX('Pop and Housing Units'!$B$2:$P$115,MATCH('Property Value Dist'!$B70,'Pop and Housing Units'!$B$2:$B$115,0),MATCH('Property Value Dist'!AY$2,'Pop and Housing Units'!$B$2:$P$2,0))*INDEX(Assumptions!$A$1:$H$16,MATCH('Property Value Dist'!AY$4,Assumptions!$A$1:$A$16,0),MATCH('Property Value Dist'!AY$2,Assumptions!$A$1:$H$1,0)),0)</f>
        <v>8373</v>
      </c>
      <c r="AZ70" s="17">
        <f>ROUND(INDEX('Pop and Housing Units'!$B$2:$P$115,MATCH('Property Value Dist'!$B70,'Pop and Housing Units'!$B$2:$B$115,0),MATCH('Property Value Dist'!AZ$2,'Pop and Housing Units'!$B$2:$P$2,0))*INDEX(Assumptions!$A$1:$H$16,MATCH('Property Value Dist'!AZ$4,Assumptions!$A$1:$A$16,0),MATCH('Property Value Dist'!AZ$2,Assumptions!$A$1:$H$1,0)),0)</f>
        <v>2016</v>
      </c>
      <c r="BA70" s="17">
        <f>ROUND(INDEX('Pop and Housing Units'!$B$2:$P$115,MATCH('Property Value Dist'!$B70,'Pop and Housing Units'!$B$2:$B$115,0),MATCH('Property Value Dist'!BA$2,'Pop and Housing Units'!$B$2:$P$2,0))*INDEX(Assumptions!$A$1:$H$16,MATCH('Property Value Dist'!BA$4,Assumptions!$A$1:$A$16,0),MATCH('Property Value Dist'!BA$2,Assumptions!$A$1:$H$1,0)),0)</f>
        <v>4652</v>
      </c>
      <c r="BB70" s="17">
        <f>ROUND(INDEX('Pop and Housing Units'!$B$2:$P$115,MATCH('Property Value Dist'!$B70,'Pop and Housing Units'!$B$2:$B$115,0),MATCH('Property Value Dist'!BB$2,'Pop and Housing Units'!$B$2:$P$2,0))*INDEX(Assumptions!$A$1:$H$16,MATCH('Property Value Dist'!BB$4,Assumptions!$A$1:$A$16,0),MATCH('Property Value Dist'!BB$2,Assumptions!$A$1:$H$1,0)),0)</f>
        <v>2481</v>
      </c>
      <c r="BC70" s="17">
        <f>ROUND(INDEX('Pop and Housing Units'!$B$2:$P$115,MATCH('Property Value Dist'!$B70,'Pop and Housing Units'!$B$2:$B$115,0),MATCH('Property Value Dist'!BC$2,'Pop and Housing Units'!$B$2:$P$2,0))*INDEX(Assumptions!$A$1:$H$16,MATCH('Property Value Dist'!BC$4,Assumptions!$A$1:$A$16,0),MATCH('Property Value Dist'!BC$2,Assumptions!$A$1:$H$1,0)),0)</f>
        <v>91489</v>
      </c>
      <c r="BD70" s="17">
        <f>ROUND(INDEX('Pop and Housing Units'!$B$2:$P$115,MATCH('Property Value Dist'!$B70,'Pop and Housing Units'!$B$2:$B$115,0),MATCH('Property Value Dist'!BD$2,'Pop and Housing Units'!$B$2:$P$2,0))*INDEX(Assumptions!$A$1:$H$16,MATCH('Property Value Dist'!BD$4,Assumptions!$A$1:$A$16,0),MATCH('Property Value Dist'!BD$2,Assumptions!$A$1:$H$1,0)),0)</f>
        <v>128324</v>
      </c>
      <c r="BE70" s="17">
        <f>ROUND(INDEX('Pop and Housing Units'!$B$2:$P$115,MATCH('Property Value Dist'!$B70,'Pop and Housing Units'!$B$2:$B$115,0),MATCH('Property Value Dist'!BE$2,'Pop and Housing Units'!$B$2:$P$2,0))*INDEX(Assumptions!$A$1:$H$16,MATCH('Property Value Dist'!BE$4,Assumptions!$A$1:$A$16,0),MATCH('Property Value Dist'!BE$2,Assumptions!$A$1:$H$1,0)),0)</f>
        <v>173701</v>
      </c>
      <c r="BF70" s="17">
        <f>ROUND(INDEX('Pop and Housing Units'!$B$2:$P$115,MATCH('Property Value Dist'!$B70,'Pop and Housing Units'!$B$2:$B$115,0),MATCH('Property Value Dist'!BF$2,'Pop and Housing Units'!$B$2:$P$2,0))*INDEX(Assumptions!$A$1:$H$16,MATCH('Property Value Dist'!BF$4,Assumptions!$A$1:$A$16,0),MATCH('Property Value Dist'!BF$2,Assumptions!$A$1:$H$1,0)),0)</f>
        <v>171496</v>
      </c>
      <c r="BG70" s="17">
        <f>ROUND(INDEX('Pop and Housing Units'!$B$2:$P$115,MATCH('Property Value Dist'!$B70,'Pop and Housing Units'!$B$2:$B$115,0),MATCH('Property Value Dist'!BG$2,'Pop and Housing Units'!$B$2:$P$2,0))*INDEX(Assumptions!$A$1:$H$16,MATCH('Property Value Dist'!BG$4,Assumptions!$A$1:$A$16,0),MATCH('Property Value Dist'!BG$2,Assumptions!$A$1:$H$1,0)),0)</f>
        <v>109493</v>
      </c>
      <c r="BH70" s="17">
        <f>ROUND(INDEX('Pop and Housing Units'!$B$2:$P$115,MATCH('Property Value Dist'!$B70,'Pop and Housing Units'!$B$2:$B$115,0),MATCH('Property Value Dist'!BH$2,'Pop and Housing Units'!$B$2:$P$2,0))*INDEX(Assumptions!$A$1:$H$16,MATCH('Property Value Dist'!BH$4,Assumptions!$A$1:$A$16,0),MATCH('Property Value Dist'!BH$2,Assumptions!$A$1:$H$1,0)),0)</f>
        <v>62371</v>
      </c>
      <c r="BI70" s="17">
        <f>ROUND(INDEX('Pop and Housing Units'!$B$2:$P$115,MATCH('Property Value Dist'!$B70,'Pop and Housing Units'!$B$2:$B$115,0),MATCH('Property Value Dist'!BI$2,'Pop and Housing Units'!$B$2:$P$2,0))*INDEX(Assumptions!$A$1:$H$16,MATCH('Property Value Dist'!BI$4,Assumptions!$A$1:$A$16,0),MATCH('Property Value Dist'!BI$2,Assumptions!$A$1:$H$1,0)),0)</f>
        <v>115739</v>
      </c>
      <c r="BJ70" s="17">
        <f>ROUND(INDEX('Pop and Housing Units'!$B$2:$P$115,MATCH('Property Value Dist'!$B70,'Pop and Housing Units'!$B$2:$B$115,0),MATCH('Property Value Dist'!BJ$2,'Pop and Housing Units'!$B$2:$P$2,0))*INDEX(Assumptions!$A$1:$H$16,MATCH('Property Value Dist'!BJ$4,Assumptions!$A$1:$A$16,0),MATCH('Property Value Dist'!BJ$2,Assumptions!$A$1:$H$1,0)),0)</f>
        <v>38488</v>
      </c>
      <c r="BK70" s="17">
        <f>ROUND(INDEX('Pop and Housing Units'!$B$2:$P$115,MATCH('Property Value Dist'!$B70,'Pop and Housing Units'!$B$2:$B$115,0),MATCH('Property Value Dist'!BK$2,'Pop and Housing Units'!$B$2:$P$2,0))*INDEX(Assumptions!$A$1:$H$16,MATCH('Property Value Dist'!BK$4,Assumptions!$A$1:$A$16,0),MATCH('Property Value Dist'!BK$2,Assumptions!$A$1:$H$1,0)),0)</f>
        <v>12768</v>
      </c>
      <c r="BL70" s="17">
        <f>ROUND(INDEX('Pop and Housing Units'!$B$2:$P$115,MATCH('Property Value Dist'!$B70,'Pop and Housing Units'!$B$2:$B$115,0),MATCH('Property Value Dist'!BL$2,'Pop and Housing Units'!$B$2:$P$2,0))*INDEX(Assumptions!$A$1:$H$16,MATCH('Property Value Dist'!BL$4,Assumptions!$A$1:$A$16,0),MATCH('Property Value Dist'!BL$2,Assumptions!$A$1:$H$1,0)),0)</f>
        <v>8267</v>
      </c>
      <c r="BM70" s="17">
        <f>ROUND(INDEX('Pop and Housing Units'!$B$2:$P$115,MATCH('Property Value Dist'!$B70,'Pop and Housing Units'!$B$2:$B$115,0),MATCH('Property Value Dist'!BM$2,'Pop and Housing Units'!$B$2:$P$2,0))*INDEX(Assumptions!$A$1:$H$16,MATCH('Property Value Dist'!BM$4,Assumptions!$A$1:$A$16,0),MATCH('Property Value Dist'!BM$2,Assumptions!$A$1:$H$1,0)),0)</f>
        <v>1653</v>
      </c>
      <c r="BN70" s="17">
        <f>ROUND(INDEX('Pop and Housing Units'!$B$2:$P$115,MATCH('Property Value Dist'!$B70,'Pop and Housing Units'!$B$2:$B$115,0),MATCH('Property Value Dist'!BN$2,'Pop and Housing Units'!$B$2:$P$2,0))*INDEX(Assumptions!$A$1:$H$16,MATCH('Property Value Dist'!BN$4,Assumptions!$A$1:$A$16,0),MATCH('Property Value Dist'!BN$2,Assumptions!$A$1:$H$1,0)),0)</f>
        <v>276</v>
      </c>
      <c r="BO70" s="17">
        <f>ROUND(INDEX('Pop and Housing Units'!$B$2:$P$115,MATCH('Property Value Dist'!$B70,'Pop and Housing Units'!$B$2:$B$115,0),MATCH('Property Value Dist'!BO$2,'Pop and Housing Units'!$B$2:$P$2,0))*INDEX(Assumptions!$A$1:$H$16,MATCH('Property Value Dist'!BO$4,Assumptions!$A$1:$A$16,0),MATCH('Property Value Dist'!BO$2,Assumptions!$A$1:$H$1,0)),0)</f>
        <v>4501</v>
      </c>
      <c r="BP70" s="17">
        <f>ROUND(INDEX('Pop and Housing Units'!$B$2:$P$115,MATCH('Property Value Dist'!$B70,'Pop and Housing Units'!$B$2:$B$115,0),MATCH('Property Value Dist'!BP$2,'Pop and Housing Units'!$B$2:$P$2,0))*INDEX(Assumptions!$A$1:$H$16,MATCH('Property Value Dist'!BP$4,Assumptions!$A$1:$A$16,0),MATCH('Property Value Dist'!BP$2,Assumptions!$A$1:$H$1,0)),0)</f>
        <v>19613</v>
      </c>
      <c r="BQ70" s="17">
        <f>ROUND(INDEX('Pop and Housing Units'!$B$2:$P$115,MATCH('Property Value Dist'!$B70,'Pop and Housing Units'!$B$2:$B$115,0),MATCH('Property Value Dist'!BQ$2,'Pop and Housing Units'!$B$2:$P$2,0))*INDEX(Assumptions!$A$1:$H$16,MATCH('Property Value Dist'!BQ$4,Assumptions!$A$1:$A$16,0),MATCH('Property Value Dist'!BQ$2,Assumptions!$A$1:$H$1,0)),0)</f>
        <v>40802</v>
      </c>
      <c r="BR70" s="17">
        <f>ROUND(INDEX('Pop and Housing Units'!$B$2:$P$115,MATCH('Property Value Dist'!$B70,'Pop and Housing Units'!$B$2:$B$115,0),MATCH('Property Value Dist'!BR$2,'Pop and Housing Units'!$B$2:$P$2,0))*INDEX(Assumptions!$A$1:$H$16,MATCH('Property Value Dist'!BR$4,Assumptions!$A$1:$A$16,0),MATCH('Property Value Dist'!BR$2,Assumptions!$A$1:$H$1,0)),0)</f>
        <v>34523</v>
      </c>
      <c r="BS70" s="17">
        <f>ROUND(INDEX('Pop and Housing Units'!$B$2:$P$115,MATCH('Property Value Dist'!$B70,'Pop and Housing Units'!$B$2:$B$115,0),MATCH('Property Value Dist'!BS$2,'Pop and Housing Units'!$B$2:$P$2,0))*INDEX(Assumptions!$A$1:$H$16,MATCH('Property Value Dist'!BS$4,Assumptions!$A$1:$A$16,0),MATCH('Property Value Dist'!BS$2,Assumptions!$A$1:$H$1,0)),0)</f>
        <v>41474</v>
      </c>
      <c r="BT70" s="17">
        <f>ROUND(INDEX('Pop and Housing Units'!$B$2:$P$115,MATCH('Property Value Dist'!$B70,'Pop and Housing Units'!$B$2:$B$115,0),MATCH('Property Value Dist'!BT$2,'Pop and Housing Units'!$B$2:$P$2,0))*INDEX(Assumptions!$A$1:$H$16,MATCH('Property Value Dist'!BT$4,Assumptions!$A$1:$A$16,0),MATCH('Property Value Dist'!BT$2,Assumptions!$A$1:$H$1,0)),0)</f>
        <v>26486</v>
      </c>
      <c r="BU70" s="17">
        <f>ROUND(INDEX('Pop and Housing Units'!$B$2:$P$115,MATCH('Property Value Dist'!$B70,'Pop and Housing Units'!$B$2:$B$115,0),MATCH('Property Value Dist'!BU$2,'Pop and Housing Units'!$B$2:$P$2,0))*INDEX(Assumptions!$A$1:$H$16,MATCH('Property Value Dist'!BU$4,Assumptions!$A$1:$A$16,0),MATCH('Property Value Dist'!BU$2,Assumptions!$A$1:$H$1,0)),0)</f>
        <v>15039</v>
      </c>
      <c r="BV70" s="17">
        <f>ROUND(INDEX('Pop and Housing Units'!$B$2:$P$115,MATCH('Property Value Dist'!$B70,'Pop and Housing Units'!$B$2:$B$115,0),MATCH('Property Value Dist'!BV$2,'Pop and Housing Units'!$B$2:$P$2,0))*INDEX(Assumptions!$A$1:$H$16,MATCH('Property Value Dist'!BV$4,Assumptions!$A$1:$A$16,0),MATCH('Property Value Dist'!BV$2,Assumptions!$A$1:$H$1,0)),0)</f>
        <v>43980</v>
      </c>
      <c r="BW70" s="17">
        <f>ROUND(INDEX('Pop and Housing Units'!$B$2:$P$115,MATCH('Property Value Dist'!$B70,'Pop and Housing Units'!$B$2:$B$115,0),MATCH('Property Value Dist'!BW$2,'Pop and Housing Units'!$B$2:$P$2,0))*INDEX(Assumptions!$A$1:$H$16,MATCH('Property Value Dist'!BW$4,Assumptions!$A$1:$A$16,0),MATCH('Property Value Dist'!BW$2,Assumptions!$A$1:$H$1,0)),0)</f>
        <v>20698</v>
      </c>
      <c r="BX70" s="17">
        <f>ROUND(INDEX('Pop and Housing Units'!$B$2:$P$115,MATCH('Property Value Dist'!$B70,'Pop and Housing Units'!$B$2:$B$115,0),MATCH('Property Value Dist'!BX$2,'Pop and Housing Units'!$B$2:$P$2,0))*INDEX(Assumptions!$A$1:$H$16,MATCH('Property Value Dist'!BX$4,Assumptions!$A$1:$A$16,0),MATCH('Property Value Dist'!BX$2,Assumptions!$A$1:$H$1,0)),0)</f>
        <v>7881</v>
      </c>
      <c r="BY70" s="17">
        <f>ROUND(INDEX('Pop and Housing Units'!$B$2:$P$115,MATCH('Property Value Dist'!$B70,'Pop and Housing Units'!$B$2:$B$115,0),MATCH('Property Value Dist'!BY$2,'Pop and Housing Units'!$B$2:$P$2,0))*INDEX(Assumptions!$A$1:$H$16,MATCH('Property Value Dist'!BY$4,Assumptions!$A$1:$A$16,0),MATCH('Property Value Dist'!BY$2,Assumptions!$A$1:$H$1,0)),0)</f>
        <v>4083</v>
      </c>
      <c r="BZ70" s="17">
        <f>ROUND(INDEX('Pop and Housing Units'!$B$2:$P$115,MATCH('Property Value Dist'!$B70,'Pop and Housing Units'!$B$2:$B$115,0),MATCH('Property Value Dist'!BZ$2,'Pop and Housing Units'!$B$2:$P$2,0))*INDEX(Assumptions!$A$1:$H$16,MATCH('Property Value Dist'!BZ$4,Assumptions!$A$1:$A$16,0),MATCH('Property Value Dist'!BZ$2,Assumptions!$A$1:$H$1,0)),0)</f>
        <v>2791</v>
      </c>
      <c r="CA70" s="17">
        <f>ROUND(INDEX('Pop and Housing Units'!$B$2:$P$115,MATCH('Property Value Dist'!$B70,'Pop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70" s="17">
        <f>ROUND(INDEX('Pop and Housing Units'!$B$2:$P$115,MATCH('Property Value Dist'!$B70,'Pop and Housing Units'!$B$2:$B$115,0),MATCH('Property Value Dist'!CB$2,'Pop and Housing Units'!$B$2:$P$2,0))*INDEX(Assumptions!$A$1:$H$16,MATCH('Property Value Dist'!CB$4,Assumptions!$A$1:$A$16,0),MATCH('Property Value Dist'!CB$2,Assumptions!$A$1:$H$1,0)),0)</f>
        <v>1034</v>
      </c>
    </row>
    <row r="71" spans="2:80">
      <c r="B71" s="18">
        <f t="shared" ref="B71:B115" si="7">B70+1</f>
        <v>2086</v>
      </c>
      <c r="C71" s="19">
        <f>ROUND(INDEX('Pop and Housing Units'!$B$2:$P$115,MATCH('Property Value Dist'!$B71,'Pop and Housing Units'!$B$2:$B$115,0),MATCH('Property Value Dist'!C$2,'Pop and Housing Units'!$B$2:$P$2,0))*INDEX(Assumptions!$A$1:$H$16,MATCH('Property Value Dist'!C$4,Assumptions!$A$1:$A$16,0),MATCH('Property Value Dist'!C$2,Assumptions!$A$1:$H$1,0)),0)</f>
        <v>690310</v>
      </c>
      <c r="D71" s="19">
        <f>ROUND(INDEX('Pop and Housing Units'!$B$2:$P$115,MATCH('Property Value Dist'!$B71,'Pop and Housing Units'!$B$2:$B$115,0),MATCH('Property Value Dist'!D$2,'Pop and Housing Units'!$B$2:$P$2,0))*INDEX(Assumptions!$A$1:$H$16,MATCH('Property Value Dist'!D$4,Assumptions!$A$1:$A$16,0),MATCH('Property Value Dist'!D$2,Assumptions!$A$1:$H$1,0)),0)</f>
        <v>736866</v>
      </c>
      <c r="E71" s="19">
        <f>ROUND(INDEX('Pop and Housing Units'!$B$2:$P$115,MATCH('Property Value Dist'!$B71,'Pop and Housing Units'!$B$2:$B$115,0),MATCH('Property Value Dist'!E$2,'Pop and Housing Units'!$B$2:$P$2,0))*INDEX(Assumptions!$A$1:$H$16,MATCH('Property Value Dist'!E$4,Assumptions!$A$1:$A$16,0),MATCH('Property Value Dist'!E$2,Assumptions!$A$1:$H$1,0)),0)</f>
        <v>1115734</v>
      </c>
      <c r="F71" s="19">
        <f>ROUND(INDEX('Pop and Housing Units'!$B$2:$P$115,MATCH('Property Value Dist'!$B71,'Pop and Housing Units'!$B$2:$B$115,0),MATCH('Property Value Dist'!F$2,'Pop and Housing Units'!$B$2:$P$2,0))*INDEX(Assumptions!$A$1:$H$16,MATCH('Property Value Dist'!F$4,Assumptions!$A$1:$A$16,0),MATCH('Property Value Dist'!F$2,Assumptions!$A$1:$H$1,0)),0)</f>
        <v>2575017</v>
      </c>
      <c r="G71" s="19">
        <f>ROUND(INDEX('Pop and Housing Units'!$B$2:$P$115,MATCH('Property Value Dist'!$B71,'Pop and Housing Units'!$B$2:$B$115,0),MATCH('Property Value Dist'!G$2,'Pop and Housing Units'!$B$2:$P$2,0))*INDEX(Assumptions!$A$1:$H$16,MATCH('Property Value Dist'!G$4,Assumptions!$A$1:$A$16,0),MATCH('Property Value Dist'!G$2,Assumptions!$A$1:$H$1,0)),0)</f>
        <v>1730592</v>
      </c>
      <c r="H71" s="19">
        <f>ROUND(INDEX('Pop and Housing Units'!$B$2:$P$115,MATCH('Property Value Dist'!$B71,'Pop and Housing Units'!$B$2:$B$115,0),MATCH('Property Value Dist'!H$2,'Pop and Housing Units'!$B$2:$P$2,0))*INDEX(Assumptions!$A$1:$H$16,MATCH('Property Value Dist'!H$4,Assumptions!$A$1:$A$16,0),MATCH('Property Value Dist'!H$2,Assumptions!$A$1:$H$1,0)),0)</f>
        <v>1313195</v>
      </c>
      <c r="I71" s="19">
        <f>ROUND(INDEX('Pop and Housing Units'!$B$2:$P$115,MATCH('Property Value Dist'!$B71,'Pop and Housing Units'!$B$2:$B$115,0),MATCH('Property Value Dist'!I$2,'Pop and Housing Units'!$B$2:$P$2,0))*INDEX(Assumptions!$A$1:$H$16,MATCH('Property Value Dist'!I$4,Assumptions!$A$1:$A$16,0),MATCH('Property Value Dist'!I$2,Assumptions!$A$1:$H$1,0)),0)</f>
        <v>3679514</v>
      </c>
      <c r="J71" s="19">
        <f>ROUND(INDEX('Pop and Housing Units'!$B$2:$P$115,MATCH('Property Value Dist'!$B71,'Pop and Housing Units'!$B$2:$B$115,0),MATCH('Property Value Dist'!J$2,'Pop and Housing Units'!$B$2:$P$2,0))*INDEX(Assumptions!$A$1:$H$16,MATCH('Property Value Dist'!J$4,Assumptions!$A$1:$A$16,0),MATCH('Property Value Dist'!J$2,Assumptions!$A$1:$H$1,0)),0)</f>
        <v>1847784</v>
      </c>
      <c r="K71" s="19">
        <f>ROUND(INDEX('Pop and Housing Units'!$B$2:$P$115,MATCH('Property Value Dist'!$B71,'Pop and Housing Units'!$B$2:$B$115,0),MATCH('Property Value Dist'!K$2,'Pop and Housing Units'!$B$2:$P$2,0))*INDEX(Assumptions!$A$1:$H$16,MATCH('Property Value Dist'!K$4,Assumptions!$A$1:$A$16,0),MATCH('Property Value Dist'!K$2,Assumptions!$A$1:$H$1,0)),0)</f>
        <v>847637</v>
      </c>
      <c r="L71" s="19">
        <f>ROUND(INDEX('Pop and Housing Units'!$B$2:$P$115,MATCH('Property Value Dist'!$B71,'Pop and Housing Units'!$B$2:$B$115,0),MATCH('Property Value Dist'!L$2,'Pop and Housing Units'!$B$2:$P$2,0))*INDEX(Assumptions!$A$1:$H$16,MATCH('Property Value Dist'!L$4,Assumptions!$A$1:$A$16,0),MATCH('Property Value Dist'!L$2,Assumptions!$A$1:$H$1,0)),0)</f>
        <v>919878</v>
      </c>
      <c r="M71" s="19">
        <f>ROUND(INDEX('Pop and Housing Units'!$B$2:$P$115,MATCH('Property Value Dist'!$B71,'Pop and Housing Units'!$B$2:$B$115,0),MATCH('Property Value Dist'!M$2,'Pop and Housing Units'!$B$2:$P$2,0))*INDEX(Assumptions!$A$1:$H$16,MATCH('Property Value Dist'!M$4,Assumptions!$A$1:$A$16,0),MATCH('Property Value Dist'!M$2,Assumptions!$A$1:$H$1,0)),0)</f>
        <v>319469</v>
      </c>
      <c r="N71" s="19">
        <f>ROUND(INDEX('Pop and Housing Units'!$B$2:$P$115,MATCH('Property Value Dist'!$B71,'Pop and Housing Units'!$B$2:$B$115,0),MATCH('Property Value Dist'!N$2,'Pop and Housing Units'!$B$2:$P$2,0))*INDEX(Assumptions!$A$1:$H$16,MATCH('Property Value Dist'!N$4,Assumptions!$A$1:$A$16,0),MATCH('Property Value Dist'!N$2,Assumptions!$A$1:$H$1,0)),0)</f>
        <v>181407</v>
      </c>
      <c r="O71" s="19">
        <f>ROUND(INDEX('Pop and Housing Units'!$B$2:$P$115,MATCH('Property Value Dist'!$B71,'Pop and Housing Units'!$B$2:$B$115,0),MATCH('Property Value Dist'!O$2,'Pop and Housing Units'!$B$2:$P$2,0))*INDEX(Assumptions!$A$1:$H$16,MATCH('Property Value Dist'!O$4,Assumptions!$A$1:$A$16,0),MATCH('Property Value Dist'!O$2,Assumptions!$A$1:$H$1,0)),0)</f>
        <v>96322</v>
      </c>
      <c r="P71" s="19">
        <f>ROUND(INDEX('Pop and Housing Units'!$B$2:$P$115,MATCH('Property Value Dist'!$B71,'Pop and Housing Units'!$B$2:$B$115,0),MATCH('Property Value Dist'!P$2,'Pop and Housing Units'!$B$2:$P$2,0))*INDEX(Assumptions!$A$1:$H$16,MATCH('Property Value Dist'!P$4,Assumptions!$A$1:$A$16,0),MATCH('Property Value Dist'!P$2,Assumptions!$A$1:$H$1,0)),0)</f>
        <v>734639</v>
      </c>
      <c r="Q71" s="19">
        <f>ROUND(INDEX('Pop and Housing Units'!$B$2:$P$115,MATCH('Property Value Dist'!$B71,'Pop and Housing Units'!$B$2:$B$115,0),MATCH('Property Value Dist'!Q$2,'Pop and Housing Units'!$B$2:$P$2,0))*INDEX(Assumptions!$A$1:$H$16,MATCH('Property Value Dist'!Q$4,Assumptions!$A$1:$A$16,0),MATCH('Property Value Dist'!Q$2,Assumptions!$A$1:$H$1,0)),0)</f>
        <v>623224</v>
      </c>
      <c r="R71" s="19">
        <f>ROUND(INDEX('Pop and Housing Units'!$B$2:$P$115,MATCH('Property Value Dist'!$B71,'Pop and Housing Units'!$B$2:$B$115,0),MATCH('Property Value Dist'!R$2,'Pop and Housing Units'!$B$2:$P$2,0))*INDEX(Assumptions!$A$1:$H$16,MATCH('Property Value Dist'!R$4,Assumptions!$A$1:$A$16,0),MATCH('Property Value Dist'!R$2,Assumptions!$A$1:$H$1,0)),0)</f>
        <v>804273</v>
      </c>
      <c r="S71" s="19">
        <f>ROUND(INDEX('Pop and Housing Units'!$B$2:$P$115,MATCH('Property Value Dist'!$B71,'Pop and Housing Units'!$B$2:$B$115,0),MATCH('Property Value Dist'!S$2,'Pop and Housing Units'!$B$2:$P$2,0))*INDEX(Assumptions!$A$1:$H$16,MATCH('Property Value Dist'!S$4,Assumptions!$A$1:$A$16,0),MATCH('Property Value Dist'!S$2,Assumptions!$A$1:$H$1,0)),0)</f>
        <v>1776828</v>
      </c>
      <c r="T71" s="19">
        <f>ROUND(INDEX('Pop and Housing Units'!$B$2:$P$115,MATCH('Property Value Dist'!$B71,'Pop and Housing Units'!$B$2:$B$115,0),MATCH('Property Value Dist'!T$2,'Pop and Housing Units'!$B$2:$P$2,0))*INDEX(Assumptions!$A$1:$H$16,MATCH('Property Value Dist'!T$4,Assumptions!$A$1:$A$16,0),MATCH('Property Value Dist'!T$2,Assumptions!$A$1:$H$1,0)),0)</f>
        <v>1299835</v>
      </c>
      <c r="U71" s="19">
        <f>ROUND(INDEX('Pop and Housing Units'!$B$2:$P$115,MATCH('Property Value Dist'!$B71,'Pop and Housing Units'!$B$2:$B$115,0),MATCH('Property Value Dist'!U$2,'Pop and Housing Units'!$B$2:$P$2,0))*INDEX(Assumptions!$A$1:$H$16,MATCH('Property Value Dist'!U$4,Assumptions!$A$1:$A$16,0),MATCH('Property Value Dist'!U$2,Assumptions!$A$1:$H$1,0)),0)</f>
        <v>1099057</v>
      </c>
      <c r="V71" s="19">
        <f>ROUND(INDEX('Pop and Housing Units'!$B$2:$P$115,MATCH('Property Value Dist'!$B71,'Pop and Housing Units'!$B$2:$B$115,0),MATCH('Property Value Dist'!V$2,'Pop and Housing Units'!$B$2:$P$2,0))*INDEX(Assumptions!$A$1:$H$16,MATCH('Property Value Dist'!V$4,Assumptions!$A$1:$A$16,0),MATCH('Property Value Dist'!V$2,Assumptions!$A$1:$H$1,0)),0)</f>
        <v>2836425</v>
      </c>
      <c r="W71" s="19">
        <f>ROUND(INDEX('Pop and Housing Units'!$B$2:$P$115,MATCH('Property Value Dist'!$B71,'Pop and Housing Units'!$B$2:$B$115,0),MATCH('Property Value Dist'!W$2,'Pop and Housing Units'!$B$2:$P$2,0))*INDEX(Assumptions!$A$1:$H$16,MATCH('Property Value Dist'!W$4,Assumptions!$A$1:$A$16,0),MATCH('Property Value Dist'!W$2,Assumptions!$A$1:$H$1,0)),0)</f>
        <v>1306798</v>
      </c>
      <c r="X71" s="19">
        <f>ROUND(INDEX('Pop and Housing Units'!$B$2:$P$115,MATCH('Property Value Dist'!$B71,'Pop and Housing Units'!$B$2:$B$115,0),MATCH('Property Value Dist'!X$2,'Pop and Housing Units'!$B$2:$P$2,0))*INDEX(Assumptions!$A$1:$H$16,MATCH('Property Value Dist'!X$4,Assumptions!$A$1:$A$16,0),MATCH('Property Value Dist'!X$2,Assumptions!$A$1:$H$1,0)),0)</f>
        <v>564035</v>
      </c>
      <c r="Y71" s="19">
        <f>ROUND(INDEX('Pop and Housing Units'!$B$2:$P$115,MATCH('Property Value Dist'!$B71,'Pop and Housing Units'!$B$2:$B$115,0),MATCH('Property Value Dist'!Y$2,'Pop and Housing Units'!$B$2:$P$2,0))*INDEX(Assumptions!$A$1:$H$16,MATCH('Property Value Dist'!Y$4,Assumptions!$A$1:$A$16,0),MATCH('Property Value Dist'!Y$2,Assumptions!$A$1:$H$1,0)),0)</f>
        <v>359776</v>
      </c>
      <c r="Z71" s="19">
        <f>ROUND(INDEX('Pop and Housing Units'!$B$2:$P$115,MATCH('Property Value Dist'!$B71,'Pop and Housing Units'!$B$2:$B$115,0),MATCH('Property Value Dist'!Z$2,'Pop and Housing Units'!$B$2:$P$2,0))*INDEX(Assumptions!$A$1:$H$16,MATCH('Property Value Dist'!Z$4,Assumptions!$A$1:$A$16,0),MATCH('Property Value Dist'!Z$2,Assumptions!$A$1:$H$1,0)),0)</f>
        <v>92845</v>
      </c>
      <c r="AA71" s="19">
        <f>ROUND(INDEX('Pop and Housing Units'!$B$2:$P$115,MATCH('Property Value Dist'!$B71,'Pop and Housing Units'!$B$2:$B$115,0),MATCH('Property Value Dist'!AA$2,'Pop and Housing Units'!$B$2:$P$2,0))*INDEX(Assumptions!$A$1:$H$16,MATCH('Property Value Dist'!AA$4,Assumptions!$A$1:$A$16,0),MATCH('Property Value Dist'!AA$2,Assumptions!$A$1:$H$1,0)),0)</f>
        <v>64992</v>
      </c>
      <c r="AB71" s="19">
        <f>ROUND(INDEX('Pop and Housing Units'!$B$2:$P$115,MATCH('Property Value Dist'!$B71,'Pop and Housing Units'!$B$2:$B$115,0),MATCH('Property Value Dist'!AB$2,'Pop and Housing Units'!$B$2:$P$2,0))*INDEX(Assumptions!$A$1:$H$16,MATCH('Property Value Dist'!AB$4,Assumptions!$A$1:$A$16,0),MATCH('Property Value Dist'!AB$2,Assumptions!$A$1:$H$1,0)),0)</f>
        <v>42941</v>
      </c>
      <c r="AC71" s="19">
        <f>ROUND(INDEX('Pop and Housing Units'!$B$2:$P$115,MATCH('Property Value Dist'!$B71,'Pop and Housing Units'!$B$2:$B$115,0),MATCH('Property Value Dist'!AC$2,'Pop and Housing Units'!$B$2:$P$2,0))*INDEX(Assumptions!$A$1:$H$16,MATCH('Property Value Dist'!AC$4,Assumptions!$A$1:$A$16,0),MATCH('Property Value Dist'!AC$2,Assumptions!$A$1:$H$1,0)),0)</f>
        <v>448716</v>
      </c>
      <c r="AD71" s="19">
        <f>ROUND(INDEX('Pop and Housing Units'!$B$2:$P$115,MATCH('Property Value Dist'!$B71,'Pop and Housing Units'!$B$2:$B$115,0),MATCH('Property Value Dist'!AD$2,'Pop and Housing Units'!$B$2:$P$2,0))*INDEX(Assumptions!$A$1:$H$16,MATCH('Property Value Dist'!AD$4,Assumptions!$A$1:$A$16,0),MATCH('Property Value Dist'!AD$2,Assumptions!$A$1:$H$1,0)),0)</f>
        <v>785252</v>
      </c>
      <c r="AE71" s="19">
        <f>ROUND(INDEX('Pop and Housing Units'!$B$2:$P$115,MATCH('Property Value Dist'!$B71,'Pop and Housing Units'!$B$2:$B$115,0),MATCH('Property Value Dist'!AE$2,'Pop and Housing Units'!$B$2:$P$2,0))*INDEX(Assumptions!$A$1:$H$16,MATCH('Property Value Dist'!AE$4,Assumptions!$A$1:$A$16,0),MATCH('Property Value Dist'!AE$2,Assumptions!$A$1:$H$1,0)),0)</f>
        <v>1415471</v>
      </c>
      <c r="AF71" s="19">
        <f>ROUND(INDEX('Pop and Housing Units'!$B$2:$P$115,MATCH('Property Value Dist'!$B71,'Pop and Housing Units'!$B$2:$B$115,0),MATCH('Property Value Dist'!AF$2,'Pop and Housing Units'!$B$2:$P$2,0))*INDEX(Assumptions!$A$1:$H$16,MATCH('Property Value Dist'!AF$4,Assumptions!$A$1:$A$16,0),MATCH('Property Value Dist'!AF$2,Assumptions!$A$1:$H$1,0)),0)</f>
        <v>2723805</v>
      </c>
      <c r="AG71" s="19">
        <f>ROUND(INDEX('Pop and Housing Units'!$B$2:$P$115,MATCH('Property Value Dist'!$B71,'Pop and Housing Units'!$B$2:$B$115,0),MATCH('Property Value Dist'!AG$2,'Pop and Housing Units'!$B$2:$P$2,0))*INDEX(Assumptions!$A$1:$H$16,MATCH('Property Value Dist'!AG$4,Assumptions!$A$1:$A$16,0),MATCH('Property Value Dist'!AG$2,Assumptions!$A$1:$H$1,0)),0)</f>
        <v>1327240</v>
      </c>
      <c r="AH71" s="19">
        <f>ROUND(INDEX('Pop and Housing Units'!$B$2:$P$115,MATCH('Property Value Dist'!$B71,'Pop and Housing Units'!$B$2:$B$115,0),MATCH('Property Value Dist'!AH$2,'Pop and Housing Units'!$B$2:$P$2,0))*INDEX(Assumptions!$A$1:$H$16,MATCH('Property Value Dist'!AH$4,Assumptions!$A$1:$A$16,0),MATCH('Property Value Dist'!AH$2,Assumptions!$A$1:$H$1,0)),0)</f>
        <v>959193</v>
      </c>
      <c r="AI71" s="19">
        <f>ROUND(INDEX('Pop and Housing Units'!$B$2:$P$115,MATCH('Property Value Dist'!$B71,'Pop and Housing Units'!$B$2:$B$115,0),MATCH('Property Value Dist'!AI$2,'Pop and Housing Units'!$B$2:$P$2,0))*INDEX(Assumptions!$A$1:$H$16,MATCH('Property Value Dist'!AI$4,Assumptions!$A$1:$A$16,0),MATCH('Property Value Dist'!AI$2,Assumptions!$A$1:$H$1,0)),0)</f>
        <v>2387268</v>
      </c>
      <c r="AJ71" s="19">
        <f>ROUND(INDEX('Pop and Housing Units'!$B$2:$P$115,MATCH('Property Value Dist'!$B71,'Pop and Housing Units'!$B$2:$B$115,0),MATCH('Property Value Dist'!AJ$2,'Pop and Housing Units'!$B$2:$P$2,0))*INDEX(Assumptions!$A$1:$H$16,MATCH('Property Value Dist'!AJ$4,Assumptions!$A$1:$A$16,0),MATCH('Property Value Dist'!AJ$2,Assumptions!$A$1:$H$1,0)),0)</f>
        <v>1270521</v>
      </c>
      <c r="AK71" s="19">
        <f>ROUND(INDEX('Pop and Housing Units'!$B$2:$P$115,MATCH('Property Value Dist'!$B71,'Pop and Housing Units'!$B$2:$B$115,0),MATCH('Property Value Dist'!AK$2,'Pop and Housing Units'!$B$2:$P$2,0))*INDEX(Assumptions!$A$1:$H$16,MATCH('Property Value Dist'!AK$4,Assumptions!$A$1:$A$16,0),MATCH('Property Value Dist'!AK$2,Assumptions!$A$1:$H$1,0)),0)</f>
        <v>547030</v>
      </c>
      <c r="AL71" s="19">
        <f>ROUND(INDEX('Pop and Housing Units'!$B$2:$P$115,MATCH('Property Value Dist'!$B71,'Pop and Housing Units'!$B$2:$B$115,0),MATCH('Property Value Dist'!AL$2,'Pop and Housing Units'!$B$2:$P$2,0))*INDEX(Assumptions!$A$1:$H$16,MATCH('Property Value Dist'!AL$4,Assumptions!$A$1:$A$16,0),MATCH('Property Value Dist'!AL$2,Assumptions!$A$1:$H$1,0)),0)</f>
        <v>536946</v>
      </c>
      <c r="AM71" s="19">
        <f>ROUND(INDEX('Pop and Housing Units'!$B$2:$P$115,MATCH('Property Value Dist'!$B71,'Pop and Housing Units'!$B$2:$B$115,0),MATCH('Property Value Dist'!AM$2,'Pop and Housing Units'!$B$2:$P$2,0))*INDEX(Assumptions!$A$1:$H$16,MATCH('Property Value Dist'!AM$4,Assumptions!$A$1:$A$16,0),MATCH('Property Value Dist'!AM$2,Assumptions!$A$1:$H$1,0)),0)</f>
        <v>109658</v>
      </c>
      <c r="AN71" s="19">
        <f>ROUND(INDEX('Pop and Housing Units'!$B$2:$P$115,MATCH('Property Value Dist'!$B71,'Pop and Housing Units'!$B$2:$B$115,0),MATCH('Property Value Dist'!AN$2,'Pop and Housing Units'!$B$2:$P$2,0))*INDEX(Assumptions!$A$1:$H$16,MATCH('Property Value Dist'!AN$4,Assumptions!$A$1:$A$16,0),MATCH('Property Value Dist'!AN$2,Assumptions!$A$1:$H$1,0)),0)</f>
        <v>45376</v>
      </c>
      <c r="AO71" s="19">
        <f>ROUND(INDEX('Pop and Housing Units'!$B$2:$P$115,MATCH('Property Value Dist'!$B71,'Pop and Housing Units'!$B$2:$B$115,0),MATCH('Property Value Dist'!AO$2,'Pop and Housing Units'!$B$2:$P$2,0))*INDEX(Assumptions!$A$1:$H$16,MATCH('Property Value Dist'!AO$4,Assumptions!$A$1:$A$16,0),MATCH('Property Value Dist'!AO$2,Assumptions!$A$1:$H$1,0)),0)</f>
        <v>47897</v>
      </c>
      <c r="AP71" s="19">
        <f>ROUND(INDEX('Pop and Housing Units'!$B$2:$P$115,MATCH('Property Value Dist'!$B71,'Pop and Housing Units'!$B$2:$B$115,0),MATCH('Property Value Dist'!AP$2,'Pop and Housing Units'!$B$2:$P$2,0))*INDEX(Assumptions!$A$1:$H$16,MATCH('Property Value Dist'!AP$4,Assumptions!$A$1:$A$16,0),MATCH('Property Value Dist'!AP$2,Assumptions!$A$1:$H$1,0)),0)</f>
        <v>146712</v>
      </c>
      <c r="AQ71" s="19">
        <f>ROUND(INDEX('Pop and Housing Units'!$B$2:$P$115,MATCH('Property Value Dist'!$B71,'Pop and Housing Units'!$B$2:$B$115,0),MATCH('Property Value Dist'!AQ$2,'Pop and Housing Units'!$B$2:$P$2,0))*INDEX(Assumptions!$A$1:$H$16,MATCH('Property Value Dist'!AQ$4,Assumptions!$A$1:$A$16,0),MATCH('Property Value Dist'!AQ$2,Assumptions!$A$1:$H$1,0)),0)</f>
        <v>147180</v>
      </c>
      <c r="AR71" s="19">
        <f>ROUND(INDEX('Pop and Housing Units'!$B$2:$P$115,MATCH('Property Value Dist'!$B71,'Pop and Housing Units'!$B$2:$B$115,0),MATCH('Property Value Dist'!AR$2,'Pop and Housing Units'!$B$2:$P$2,0))*INDEX(Assumptions!$A$1:$H$16,MATCH('Property Value Dist'!AR$4,Assumptions!$A$1:$A$16,0),MATCH('Property Value Dist'!AR$2,Assumptions!$A$1:$H$1,0)),0)</f>
        <v>123014</v>
      </c>
      <c r="AS71" s="19">
        <f>ROUND(INDEX('Pop and Housing Units'!$B$2:$P$115,MATCH('Property Value Dist'!$B71,'Pop and Housing Units'!$B$2:$B$115,0),MATCH('Property Value Dist'!AS$2,'Pop and Housing Units'!$B$2:$P$2,0))*INDEX(Assumptions!$A$1:$H$16,MATCH('Property Value Dist'!AS$4,Assumptions!$A$1:$A$16,0),MATCH('Property Value Dist'!AS$2,Assumptions!$A$1:$H$1,0)),0)</f>
        <v>134551</v>
      </c>
      <c r="AT71" s="19">
        <f>ROUND(INDEX('Pop and Housing Units'!$B$2:$P$115,MATCH('Property Value Dist'!$B71,'Pop and Housing Units'!$B$2:$B$115,0),MATCH('Property Value Dist'!AT$2,'Pop and Housing Units'!$B$2:$P$2,0))*INDEX(Assumptions!$A$1:$H$16,MATCH('Property Value Dist'!AT$4,Assumptions!$A$1:$A$16,0),MATCH('Property Value Dist'!AT$2,Assumptions!$A$1:$H$1,0)),0)</f>
        <v>68289</v>
      </c>
      <c r="AU71" s="19">
        <f>ROUND(INDEX('Pop and Housing Units'!$B$2:$P$115,MATCH('Property Value Dist'!$B71,'Pop and Housing Units'!$B$2:$B$115,0),MATCH('Property Value Dist'!AU$2,'Pop and Housing Units'!$B$2:$P$2,0))*INDEX(Assumptions!$A$1:$H$16,MATCH('Property Value Dist'!AU$4,Assumptions!$A$1:$A$16,0),MATCH('Property Value Dist'!AU$2,Assumptions!$A$1:$H$1,0)),0)</f>
        <v>26271</v>
      </c>
      <c r="AV71" s="19">
        <f>ROUND(INDEX('Pop and Housing Units'!$B$2:$P$115,MATCH('Property Value Dist'!$B71,'Pop and Housing Units'!$B$2:$B$115,0),MATCH('Property Value Dist'!AV$2,'Pop and Housing Units'!$B$2:$P$2,0))*INDEX(Assumptions!$A$1:$H$16,MATCH('Property Value Dist'!AV$4,Assumptions!$A$1:$A$16,0),MATCH('Property Value Dist'!AV$2,Assumptions!$A$1:$H$1,0)),0)</f>
        <v>78969</v>
      </c>
      <c r="AW71" s="19">
        <f>ROUND(INDEX('Pop and Housing Units'!$B$2:$P$115,MATCH('Property Value Dist'!$B71,'Pop and Housing Units'!$B$2:$B$115,0),MATCH('Property Value Dist'!AW$2,'Pop and Housing Units'!$B$2:$P$2,0))*INDEX(Assumptions!$A$1:$H$16,MATCH('Property Value Dist'!AW$4,Assumptions!$A$1:$A$16,0),MATCH('Property Value Dist'!AW$2,Assumptions!$A$1:$H$1,0)),0)</f>
        <v>22685</v>
      </c>
      <c r="AX71" s="19">
        <f>ROUND(INDEX('Pop and Housing Units'!$B$2:$P$115,MATCH('Property Value Dist'!$B71,'Pop and Housing Units'!$B$2:$B$115,0),MATCH('Property Value Dist'!AX$2,'Pop and Housing Units'!$B$2:$P$2,0))*INDEX(Assumptions!$A$1:$H$16,MATCH('Property Value Dist'!AX$4,Assumptions!$A$1:$A$16,0),MATCH('Property Value Dist'!AX$2,Assumptions!$A$1:$H$1,0)),0)</f>
        <v>14266</v>
      </c>
      <c r="AY71" s="19">
        <f>ROUND(INDEX('Pop and Housing Units'!$B$2:$P$115,MATCH('Property Value Dist'!$B71,'Pop and Housing Units'!$B$2:$B$115,0),MATCH('Property Value Dist'!AY$2,'Pop and Housing Units'!$B$2:$P$2,0))*INDEX(Assumptions!$A$1:$H$16,MATCH('Property Value Dist'!AY$4,Assumptions!$A$1:$A$16,0),MATCH('Property Value Dist'!AY$2,Assumptions!$A$1:$H$1,0)),0)</f>
        <v>8419</v>
      </c>
      <c r="AZ71" s="19">
        <f>ROUND(INDEX('Pop and Housing Units'!$B$2:$P$115,MATCH('Property Value Dist'!$B71,'Pop and Housing Units'!$B$2:$B$115,0),MATCH('Property Value Dist'!AZ$2,'Pop and Housing Units'!$B$2:$P$2,0))*INDEX(Assumptions!$A$1:$H$16,MATCH('Property Value Dist'!AZ$4,Assumptions!$A$1:$A$16,0),MATCH('Property Value Dist'!AZ$2,Assumptions!$A$1:$H$1,0)),0)</f>
        <v>2027</v>
      </c>
      <c r="BA71" s="19">
        <f>ROUND(INDEX('Pop and Housing Units'!$B$2:$P$115,MATCH('Property Value Dist'!$B71,'Pop and Housing Units'!$B$2:$B$115,0),MATCH('Property Value Dist'!BA$2,'Pop and Housing Units'!$B$2:$P$2,0))*INDEX(Assumptions!$A$1:$H$16,MATCH('Property Value Dist'!BA$4,Assumptions!$A$1:$A$16,0),MATCH('Property Value Dist'!BA$2,Assumptions!$A$1:$H$1,0)),0)</f>
        <v>4677</v>
      </c>
      <c r="BB71" s="19">
        <f>ROUND(INDEX('Pop and Housing Units'!$B$2:$P$115,MATCH('Property Value Dist'!$B71,'Pop and Housing Units'!$B$2:$B$115,0),MATCH('Property Value Dist'!BB$2,'Pop and Housing Units'!$B$2:$P$2,0))*INDEX(Assumptions!$A$1:$H$16,MATCH('Property Value Dist'!BB$4,Assumptions!$A$1:$A$16,0),MATCH('Property Value Dist'!BB$2,Assumptions!$A$1:$H$1,0)),0)</f>
        <v>2495</v>
      </c>
      <c r="BC71" s="19">
        <f>ROUND(INDEX('Pop and Housing Units'!$B$2:$P$115,MATCH('Property Value Dist'!$B71,'Pop and Housing Units'!$B$2:$B$115,0),MATCH('Property Value Dist'!BC$2,'Pop and Housing Units'!$B$2:$P$2,0))*INDEX(Assumptions!$A$1:$H$16,MATCH('Property Value Dist'!BC$4,Assumptions!$A$1:$A$16,0),MATCH('Property Value Dist'!BC$2,Assumptions!$A$1:$H$1,0)),0)</f>
        <v>92029</v>
      </c>
      <c r="BD71" s="19">
        <f>ROUND(INDEX('Pop and Housing Units'!$B$2:$P$115,MATCH('Property Value Dist'!$B71,'Pop and Housing Units'!$B$2:$B$115,0),MATCH('Property Value Dist'!BD$2,'Pop and Housing Units'!$B$2:$P$2,0))*INDEX(Assumptions!$A$1:$H$16,MATCH('Property Value Dist'!BD$4,Assumptions!$A$1:$A$16,0),MATCH('Property Value Dist'!BD$2,Assumptions!$A$1:$H$1,0)),0)</f>
        <v>129080</v>
      </c>
      <c r="BE71" s="19">
        <f>ROUND(INDEX('Pop and Housing Units'!$B$2:$P$115,MATCH('Property Value Dist'!$B71,'Pop and Housing Units'!$B$2:$B$115,0),MATCH('Property Value Dist'!BE$2,'Pop and Housing Units'!$B$2:$P$2,0))*INDEX(Assumptions!$A$1:$H$16,MATCH('Property Value Dist'!BE$4,Assumptions!$A$1:$A$16,0),MATCH('Property Value Dist'!BE$2,Assumptions!$A$1:$H$1,0)),0)</f>
        <v>174725</v>
      </c>
      <c r="BF71" s="19">
        <f>ROUND(INDEX('Pop and Housing Units'!$B$2:$P$115,MATCH('Property Value Dist'!$B71,'Pop and Housing Units'!$B$2:$B$115,0),MATCH('Property Value Dist'!BF$2,'Pop and Housing Units'!$B$2:$P$2,0))*INDEX(Assumptions!$A$1:$H$16,MATCH('Property Value Dist'!BF$4,Assumptions!$A$1:$A$16,0),MATCH('Property Value Dist'!BF$2,Assumptions!$A$1:$H$1,0)),0)</f>
        <v>172507</v>
      </c>
      <c r="BG71" s="19">
        <f>ROUND(INDEX('Pop and Housing Units'!$B$2:$P$115,MATCH('Property Value Dist'!$B71,'Pop and Housing Units'!$B$2:$B$115,0),MATCH('Property Value Dist'!BG$2,'Pop and Housing Units'!$B$2:$P$2,0))*INDEX(Assumptions!$A$1:$H$16,MATCH('Property Value Dist'!BG$4,Assumptions!$A$1:$A$16,0),MATCH('Property Value Dist'!BG$2,Assumptions!$A$1:$H$1,0)),0)</f>
        <v>110139</v>
      </c>
      <c r="BH71" s="19">
        <f>ROUND(INDEX('Pop and Housing Units'!$B$2:$P$115,MATCH('Property Value Dist'!$B71,'Pop and Housing Units'!$B$2:$B$115,0),MATCH('Property Value Dist'!BH$2,'Pop and Housing Units'!$B$2:$P$2,0))*INDEX(Assumptions!$A$1:$H$16,MATCH('Property Value Dist'!BH$4,Assumptions!$A$1:$A$16,0),MATCH('Property Value Dist'!BH$2,Assumptions!$A$1:$H$1,0)),0)</f>
        <v>62738</v>
      </c>
      <c r="BI71" s="19">
        <f>ROUND(INDEX('Pop and Housing Units'!$B$2:$P$115,MATCH('Property Value Dist'!$B71,'Pop and Housing Units'!$B$2:$B$115,0),MATCH('Property Value Dist'!BI$2,'Pop and Housing Units'!$B$2:$P$2,0))*INDEX(Assumptions!$A$1:$H$16,MATCH('Property Value Dist'!BI$4,Assumptions!$A$1:$A$16,0),MATCH('Property Value Dist'!BI$2,Assumptions!$A$1:$H$1,0)),0)</f>
        <v>116422</v>
      </c>
      <c r="BJ71" s="19">
        <f>ROUND(INDEX('Pop and Housing Units'!$B$2:$P$115,MATCH('Property Value Dist'!$B71,'Pop and Housing Units'!$B$2:$B$115,0),MATCH('Property Value Dist'!BJ$2,'Pop and Housing Units'!$B$2:$P$2,0))*INDEX(Assumptions!$A$1:$H$16,MATCH('Property Value Dist'!BJ$4,Assumptions!$A$1:$A$16,0),MATCH('Property Value Dist'!BJ$2,Assumptions!$A$1:$H$1,0)),0)</f>
        <v>38715</v>
      </c>
      <c r="BK71" s="19">
        <f>ROUND(INDEX('Pop and Housing Units'!$B$2:$P$115,MATCH('Property Value Dist'!$B71,'Pop and Housing Units'!$B$2:$B$115,0),MATCH('Property Value Dist'!BK$2,'Pop and Housing Units'!$B$2:$P$2,0))*INDEX(Assumptions!$A$1:$H$16,MATCH('Property Value Dist'!BK$4,Assumptions!$A$1:$A$16,0),MATCH('Property Value Dist'!BK$2,Assumptions!$A$1:$H$1,0)),0)</f>
        <v>12843</v>
      </c>
      <c r="BL71" s="19">
        <f>ROUND(INDEX('Pop and Housing Units'!$B$2:$P$115,MATCH('Property Value Dist'!$B71,'Pop and Housing Units'!$B$2:$B$115,0),MATCH('Property Value Dist'!BL$2,'Pop and Housing Units'!$B$2:$P$2,0))*INDEX(Assumptions!$A$1:$H$16,MATCH('Property Value Dist'!BL$4,Assumptions!$A$1:$A$16,0),MATCH('Property Value Dist'!BL$2,Assumptions!$A$1:$H$1,0)),0)</f>
        <v>8316</v>
      </c>
      <c r="BM71" s="19">
        <f>ROUND(INDEX('Pop and Housing Units'!$B$2:$P$115,MATCH('Property Value Dist'!$B71,'Pop and Housing Units'!$B$2:$B$115,0),MATCH('Property Value Dist'!BM$2,'Pop and Housing Units'!$B$2:$P$2,0))*INDEX(Assumptions!$A$1:$H$16,MATCH('Property Value Dist'!BM$4,Assumptions!$A$1:$A$16,0),MATCH('Property Value Dist'!BM$2,Assumptions!$A$1:$H$1,0)),0)</f>
        <v>1663</v>
      </c>
      <c r="BN71" s="19">
        <f>ROUND(INDEX('Pop and Housing Units'!$B$2:$P$115,MATCH('Property Value Dist'!$B71,'Pop and Housing Units'!$B$2:$B$115,0),MATCH('Property Value Dist'!BN$2,'Pop and Housing Units'!$B$2:$P$2,0))*INDEX(Assumptions!$A$1:$H$16,MATCH('Property Value Dist'!BN$4,Assumptions!$A$1:$A$16,0),MATCH('Property Value Dist'!BN$2,Assumptions!$A$1:$H$1,0)),0)</f>
        <v>277</v>
      </c>
      <c r="BO71" s="19">
        <f>ROUND(INDEX('Pop and Housing Units'!$B$2:$P$115,MATCH('Property Value Dist'!$B71,'Pop and Housing Units'!$B$2:$B$115,0),MATCH('Property Value Dist'!BO$2,'Pop and Housing Units'!$B$2:$P$2,0))*INDEX(Assumptions!$A$1:$H$16,MATCH('Property Value Dist'!BO$4,Assumptions!$A$1:$A$16,0),MATCH('Property Value Dist'!BO$2,Assumptions!$A$1:$H$1,0)),0)</f>
        <v>4528</v>
      </c>
      <c r="BP71" s="19">
        <f>ROUND(INDEX('Pop and Housing Units'!$B$2:$P$115,MATCH('Property Value Dist'!$B71,'Pop and Housing Units'!$B$2:$B$115,0),MATCH('Property Value Dist'!BP$2,'Pop and Housing Units'!$B$2:$P$2,0))*INDEX(Assumptions!$A$1:$H$16,MATCH('Property Value Dist'!BP$4,Assumptions!$A$1:$A$16,0),MATCH('Property Value Dist'!BP$2,Assumptions!$A$1:$H$1,0)),0)</f>
        <v>19809</v>
      </c>
      <c r="BQ71" s="19">
        <f>ROUND(INDEX('Pop and Housing Units'!$B$2:$P$115,MATCH('Property Value Dist'!$B71,'Pop and Housing Units'!$B$2:$B$115,0),MATCH('Property Value Dist'!BQ$2,'Pop and Housing Units'!$B$2:$P$2,0))*INDEX(Assumptions!$A$1:$H$16,MATCH('Property Value Dist'!BQ$4,Assumptions!$A$1:$A$16,0),MATCH('Property Value Dist'!BQ$2,Assumptions!$A$1:$H$1,0)),0)</f>
        <v>41209</v>
      </c>
      <c r="BR71" s="19">
        <f>ROUND(INDEX('Pop and Housing Units'!$B$2:$P$115,MATCH('Property Value Dist'!$B71,'Pop and Housing Units'!$B$2:$B$115,0),MATCH('Property Value Dist'!BR$2,'Pop and Housing Units'!$B$2:$P$2,0))*INDEX(Assumptions!$A$1:$H$16,MATCH('Property Value Dist'!BR$4,Assumptions!$A$1:$A$16,0),MATCH('Property Value Dist'!BR$2,Assumptions!$A$1:$H$1,0)),0)</f>
        <v>34867</v>
      </c>
      <c r="BS71" s="19">
        <f>ROUND(INDEX('Pop and Housing Units'!$B$2:$P$115,MATCH('Property Value Dist'!$B71,'Pop and Housing Units'!$B$2:$B$115,0),MATCH('Property Value Dist'!BS$2,'Pop and Housing Units'!$B$2:$P$2,0))*INDEX(Assumptions!$A$1:$H$16,MATCH('Property Value Dist'!BS$4,Assumptions!$A$1:$A$16,0),MATCH('Property Value Dist'!BS$2,Assumptions!$A$1:$H$1,0)),0)</f>
        <v>41888</v>
      </c>
      <c r="BT71" s="19">
        <f>ROUND(INDEX('Pop and Housing Units'!$B$2:$P$115,MATCH('Property Value Dist'!$B71,'Pop and Housing Units'!$B$2:$B$115,0),MATCH('Property Value Dist'!BT$2,'Pop and Housing Units'!$B$2:$P$2,0))*INDEX(Assumptions!$A$1:$H$16,MATCH('Property Value Dist'!BT$4,Assumptions!$A$1:$A$16,0),MATCH('Property Value Dist'!BT$2,Assumptions!$A$1:$H$1,0)),0)</f>
        <v>26751</v>
      </c>
      <c r="BU71" s="19">
        <f>ROUND(INDEX('Pop and Housing Units'!$B$2:$P$115,MATCH('Property Value Dist'!$B71,'Pop and Housing Units'!$B$2:$B$115,0),MATCH('Property Value Dist'!BU$2,'Pop and Housing Units'!$B$2:$P$2,0))*INDEX(Assumptions!$A$1:$H$16,MATCH('Property Value Dist'!BU$4,Assumptions!$A$1:$A$16,0),MATCH('Property Value Dist'!BU$2,Assumptions!$A$1:$H$1,0)),0)</f>
        <v>15189</v>
      </c>
      <c r="BV71" s="19">
        <f>ROUND(INDEX('Pop and Housing Units'!$B$2:$P$115,MATCH('Property Value Dist'!$B71,'Pop and Housing Units'!$B$2:$B$115,0),MATCH('Property Value Dist'!BV$2,'Pop and Housing Units'!$B$2:$P$2,0))*INDEX(Assumptions!$A$1:$H$16,MATCH('Property Value Dist'!BV$4,Assumptions!$A$1:$A$16,0),MATCH('Property Value Dist'!BV$2,Assumptions!$A$1:$H$1,0)),0)</f>
        <v>44419</v>
      </c>
      <c r="BW71" s="19">
        <f>ROUND(INDEX('Pop and Housing Units'!$B$2:$P$115,MATCH('Property Value Dist'!$B71,'Pop and Housing Units'!$B$2:$B$115,0),MATCH('Property Value Dist'!BW$2,'Pop and Housing Units'!$B$2:$P$2,0))*INDEX(Assumptions!$A$1:$H$16,MATCH('Property Value Dist'!BW$4,Assumptions!$A$1:$A$16,0),MATCH('Property Value Dist'!BW$2,Assumptions!$A$1:$H$1,0)),0)</f>
        <v>20905</v>
      </c>
      <c r="BX71" s="19">
        <f>ROUND(INDEX('Pop and Housing Units'!$B$2:$P$115,MATCH('Property Value Dist'!$B71,'Pop and Housing Units'!$B$2:$B$115,0),MATCH('Property Value Dist'!BX$2,'Pop and Housing Units'!$B$2:$P$2,0))*INDEX(Assumptions!$A$1:$H$16,MATCH('Property Value Dist'!BX$4,Assumptions!$A$1:$A$16,0),MATCH('Property Value Dist'!BX$2,Assumptions!$A$1:$H$1,0)),0)</f>
        <v>7960</v>
      </c>
      <c r="BY71" s="19">
        <f>ROUND(INDEX('Pop and Housing Units'!$B$2:$P$115,MATCH('Property Value Dist'!$B71,'Pop and Housing Units'!$B$2:$B$115,0),MATCH('Property Value Dist'!BY$2,'Pop and Housing Units'!$B$2:$P$2,0))*INDEX(Assumptions!$A$1:$H$16,MATCH('Property Value Dist'!BY$4,Assumptions!$A$1:$A$16,0),MATCH('Property Value Dist'!BY$2,Assumptions!$A$1:$H$1,0)),0)</f>
        <v>4124</v>
      </c>
      <c r="BZ71" s="19">
        <f>ROUND(INDEX('Pop and Housing Units'!$B$2:$P$115,MATCH('Property Value Dist'!$B71,'Pop and Housing Units'!$B$2:$B$115,0),MATCH('Property Value Dist'!BZ$2,'Pop and Housing Units'!$B$2:$P$2,0))*INDEX(Assumptions!$A$1:$H$16,MATCH('Property Value Dist'!BZ$4,Assumptions!$A$1:$A$16,0),MATCH('Property Value Dist'!BZ$2,Assumptions!$A$1:$H$1,0)),0)</f>
        <v>2819</v>
      </c>
      <c r="CA71" s="19">
        <f>ROUND(INDEX('Pop and Housing Units'!$B$2:$P$115,MATCH('Property Value Dist'!$B71,'Pop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71" s="19">
        <f>ROUND(INDEX('Pop and Housing Units'!$B$2:$P$115,MATCH('Property Value Dist'!$B71,'Pop and Housing Units'!$B$2:$B$115,0),MATCH('Property Value Dist'!CB$2,'Pop and Housing Units'!$B$2:$P$2,0))*INDEX(Assumptions!$A$1:$H$16,MATCH('Property Value Dist'!CB$4,Assumptions!$A$1:$A$16,0),MATCH('Property Value Dist'!CB$2,Assumptions!$A$1:$H$1,0)),0)</f>
        <v>1044</v>
      </c>
    </row>
    <row r="72" spans="2:80">
      <c r="B72" s="18">
        <f t="shared" si="7"/>
        <v>2087</v>
      </c>
      <c r="C72" s="17">
        <f>ROUND(INDEX('Pop and Housing Units'!$B$2:$P$115,MATCH('Property Value Dist'!$B72,'Pop and Housing Units'!$B$2:$B$115,0),MATCH('Property Value Dist'!C$2,'Pop and Housing Units'!$B$2:$P$2,0))*INDEX(Assumptions!$A$1:$H$16,MATCH('Property Value Dist'!C$4,Assumptions!$A$1:$A$16,0),MATCH('Property Value Dist'!C$2,Assumptions!$A$1:$H$1,0)),0)</f>
        <v>720010</v>
      </c>
      <c r="D72" s="17">
        <f>ROUND(INDEX('Pop and Housing Units'!$B$2:$P$115,MATCH('Property Value Dist'!$B72,'Pop and Housing Units'!$B$2:$B$115,0),MATCH('Property Value Dist'!D$2,'Pop and Housing Units'!$B$2:$P$2,0))*INDEX(Assumptions!$A$1:$H$16,MATCH('Property Value Dist'!D$4,Assumptions!$A$1:$A$16,0),MATCH('Property Value Dist'!D$2,Assumptions!$A$1:$H$1,0)),0)</f>
        <v>768568</v>
      </c>
      <c r="E72" s="17">
        <f>ROUND(INDEX('Pop and Housing Units'!$B$2:$P$115,MATCH('Property Value Dist'!$B72,'Pop and Housing Units'!$B$2:$B$115,0),MATCH('Property Value Dist'!E$2,'Pop and Housing Units'!$B$2:$P$2,0))*INDEX(Assumptions!$A$1:$H$16,MATCH('Property Value Dist'!E$4,Assumptions!$A$1:$A$16,0),MATCH('Property Value Dist'!E$2,Assumptions!$A$1:$H$1,0)),0)</f>
        <v>1163736</v>
      </c>
      <c r="F72" s="17">
        <f>ROUND(INDEX('Pop and Housing Units'!$B$2:$P$115,MATCH('Property Value Dist'!$B72,'Pop and Housing Units'!$B$2:$B$115,0),MATCH('Property Value Dist'!F$2,'Pop and Housing Units'!$B$2:$P$2,0))*INDEX(Assumptions!$A$1:$H$16,MATCH('Property Value Dist'!F$4,Assumptions!$A$1:$A$16,0),MATCH('Property Value Dist'!F$2,Assumptions!$A$1:$H$1,0)),0)</f>
        <v>2685803</v>
      </c>
      <c r="G72" s="17">
        <f>ROUND(INDEX('Pop and Housing Units'!$B$2:$P$115,MATCH('Property Value Dist'!$B72,'Pop and Housing Units'!$B$2:$B$115,0),MATCH('Property Value Dist'!G$2,'Pop and Housing Units'!$B$2:$P$2,0))*INDEX(Assumptions!$A$1:$H$16,MATCH('Property Value Dist'!G$4,Assumptions!$A$1:$A$16,0),MATCH('Property Value Dist'!G$2,Assumptions!$A$1:$H$1,0)),0)</f>
        <v>1805047</v>
      </c>
      <c r="H72" s="17">
        <f>ROUND(INDEX('Pop and Housing Units'!$B$2:$P$115,MATCH('Property Value Dist'!$B72,'Pop and Housing Units'!$B$2:$B$115,0),MATCH('Property Value Dist'!H$2,'Pop and Housing Units'!$B$2:$P$2,0))*INDEX(Assumptions!$A$1:$H$16,MATCH('Property Value Dist'!H$4,Assumptions!$A$1:$A$16,0),MATCH('Property Value Dist'!H$2,Assumptions!$A$1:$H$1,0)),0)</f>
        <v>1369693</v>
      </c>
      <c r="I72" s="17">
        <f>ROUND(INDEX('Pop and Housing Units'!$B$2:$P$115,MATCH('Property Value Dist'!$B72,'Pop and Housing Units'!$B$2:$B$115,0),MATCH('Property Value Dist'!I$2,'Pop and Housing Units'!$B$2:$P$2,0))*INDEX(Assumptions!$A$1:$H$16,MATCH('Property Value Dist'!I$4,Assumptions!$A$1:$A$16,0),MATCH('Property Value Dist'!I$2,Assumptions!$A$1:$H$1,0)),0)</f>
        <v>3837819</v>
      </c>
      <c r="J72" s="17">
        <f>ROUND(INDEX('Pop and Housing Units'!$B$2:$P$115,MATCH('Property Value Dist'!$B72,'Pop and Housing Units'!$B$2:$B$115,0),MATCH('Property Value Dist'!J$2,'Pop and Housing Units'!$B$2:$P$2,0))*INDEX(Assumptions!$A$1:$H$16,MATCH('Property Value Dist'!J$4,Assumptions!$A$1:$A$16,0),MATCH('Property Value Dist'!J$2,Assumptions!$A$1:$H$1,0)),0)</f>
        <v>1927281</v>
      </c>
      <c r="K72" s="17">
        <f>ROUND(INDEX('Pop and Housing Units'!$B$2:$P$115,MATCH('Property Value Dist'!$B72,'Pop and Housing Units'!$B$2:$B$115,0),MATCH('Property Value Dist'!K$2,'Pop and Housing Units'!$B$2:$P$2,0))*INDEX(Assumptions!$A$1:$H$16,MATCH('Property Value Dist'!K$4,Assumptions!$A$1:$A$16,0),MATCH('Property Value Dist'!K$2,Assumptions!$A$1:$H$1,0)),0)</f>
        <v>884105</v>
      </c>
      <c r="L72" s="17">
        <f>ROUND(INDEX('Pop and Housing Units'!$B$2:$P$115,MATCH('Property Value Dist'!$B72,'Pop and Housing Units'!$B$2:$B$115,0),MATCH('Property Value Dist'!L$2,'Pop and Housing Units'!$B$2:$P$2,0))*INDEX(Assumptions!$A$1:$H$16,MATCH('Property Value Dist'!L$4,Assumptions!$A$1:$A$16,0),MATCH('Property Value Dist'!L$2,Assumptions!$A$1:$H$1,0)),0)</f>
        <v>959455</v>
      </c>
      <c r="M72" s="17">
        <f>ROUND(INDEX('Pop and Housing Units'!$B$2:$P$115,MATCH('Property Value Dist'!$B72,'Pop and Housing Units'!$B$2:$B$115,0),MATCH('Property Value Dist'!M$2,'Pop and Housing Units'!$B$2:$P$2,0))*INDEX(Assumptions!$A$1:$H$16,MATCH('Property Value Dist'!M$4,Assumptions!$A$1:$A$16,0),MATCH('Property Value Dist'!M$2,Assumptions!$A$1:$H$1,0)),0)</f>
        <v>333214</v>
      </c>
      <c r="N72" s="17">
        <f>ROUND(INDEX('Pop and Housing Units'!$B$2:$P$115,MATCH('Property Value Dist'!$B72,'Pop and Housing Units'!$B$2:$B$115,0),MATCH('Property Value Dist'!N$2,'Pop and Housing Units'!$B$2:$P$2,0))*INDEX(Assumptions!$A$1:$H$16,MATCH('Property Value Dist'!N$4,Assumptions!$A$1:$A$16,0),MATCH('Property Value Dist'!N$2,Assumptions!$A$1:$H$1,0)),0)</f>
        <v>189212</v>
      </c>
      <c r="O72" s="17">
        <f>ROUND(INDEX('Pop and Housing Units'!$B$2:$P$115,MATCH('Property Value Dist'!$B72,'Pop and Housing Units'!$B$2:$B$115,0),MATCH('Property Value Dist'!O$2,'Pop and Housing Units'!$B$2:$P$2,0))*INDEX(Assumptions!$A$1:$H$16,MATCH('Property Value Dist'!O$4,Assumptions!$A$1:$A$16,0),MATCH('Property Value Dist'!O$2,Assumptions!$A$1:$H$1,0)),0)</f>
        <v>100466</v>
      </c>
      <c r="P72" s="17">
        <f>ROUND(INDEX('Pop and Housing Units'!$B$2:$P$115,MATCH('Property Value Dist'!$B72,'Pop and Housing Units'!$B$2:$B$115,0),MATCH('Property Value Dist'!P$2,'Pop and Housing Units'!$B$2:$P$2,0))*INDEX(Assumptions!$A$1:$H$16,MATCH('Property Value Dist'!P$4,Assumptions!$A$1:$A$16,0),MATCH('Property Value Dist'!P$2,Assumptions!$A$1:$H$1,0)),0)</f>
        <v>764579</v>
      </c>
      <c r="Q72" s="17">
        <f>ROUND(INDEX('Pop and Housing Units'!$B$2:$P$115,MATCH('Property Value Dist'!$B72,'Pop and Housing Units'!$B$2:$B$115,0),MATCH('Property Value Dist'!Q$2,'Pop and Housing Units'!$B$2:$P$2,0))*INDEX(Assumptions!$A$1:$H$16,MATCH('Property Value Dist'!Q$4,Assumptions!$A$1:$A$16,0),MATCH('Property Value Dist'!Q$2,Assumptions!$A$1:$H$1,0)),0)</f>
        <v>648624</v>
      </c>
      <c r="R72" s="17">
        <f>ROUND(INDEX('Pop and Housing Units'!$B$2:$P$115,MATCH('Property Value Dist'!$B72,'Pop and Housing Units'!$B$2:$B$115,0),MATCH('Property Value Dist'!R$2,'Pop and Housing Units'!$B$2:$P$2,0))*INDEX(Assumptions!$A$1:$H$16,MATCH('Property Value Dist'!R$4,Assumptions!$A$1:$A$16,0),MATCH('Property Value Dist'!R$2,Assumptions!$A$1:$H$1,0)),0)</f>
        <v>837051</v>
      </c>
      <c r="S72" s="17">
        <f>ROUND(INDEX('Pop and Housing Units'!$B$2:$P$115,MATCH('Property Value Dist'!$B72,'Pop and Housing Units'!$B$2:$B$115,0),MATCH('Property Value Dist'!S$2,'Pop and Housing Units'!$B$2:$P$2,0))*INDEX(Assumptions!$A$1:$H$16,MATCH('Property Value Dist'!S$4,Assumptions!$A$1:$A$16,0),MATCH('Property Value Dist'!S$2,Assumptions!$A$1:$H$1,0)),0)</f>
        <v>1849243</v>
      </c>
      <c r="T72" s="17">
        <f>ROUND(INDEX('Pop and Housing Units'!$B$2:$P$115,MATCH('Property Value Dist'!$B72,'Pop and Housing Units'!$B$2:$B$115,0),MATCH('Property Value Dist'!T$2,'Pop and Housing Units'!$B$2:$P$2,0))*INDEX(Assumptions!$A$1:$H$16,MATCH('Property Value Dist'!T$4,Assumptions!$A$1:$A$16,0),MATCH('Property Value Dist'!T$2,Assumptions!$A$1:$H$1,0)),0)</f>
        <v>1352810</v>
      </c>
      <c r="U72" s="17">
        <f>ROUND(INDEX('Pop and Housing Units'!$B$2:$P$115,MATCH('Property Value Dist'!$B72,'Pop and Housing Units'!$B$2:$B$115,0),MATCH('Property Value Dist'!U$2,'Pop and Housing Units'!$B$2:$P$2,0))*INDEX(Assumptions!$A$1:$H$16,MATCH('Property Value Dist'!U$4,Assumptions!$A$1:$A$16,0),MATCH('Property Value Dist'!U$2,Assumptions!$A$1:$H$1,0)),0)</f>
        <v>1143849</v>
      </c>
      <c r="V72" s="17">
        <f>ROUND(INDEX('Pop and Housing Units'!$B$2:$P$115,MATCH('Property Value Dist'!$B72,'Pop and Housing Units'!$B$2:$B$115,0),MATCH('Property Value Dist'!V$2,'Pop and Housing Units'!$B$2:$P$2,0))*INDEX(Assumptions!$A$1:$H$16,MATCH('Property Value Dist'!V$4,Assumptions!$A$1:$A$16,0),MATCH('Property Value Dist'!V$2,Assumptions!$A$1:$H$1,0)),0)</f>
        <v>2952024</v>
      </c>
      <c r="W72" s="17">
        <f>ROUND(INDEX('Pop and Housing Units'!$B$2:$P$115,MATCH('Property Value Dist'!$B72,'Pop and Housing Units'!$B$2:$B$115,0),MATCH('Property Value Dist'!W$2,'Pop and Housing Units'!$B$2:$P$2,0))*INDEX(Assumptions!$A$1:$H$16,MATCH('Property Value Dist'!W$4,Assumptions!$A$1:$A$16,0),MATCH('Property Value Dist'!W$2,Assumptions!$A$1:$H$1,0)),0)</f>
        <v>1360057</v>
      </c>
      <c r="X72" s="17">
        <f>ROUND(INDEX('Pop and Housing Units'!$B$2:$P$115,MATCH('Property Value Dist'!$B72,'Pop and Housing Units'!$B$2:$B$115,0),MATCH('Property Value Dist'!X$2,'Pop and Housing Units'!$B$2:$P$2,0))*INDEX(Assumptions!$A$1:$H$16,MATCH('Property Value Dist'!X$4,Assumptions!$A$1:$A$16,0),MATCH('Property Value Dist'!X$2,Assumptions!$A$1:$H$1,0)),0)</f>
        <v>587023</v>
      </c>
      <c r="Y72" s="17">
        <f>ROUND(INDEX('Pop and Housing Units'!$B$2:$P$115,MATCH('Property Value Dist'!$B72,'Pop and Housing Units'!$B$2:$B$115,0),MATCH('Property Value Dist'!Y$2,'Pop and Housing Units'!$B$2:$P$2,0))*INDEX(Assumptions!$A$1:$H$16,MATCH('Property Value Dist'!Y$4,Assumptions!$A$1:$A$16,0),MATCH('Property Value Dist'!Y$2,Assumptions!$A$1:$H$1,0)),0)</f>
        <v>374438</v>
      </c>
      <c r="Z72" s="17">
        <f>ROUND(INDEX('Pop and Housing Units'!$B$2:$P$115,MATCH('Property Value Dist'!$B72,'Pop and Housing Units'!$B$2:$B$115,0),MATCH('Property Value Dist'!Z$2,'Pop and Housing Units'!$B$2:$P$2,0))*INDEX(Assumptions!$A$1:$H$16,MATCH('Property Value Dist'!Z$4,Assumptions!$A$1:$A$16,0),MATCH('Property Value Dist'!Z$2,Assumptions!$A$1:$H$1,0)),0)</f>
        <v>96629</v>
      </c>
      <c r="AA72" s="17">
        <f>ROUND(INDEX('Pop and Housing Units'!$B$2:$P$115,MATCH('Property Value Dist'!$B72,'Pop and Housing Units'!$B$2:$B$115,0),MATCH('Property Value Dist'!AA$2,'Pop and Housing Units'!$B$2:$P$2,0))*INDEX(Assumptions!$A$1:$H$16,MATCH('Property Value Dist'!AA$4,Assumptions!$A$1:$A$16,0),MATCH('Property Value Dist'!AA$2,Assumptions!$A$1:$H$1,0)),0)</f>
        <v>67640</v>
      </c>
      <c r="AB72" s="17">
        <f>ROUND(INDEX('Pop and Housing Units'!$B$2:$P$115,MATCH('Property Value Dist'!$B72,'Pop and Housing Units'!$B$2:$B$115,0),MATCH('Property Value Dist'!AB$2,'Pop and Housing Units'!$B$2:$P$2,0))*INDEX(Assumptions!$A$1:$H$16,MATCH('Property Value Dist'!AB$4,Assumptions!$A$1:$A$16,0),MATCH('Property Value Dist'!AB$2,Assumptions!$A$1:$H$1,0)),0)</f>
        <v>44691</v>
      </c>
      <c r="AC72" s="17">
        <f>ROUND(INDEX('Pop and Housing Units'!$B$2:$P$115,MATCH('Property Value Dist'!$B72,'Pop and Housing Units'!$B$2:$B$115,0),MATCH('Property Value Dist'!AC$2,'Pop and Housing Units'!$B$2:$P$2,0))*INDEX(Assumptions!$A$1:$H$16,MATCH('Property Value Dist'!AC$4,Assumptions!$A$1:$A$16,0),MATCH('Property Value Dist'!AC$2,Assumptions!$A$1:$H$1,0)),0)</f>
        <v>467983</v>
      </c>
      <c r="AD72" s="17">
        <f>ROUND(INDEX('Pop and Housing Units'!$B$2:$P$115,MATCH('Property Value Dist'!$B72,'Pop and Housing Units'!$B$2:$B$115,0),MATCH('Property Value Dist'!AD$2,'Pop and Housing Units'!$B$2:$P$2,0))*INDEX(Assumptions!$A$1:$H$16,MATCH('Property Value Dist'!AD$4,Assumptions!$A$1:$A$16,0),MATCH('Property Value Dist'!AD$2,Assumptions!$A$1:$H$1,0)),0)</f>
        <v>818970</v>
      </c>
      <c r="AE72" s="17">
        <f>ROUND(INDEX('Pop and Housing Units'!$B$2:$P$115,MATCH('Property Value Dist'!$B72,'Pop and Housing Units'!$B$2:$B$115,0),MATCH('Property Value Dist'!AE$2,'Pop and Housing Units'!$B$2:$P$2,0))*INDEX(Assumptions!$A$1:$H$16,MATCH('Property Value Dist'!AE$4,Assumptions!$A$1:$A$16,0),MATCH('Property Value Dist'!AE$2,Assumptions!$A$1:$H$1,0)),0)</f>
        <v>1476249</v>
      </c>
      <c r="AF72" s="17">
        <f>ROUND(INDEX('Pop and Housing Units'!$B$2:$P$115,MATCH('Property Value Dist'!$B72,'Pop and Housing Units'!$B$2:$B$115,0),MATCH('Property Value Dist'!AF$2,'Pop and Housing Units'!$B$2:$P$2,0))*INDEX(Assumptions!$A$1:$H$16,MATCH('Property Value Dist'!AF$4,Assumptions!$A$1:$A$16,0),MATCH('Property Value Dist'!AF$2,Assumptions!$A$1:$H$1,0)),0)</f>
        <v>2840761</v>
      </c>
      <c r="AG72" s="17">
        <f>ROUND(INDEX('Pop and Housing Units'!$B$2:$P$115,MATCH('Property Value Dist'!$B72,'Pop and Housing Units'!$B$2:$B$115,0),MATCH('Property Value Dist'!AG$2,'Pop and Housing Units'!$B$2:$P$2,0))*INDEX(Assumptions!$A$1:$H$16,MATCH('Property Value Dist'!AG$4,Assumptions!$A$1:$A$16,0),MATCH('Property Value Dist'!AG$2,Assumptions!$A$1:$H$1,0)),0)</f>
        <v>1384230</v>
      </c>
      <c r="AH72" s="17">
        <f>ROUND(INDEX('Pop and Housing Units'!$B$2:$P$115,MATCH('Property Value Dist'!$B72,'Pop and Housing Units'!$B$2:$B$115,0),MATCH('Property Value Dist'!AH$2,'Pop and Housing Units'!$B$2:$P$2,0))*INDEX(Assumptions!$A$1:$H$16,MATCH('Property Value Dist'!AH$4,Assumptions!$A$1:$A$16,0),MATCH('Property Value Dist'!AH$2,Assumptions!$A$1:$H$1,0)),0)</f>
        <v>1000379</v>
      </c>
      <c r="AI72" s="17">
        <f>ROUND(INDEX('Pop and Housing Units'!$B$2:$P$115,MATCH('Property Value Dist'!$B72,'Pop and Housing Units'!$B$2:$B$115,0),MATCH('Property Value Dist'!AI$2,'Pop and Housing Units'!$B$2:$P$2,0))*INDEX(Assumptions!$A$1:$H$16,MATCH('Property Value Dist'!AI$4,Assumptions!$A$1:$A$16,0),MATCH('Property Value Dist'!AI$2,Assumptions!$A$1:$H$1,0)),0)</f>
        <v>2489774</v>
      </c>
      <c r="AJ72" s="17">
        <f>ROUND(INDEX('Pop and Housing Units'!$B$2:$P$115,MATCH('Property Value Dist'!$B72,'Pop and Housing Units'!$B$2:$B$115,0),MATCH('Property Value Dist'!AJ$2,'Pop and Housing Units'!$B$2:$P$2,0))*INDEX(Assumptions!$A$1:$H$16,MATCH('Property Value Dist'!AJ$4,Assumptions!$A$1:$A$16,0),MATCH('Property Value Dist'!AJ$2,Assumptions!$A$1:$H$1,0)),0)</f>
        <v>1325075</v>
      </c>
      <c r="AK72" s="17">
        <f>ROUND(INDEX('Pop and Housing Units'!$B$2:$P$115,MATCH('Property Value Dist'!$B72,'Pop and Housing Units'!$B$2:$B$115,0),MATCH('Property Value Dist'!AK$2,'Pop and Housing Units'!$B$2:$P$2,0))*INDEX(Assumptions!$A$1:$H$16,MATCH('Property Value Dist'!AK$4,Assumptions!$A$1:$A$16,0),MATCH('Property Value Dist'!AK$2,Assumptions!$A$1:$H$1,0)),0)</f>
        <v>570518</v>
      </c>
      <c r="AL72" s="17">
        <f>ROUND(INDEX('Pop and Housing Units'!$B$2:$P$115,MATCH('Property Value Dist'!$B72,'Pop and Housing Units'!$B$2:$B$115,0),MATCH('Property Value Dist'!AL$2,'Pop and Housing Units'!$B$2:$P$2,0))*INDEX(Assumptions!$A$1:$H$16,MATCH('Property Value Dist'!AL$4,Assumptions!$A$1:$A$16,0),MATCH('Property Value Dist'!AL$2,Assumptions!$A$1:$H$1,0)),0)</f>
        <v>560002</v>
      </c>
      <c r="AM72" s="17">
        <f>ROUND(INDEX('Pop and Housing Units'!$B$2:$P$115,MATCH('Property Value Dist'!$B72,'Pop and Housing Units'!$B$2:$B$115,0),MATCH('Property Value Dist'!AM$2,'Pop and Housing Units'!$B$2:$P$2,0))*INDEX(Assumptions!$A$1:$H$16,MATCH('Property Value Dist'!AM$4,Assumptions!$A$1:$A$16,0),MATCH('Property Value Dist'!AM$2,Assumptions!$A$1:$H$1,0)),0)</f>
        <v>114367</v>
      </c>
      <c r="AN72" s="17">
        <f>ROUND(INDEX('Pop and Housing Units'!$B$2:$P$115,MATCH('Property Value Dist'!$B72,'Pop and Housing Units'!$B$2:$B$115,0),MATCH('Property Value Dist'!AN$2,'Pop and Housing Units'!$B$2:$P$2,0))*INDEX(Assumptions!$A$1:$H$16,MATCH('Property Value Dist'!AN$4,Assumptions!$A$1:$A$16,0),MATCH('Property Value Dist'!AN$2,Assumptions!$A$1:$H$1,0)),0)</f>
        <v>47324</v>
      </c>
      <c r="AO72" s="17">
        <f>ROUND(INDEX('Pop and Housing Units'!$B$2:$P$115,MATCH('Property Value Dist'!$B72,'Pop and Housing Units'!$B$2:$B$115,0),MATCH('Property Value Dist'!AO$2,'Pop and Housing Units'!$B$2:$P$2,0))*INDEX(Assumptions!$A$1:$H$16,MATCH('Property Value Dist'!AO$4,Assumptions!$A$1:$A$16,0),MATCH('Property Value Dist'!AO$2,Assumptions!$A$1:$H$1,0)),0)</f>
        <v>49953</v>
      </c>
      <c r="AP72" s="17">
        <f>ROUND(INDEX('Pop and Housing Units'!$B$2:$P$115,MATCH('Property Value Dist'!$B72,'Pop and Housing Units'!$B$2:$B$115,0),MATCH('Property Value Dist'!AP$2,'Pop and Housing Units'!$B$2:$P$2,0))*INDEX(Assumptions!$A$1:$H$16,MATCH('Property Value Dist'!AP$4,Assumptions!$A$1:$A$16,0),MATCH('Property Value Dist'!AP$2,Assumptions!$A$1:$H$1,0)),0)</f>
        <v>147519</v>
      </c>
      <c r="AQ72" s="17">
        <f>ROUND(INDEX('Pop and Housing Units'!$B$2:$P$115,MATCH('Property Value Dist'!$B72,'Pop and Housing Units'!$B$2:$B$115,0),MATCH('Property Value Dist'!AQ$2,'Pop and Housing Units'!$B$2:$P$2,0))*INDEX(Assumptions!$A$1:$H$16,MATCH('Property Value Dist'!AQ$4,Assumptions!$A$1:$A$16,0),MATCH('Property Value Dist'!AQ$2,Assumptions!$A$1:$H$1,0)),0)</f>
        <v>147990</v>
      </c>
      <c r="AR72" s="17">
        <f>ROUND(INDEX('Pop and Housing Units'!$B$2:$P$115,MATCH('Property Value Dist'!$B72,'Pop and Housing Units'!$B$2:$B$115,0),MATCH('Property Value Dist'!AR$2,'Pop and Housing Units'!$B$2:$P$2,0))*INDEX(Assumptions!$A$1:$H$16,MATCH('Property Value Dist'!AR$4,Assumptions!$A$1:$A$16,0),MATCH('Property Value Dist'!AR$2,Assumptions!$A$1:$H$1,0)),0)</f>
        <v>123691</v>
      </c>
      <c r="AS72" s="17">
        <f>ROUND(INDEX('Pop and Housing Units'!$B$2:$P$115,MATCH('Property Value Dist'!$B72,'Pop and Housing Units'!$B$2:$B$115,0),MATCH('Property Value Dist'!AS$2,'Pop and Housing Units'!$B$2:$P$2,0))*INDEX(Assumptions!$A$1:$H$16,MATCH('Property Value Dist'!AS$4,Assumptions!$A$1:$A$16,0),MATCH('Property Value Dist'!AS$2,Assumptions!$A$1:$H$1,0)),0)</f>
        <v>135291</v>
      </c>
      <c r="AT72" s="17">
        <f>ROUND(INDEX('Pop and Housing Units'!$B$2:$P$115,MATCH('Property Value Dist'!$B72,'Pop and Housing Units'!$B$2:$B$115,0),MATCH('Property Value Dist'!AT$2,'Pop and Housing Units'!$B$2:$P$2,0))*INDEX(Assumptions!$A$1:$H$16,MATCH('Property Value Dist'!AT$4,Assumptions!$A$1:$A$16,0),MATCH('Property Value Dist'!AT$2,Assumptions!$A$1:$H$1,0)),0)</f>
        <v>68665</v>
      </c>
      <c r="AU72" s="17">
        <f>ROUND(INDEX('Pop and Housing Units'!$B$2:$P$115,MATCH('Property Value Dist'!$B72,'Pop and Housing Units'!$B$2:$B$115,0),MATCH('Property Value Dist'!AU$2,'Pop and Housing Units'!$B$2:$P$2,0))*INDEX(Assumptions!$A$1:$H$16,MATCH('Property Value Dist'!AU$4,Assumptions!$A$1:$A$16,0),MATCH('Property Value Dist'!AU$2,Assumptions!$A$1:$H$1,0)),0)</f>
        <v>26416</v>
      </c>
      <c r="AV72" s="17">
        <f>ROUND(INDEX('Pop and Housing Units'!$B$2:$P$115,MATCH('Property Value Dist'!$B72,'Pop and Housing Units'!$B$2:$B$115,0),MATCH('Property Value Dist'!AV$2,'Pop and Housing Units'!$B$2:$P$2,0))*INDEX(Assumptions!$A$1:$H$16,MATCH('Property Value Dist'!AV$4,Assumptions!$A$1:$A$16,0),MATCH('Property Value Dist'!AV$2,Assumptions!$A$1:$H$1,0)),0)</f>
        <v>79403</v>
      </c>
      <c r="AW72" s="17">
        <f>ROUND(INDEX('Pop and Housing Units'!$B$2:$P$115,MATCH('Property Value Dist'!$B72,'Pop and Housing Units'!$B$2:$B$115,0),MATCH('Property Value Dist'!AW$2,'Pop and Housing Units'!$B$2:$P$2,0))*INDEX(Assumptions!$A$1:$H$16,MATCH('Property Value Dist'!AW$4,Assumptions!$A$1:$A$16,0),MATCH('Property Value Dist'!AW$2,Assumptions!$A$1:$H$1,0)),0)</f>
        <v>22810</v>
      </c>
      <c r="AX72" s="17">
        <f>ROUND(INDEX('Pop and Housing Units'!$B$2:$P$115,MATCH('Property Value Dist'!$B72,'Pop and Housing Units'!$B$2:$B$115,0),MATCH('Property Value Dist'!AX$2,'Pop and Housing Units'!$B$2:$P$2,0))*INDEX(Assumptions!$A$1:$H$16,MATCH('Property Value Dist'!AX$4,Assumptions!$A$1:$A$16,0),MATCH('Property Value Dist'!AX$2,Assumptions!$A$1:$H$1,0)),0)</f>
        <v>14344</v>
      </c>
      <c r="AY72" s="17">
        <f>ROUND(INDEX('Pop and Housing Units'!$B$2:$P$115,MATCH('Property Value Dist'!$B72,'Pop and Housing Units'!$B$2:$B$115,0),MATCH('Property Value Dist'!AY$2,'Pop and Housing Units'!$B$2:$P$2,0))*INDEX(Assumptions!$A$1:$H$16,MATCH('Property Value Dist'!AY$4,Assumptions!$A$1:$A$16,0),MATCH('Property Value Dist'!AY$2,Assumptions!$A$1:$H$1,0)),0)</f>
        <v>8466</v>
      </c>
      <c r="AZ72" s="17">
        <f>ROUND(INDEX('Pop and Housing Units'!$B$2:$P$115,MATCH('Property Value Dist'!$B72,'Pop and Housing Units'!$B$2:$B$115,0),MATCH('Property Value Dist'!AZ$2,'Pop and Housing Units'!$B$2:$P$2,0))*INDEX(Assumptions!$A$1:$H$16,MATCH('Property Value Dist'!AZ$4,Assumptions!$A$1:$A$16,0),MATCH('Property Value Dist'!AZ$2,Assumptions!$A$1:$H$1,0)),0)</f>
        <v>2038</v>
      </c>
      <c r="BA72" s="17">
        <f>ROUND(INDEX('Pop and Housing Units'!$B$2:$P$115,MATCH('Property Value Dist'!$B72,'Pop and Housing Units'!$B$2:$B$115,0),MATCH('Property Value Dist'!BA$2,'Pop and Housing Units'!$B$2:$P$2,0))*INDEX(Assumptions!$A$1:$H$16,MATCH('Property Value Dist'!BA$4,Assumptions!$A$1:$A$16,0),MATCH('Property Value Dist'!BA$2,Assumptions!$A$1:$H$1,0)),0)</f>
        <v>4703</v>
      </c>
      <c r="BB72" s="17">
        <f>ROUND(INDEX('Pop and Housing Units'!$B$2:$P$115,MATCH('Property Value Dist'!$B72,'Pop and Housing Units'!$B$2:$B$115,0),MATCH('Property Value Dist'!BB$2,'Pop and Housing Units'!$B$2:$P$2,0))*INDEX(Assumptions!$A$1:$H$16,MATCH('Property Value Dist'!BB$4,Assumptions!$A$1:$A$16,0),MATCH('Property Value Dist'!BB$2,Assumptions!$A$1:$H$1,0)),0)</f>
        <v>2508</v>
      </c>
      <c r="BC72" s="17">
        <f>ROUND(INDEX('Pop and Housing Units'!$B$2:$P$115,MATCH('Property Value Dist'!$B72,'Pop and Housing Units'!$B$2:$B$115,0),MATCH('Property Value Dist'!BC$2,'Pop and Housing Units'!$B$2:$P$2,0))*INDEX(Assumptions!$A$1:$H$16,MATCH('Property Value Dist'!BC$4,Assumptions!$A$1:$A$16,0),MATCH('Property Value Dist'!BC$2,Assumptions!$A$1:$H$1,0)),0)</f>
        <v>92568</v>
      </c>
      <c r="BD72" s="17">
        <f>ROUND(INDEX('Pop and Housing Units'!$B$2:$P$115,MATCH('Property Value Dist'!$B72,'Pop and Housing Units'!$B$2:$B$115,0),MATCH('Property Value Dist'!BD$2,'Pop and Housing Units'!$B$2:$P$2,0))*INDEX(Assumptions!$A$1:$H$16,MATCH('Property Value Dist'!BD$4,Assumptions!$A$1:$A$16,0),MATCH('Property Value Dist'!BD$2,Assumptions!$A$1:$H$1,0)),0)</f>
        <v>129837</v>
      </c>
      <c r="BE72" s="17">
        <f>ROUND(INDEX('Pop and Housing Units'!$B$2:$P$115,MATCH('Property Value Dist'!$B72,'Pop and Housing Units'!$B$2:$B$115,0),MATCH('Property Value Dist'!BE$2,'Pop and Housing Units'!$B$2:$P$2,0))*INDEX(Assumptions!$A$1:$H$16,MATCH('Property Value Dist'!BE$4,Assumptions!$A$1:$A$16,0),MATCH('Property Value Dist'!BE$2,Assumptions!$A$1:$H$1,0)),0)</f>
        <v>175749</v>
      </c>
      <c r="BF72" s="17">
        <f>ROUND(INDEX('Pop and Housing Units'!$B$2:$P$115,MATCH('Property Value Dist'!$B72,'Pop and Housing Units'!$B$2:$B$115,0),MATCH('Property Value Dist'!BF$2,'Pop and Housing Units'!$B$2:$P$2,0))*INDEX(Assumptions!$A$1:$H$16,MATCH('Property Value Dist'!BF$4,Assumptions!$A$1:$A$16,0),MATCH('Property Value Dist'!BF$2,Assumptions!$A$1:$H$1,0)),0)</f>
        <v>173518</v>
      </c>
      <c r="BG72" s="17">
        <f>ROUND(INDEX('Pop and Housing Units'!$B$2:$P$115,MATCH('Property Value Dist'!$B72,'Pop and Housing Units'!$B$2:$B$115,0),MATCH('Property Value Dist'!BG$2,'Pop and Housing Units'!$B$2:$P$2,0))*INDEX(Assumptions!$A$1:$H$16,MATCH('Property Value Dist'!BG$4,Assumptions!$A$1:$A$16,0),MATCH('Property Value Dist'!BG$2,Assumptions!$A$1:$H$1,0)),0)</f>
        <v>110784</v>
      </c>
      <c r="BH72" s="17">
        <f>ROUND(INDEX('Pop and Housing Units'!$B$2:$P$115,MATCH('Property Value Dist'!$B72,'Pop and Housing Units'!$B$2:$B$115,0),MATCH('Property Value Dist'!BH$2,'Pop and Housing Units'!$B$2:$P$2,0))*INDEX(Assumptions!$A$1:$H$16,MATCH('Property Value Dist'!BH$4,Assumptions!$A$1:$A$16,0),MATCH('Property Value Dist'!BH$2,Assumptions!$A$1:$H$1,0)),0)</f>
        <v>63106</v>
      </c>
      <c r="BI72" s="17">
        <f>ROUND(INDEX('Pop and Housing Units'!$B$2:$P$115,MATCH('Property Value Dist'!$B72,'Pop and Housing Units'!$B$2:$B$115,0),MATCH('Property Value Dist'!BI$2,'Pop and Housing Units'!$B$2:$P$2,0))*INDEX(Assumptions!$A$1:$H$16,MATCH('Property Value Dist'!BI$4,Assumptions!$A$1:$A$16,0),MATCH('Property Value Dist'!BI$2,Assumptions!$A$1:$H$1,0)),0)</f>
        <v>117104</v>
      </c>
      <c r="BJ72" s="17">
        <f>ROUND(INDEX('Pop and Housing Units'!$B$2:$P$115,MATCH('Property Value Dist'!$B72,'Pop and Housing Units'!$B$2:$B$115,0),MATCH('Property Value Dist'!BJ$2,'Pop and Housing Units'!$B$2:$P$2,0))*INDEX(Assumptions!$A$1:$H$16,MATCH('Property Value Dist'!BJ$4,Assumptions!$A$1:$A$16,0),MATCH('Property Value Dist'!BJ$2,Assumptions!$A$1:$H$1,0)),0)</f>
        <v>38942</v>
      </c>
      <c r="BK72" s="17">
        <f>ROUND(INDEX('Pop and Housing Units'!$B$2:$P$115,MATCH('Property Value Dist'!$B72,'Pop and Housing Units'!$B$2:$B$115,0),MATCH('Property Value Dist'!BK$2,'Pop and Housing Units'!$B$2:$P$2,0))*INDEX(Assumptions!$A$1:$H$16,MATCH('Property Value Dist'!BK$4,Assumptions!$A$1:$A$16,0),MATCH('Property Value Dist'!BK$2,Assumptions!$A$1:$H$1,0)),0)</f>
        <v>12919</v>
      </c>
      <c r="BL72" s="17">
        <f>ROUND(INDEX('Pop and Housing Units'!$B$2:$P$115,MATCH('Property Value Dist'!$B72,'Pop and Housing Units'!$B$2:$B$115,0),MATCH('Property Value Dist'!BL$2,'Pop and Housing Units'!$B$2:$P$2,0))*INDEX(Assumptions!$A$1:$H$16,MATCH('Property Value Dist'!BL$4,Assumptions!$A$1:$A$16,0),MATCH('Property Value Dist'!BL$2,Assumptions!$A$1:$H$1,0)),0)</f>
        <v>8365</v>
      </c>
      <c r="BM72" s="17">
        <f>ROUND(INDEX('Pop and Housing Units'!$B$2:$P$115,MATCH('Property Value Dist'!$B72,'Pop and Housing Units'!$B$2:$B$115,0),MATCH('Property Value Dist'!BM$2,'Pop and Housing Units'!$B$2:$P$2,0))*INDEX(Assumptions!$A$1:$H$16,MATCH('Property Value Dist'!BM$4,Assumptions!$A$1:$A$16,0),MATCH('Property Value Dist'!BM$2,Assumptions!$A$1:$H$1,0)),0)</f>
        <v>1673</v>
      </c>
      <c r="BN72" s="17">
        <f>ROUND(INDEX('Pop and Housing Units'!$B$2:$P$115,MATCH('Property Value Dist'!$B72,'Pop and Housing Units'!$B$2:$B$115,0),MATCH('Property Value Dist'!BN$2,'Pop and Housing Units'!$B$2:$P$2,0))*INDEX(Assumptions!$A$1:$H$16,MATCH('Property Value Dist'!BN$4,Assumptions!$A$1:$A$16,0),MATCH('Property Value Dist'!BN$2,Assumptions!$A$1:$H$1,0)),0)</f>
        <v>279</v>
      </c>
      <c r="BO72" s="17">
        <f>ROUND(INDEX('Pop and Housing Units'!$B$2:$P$115,MATCH('Property Value Dist'!$B72,'Pop and Housing Units'!$B$2:$B$115,0),MATCH('Property Value Dist'!BO$2,'Pop and Housing Units'!$B$2:$P$2,0))*INDEX(Assumptions!$A$1:$H$16,MATCH('Property Value Dist'!BO$4,Assumptions!$A$1:$A$16,0),MATCH('Property Value Dist'!BO$2,Assumptions!$A$1:$H$1,0)),0)</f>
        <v>4554</v>
      </c>
      <c r="BP72" s="17">
        <f>ROUND(INDEX('Pop and Housing Units'!$B$2:$P$115,MATCH('Property Value Dist'!$B72,'Pop and Housing Units'!$B$2:$B$115,0),MATCH('Property Value Dist'!BP$2,'Pop and Housing Units'!$B$2:$P$2,0))*INDEX(Assumptions!$A$1:$H$16,MATCH('Property Value Dist'!BP$4,Assumptions!$A$1:$A$16,0),MATCH('Property Value Dist'!BP$2,Assumptions!$A$1:$H$1,0)),0)</f>
        <v>20007</v>
      </c>
      <c r="BQ72" s="17">
        <f>ROUND(INDEX('Pop and Housing Units'!$B$2:$P$115,MATCH('Property Value Dist'!$B72,'Pop and Housing Units'!$B$2:$B$115,0),MATCH('Property Value Dist'!BQ$2,'Pop and Housing Units'!$B$2:$P$2,0))*INDEX(Assumptions!$A$1:$H$16,MATCH('Property Value Dist'!BQ$4,Assumptions!$A$1:$A$16,0),MATCH('Property Value Dist'!BQ$2,Assumptions!$A$1:$H$1,0)),0)</f>
        <v>41621</v>
      </c>
      <c r="BR72" s="17">
        <f>ROUND(INDEX('Pop and Housing Units'!$B$2:$P$115,MATCH('Property Value Dist'!$B72,'Pop and Housing Units'!$B$2:$B$115,0),MATCH('Property Value Dist'!BR$2,'Pop and Housing Units'!$B$2:$P$2,0))*INDEX(Assumptions!$A$1:$H$16,MATCH('Property Value Dist'!BR$4,Assumptions!$A$1:$A$16,0),MATCH('Property Value Dist'!BR$2,Assumptions!$A$1:$H$1,0)),0)</f>
        <v>35216</v>
      </c>
      <c r="BS72" s="17">
        <f>ROUND(INDEX('Pop and Housing Units'!$B$2:$P$115,MATCH('Property Value Dist'!$B72,'Pop and Housing Units'!$B$2:$B$115,0),MATCH('Property Value Dist'!BS$2,'Pop and Housing Units'!$B$2:$P$2,0))*INDEX(Assumptions!$A$1:$H$16,MATCH('Property Value Dist'!BS$4,Assumptions!$A$1:$A$16,0),MATCH('Property Value Dist'!BS$2,Assumptions!$A$1:$H$1,0)),0)</f>
        <v>42306</v>
      </c>
      <c r="BT72" s="17">
        <f>ROUND(INDEX('Pop and Housing Units'!$B$2:$P$115,MATCH('Property Value Dist'!$B72,'Pop and Housing Units'!$B$2:$B$115,0),MATCH('Property Value Dist'!BT$2,'Pop and Housing Units'!$B$2:$P$2,0))*INDEX(Assumptions!$A$1:$H$16,MATCH('Property Value Dist'!BT$4,Assumptions!$A$1:$A$16,0),MATCH('Property Value Dist'!BT$2,Assumptions!$A$1:$H$1,0)),0)</f>
        <v>27018</v>
      </c>
      <c r="BU72" s="17">
        <f>ROUND(INDEX('Pop and Housing Units'!$B$2:$P$115,MATCH('Property Value Dist'!$B72,'Pop and Housing Units'!$B$2:$B$115,0),MATCH('Property Value Dist'!BU$2,'Pop and Housing Units'!$B$2:$P$2,0))*INDEX(Assumptions!$A$1:$H$16,MATCH('Property Value Dist'!BU$4,Assumptions!$A$1:$A$16,0),MATCH('Property Value Dist'!BU$2,Assumptions!$A$1:$H$1,0)),0)</f>
        <v>15341</v>
      </c>
      <c r="BV72" s="17">
        <f>ROUND(INDEX('Pop and Housing Units'!$B$2:$P$115,MATCH('Property Value Dist'!$B72,'Pop and Housing Units'!$B$2:$B$115,0),MATCH('Property Value Dist'!BV$2,'Pop and Housing Units'!$B$2:$P$2,0))*INDEX(Assumptions!$A$1:$H$16,MATCH('Property Value Dist'!BV$4,Assumptions!$A$1:$A$16,0),MATCH('Property Value Dist'!BV$2,Assumptions!$A$1:$H$1,0)),0)</f>
        <v>44863</v>
      </c>
      <c r="BW72" s="17">
        <f>ROUND(INDEX('Pop and Housing Units'!$B$2:$P$115,MATCH('Property Value Dist'!$B72,'Pop and Housing Units'!$B$2:$B$115,0),MATCH('Property Value Dist'!BW$2,'Pop and Housing Units'!$B$2:$P$2,0))*INDEX(Assumptions!$A$1:$H$16,MATCH('Property Value Dist'!BW$4,Assumptions!$A$1:$A$16,0),MATCH('Property Value Dist'!BW$2,Assumptions!$A$1:$H$1,0)),0)</f>
        <v>21114</v>
      </c>
      <c r="BX72" s="17">
        <f>ROUND(INDEX('Pop and Housing Units'!$B$2:$P$115,MATCH('Property Value Dist'!$B72,'Pop and Housing Units'!$B$2:$B$115,0),MATCH('Property Value Dist'!BX$2,'Pop and Housing Units'!$B$2:$P$2,0))*INDEX(Assumptions!$A$1:$H$16,MATCH('Property Value Dist'!BX$4,Assumptions!$A$1:$A$16,0),MATCH('Property Value Dist'!BX$2,Assumptions!$A$1:$H$1,0)),0)</f>
        <v>8040</v>
      </c>
      <c r="BY72" s="17">
        <f>ROUND(INDEX('Pop and Housing Units'!$B$2:$P$115,MATCH('Property Value Dist'!$B72,'Pop and Housing Units'!$B$2:$B$115,0),MATCH('Property Value Dist'!BY$2,'Pop and Housing Units'!$B$2:$P$2,0))*INDEX(Assumptions!$A$1:$H$16,MATCH('Property Value Dist'!BY$4,Assumptions!$A$1:$A$16,0),MATCH('Property Value Dist'!BY$2,Assumptions!$A$1:$H$1,0)),0)</f>
        <v>4165</v>
      </c>
      <c r="BZ72" s="17">
        <f>ROUND(INDEX('Pop and Housing Units'!$B$2:$P$115,MATCH('Property Value Dist'!$B72,'Pop and Housing Units'!$B$2:$B$115,0),MATCH('Property Value Dist'!BZ$2,'Pop and Housing Units'!$B$2:$P$2,0))*INDEX(Assumptions!$A$1:$H$16,MATCH('Property Value Dist'!BZ$4,Assumptions!$A$1:$A$16,0),MATCH('Property Value Dist'!BZ$2,Assumptions!$A$1:$H$1,0)),0)</f>
        <v>2847</v>
      </c>
      <c r="CA72" s="17">
        <f>ROUND(INDEX('Pop and Housing Units'!$B$2:$P$115,MATCH('Property Value Dist'!$B72,'Pop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72" s="17">
        <f>ROUND(INDEX('Pop and Housing Units'!$B$2:$P$115,MATCH('Property Value Dist'!$B72,'Pop and Housing Units'!$B$2:$B$115,0),MATCH('Property Value Dist'!CB$2,'Pop and Housing Units'!$B$2:$P$2,0))*INDEX(Assumptions!$A$1:$H$16,MATCH('Property Value Dist'!CB$4,Assumptions!$A$1:$A$16,0),MATCH('Property Value Dist'!CB$2,Assumptions!$A$1:$H$1,0)),0)</f>
        <v>1054</v>
      </c>
    </row>
    <row r="73" spans="2:80">
      <c r="B73" s="18">
        <f t="shared" si="7"/>
        <v>2088</v>
      </c>
      <c r="C73" s="19">
        <f>ROUND(INDEX('Pop and Housing Units'!$B$2:$P$115,MATCH('Property Value Dist'!$B73,'Pop and Housing Units'!$B$2:$B$115,0),MATCH('Property Value Dist'!C$2,'Pop and Housing Units'!$B$2:$P$2,0))*INDEX(Assumptions!$A$1:$H$16,MATCH('Property Value Dist'!C$4,Assumptions!$A$1:$A$16,0),MATCH('Property Value Dist'!C$2,Assumptions!$A$1:$H$1,0)),0)</f>
        <v>751194</v>
      </c>
      <c r="D73" s="19">
        <f>ROUND(INDEX('Pop and Housing Units'!$B$2:$P$115,MATCH('Property Value Dist'!$B73,'Pop and Housing Units'!$B$2:$B$115,0),MATCH('Property Value Dist'!D$2,'Pop and Housing Units'!$B$2:$P$2,0))*INDEX(Assumptions!$A$1:$H$16,MATCH('Property Value Dist'!D$4,Assumptions!$A$1:$A$16,0),MATCH('Property Value Dist'!D$2,Assumptions!$A$1:$H$1,0)),0)</f>
        <v>801856</v>
      </c>
      <c r="E73" s="19">
        <f>ROUND(INDEX('Pop and Housing Units'!$B$2:$P$115,MATCH('Property Value Dist'!$B73,'Pop and Housing Units'!$B$2:$B$115,0),MATCH('Property Value Dist'!E$2,'Pop and Housing Units'!$B$2:$P$2,0))*INDEX(Assumptions!$A$1:$H$16,MATCH('Property Value Dist'!E$4,Assumptions!$A$1:$A$16,0),MATCH('Property Value Dist'!E$2,Assumptions!$A$1:$H$1,0)),0)</f>
        <v>1214139</v>
      </c>
      <c r="F73" s="19">
        <f>ROUND(INDEX('Pop and Housing Units'!$B$2:$P$115,MATCH('Property Value Dist'!$B73,'Pop and Housing Units'!$B$2:$B$115,0),MATCH('Property Value Dist'!F$2,'Pop and Housing Units'!$B$2:$P$2,0))*INDEX(Assumptions!$A$1:$H$16,MATCH('Property Value Dist'!F$4,Assumptions!$A$1:$A$16,0),MATCH('Property Value Dist'!F$2,Assumptions!$A$1:$H$1,0)),0)</f>
        <v>2802128</v>
      </c>
      <c r="G73" s="19">
        <f>ROUND(INDEX('Pop and Housing Units'!$B$2:$P$115,MATCH('Property Value Dist'!$B73,'Pop and Housing Units'!$B$2:$B$115,0),MATCH('Property Value Dist'!G$2,'Pop and Housing Units'!$B$2:$P$2,0))*INDEX(Assumptions!$A$1:$H$16,MATCH('Property Value Dist'!G$4,Assumptions!$A$1:$A$16,0),MATCH('Property Value Dist'!G$2,Assumptions!$A$1:$H$1,0)),0)</f>
        <v>1883226</v>
      </c>
      <c r="H73" s="19">
        <f>ROUND(INDEX('Pop and Housing Units'!$B$2:$P$115,MATCH('Property Value Dist'!$B73,'Pop and Housing Units'!$B$2:$B$115,0),MATCH('Property Value Dist'!H$2,'Pop and Housing Units'!$B$2:$P$2,0))*INDEX(Assumptions!$A$1:$H$16,MATCH('Property Value Dist'!H$4,Assumptions!$A$1:$A$16,0),MATCH('Property Value Dist'!H$2,Assumptions!$A$1:$H$1,0)),0)</f>
        <v>1429015</v>
      </c>
      <c r="I73" s="19">
        <f>ROUND(INDEX('Pop and Housing Units'!$B$2:$P$115,MATCH('Property Value Dist'!$B73,'Pop and Housing Units'!$B$2:$B$115,0),MATCH('Property Value Dist'!I$2,'Pop and Housing Units'!$B$2:$P$2,0))*INDEX(Assumptions!$A$1:$H$16,MATCH('Property Value Dist'!I$4,Assumptions!$A$1:$A$16,0),MATCH('Property Value Dist'!I$2,Assumptions!$A$1:$H$1,0)),0)</f>
        <v>4004039</v>
      </c>
      <c r="J73" s="19">
        <f>ROUND(INDEX('Pop and Housing Units'!$B$2:$P$115,MATCH('Property Value Dist'!$B73,'Pop and Housing Units'!$B$2:$B$115,0),MATCH('Property Value Dist'!J$2,'Pop and Housing Units'!$B$2:$P$2,0))*INDEX(Assumptions!$A$1:$H$16,MATCH('Property Value Dist'!J$4,Assumptions!$A$1:$A$16,0),MATCH('Property Value Dist'!J$2,Assumptions!$A$1:$H$1,0)),0)</f>
        <v>2010754</v>
      </c>
      <c r="K73" s="19">
        <f>ROUND(INDEX('Pop and Housing Units'!$B$2:$P$115,MATCH('Property Value Dist'!$B73,'Pop and Housing Units'!$B$2:$B$115,0),MATCH('Property Value Dist'!K$2,'Pop and Housing Units'!$B$2:$P$2,0))*INDEX(Assumptions!$A$1:$H$16,MATCH('Property Value Dist'!K$4,Assumptions!$A$1:$A$16,0),MATCH('Property Value Dist'!K$2,Assumptions!$A$1:$H$1,0)),0)</f>
        <v>922396</v>
      </c>
      <c r="L73" s="19">
        <f>ROUND(INDEX('Pop and Housing Units'!$B$2:$P$115,MATCH('Property Value Dist'!$B73,'Pop and Housing Units'!$B$2:$B$115,0),MATCH('Property Value Dist'!L$2,'Pop and Housing Units'!$B$2:$P$2,0))*INDEX(Assumptions!$A$1:$H$16,MATCH('Property Value Dist'!L$4,Assumptions!$A$1:$A$16,0),MATCH('Property Value Dist'!L$2,Assumptions!$A$1:$H$1,0)),0)</f>
        <v>1001010</v>
      </c>
      <c r="M73" s="19">
        <f>ROUND(INDEX('Pop and Housing Units'!$B$2:$P$115,MATCH('Property Value Dist'!$B73,'Pop and Housing Units'!$B$2:$B$115,0),MATCH('Property Value Dist'!M$2,'Pop and Housing Units'!$B$2:$P$2,0))*INDEX(Assumptions!$A$1:$H$16,MATCH('Property Value Dist'!M$4,Assumptions!$A$1:$A$16,0),MATCH('Property Value Dist'!M$2,Assumptions!$A$1:$H$1,0)),0)</f>
        <v>347646</v>
      </c>
      <c r="N73" s="19">
        <f>ROUND(INDEX('Pop and Housing Units'!$B$2:$P$115,MATCH('Property Value Dist'!$B73,'Pop and Housing Units'!$B$2:$B$115,0),MATCH('Property Value Dist'!N$2,'Pop and Housing Units'!$B$2:$P$2,0))*INDEX(Assumptions!$A$1:$H$16,MATCH('Property Value Dist'!N$4,Assumptions!$A$1:$A$16,0),MATCH('Property Value Dist'!N$2,Assumptions!$A$1:$H$1,0)),0)</f>
        <v>197407</v>
      </c>
      <c r="O73" s="19">
        <f>ROUND(INDEX('Pop and Housing Units'!$B$2:$P$115,MATCH('Property Value Dist'!$B73,'Pop and Housing Units'!$B$2:$B$115,0),MATCH('Property Value Dist'!O$2,'Pop and Housing Units'!$B$2:$P$2,0))*INDEX(Assumptions!$A$1:$H$16,MATCH('Property Value Dist'!O$4,Assumptions!$A$1:$A$16,0),MATCH('Property Value Dist'!O$2,Assumptions!$A$1:$H$1,0)),0)</f>
        <v>104818</v>
      </c>
      <c r="P73" s="19">
        <f>ROUND(INDEX('Pop and Housing Units'!$B$2:$P$115,MATCH('Property Value Dist'!$B73,'Pop and Housing Units'!$B$2:$B$115,0),MATCH('Property Value Dist'!P$2,'Pop and Housing Units'!$B$2:$P$2,0))*INDEX(Assumptions!$A$1:$H$16,MATCH('Property Value Dist'!P$4,Assumptions!$A$1:$A$16,0),MATCH('Property Value Dist'!P$2,Assumptions!$A$1:$H$1,0)),0)</f>
        <v>796017</v>
      </c>
      <c r="Q73" s="19">
        <f>ROUND(INDEX('Pop and Housing Units'!$B$2:$P$115,MATCH('Property Value Dist'!$B73,'Pop and Housing Units'!$B$2:$B$115,0),MATCH('Property Value Dist'!Q$2,'Pop and Housing Units'!$B$2:$P$2,0))*INDEX(Assumptions!$A$1:$H$16,MATCH('Property Value Dist'!Q$4,Assumptions!$A$1:$A$16,0),MATCH('Property Value Dist'!Q$2,Assumptions!$A$1:$H$1,0)),0)</f>
        <v>675294</v>
      </c>
      <c r="R73" s="19">
        <f>ROUND(INDEX('Pop and Housing Units'!$B$2:$P$115,MATCH('Property Value Dist'!$B73,'Pop and Housing Units'!$B$2:$B$115,0),MATCH('Property Value Dist'!R$2,'Pop and Housing Units'!$B$2:$P$2,0))*INDEX(Assumptions!$A$1:$H$16,MATCH('Property Value Dist'!R$4,Assumptions!$A$1:$A$16,0),MATCH('Property Value Dist'!R$2,Assumptions!$A$1:$H$1,0)),0)</f>
        <v>871468</v>
      </c>
      <c r="S73" s="19">
        <f>ROUND(INDEX('Pop and Housing Units'!$B$2:$P$115,MATCH('Property Value Dist'!$B73,'Pop and Housing Units'!$B$2:$B$115,0),MATCH('Property Value Dist'!S$2,'Pop and Housing Units'!$B$2:$P$2,0))*INDEX(Assumptions!$A$1:$H$16,MATCH('Property Value Dist'!S$4,Assumptions!$A$1:$A$16,0),MATCH('Property Value Dist'!S$2,Assumptions!$A$1:$H$1,0)),0)</f>
        <v>1925279</v>
      </c>
      <c r="T73" s="19">
        <f>ROUND(INDEX('Pop and Housing Units'!$B$2:$P$115,MATCH('Property Value Dist'!$B73,'Pop and Housing Units'!$B$2:$B$115,0),MATCH('Property Value Dist'!T$2,'Pop and Housing Units'!$B$2:$P$2,0))*INDEX(Assumptions!$A$1:$H$16,MATCH('Property Value Dist'!T$4,Assumptions!$A$1:$A$16,0),MATCH('Property Value Dist'!T$2,Assumptions!$A$1:$H$1,0)),0)</f>
        <v>1408434</v>
      </c>
      <c r="U73" s="19">
        <f>ROUND(INDEX('Pop and Housing Units'!$B$2:$P$115,MATCH('Property Value Dist'!$B73,'Pop and Housing Units'!$B$2:$B$115,0),MATCH('Property Value Dist'!U$2,'Pop and Housing Units'!$B$2:$P$2,0))*INDEX(Assumptions!$A$1:$H$16,MATCH('Property Value Dist'!U$4,Assumptions!$A$1:$A$16,0),MATCH('Property Value Dist'!U$2,Assumptions!$A$1:$H$1,0)),0)</f>
        <v>1190881</v>
      </c>
      <c r="V73" s="19">
        <f>ROUND(INDEX('Pop and Housing Units'!$B$2:$P$115,MATCH('Property Value Dist'!$B73,'Pop and Housing Units'!$B$2:$B$115,0),MATCH('Property Value Dist'!V$2,'Pop and Housing Units'!$B$2:$P$2,0))*INDEX(Assumptions!$A$1:$H$16,MATCH('Property Value Dist'!V$4,Assumptions!$A$1:$A$16,0),MATCH('Property Value Dist'!V$2,Assumptions!$A$1:$H$1,0)),0)</f>
        <v>3073404</v>
      </c>
      <c r="W73" s="19">
        <f>ROUND(INDEX('Pop and Housing Units'!$B$2:$P$115,MATCH('Property Value Dist'!$B73,'Pop and Housing Units'!$B$2:$B$115,0),MATCH('Property Value Dist'!W$2,'Pop and Housing Units'!$B$2:$P$2,0))*INDEX(Assumptions!$A$1:$H$16,MATCH('Property Value Dist'!W$4,Assumptions!$A$1:$A$16,0),MATCH('Property Value Dist'!W$2,Assumptions!$A$1:$H$1,0)),0)</f>
        <v>1415979</v>
      </c>
      <c r="X73" s="19">
        <f>ROUND(INDEX('Pop and Housing Units'!$B$2:$P$115,MATCH('Property Value Dist'!$B73,'Pop and Housing Units'!$B$2:$B$115,0),MATCH('Property Value Dist'!X$2,'Pop and Housing Units'!$B$2:$P$2,0))*INDEX(Assumptions!$A$1:$H$16,MATCH('Property Value Dist'!X$4,Assumptions!$A$1:$A$16,0),MATCH('Property Value Dist'!X$2,Assumptions!$A$1:$H$1,0)),0)</f>
        <v>611160</v>
      </c>
      <c r="Y73" s="19">
        <f>ROUND(INDEX('Pop and Housing Units'!$B$2:$P$115,MATCH('Property Value Dist'!$B73,'Pop and Housing Units'!$B$2:$B$115,0),MATCH('Property Value Dist'!Y$2,'Pop and Housing Units'!$B$2:$P$2,0))*INDEX(Assumptions!$A$1:$H$16,MATCH('Property Value Dist'!Y$4,Assumptions!$A$1:$A$16,0),MATCH('Property Value Dist'!Y$2,Assumptions!$A$1:$H$1,0)),0)</f>
        <v>389834</v>
      </c>
      <c r="Z73" s="19">
        <f>ROUND(INDEX('Pop and Housing Units'!$B$2:$P$115,MATCH('Property Value Dist'!$B73,'Pop and Housing Units'!$B$2:$B$115,0),MATCH('Property Value Dist'!Z$2,'Pop and Housing Units'!$B$2:$P$2,0))*INDEX(Assumptions!$A$1:$H$16,MATCH('Property Value Dist'!Z$4,Assumptions!$A$1:$A$16,0),MATCH('Property Value Dist'!Z$2,Assumptions!$A$1:$H$1,0)),0)</f>
        <v>100602</v>
      </c>
      <c r="AA73" s="19">
        <f>ROUND(INDEX('Pop and Housing Units'!$B$2:$P$115,MATCH('Property Value Dist'!$B73,'Pop and Housing Units'!$B$2:$B$115,0),MATCH('Property Value Dist'!AA$2,'Pop and Housing Units'!$B$2:$P$2,0))*INDEX(Assumptions!$A$1:$H$16,MATCH('Property Value Dist'!AA$4,Assumptions!$A$1:$A$16,0),MATCH('Property Value Dist'!AA$2,Assumptions!$A$1:$H$1,0)),0)</f>
        <v>70422</v>
      </c>
      <c r="AB73" s="19">
        <f>ROUND(INDEX('Pop and Housing Units'!$B$2:$P$115,MATCH('Property Value Dist'!$B73,'Pop and Housing Units'!$B$2:$B$115,0),MATCH('Property Value Dist'!AB$2,'Pop and Housing Units'!$B$2:$P$2,0))*INDEX(Assumptions!$A$1:$H$16,MATCH('Property Value Dist'!AB$4,Assumptions!$A$1:$A$16,0),MATCH('Property Value Dist'!AB$2,Assumptions!$A$1:$H$1,0)),0)</f>
        <v>46529</v>
      </c>
      <c r="AC73" s="19">
        <f>ROUND(INDEX('Pop and Housing Units'!$B$2:$P$115,MATCH('Property Value Dist'!$B73,'Pop and Housing Units'!$B$2:$B$115,0),MATCH('Property Value Dist'!AC$2,'Pop and Housing Units'!$B$2:$P$2,0))*INDEX(Assumptions!$A$1:$H$16,MATCH('Property Value Dist'!AC$4,Assumptions!$A$1:$A$16,0),MATCH('Property Value Dist'!AC$2,Assumptions!$A$1:$H$1,0)),0)</f>
        <v>488213</v>
      </c>
      <c r="AD73" s="19">
        <f>ROUND(INDEX('Pop and Housing Units'!$B$2:$P$115,MATCH('Property Value Dist'!$B73,'Pop and Housing Units'!$B$2:$B$115,0),MATCH('Property Value Dist'!AD$2,'Pop and Housing Units'!$B$2:$P$2,0))*INDEX(Assumptions!$A$1:$H$16,MATCH('Property Value Dist'!AD$4,Assumptions!$A$1:$A$16,0),MATCH('Property Value Dist'!AD$2,Assumptions!$A$1:$H$1,0)),0)</f>
        <v>854373</v>
      </c>
      <c r="AE73" s="19">
        <f>ROUND(INDEX('Pop and Housing Units'!$B$2:$P$115,MATCH('Property Value Dist'!$B73,'Pop and Housing Units'!$B$2:$B$115,0),MATCH('Property Value Dist'!AE$2,'Pop and Housing Units'!$B$2:$P$2,0))*INDEX(Assumptions!$A$1:$H$16,MATCH('Property Value Dist'!AE$4,Assumptions!$A$1:$A$16,0),MATCH('Property Value Dist'!AE$2,Assumptions!$A$1:$H$1,0)),0)</f>
        <v>1540066</v>
      </c>
      <c r="AF73" s="19">
        <f>ROUND(INDEX('Pop and Housing Units'!$B$2:$P$115,MATCH('Property Value Dist'!$B73,'Pop and Housing Units'!$B$2:$B$115,0),MATCH('Property Value Dist'!AF$2,'Pop and Housing Units'!$B$2:$P$2,0))*INDEX(Assumptions!$A$1:$H$16,MATCH('Property Value Dist'!AF$4,Assumptions!$A$1:$A$16,0),MATCH('Property Value Dist'!AF$2,Assumptions!$A$1:$H$1,0)),0)</f>
        <v>2963565</v>
      </c>
      <c r="AG73" s="19">
        <f>ROUND(INDEX('Pop and Housing Units'!$B$2:$P$115,MATCH('Property Value Dist'!$B73,'Pop and Housing Units'!$B$2:$B$115,0),MATCH('Property Value Dist'!AG$2,'Pop and Housing Units'!$B$2:$P$2,0))*INDEX(Assumptions!$A$1:$H$16,MATCH('Property Value Dist'!AG$4,Assumptions!$A$1:$A$16,0),MATCH('Property Value Dist'!AG$2,Assumptions!$A$1:$H$1,0)),0)</f>
        <v>1444069</v>
      </c>
      <c r="AH73" s="19">
        <f>ROUND(INDEX('Pop and Housing Units'!$B$2:$P$115,MATCH('Property Value Dist'!$B73,'Pop and Housing Units'!$B$2:$B$115,0),MATCH('Property Value Dist'!AH$2,'Pop and Housing Units'!$B$2:$P$2,0))*INDEX(Assumptions!$A$1:$H$16,MATCH('Property Value Dist'!AH$4,Assumptions!$A$1:$A$16,0),MATCH('Property Value Dist'!AH$2,Assumptions!$A$1:$H$1,0)),0)</f>
        <v>1043625</v>
      </c>
      <c r="AI73" s="19">
        <f>ROUND(INDEX('Pop and Housing Units'!$B$2:$P$115,MATCH('Property Value Dist'!$B73,'Pop and Housing Units'!$B$2:$B$115,0),MATCH('Property Value Dist'!AI$2,'Pop and Housing Units'!$B$2:$P$2,0))*INDEX(Assumptions!$A$1:$H$16,MATCH('Property Value Dist'!AI$4,Assumptions!$A$1:$A$16,0),MATCH('Property Value Dist'!AI$2,Assumptions!$A$1:$H$1,0)),0)</f>
        <v>2597405</v>
      </c>
      <c r="AJ73" s="19">
        <f>ROUND(INDEX('Pop and Housing Units'!$B$2:$P$115,MATCH('Property Value Dist'!$B73,'Pop and Housing Units'!$B$2:$B$115,0),MATCH('Property Value Dist'!AJ$2,'Pop and Housing Units'!$B$2:$P$2,0))*INDEX(Assumptions!$A$1:$H$16,MATCH('Property Value Dist'!AJ$4,Assumptions!$A$1:$A$16,0),MATCH('Property Value Dist'!AJ$2,Assumptions!$A$1:$H$1,0)),0)</f>
        <v>1382357</v>
      </c>
      <c r="AK73" s="19">
        <f>ROUND(INDEX('Pop and Housing Units'!$B$2:$P$115,MATCH('Property Value Dist'!$B73,'Pop and Housing Units'!$B$2:$B$115,0),MATCH('Property Value Dist'!AK$2,'Pop and Housing Units'!$B$2:$P$2,0))*INDEX(Assumptions!$A$1:$H$16,MATCH('Property Value Dist'!AK$4,Assumptions!$A$1:$A$16,0),MATCH('Property Value Dist'!AK$2,Assumptions!$A$1:$H$1,0)),0)</f>
        <v>595181</v>
      </c>
      <c r="AL73" s="19">
        <f>ROUND(INDEX('Pop and Housing Units'!$B$2:$P$115,MATCH('Property Value Dist'!$B73,'Pop and Housing Units'!$B$2:$B$115,0),MATCH('Property Value Dist'!AL$2,'Pop and Housing Units'!$B$2:$P$2,0))*INDEX(Assumptions!$A$1:$H$16,MATCH('Property Value Dist'!AL$4,Assumptions!$A$1:$A$16,0),MATCH('Property Value Dist'!AL$2,Assumptions!$A$1:$H$1,0)),0)</f>
        <v>584210</v>
      </c>
      <c r="AM73" s="19">
        <f>ROUND(INDEX('Pop and Housing Units'!$B$2:$P$115,MATCH('Property Value Dist'!$B73,'Pop and Housing Units'!$B$2:$B$115,0),MATCH('Property Value Dist'!AM$2,'Pop and Housing Units'!$B$2:$P$2,0))*INDEX(Assumptions!$A$1:$H$16,MATCH('Property Value Dist'!AM$4,Assumptions!$A$1:$A$16,0),MATCH('Property Value Dist'!AM$2,Assumptions!$A$1:$H$1,0)),0)</f>
        <v>119311</v>
      </c>
      <c r="AN73" s="19">
        <f>ROUND(INDEX('Pop and Housing Units'!$B$2:$P$115,MATCH('Property Value Dist'!$B73,'Pop and Housing Units'!$B$2:$B$115,0),MATCH('Property Value Dist'!AN$2,'Pop and Housing Units'!$B$2:$P$2,0))*INDEX(Assumptions!$A$1:$H$16,MATCH('Property Value Dist'!AN$4,Assumptions!$A$1:$A$16,0),MATCH('Property Value Dist'!AN$2,Assumptions!$A$1:$H$1,0)),0)</f>
        <v>49370</v>
      </c>
      <c r="AO73" s="19">
        <f>ROUND(INDEX('Pop and Housing Units'!$B$2:$P$115,MATCH('Property Value Dist'!$B73,'Pop and Housing Units'!$B$2:$B$115,0),MATCH('Property Value Dist'!AO$2,'Pop and Housing Units'!$B$2:$P$2,0))*INDEX(Assumptions!$A$1:$H$16,MATCH('Property Value Dist'!AO$4,Assumptions!$A$1:$A$16,0),MATCH('Property Value Dist'!AO$2,Assumptions!$A$1:$H$1,0)),0)</f>
        <v>52113</v>
      </c>
      <c r="AP73" s="19">
        <f>ROUND(INDEX('Pop and Housing Units'!$B$2:$P$115,MATCH('Property Value Dist'!$B73,'Pop and Housing Units'!$B$2:$B$115,0),MATCH('Property Value Dist'!AP$2,'Pop and Housing Units'!$B$2:$P$2,0))*INDEX(Assumptions!$A$1:$H$16,MATCH('Property Value Dist'!AP$4,Assumptions!$A$1:$A$16,0),MATCH('Property Value Dist'!AP$2,Assumptions!$A$1:$H$1,0)),0)</f>
        <v>148326</v>
      </c>
      <c r="AQ73" s="19">
        <f>ROUND(INDEX('Pop and Housing Units'!$B$2:$P$115,MATCH('Property Value Dist'!$B73,'Pop and Housing Units'!$B$2:$B$115,0),MATCH('Property Value Dist'!AQ$2,'Pop and Housing Units'!$B$2:$P$2,0))*INDEX(Assumptions!$A$1:$H$16,MATCH('Property Value Dist'!AQ$4,Assumptions!$A$1:$A$16,0),MATCH('Property Value Dist'!AQ$2,Assumptions!$A$1:$H$1,0)),0)</f>
        <v>148799</v>
      </c>
      <c r="AR73" s="19">
        <f>ROUND(INDEX('Pop and Housing Units'!$B$2:$P$115,MATCH('Property Value Dist'!$B73,'Pop and Housing Units'!$B$2:$B$115,0),MATCH('Property Value Dist'!AR$2,'Pop and Housing Units'!$B$2:$P$2,0))*INDEX(Assumptions!$A$1:$H$16,MATCH('Property Value Dist'!AR$4,Assumptions!$A$1:$A$16,0),MATCH('Property Value Dist'!AR$2,Assumptions!$A$1:$H$1,0)),0)</f>
        <v>124367</v>
      </c>
      <c r="AS73" s="19">
        <f>ROUND(INDEX('Pop and Housing Units'!$B$2:$P$115,MATCH('Property Value Dist'!$B73,'Pop and Housing Units'!$B$2:$B$115,0),MATCH('Property Value Dist'!AS$2,'Pop and Housing Units'!$B$2:$P$2,0))*INDEX(Assumptions!$A$1:$H$16,MATCH('Property Value Dist'!AS$4,Assumptions!$A$1:$A$16,0),MATCH('Property Value Dist'!AS$2,Assumptions!$A$1:$H$1,0)),0)</f>
        <v>136032</v>
      </c>
      <c r="AT73" s="19">
        <f>ROUND(INDEX('Pop and Housing Units'!$B$2:$P$115,MATCH('Property Value Dist'!$B73,'Pop and Housing Units'!$B$2:$B$115,0),MATCH('Property Value Dist'!AT$2,'Pop and Housing Units'!$B$2:$P$2,0))*INDEX(Assumptions!$A$1:$H$16,MATCH('Property Value Dist'!AT$4,Assumptions!$A$1:$A$16,0),MATCH('Property Value Dist'!AT$2,Assumptions!$A$1:$H$1,0)),0)</f>
        <v>69040</v>
      </c>
      <c r="AU73" s="19">
        <f>ROUND(INDEX('Pop and Housing Units'!$B$2:$P$115,MATCH('Property Value Dist'!$B73,'Pop and Housing Units'!$B$2:$B$115,0),MATCH('Property Value Dist'!AU$2,'Pop and Housing Units'!$B$2:$P$2,0))*INDEX(Assumptions!$A$1:$H$16,MATCH('Property Value Dist'!AU$4,Assumptions!$A$1:$A$16,0),MATCH('Property Value Dist'!AU$2,Assumptions!$A$1:$H$1,0)),0)</f>
        <v>26560</v>
      </c>
      <c r="AV73" s="19">
        <f>ROUND(INDEX('Pop and Housing Units'!$B$2:$P$115,MATCH('Property Value Dist'!$B73,'Pop and Housing Units'!$B$2:$B$115,0),MATCH('Property Value Dist'!AV$2,'Pop and Housing Units'!$B$2:$P$2,0))*INDEX(Assumptions!$A$1:$H$16,MATCH('Property Value Dist'!AV$4,Assumptions!$A$1:$A$16,0),MATCH('Property Value Dist'!AV$2,Assumptions!$A$1:$H$1,0)),0)</f>
        <v>79838</v>
      </c>
      <c r="AW73" s="19">
        <f>ROUND(INDEX('Pop and Housing Units'!$B$2:$P$115,MATCH('Property Value Dist'!$B73,'Pop and Housing Units'!$B$2:$B$115,0),MATCH('Property Value Dist'!AW$2,'Pop and Housing Units'!$B$2:$P$2,0))*INDEX(Assumptions!$A$1:$H$16,MATCH('Property Value Dist'!AW$4,Assumptions!$A$1:$A$16,0),MATCH('Property Value Dist'!AW$2,Assumptions!$A$1:$H$1,0)),0)</f>
        <v>22935</v>
      </c>
      <c r="AX73" s="19">
        <f>ROUND(INDEX('Pop and Housing Units'!$B$2:$P$115,MATCH('Property Value Dist'!$B73,'Pop and Housing Units'!$B$2:$B$115,0),MATCH('Property Value Dist'!AX$2,'Pop and Housing Units'!$B$2:$P$2,0))*INDEX(Assumptions!$A$1:$H$16,MATCH('Property Value Dist'!AX$4,Assumptions!$A$1:$A$16,0),MATCH('Property Value Dist'!AX$2,Assumptions!$A$1:$H$1,0)),0)</f>
        <v>14423</v>
      </c>
      <c r="AY73" s="19">
        <f>ROUND(INDEX('Pop and Housing Units'!$B$2:$P$115,MATCH('Property Value Dist'!$B73,'Pop and Housing Units'!$B$2:$B$115,0),MATCH('Property Value Dist'!AY$2,'Pop and Housing Units'!$B$2:$P$2,0))*INDEX(Assumptions!$A$1:$H$16,MATCH('Property Value Dist'!AY$4,Assumptions!$A$1:$A$16,0),MATCH('Property Value Dist'!AY$2,Assumptions!$A$1:$H$1,0)),0)</f>
        <v>8512</v>
      </c>
      <c r="AZ73" s="19">
        <f>ROUND(INDEX('Pop and Housing Units'!$B$2:$P$115,MATCH('Property Value Dist'!$B73,'Pop and Housing Units'!$B$2:$B$115,0),MATCH('Property Value Dist'!AZ$2,'Pop and Housing Units'!$B$2:$P$2,0))*INDEX(Assumptions!$A$1:$H$16,MATCH('Property Value Dist'!AZ$4,Assumptions!$A$1:$A$16,0),MATCH('Property Value Dist'!AZ$2,Assumptions!$A$1:$H$1,0)),0)</f>
        <v>2049</v>
      </c>
      <c r="BA73" s="19">
        <f>ROUND(INDEX('Pop and Housing Units'!$B$2:$P$115,MATCH('Property Value Dist'!$B73,'Pop and Housing Units'!$B$2:$B$115,0),MATCH('Property Value Dist'!BA$2,'Pop and Housing Units'!$B$2:$P$2,0))*INDEX(Assumptions!$A$1:$H$16,MATCH('Property Value Dist'!BA$4,Assumptions!$A$1:$A$16,0),MATCH('Property Value Dist'!BA$2,Assumptions!$A$1:$H$1,0)),0)</f>
        <v>4729</v>
      </c>
      <c r="BB73" s="19">
        <f>ROUND(INDEX('Pop and Housing Units'!$B$2:$P$115,MATCH('Property Value Dist'!$B73,'Pop and Housing Units'!$B$2:$B$115,0),MATCH('Property Value Dist'!BB$2,'Pop and Housing Units'!$B$2:$P$2,0))*INDEX(Assumptions!$A$1:$H$16,MATCH('Property Value Dist'!BB$4,Assumptions!$A$1:$A$16,0),MATCH('Property Value Dist'!BB$2,Assumptions!$A$1:$H$1,0)),0)</f>
        <v>2522</v>
      </c>
      <c r="BC73" s="19">
        <f>ROUND(INDEX('Pop and Housing Units'!$B$2:$P$115,MATCH('Property Value Dist'!$B73,'Pop and Housing Units'!$B$2:$B$115,0),MATCH('Property Value Dist'!BC$2,'Pop and Housing Units'!$B$2:$P$2,0))*INDEX(Assumptions!$A$1:$H$16,MATCH('Property Value Dist'!BC$4,Assumptions!$A$1:$A$16,0),MATCH('Property Value Dist'!BC$2,Assumptions!$A$1:$H$1,0)),0)</f>
        <v>93107</v>
      </c>
      <c r="BD73" s="19">
        <f>ROUND(INDEX('Pop and Housing Units'!$B$2:$P$115,MATCH('Property Value Dist'!$B73,'Pop and Housing Units'!$B$2:$B$115,0),MATCH('Property Value Dist'!BD$2,'Pop and Housing Units'!$B$2:$P$2,0))*INDEX(Assumptions!$A$1:$H$16,MATCH('Property Value Dist'!BD$4,Assumptions!$A$1:$A$16,0),MATCH('Property Value Dist'!BD$2,Assumptions!$A$1:$H$1,0)),0)</f>
        <v>130593</v>
      </c>
      <c r="BE73" s="19">
        <f>ROUND(INDEX('Pop and Housing Units'!$B$2:$P$115,MATCH('Property Value Dist'!$B73,'Pop and Housing Units'!$B$2:$B$115,0),MATCH('Property Value Dist'!BE$2,'Pop and Housing Units'!$B$2:$P$2,0))*INDEX(Assumptions!$A$1:$H$16,MATCH('Property Value Dist'!BE$4,Assumptions!$A$1:$A$16,0),MATCH('Property Value Dist'!BE$2,Assumptions!$A$1:$H$1,0)),0)</f>
        <v>176773</v>
      </c>
      <c r="BF73" s="19">
        <f>ROUND(INDEX('Pop and Housing Units'!$B$2:$P$115,MATCH('Property Value Dist'!$B73,'Pop and Housing Units'!$B$2:$B$115,0),MATCH('Property Value Dist'!BF$2,'Pop and Housing Units'!$B$2:$P$2,0))*INDEX(Assumptions!$A$1:$H$16,MATCH('Property Value Dist'!BF$4,Assumptions!$A$1:$A$16,0),MATCH('Property Value Dist'!BF$2,Assumptions!$A$1:$H$1,0)),0)</f>
        <v>174529</v>
      </c>
      <c r="BG73" s="19">
        <f>ROUND(INDEX('Pop and Housing Units'!$B$2:$P$115,MATCH('Property Value Dist'!$B73,'Pop and Housing Units'!$B$2:$B$115,0),MATCH('Property Value Dist'!BG$2,'Pop and Housing Units'!$B$2:$P$2,0))*INDEX(Assumptions!$A$1:$H$16,MATCH('Property Value Dist'!BG$4,Assumptions!$A$1:$A$16,0),MATCH('Property Value Dist'!BG$2,Assumptions!$A$1:$H$1,0)),0)</f>
        <v>111430</v>
      </c>
      <c r="BH73" s="19">
        <f>ROUND(INDEX('Pop and Housing Units'!$B$2:$P$115,MATCH('Property Value Dist'!$B73,'Pop and Housing Units'!$B$2:$B$115,0),MATCH('Property Value Dist'!BH$2,'Pop and Housing Units'!$B$2:$P$2,0))*INDEX(Assumptions!$A$1:$H$16,MATCH('Property Value Dist'!BH$4,Assumptions!$A$1:$A$16,0),MATCH('Property Value Dist'!BH$2,Assumptions!$A$1:$H$1,0)),0)</f>
        <v>63474</v>
      </c>
      <c r="BI73" s="19">
        <f>ROUND(INDEX('Pop and Housing Units'!$B$2:$P$115,MATCH('Property Value Dist'!$B73,'Pop and Housing Units'!$B$2:$B$115,0),MATCH('Property Value Dist'!BI$2,'Pop and Housing Units'!$B$2:$P$2,0))*INDEX(Assumptions!$A$1:$H$16,MATCH('Property Value Dist'!BI$4,Assumptions!$A$1:$A$16,0),MATCH('Property Value Dist'!BI$2,Assumptions!$A$1:$H$1,0)),0)</f>
        <v>117786</v>
      </c>
      <c r="BJ73" s="19">
        <f>ROUND(INDEX('Pop and Housing Units'!$B$2:$P$115,MATCH('Property Value Dist'!$B73,'Pop and Housing Units'!$B$2:$B$115,0),MATCH('Property Value Dist'!BJ$2,'Pop and Housing Units'!$B$2:$P$2,0))*INDEX(Assumptions!$A$1:$H$16,MATCH('Property Value Dist'!BJ$4,Assumptions!$A$1:$A$16,0),MATCH('Property Value Dist'!BJ$2,Assumptions!$A$1:$H$1,0)),0)</f>
        <v>39169</v>
      </c>
      <c r="BK73" s="19">
        <f>ROUND(INDEX('Pop and Housing Units'!$B$2:$P$115,MATCH('Property Value Dist'!$B73,'Pop and Housing Units'!$B$2:$B$115,0),MATCH('Property Value Dist'!BK$2,'Pop and Housing Units'!$B$2:$P$2,0))*INDEX(Assumptions!$A$1:$H$16,MATCH('Property Value Dist'!BK$4,Assumptions!$A$1:$A$16,0),MATCH('Property Value Dist'!BK$2,Assumptions!$A$1:$H$1,0)),0)</f>
        <v>12994</v>
      </c>
      <c r="BL73" s="19">
        <f>ROUND(INDEX('Pop and Housing Units'!$B$2:$P$115,MATCH('Property Value Dist'!$B73,'Pop and Housing Units'!$B$2:$B$115,0),MATCH('Property Value Dist'!BL$2,'Pop and Housing Units'!$B$2:$P$2,0))*INDEX(Assumptions!$A$1:$H$16,MATCH('Property Value Dist'!BL$4,Assumptions!$A$1:$A$16,0),MATCH('Property Value Dist'!BL$2,Assumptions!$A$1:$H$1,0)),0)</f>
        <v>8413</v>
      </c>
      <c r="BM73" s="19">
        <f>ROUND(INDEX('Pop and Housing Units'!$B$2:$P$115,MATCH('Property Value Dist'!$B73,'Pop and Housing Units'!$B$2:$B$115,0),MATCH('Property Value Dist'!BM$2,'Pop and Housing Units'!$B$2:$P$2,0))*INDEX(Assumptions!$A$1:$H$16,MATCH('Property Value Dist'!BM$4,Assumptions!$A$1:$A$16,0),MATCH('Property Value Dist'!BM$2,Assumptions!$A$1:$H$1,0)),0)</f>
        <v>1683</v>
      </c>
      <c r="BN73" s="19">
        <f>ROUND(INDEX('Pop and Housing Units'!$B$2:$P$115,MATCH('Property Value Dist'!$B73,'Pop and Housing Units'!$B$2:$B$115,0),MATCH('Property Value Dist'!BN$2,'Pop and Housing Units'!$B$2:$P$2,0))*INDEX(Assumptions!$A$1:$H$16,MATCH('Property Value Dist'!BN$4,Assumptions!$A$1:$A$16,0),MATCH('Property Value Dist'!BN$2,Assumptions!$A$1:$H$1,0)),0)</f>
        <v>280</v>
      </c>
      <c r="BO73" s="19">
        <f>ROUND(INDEX('Pop and Housing Units'!$B$2:$P$115,MATCH('Property Value Dist'!$B73,'Pop and Housing Units'!$B$2:$B$115,0),MATCH('Property Value Dist'!BO$2,'Pop and Housing Units'!$B$2:$P$2,0))*INDEX(Assumptions!$A$1:$H$16,MATCH('Property Value Dist'!BO$4,Assumptions!$A$1:$A$16,0),MATCH('Property Value Dist'!BO$2,Assumptions!$A$1:$H$1,0)),0)</f>
        <v>4581</v>
      </c>
      <c r="BP73" s="19">
        <f>ROUND(INDEX('Pop and Housing Units'!$B$2:$P$115,MATCH('Property Value Dist'!$B73,'Pop and Housing Units'!$B$2:$B$115,0),MATCH('Property Value Dist'!BP$2,'Pop and Housing Units'!$B$2:$P$2,0))*INDEX(Assumptions!$A$1:$H$16,MATCH('Property Value Dist'!BP$4,Assumptions!$A$1:$A$16,0),MATCH('Property Value Dist'!BP$2,Assumptions!$A$1:$H$1,0)),0)</f>
        <v>20206</v>
      </c>
      <c r="BQ73" s="19">
        <f>ROUND(INDEX('Pop and Housing Units'!$B$2:$P$115,MATCH('Property Value Dist'!$B73,'Pop and Housing Units'!$B$2:$B$115,0),MATCH('Property Value Dist'!BQ$2,'Pop and Housing Units'!$B$2:$P$2,0))*INDEX(Assumptions!$A$1:$H$16,MATCH('Property Value Dist'!BQ$4,Assumptions!$A$1:$A$16,0),MATCH('Property Value Dist'!BQ$2,Assumptions!$A$1:$H$1,0)),0)</f>
        <v>42037</v>
      </c>
      <c r="BR73" s="19">
        <f>ROUND(INDEX('Pop and Housing Units'!$B$2:$P$115,MATCH('Property Value Dist'!$B73,'Pop and Housing Units'!$B$2:$B$115,0),MATCH('Property Value Dist'!BR$2,'Pop and Housing Units'!$B$2:$P$2,0))*INDEX(Assumptions!$A$1:$H$16,MATCH('Property Value Dist'!BR$4,Assumptions!$A$1:$A$16,0),MATCH('Property Value Dist'!BR$2,Assumptions!$A$1:$H$1,0)),0)</f>
        <v>35568</v>
      </c>
      <c r="BS73" s="19">
        <f>ROUND(INDEX('Pop and Housing Units'!$B$2:$P$115,MATCH('Property Value Dist'!$B73,'Pop and Housing Units'!$B$2:$B$115,0),MATCH('Property Value Dist'!BS$2,'Pop and Housing Units'!$B$2:$P$2,0))*INDEX(Assumptions!$A$1:$H$16,MATCH('Property Value Dist'!BS$4,Assumptions!$A$1:$A$16,0),MATCH('Property Value Dist'!BS$2,Assumptions!$A$1:$H$1,0)),0)</f>
        <v>42729</v>
      </c>
      <c r="BT73" s="19">
        <f>ROUND(INDEX('Pop and Housing Units'!$B$2:$P$115,MATCH('Property Value Dist'!$B73,'Pop and Housing Units'!$B$2:$B$115,0),MATCH('Property Value Dist'!BT$2,'Pop and Housing Units'!$B$2:$P$2,0))*INDEX(Assumptions!$A$1:$H$16,MATCH('Property Value Dist'!BT$4,Assumptions!$A$1:$A$16,0),MATCH('Property Value Dist'!BT$2,Assumptions!$A$1:$H$1,0)),0)</f>
        <v>27288</v>
      </c>
      <c r="BU73" s="19">
        <f>ROUND(INDEX('Pop and Housing Units'!$B$2:$P$115,MATCH('Property Value Dist'!$B73,'Pop and Housing Units'!$B$2:$B$115,0),MATCH('Property Value Dist'!BU$2,'Pop and Housing Units'!$B$2:$P$2,0))*INDEX(Assumptions!$A$1:$H$16,MATCH('Property Value Dist'!BU$4,Assumptions!$A$1:$A$16,0),MATCH('Property Value Dist'!BU$2,Assumptions!$A$1:$H$1,0)),0)</f>
        <v>15494</v>
      </c>
      <c r="BV73" s="19">
        <f>ROUND(INDEX('Pop and Housing Units'!$B$2:$P$115,MATCH('Property Value Dist'!$B73,'Pop and Housing Units'!$B$2:$B$115,0),MATCH('Property Value Dist'!BV$2,'Pop and Housing Units'!$B$2:$P$2,0))*INDEX(Assumptions!$A$1:$H$16,MATCH('Property Value Dist'!BV$4,Assumptions!$A$1:$A$16,0),MATCH('Property Value Dist'!BV$2,Assumptions!$A$1:$H$1,0)),0)</f>
        <v>45311</v>
      </c>
      <c r="BW73" s="19">
        <f>ROUND(INDEX('Pop and Housing Units'!$B$2:$P$115,MATCH('Property Value Dist'!$B73,'Pop and Housing Units'!$B$2:$B$115,0),MATCH('Property Value Dist'!BW$2,'Pop and Housing Units'!$B$2:$P$2,0))*INDEX(Assumptions!$A$1:$H$16,MATCH('Property Value Dist'!BW$4,Assumptions!$A$1:$A$16,0),MATCH('Property Value Dist'!BW$2,Assumptions!$A$1:$H$1,0)),0)</f>
        <v>21325</v>
      </c>
      <c r="BX73" s="19">
        <f>ROUND(INDEX('Pop and Housing Units'!$B$2:$P$115,MATCH('Property Value Dist'!$B73,'Pop and Housing Units'!$B$2:$B$115,0),MATCH('Property Value Dist'!BX$2,'Pop and Housing Units'!$B$2:$P$2,0))*INDEX(Assumptions!$A$1:$H$16,MATCH('Property Value Dist'!BX$4,Assumptions!$A$1:$A$16,0),MATCH('Property Value Dist'!BX$2,Assumptions!$A$1:$H$1,0)),0)</f>
        <v>8120</v>
      </c>
      <c r="BY73" s="19">
        <f>ROUND(INDEX('Pop and Housing Units'!$B$2:$P$115,MATCH('Property Value Dist'!$B73,'Pop and Housing Units'!$B$2:$B$115,0),MATCH('Property Value Dist'!BY$2,'Pop and Housing Units'!$B$2:$P$2,0))*INDEX(Assumptions!$A$1:$H$16,MATCH('Property Value Dist'!BY$4,Assumptions!$A$1:$A$16,0),MATCH('Property Value Dist'!BY$2,Assumptions!$A$1:$H$1,0)),0)</f>
        <v>4206</v>
      </c>
      <c r="BZ73" s="19">
        <f>ROUND(INDEX('Pop and Housing Units'!$B$2:$P$115,MATCH('Property Value Dist'!$B73,'Pop and Housing Units'!$B$2:$B$115,0),MATCH('Property Value Dist'!BZ$2,'Pop and Housing Units'!$B$2:$P$2,0))*INDEX(Assumptions!$A$1:$H$16,MATCH('Property Value Dist'!BZ$4,Assumptions!$A$1:$A$16,0),MATCH('Property Value Dist'!BZ$2,Assumptions!$A$1:$H$1,0)),0)</f>
        <v>2875</v>
      </c>
      <c r="CA73" s="19">
        <f>ROUND(INDEX('Pop and Housing Units'!$B$2:$P$115,MATCH('Property Value Dist'!$B73,'Pop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73" s="19">
        <f>ROUND(INDEX('Pop and Housing Units'!$B$2:$P$115,MATCH('Property Value Dist'!$B73,'Pop and Housing Units'!$B$2:$B$115,0),MATCH('Property Value Dist'!CB$2,'Pop and Housing Units'!$B$2:$P$2,0))*INDEX(Assumptions!$A$1:$H$16,MATCH('Property Value Dist'!CB$4,Assumptions!$A$1:$A$16,0),MATCH('Property Value Dist'!CB$2,Assumptions!$A$1:$H$1,0)),0)</f>
        <v>1065</v>
      </c>
    </row>
    <row r="74" spans="2:80">
      <c r="B74" s="18">
        <f t="shared" si="7"/>
        <v>2089</v>
      </c>
      <c r="C74" s="17">
        <f>ROUND(INDEX('Pop and Housing Units'!$B$2:$P$115,MATCH('Property Value Dist'!$B74,'Pop and Housing Units'!$B$2:$B$115,0),MATCH('Property Value Dist'!C$2,'Pop and Housing Units'!$B$2:$P$2,0))*INDEX(Assumptions!$A$1:$H$16,MATCH('Property Value Dist'!C$4,Assumptions!$A$1:$A$16,0),MATCH('Property Value Dist'!C$2,Assumptions!$A$1:$H$1,0)),0)</f>
        <v>783938</v>
      </c>
      <c r="D74" s="17">
        <f>ROUND(INDEX('Pop and Housing Units'!$B$2:$P$115,MATCH('Property Value Dist'!$B74,'Pop and Housing Units'!$B$2:$B$115,0),MATCH('Property Value Dist'!D$2,'Pop and Housing Units'!$B$2:$P$2,0))*INDEX(Assumptions!$A$1:$H$16,MATCH('Property Value Dist'!D$4,Assumptions!$A$1:$A$16,0),MATCH('Property Value Dist'!D$2,Assumptions!$A$1:$H$1,0)),0)</f>
        <v>836808</v>
      </c>
      <c r="E74" s="17">
        <f>ROUND(INDEX('Pop and Housing Units'!$B$2:$P$115,MATCH('Property Value Dist'!$B74,'Pop and Housing Units'!$B$2:$B$115,0),MATCH('Property Value Dist'!E$2,'Pop and Housing Units'!$B$2:$P$2,0))*INDEX(Assumptions!$A$1:$H$16,MATCH('Property Value Dist'!E$4,Assumptions!$A$1:$A$16,0),MATCH('Property Value Dist'!E$2,Assumptions!$A$1:$H$1,0)),0)</f>
        <v>1267062</v>
      </c>
      <c r="F74" s="17">
        <f>ROUND(INDEX('Pop and Housing Units'!$B$2:$P$115,MATCH('Property Value Dist'!$B74,'Pop and Housing Units'!$B$2:$B$115,0),MATCH('Property Value Dist'!F$2,'Pop and Housing Units'!$B$2:$P$2,0))*INDEX(Assumptions!$A$1:$H$16,MATCH('Property Value Dist'!F$4,Assumptions!$A$1:$A$16,0),MATCH('Property Value Dist'!F$2,Assumptions!$A$1:$H$1,0)),0)</f>
        <v>2924269</v>
      </c>
      <c r="G74" s="17">
        <f>ROUND(INDEX('Pop and Housing Units'!$B$2:$P$115,MATCH('Property Value Dist'!$B74,'Pop and Housing Units'!$B$2:$B$115,0),MATCH('Property Value Dist'!G$2,'Pop and Housing Units'!$B$2:$P$2,0))*INDEX(Assumptions!$A$1:$H$16,MATCH('Property Value Dist'!G$4,Assumptions!$A$1:$A$16,0),MATCH('Property Value Dist'!G$2,Assumptions!$A$1:$H$1,0)),0)</f>
        <v>1965313</v>
      </c>
      <c r="H74" s="17">
        <f>ROUND(INDEX('Pop and Housing Units'!$B$2:$P$115,MATCH('Property Value Dist'!$B74,'Pop and Housing Units'!$B$2:$B$115,0),MATCH('Property Value Dist'!H$2,'Pop and Housing Units'!$B$2:$P$2,0))*INDEX(Assumptions!$A$1:$H$16,MATCH('Property Value Dist'!H$4,Assumptions!$A$1:$A$16,0),MATCH('Property Value Dist'!H$2,Assumptions!$A$1:$H$1,0)),0)</f>
        <v>1491304</v>
      </c>
      <c r="I74" s="17">
        <f>ROUND(INDEX('Pop and Housing Units'!$B$2:$P$115,MATCH('Property Value Dist'!$B74,'Pop and Housing Units'!$B$2:$B$115,0),MATCH('Property Value Dist'!I$2,'Pop and Housing Units'!$B$2:$P$2,0))*INDEX(Assumptions!$A$1:$H$16,MATCH('Property Value Dist'!I$4,Assumptions!$A$1:$A$16,0),MATCH('Property Value Dist'!I$2,Assumptions!$A$1:$H$1,0)),0)</f>
        <v>4178569</v>
      </c>
      <c r="J74" s="17">
        <f>ROUND(INDEX('Pop and Housing Units'!$B$2:$P$115,MATCH('Property Value Dist'!$B74,'Pop and Housing Units'!$B$2:$B$115,0),MATCH('Property Value Dist'!J$2,'Pop and Housing Units'!$B$2:$P$2,0))*INDEX(Assumptions!$A$1:$H$16,MATCH('Property Value Dist'!J$4,Assumptions!$A$1:$A$16,0),MATCH('Property Value Dist'!J$2,Assumptions!$A$1:$H$1,0)),0)</f>
        <v>2098400</v>
      </c>
      <c r="K74" s="17">
        <f>ROUND(INDEX('Pop and Housing Units'!$B$2:$P$115,MATCH('Property Value Dist'!$B74,'Pop and Housing Units'!$B$2:$B$115,0),MATCH('Property Value Dist'!K$2,'Pop and Housing Units'!$B$2:$P$2,0))*INDEX(Assumptions!$A$1:$H$16,MATCH('Property Value Dist'!K$4,Assumptions!$A$1:$A$16,0),MATCH('Property Value Dist'!K$2,Assumptions!$A$1:$H$1,0)),0)</f>
        <v>962602</v>
      </c>
      <c r="L74" s="17">
        <f>ROUND(INDEX('Pop and Housing Units'!$B$2:$P$115,MATCH('Property Value Dist'!$B74,'Pop and Housing Units'!$B$2:$B$115,0),MATCH('Property Value Dist'!L$2,'Pop and Housing Units'!$B$2:$P$2,0))*INDEX(Assumptions!$A$1:$H$16,MATCH('Property Value Dist'!L$4,Assumptions!$A$1:$A$16,0),MATCH('Property Value Dist'!L$2,Assumptions!$A$1:$H$1,0)),0)</f>
        <v>1044642</v>
      </c>
      <c r="M74" s="17">
        <f>ROUND(INDEX('Pop and Housing Units'!$B$2:$P$115,MATCH('Property Value Dist'!$B74,'Pop and Housing Units'!$B$2:$B$115,0),MATCH('Property Value Dist'!M$2,'Pop and Housing Units'!$B$2:$P$2,0))*INDEX(Assumptions!$A$1:$H$16,MATCH('Property Value Dist'!M$4,Assumptions!$A$1:$A$16,0),MATCH('Property Value Dist'!M$2,Assumptions!$A$1:$H$1,0)),0)</f>
        <v>362799</v>
      </c>
      <c r="N74" s="17">
        <f>ROUND(INDEX('Pop and Housing Units'!$B$2:$P$115,MATCH('Property Value Dist'!$B74,'Pop and Housing Units'!$B$2:$B$115,0),MATCH('Property Value Dist'!N$2,'Pop and Housing Units'!$B$2:$P$2,0))*INDEX(Assumptions!$A$1:$H$16,MATCH('Property Value Dist'!N$4,Assumptions!$A$1:$A$16,0),MATCH('Property Value Dist'!N$2,Assumptions!$A$1:$H$1,0)),0)</f>
        <v>206011</v>
      </c>
      <c r="O74" s="17">
        <f>ROUND(INDEX('Pop and Housing Units'!$B$2:$P$115,MATCH('Property Value Dist'!$B74,'Pop and Housing Units'!$B$2:$B$115,0),MATCH('Property Value Dist'!O$2,'Pop and Housing Units'!$B$2:$P$2,0))*INDEX(Assumptions!$A$1:$H$16,MATCH('Property Value Dist'!O$4,Assumptions!$A$1:$A$16,0),MATCH('Property Value Dist'!O$2,Assumptions!$A$1:$H$1,0)),0)</f>
        <v>109387</v>
      </c>
      <c r="P74" s="17">
        <f>ROUND(INDEX('Pop and Housing Units'!$B$2:$P$115,MATCH('Property Value Dist'!$B74,'Pop and Housing Units'!$B$2:$B$115,0),MATCH('Property Value Dist'!P$2,'Pop and Housing Units'!$B$2:$P$2,0))*INDEX(Assumptions!$A$1:$H$16,MATCH('Property Value Dist'!P$4,Assumptions!$A$1:$A$16,0),MATCH('Property Value Dist'!P$2,Assumptions!$A$1:$H$1,0)),0)</f>
        <v>829026</v>
      </c>
      <c r="Q74" s="17">
        <f>ROUND(INDEX('Pop and Housing Units'!$B$2:$P$115,MATCH('Property Value Dist'!$B74,'Pop and Housing Units'!$B$2:$B$115,0),MATCH('Property Value Dist'!Q$2,'Pop and Housing Units'!$B$2:$P$2,0))*INDEX(Assumptions!$A$1:$H$16,MATCH('Property Value Dist'!Q$4,Assumptions!$A$1:$A$16,0),MATCH('Property Value Dist'!Q$2,Assumptions!$A$1:$H$1,0)),0)</f>
        <v>703297</v>
      </c>
      <c r="R74" s="17">
        <f>ROUND(INDEX('Pop and Housing Units'!$B$2:$P$115,MATCH('Property Value Dist'!$B74,'Pop and Housing Units'!$B$2:$B$115,0),MATCH('Property Value Dist'!R$2,'Pop and Housing Units'!$B$2:$P$2,0))*INDEX(Assumptions!$A$1:$H$16,MATCH('Property Value Dist'!R$4,Assumptions!$A$1:$A$16,0),MATCH('Property Value Dist'!R$2,Assumptions!$A$1:$H$1,0)),0)</f>
        <v>907607</v>
      </c>
      <c r="S74" s="17">
        <f>ROUND(INDEX('Pop and Housing Units'!$B$2:$P$115,MATCH('Property Value Dist'!$B74,'Pop and Housing Units'!$B$2:$B$115,0),MATCH('Property Value Dist'!S$2,'Pop and Housing Units'!$B$2:$P$2,0))*INDEX(Assumptions!$A$1:$H$16,MATCH('Property Value Dist'!S$4,Assumptions!$A$1:$A$16,0),MATCH('Property Value Dist'!S$2,Assumptions!$A$1:$H$1,0)),0)</f>
        <v>2005116</v>
      </c>
      <c r="T74" s="17">
        <f>ROUND(INDEX('Pop and Housing Units'!$B$2:$P$115,MATCH('Property Value Dist'!$B74,'Pop and Housing Units'!$B$2:$B$115,0),MATCH('Property Value Dist'!T$2,'Pop and Housing Units'!$B$2:$P$2,0))*INDEX(Assumptions!$A$1:$H$16,MATCH('Property Value Dist'!T$4,Assumptions!$A$1:$A$16,0),MATCH('Property Value Dist'!T$2,Assumptions!$A$1:$H$1,0)),0)</f>
        <v>1466839</v>
      </c>
      <c r="U74" s="17">
        <f>ROUND(INDEX('Pop and Housing Units'!$B$2:$P$115,MATCH('Property Value Dist'!$B74,'Pop and Housing Units'!$B$2:$B$115,0),MATCH('Property Value Dist'!U$2,'Pop and Housing Units'!$B$2:$P$2,0))*INDEX(Assumptions!$A$1:$H$16,MATCH('Property Value Dist'!U$4,Assumptions!$A$1:$A$16,0),MATCH('Property Value Dist'!U$2,Assumptions!$A$1:$H$1,0)),0)</f>
        <v>1240265</v>
      </c>
      <c r="V74" s="17">
        <f>ROUND(INDEX('Pop and Housing Units'!$B$2:$P$115,MATCH('Property Value Dist'!$B74,'Pop and Housing Units'!$B$2:$B$115,0),MATCH('Property Value Dist'!V$2,'Pop and Housing Units'!$B$2:$P$2,0))*INDEX(Assumptions!$A$1:$H$16,MATCH('Property Value Dist'!V$4,Assumptions!$A$1:$A$16,0),MATCH('Property Value Dist'!V$2,Assumptions!$A$1:$H$1,0)),0)</f>
        <v>3200852</v>
      </c>
      <c r="W74" s="17">
        <f>ROUND(INDEX('Pop and Housing Units'!$B$2:$P$115,MATCH('Property Value Dist'!$B74,'Pop and Housing Units'!$B$2:$B$115,0),MATCH('Property Value Dist'!W$2,'Pop and Housing Units'!$B$2:$P$2,0))*INDEX(Assumptions!$A$1:$H$16,MATCH('Property Value Dist'!W$4,Assumptions!$A$1:$A$16,0),MATCH('Property Value Dist'!W$2,Assumptions!$A$1:$H$1,0)),0)</f>
        <v>1474697</v>
      </c>
      <c r="X74" s="17">
        <f>ROUND(INDEX('Pop and Housing Units'!$B$2:$P$115,MATCH('Property Value Dist'!$B74,'Pop and Housing Units'!$B$2:$B$115,0),MATCH('Property Value Dist'!X$2,'Pop and Housing Units'!$B$2:$P$2,0))*INDEX(Assumptions!$A$1:$H$16,MATCH('Property Value Dist'!X$4,Assumptions!$A$1:$A$16,0),MATCH('Property Value Dist'!X$2,Assumptions!$A$1:$H$1,0)),0)</f>
        <v>636503</v>
      </c>
      <c r="Y74" s="17">
        <f>ROUND(INDEX('Pop and Housing Units'!$B$2:$P$115,MATCH('Property Value Dist'!$B74,'Pop and Housing Units'!$B$2:$B$115,0),MATCH('Property Value Dist'!Y$2,'Pop and Housing Units'!$B$2:$P$2,0))*INDEX(Assumptions!$A$1:$H$16,MATCH('Property Value Dist'!Y$4,Assumptions!$A$1:$A$16,0),MATCH('Property Value Dist'!Y$2,Assumptions!$A$1:$H$1,0)),0)</f>
        <v>406000</v>
      </c>
      <c r="Z74" s="17">
        <f>ROUND(INDEX('Pop and Housing Units'!$B$2:$P$115,MATCH('Property Value Dist'!$B74,'Pop and Housing Units'!$B$2:$B$115,0),MATCH('Property Value Dist'!Z$2,'Pop and Housing Units'!$B$2:$P$2,0))*INDEX(Assumptions!$A$1:$H$16,MATCH('Property Value Dist'!Z$4,Assumptions!$A$1:$A$16,0),MATCH('Property Value Dist'!Z$2,Assumptions!$A$1:$H$1,0)),0)</f>
        <v>104774</v>
      </c>
      <c r="AA74" s="17">
        <f>ROUND(INDEX('Pop and Housing Units'!$B$2:$P$115,MATCH('Property Value Dist'!$B74,'Pop and Housing Units'!$B$2:$B$115,0),MATCH('Property Value Dist'!AA$2,'Pop and Housing Units'!$B$2:$P$2,0))*INDEX(Assumptions!$A$1:$H$16,MATCH('Property Value Dist'!AA$4,Assumptions!$A$1:$A$16,0),MATCH('Property Value Dist'!AA$2,Assumptions!$A$1:$H$1,0)),0)</f>
        <v>73342</v>
      </c>
      <c r="AB74" s="17">
        <f>ROUND(INDEX('Pop and Housing Units'!$B$2:$P$115,MATCH('Property Value Dist'!$B74,'Pop and Housing Units'!$B$2:$B$115,0),MATCH('Property Value Dist'!AB$2,'Pop and Housing Units'!$B$2:$P$2,0))*INDEX(Assumptions!$A$1:$H$16,MATCH('Property Value Dist'!AB$4,Assumptions!$A$1:$A$16,0),MATCH('Property Value Dist'!AB$2,Assumptions!$A$1:$H$1,0)),0)</f>
        <v>48458</v>
      </c>
      <c r="AC74" s="17">
        <f>ROUND(INDEX('Pop and Housing Units'!$B$2:$P$115,MATCH('Property Value Dist'!$B74,'Pop and Housing Units'!$B$2:$B$115,0),MATCH('Property Value Dist'!AC$2,'Pop and Housing Units'!$B$2:$P$2,0))*INDEX(Assumptions!$A$1:$H$16,MATCH('Property Value Dist'!AC$4,Assumptions!$A$1:$A$16,0),MATCH('Property Value Dist'!AC$2,Assumptions!$A$1:$H$1,0)),0)</f>
        <v>509455</v>
      </c>
      <c r="AD74" s="17">
        <f>ROUND(INDEX('Pop and Housing Units'!$B$2:$P$115,MATCH('Property Value Dist'!$B74,'Pop and Housing Units'!$B$2:$B$115,0),MATCH('Property Value Dist'!AD$2,'Pop and Housing Units'!$B$2:$P$2,0))*INDEX(Assumptions!$A$1:$H$16,MATCH('Property Value Dist'!AD$4,Assumptions!$A$1:$A$16,0),MATCH('Property Value Dist'!AD$2,Assumptions!$A$1:$H$1,0)),0)</f>
        <v>891547</v>
      </c>
      <c r="AE74" s="17">
        <f>ROUND(INDEX('Pop and Housing Units'!$B$2:$P$115,MATCH('Property Value Dist'!$B74,'Pop and Housing Units'!$B$2:$B$115,0),MATCH('Property Value Dist'!AE$2,'Pop and Housing Units'!$B$2:$P$2,0))*INDEX(Assumptions!$A$1:$H$16,MATCH('Property Value Dist'!AE$4,Assumptions!$A$1:$A$16,0),MATCH('Property Value Dist'!AE$2,Assumptions!$A$1:$H$1,0)),0)</f>
        <v>1607074</v>
      </c>
      <c r="AF74" s="17">
        <f>ROUND(INDEX('Pop and Housing Units'!$B$2:$P$115,MATCH('Property Value Dist'!$B74,'Pop and Housing Units'!$B$2:$B$115,0),MATCH('Property Value Dist'!AF$2,'Pop and Housing Units'!$B$2:$P$2,0))*INDEX(Assumptions!$A$1:$H$16,MATCH('Property Value Dist'!AF$4,Assumptions!$A$1:$A$16,0),MATCH('Property Value Dist'!AF$2,Assumptions!$A$1:$H$1,0)),0)</f>
        <v>3092509</v>
      </c>
      <c r="AG74" s="17">
        <f>ROUND(INDEX('Pop and Housing Units'!$B$2:$P$115,MATCH('Property Value Dist'!$B74,'Pop and Housing Units'!$B$2:$B$115,0),MATCH('Property Value Dist'!AG$2,'Pop and Housing Units'!$B$2:$P$2,0))*INDEX(Assumptions!$A$1:$H$16,MATCH('Property Value Dist'!AG$4,Assumptions!$A$1:$A$16,0),MATCH('Property Value Dist'!AG$2,Assumptions!$A$1:$H$1,0)),0)</f>
        <v>1506900</v>
      </c>
      <c r="AH74" s="17">
        <f>ROUND(INDEX('Pop and Housing Units'!$B$2:$P$115,MATCH('Property Value Dist'!$B74,'Pop and Housing Units'!$B$2:$B$115,0),MATCH('Property Value Dist'!AH$2,'Pop and Housing Units'!$B$2:$P$2,0))*INDEX(Assumptions!$A$1:$H$16,MATCH('Property Value Dist'!AH$4,Assumptions!$A$1:$A$16,0),MATCH('Property Value Dist'!AH$2,Assumptions!$A$1:$H$1,0)),0)</f>
        <v>1089033</v>
      </c>
      <c r="AI74" s="17">
        <f>ROUND(INDEX('Pop and Housing Units'!$B$2:$P$115,MATCH('Property Value Dist'!$B74,'Pop and Housing Units'!$B$2:$B$115,0),MATCH('Property Value Dist'!AI$2,'Pop and Housing Units'!$B$2:$P$2,0))*INDEX(Assumptions!$A$1:$H$16,MATCH('Property Value Dist'!AI$4,Assumptions!$A$1:$A$16,0),MATCH('Property Value Dist'!AI$2,Assumptions!$A$1:$H$1,0)),0)</f>
        <v>2710417</v>
      </c>
      <c r="AJ74" s="17">
        <f>ROUND(INDEX('Pop and Housing Units'!$B$2:$P$115,MATCH('Property Value Dist'!$B74,'Pop and Housing Units'!$B$2:$B$115,0),MATCH('Property Value Dist'!AJ$2,'Pop and Housing Units'!$B$2:$P$2,0))*INDEX(Assumptions!$A$1:$H$16,MATCH('Property Value Dist'!AJ$4,Assumptions!$A$1:$A$16,0),MATCH('Property Value Dist'!AJ$2,Assumptions!$A$1:$H$1,0)),0)</f>
        <v>1442503</v>
      </c>
      <c r="AK74" s="17">
        <f>ROUND(INDEX('Pop and Housing Units'!$B$2:$P$115,MATCH('Property Value Dist'!$B74,'Pop and Housing Units'!$B$2:$B$115,0),MATCH('Property Value Dist'!AK$2,'Pop and Housing Units'!$B$2:$P$2,0))*INDEX(Assumptions!$A$1:$H$16,MATCH('Property Value Dist'!AK$4,Assumptions!$A$1:$A$16,0),MATCH('Property Value Dist'!AK$2,Assumptions!$A$1:$H$1,0)),0)</f>
        <v>621078</v>
      </c>
      <c r="AL74" s="17">
        <f>ROUND(INDEX('Pop and Housing Units'!$B$2:$P$115,MATCH('Property Value Dist'!$B74,'Pop and Housing Units'!$B$2:$B$115,0),MATCH('Property Value Dist'!AL$2,'Pop and Housing Units'!$B$2:$P$2,0))*INDEX(Assumptions!$A$1:$H$16,MATCH('Property Value Dist'!AL$4,Assumptions!$A$1:$A$16,0),MATCH('Property Value Dist'!AL$2,Assumptions!$A$1:$H$1,0)),0)</f>
        <v>609629</v>
      </c>
      <c r="AM74" s="17">
        <f>ROUND(INDEX('Pop and Housing Units'!$B$2:$P$115,MATCH('Property Value Dist'!$B74,'Pop and Housing Units'!$B$2:$B$115,0),MATCH('Property Value Dist'!AM$2,'Pop and Housing Units'!$B$2:$P$2,0))*INDEX(Assumptions!$A$1:$H$16,MATCH('Property Value Dist'!AM$4,Assumptions!$A$1:$A$16,0),MATCH('Property Value Dist'!AM$2,Assumptions!$A$1:$H$1,0)),0)</f>
        <v>124502</v>
      </c>
      <c r="AN74" s="17">
        <f>ROUND(INDEX('Pop and Housing Units'!$B$2:$P$115,MATCH('Property Value Dist'!$B74,'Pop and Housing Units'!$B$2:$B$115,0),MATCH('Property Value Dist'!AN$2,'Pop and Housing Units'!$B$2:$P$2,0))*INDEX(Assumptions!$A$1:$H$16,MATCH('Property Value Dist'!AN$4,Assumptions!$A$1:$A$16,0),MATCH('Property Value Dist'!AN$2,Assumptions!$A$1:$H$1,0)),0)</f>
        <v>51518</v>
      </c>
      <c r="AO74" s="17">
        <f>ROUND(INDEX('Pop and Housing Units'!$B$2:$P$115,MATCH('Property Value Dist'!$B74,'Pop and Housing Units'!$B$2:$B$115,0),MATCH('Property Value Dist'!AO$2,'Pop and Housing Units'!$B$2:$P$2,0))*INDEX(Assumptions!$A$1:$H$16,MATCH('Property Value Dist'!AO$4,Assumptions!$A$1:$A$16,0),MATCH('Property Value Dist'!AO$2,Assumptions!$A$1:$H$1,0)),0)</f>
        <v>54380</v>
      </c>
      <c r="AP74" s="17">
        <f>ROUND(INDEX('Pop and Housing Units'!$B$2:$P$115,MATCH('Property Value Dist'!$B74,'Pop and Housing Units'!$B$2:$B$115,0),MATCH('Property Value Dist'!AP$2,'Pop and Housing Units'!$B$2:$P$2,0))*INDEX(Assumptions!$A$1:$H$16,MATCH('Property Value Dist'!AP$4,Assumptions!$A$1:$A$16,0),MATCH('Property Value Dist'!AP$2,Assumptions!$A$1:$H$1,0)),0)</f>
        <v>149133</v>
      </c>
      <c r="AQ74" s="17">
        <f>ROUND(INDEX('Pop and Housing Units'!$B$2:$P$115,MATCH('Property Value Dist'!$B74,'Pop and Housing Units'!$B$2:$B$115,0),MATCH('Property Value Dist'!AQ$2,'Pop and Housing Units'!$B$2:$P$2,0))*INDEX(Assumptions!$A$1:$H$16,MATCH('Property Value Dist'!AQ$4,Assumptions!$A$1:$A$16,0),MATCH('Property Value Dist'!AQ$2,Assumptions!$A$1:$H$1,0)),0)</f>
        <v>149609</v>
      </c>
      <c r="AR74" s="17">
        <f>ROUND(INDEX('Pop and Housing Units'!$B$2:$P$115,MATCH('Property Value Dist'!$B74,'Pop and Housing Units'!$B$2:$B$115,0),MATCH('Property Value Dist'!AR$2,'Pop and Housing Units'!$B$2:$P$2,0))*INDEX(Assumptions!$A$1:$H$16,MATCH('Property Value Dist'!AR$4,Assumptions!$A$1:$A$16,0),MATCH('Property Value Dist'!AR$2,Assumptions!$A$1:$H$1,0)),0)</f>
        <v>125044</v>
      </c>
      <c r="AS74" s="17">
        <f>ROUND(INDEX('Pop and Housing Units'!$B$2:$P$115,MATCH('Property Value Dist'!$B74,'Pop and Housing Units'!$B$2:$B$115,0),MATCH('Property Value Dist'!AS$2,'Pop and Housing Units'!$B$2:$P$2,0))*INDEX(Assumptions!$A$1:$H$16,MATCH('Property Value Dist'!AS$4,Assumptions!$A$1:$A$16,0),MATCH('Property Value Dist'!AS$2,Assumptions!$A$1:$H$1,0)),0)</f>
        <v>136772</v>
      </c>
      <c r="AT74" s="17">
        <f>ROUND(INDEX('Pop and Housing Units'!$B$2:$P$115,MATCH('Property Value Dist'!$B74,'Pop and Housing Units'!$B$2:$B$115,0),MATCH('Property Value Dist'!AT$2,'Pop and Housing Units'!$B$2:$P$2,0))*INDEX(Assumptions!$A$1:$H$16,MATCH('Property Value Dist'!AT$4,Assumptions!$A$1:$A$16,0),MATCH('Property Value Dist'!AT$2,Assumptions!$A$1:$H$1,0)),0)</f>
        <v>69416</v>
      </c>
      <c r="AU74" s="17">
        <f>ROUND(INDEX('Pop and Housing Units'!$B$2:$P$115,MATCH('Property Value Dist'!$B74,'Pop and Housing Units'!$B$2:$B$115,0),MATCH('Property Value Dist'!AU$2,'Pop and Housing Units'!$B$2:$P$2,0))*INDEX(Assumptions!$A$1:$H$16,MATCH('Property Value Dist'!AU$4,Assumptions!$A$1:$A$16,0),MATCH('Property Value Dist'!AU$2,Assumptions!$A$1:$H$1,0)),0)</f>
        <v>26705</v>
      </c>
      <c r="AV74" s="17">
        <f>ROUND(INDEX('Pop and Housing Units'!$B$2:$P$115,MATCH('Property Value Dist'!$B74,'Pop and Housing Units'!$B$2:$B$115,0),MATCH('Property Value Dist'!AV$2,'Pop and Housing Units'!$B$2:$P$2,0))*INDEX(Assumptions!$A$1:$H$16,MATCH('Property Value Dist'!AV$4,Assumptions!$A$1:$A$16,0),MATCH('Property Value Dist'!AV$2,Assumptions!$A$1:$H$1,0)),0)</f>
        <v>80272</v>
      </c>
      <c r="AW74" s="17">
        <f>ROUND(INDEX('Pop and Housing Units'!$B$2:$P$115,MATCH('Property Value Dist'!$B74,'Pop and Housing Units'!$B$2:$B$115,0),MATCH('Property Value Dist'!AW$2,'Pop and Housing Units'!$B$2:$P$2,0))*INDEX(Assumptions!$A$1:$H$16,MATCH('Property Value Dist'!AW$4,Assumptions!$A$1:$A$16,0),MATCH('Property Value Dist'!AW$2,Assumptions!$A$1:$H$1,0)),0)</f>
        <v>23059</v>
      </c>
      <c r="AX74" s="17">
        <f>ROUND(INDEX('Pop and Housing Units'!$B$2:$P$115,MATCH('Property Value Dist'!$B74,'Pop and Housing Units'!$B$2:$B$115,0),MATCH('Property Value Dist'!AX$2,'Pop and Housing Units'!$B$2:$P$2,0))*INDEX(Assumptions!$A$1:$H$16,MATCH('Property Value Dist'!AX$4,Assumptions!$A$1:$A$16,0),MATCH('Property Value Dist'!AX$2,Assumptions!$A$1:$H$1,0)),0)</f>
        <v>14501</v>
      </c>
      <c r="AY74" s="17">
        <f>ROUND(INDEX('Pop and Housing Units'!$B$2:$P$115,MATCH('Property Value Dist'!$B74,'Pop and Housing Units'!$B$2:$B$115,0),MATCH('Property Value Dist'!AY$2,'Pop and Housing Units'!$B$2:$P$2,0))*INDEX(Assumptions!$A$1:$H$16,MATCH('Property Value Dist'!AY$4,Assumptions!$A$1:$A$16,0),MATCH('Property Value Dist'!AY$2,Assumptions!$A$1:$H$1,0)),0)</f>
        <v>8558</v>
      </c>
      <c r="AZ74" s="17">
        <f>ROUND(INDEX('Pop and Housing Units'!$B$2:$P$115,MATCH('Property Value Dist'!$B74,'Pop and Housing Units'!$B$2:$B$115,0),MATCH('Property Value Dist'!AZ$2,'Pop and Housing Units'!$B$2:$P$2,0))*INDEX(Assumptions!$A$1:$H$16,MATCH('Property Value Dist'!AZ$4,Assumptions!$A$1:$A$16,0),MATCH('Property Value Dist'!AZ$2,Assumptions!$A$1:$H$1,0)),0)</f>
        <v>2060</v>
      </c>
      <c r="BA74" s="17">
        <f>ROUND(INDEX('Pop and Housing Units'!$B$2:$P$115,MATCH('Property Value Dist'!$B74,'Pop and Housing Units'!$B$2:$B$115,0),MATCH('Property Value Dist'!BA$2,'Pop and Housing Units'!$B$2:$P$2,0))*INDEX(Assumptions!$A$1:$H$16,MATCH('Property Value Dist'!BA$4,Assumptions!$A$1:$A$16,0),MATCH('Property Value Dist'!BA$2,Assumptions!$A$1:$H$1,0)),0)</f>
        <v>4755</v>
      </c>
      <c r="BB74" s="17">
        <f>ROUND(INDEX('Pop and Housing Units'!$B$2:$P$115,MATCH('Property Value Dist'!$B74,'Pop and Housing Units'!$B$2:$B$115,0),MATCH('Property Value Dist'!BB$2,'Pop and Housing Units'!$B$2:$P$2,0))*INDEX(Assumptions!$A$1:$H$16,MATCH('Property Value Dist'!BB$4,Assumptions!$A$1:$A$16,0),MATCH('Property Value Dist'!BB$2,Assumptions!$A$1:$H$1,0)),0)</f>
        <v>2536</v>
      </c>
      <c r="BC74" s="17">
        <f>ROUND(INDEX('Pop and Housing Units'!$B$2:$P$115,MATCH('Property Value Dist'!$B74,'Pop and Housing Units'!$B$2:$B$115,0),MATCH('Property Value Dist'!BC$2,'Pop and Housing Units'!$B$2:$P$2,0))*INDEX(Assumptions!$A$1:$H$16,MATCH('Property Value Dist'!BC$4,Assumptions!$A$1:$A$16,0),MATCH('Property Value Dist'!BC$2,Assumptions!$A$1:$H$1,0)),0)</f>
        <v>93647</v>
      </c>
      <c r="BD74" s="17">
        <f>ROUND(INDEX('Pop and Housing Units'!$B$2:$P$115,MATCH('Property Value Dist'!$B74,'Pop and Housing Units'!$B$2:$B$115,0),MATCH('Property Value Dist'!BD$2,'Pop and Housing Units'!$B$2:$P$2,0))*INDEX(Assumptions!$A$1:$H$16,MATCH('Property Value Dist'!BD$4,Assumptions!$A$1:$A$16,0),MATCH('Property Value Dist'!BD$2,Assumptions!$A$1:$H$1,0)),0)</f>
        <v>131350</v>
      </c>
      <c r="BE74" s="17">
        <f>ROUND(INDEX('Pop and Housing Units'!$B$2:$P$115,MATCH('Property Value Dist'!$B74,'Pop and Housing Units'!$B$2:$B$115,0),MATCH('Property Value Dist'!BE$2,'Pop and Housing Units'!$B$2:$P$2,0))*INDEX(Assumptions!$A$1:$H$16,MATCH('Property Value Dist'!BE$4,Assumptions!$A$1:$A$16,0),MATCH('Property Value Dist'!BE$2,Assumptions!$A$1:$H$1,0)),0)</f>
        <v>177797</v>
      </c>
      <c r="BF74" s="17">
        <f>ROUND(INDEX('Pop and Housing Units'!$B$2:$P$115,MATCH('Property Value Dist'!$B74,'Pop and Housing Units'!$B$2:$B$115,0),MATCH('Property Value Dist'!BF$2,'Pop and Housing Units'!$B$2:$P$2,0))*INDEX(Assumptions!$A$1:$H$16,MATCH('Property Value Dist'!BF$4,Assumptions!$A$1:$A$16,0),MATCH('Property Value Dist'!BF$2,Assumptions!$A$1:$H$1,0)),0)</f>
        <v>175540</v>
      </c>
      <c r="BG74" s="17">
        <f>ROUND(INDEX('Pop and Housing Units'!$B$2:$P$115,MATCH('Property Value Dist'!$B74,'Pop and Housing Units'!$B$2:$B$115,0),MATCH('Property Value Dist'!BG$2,'Pop and Housing Units'!$B$2:$P$2,0))*INDEX(Assumptions!$A$1:$H$16,MATCH('Property Value Dist'!BG$4,Assumptions!$A$1:$A$16,0),MATCH('Property Value Dist'!BG$2,Assumptions!$A$1:$H$1,0)),0)</f>
        <v>112075</v>
      </c>
      <c r="BH74" s="17">
        <f>ROUND(INDEX('Pop and Housing Units'!$B$2:$P$115,MATCH('Property Value Dist'!$B74,'Pop and Housing Units'!$B$2:$B$115,0),MATCH('Property Value Dist'!BH$2,'Pop and Housing Units'!$B$2:$P$2,0))*INDEX(Assumptions!$A$1:$H$16,MATCH('Property Value Dist'!BH$4,Assumptions!$A$1:$A$16,0),MATCH('Property Value Dist'!BH$2,Assumptions!$A$1:$H$1,0)),0)</f>
        <v>63841</v>
      </c>
      <c r="BI74" s="17">
        <f>ROUND(INDEX('Pop and Housing Units'!$B$2:$P$115,MATCH('Property Value Dist'!$B74,'Pop and Housing Units'!$B$2:$B$115,0),MATCH('Property Value Dist'!BI$2,'Pop and Housing Units'!$B$2:$P$2,0))*INDEX(Assumptions!$A$1:$H$16,MATCH('Property Value Dist'!BI$4,Assumptions!$A$1:$A$16,0),MATCH('Property Value Dist'!BI$2,Assumptions!$A$1:$H$1,0)),0)</f>
        <v>118469</v>
      </c>
      <c r="BJ74" s="17">
        <f>ROUND(INDEX('Pop and Housing Units'!$B$2:$P$115,MATCH('Property Value Dist'!$B74,'Pop and Housing Units'!$B$2:$B$115,0),MATCH('Property Value Dist'!BJ$2,'Pop and Housing Units'!$B$2:$P$2,0))*INDEX(Assumptions!$A$1:$H$16,MATCH('Property Value Dist'!BJ$4,Assumptions!$A$1:$A$16,0),MATCH('Property Value Dist'!BJ$2,Assumptions!$A$1:$H$1,0)),0)</f>
        <v>39396</v>
      </c>
      <c r="BK74" s="17">
        <f>ROUND(INDEX('Pop and Housing Units'!$B$2:$P$115,MATCH('Property Value Dist'!$B74,'Pop and Housing Units'!$B$2:$B$115,0),MATCH('Property Value Dist'!BK$2,'Pop and Housing Units'!$B$2:$P$2,0))*INDEX(Assumptions!$A$1:$H$16,MATCH('Property Value Dist'!BK$4,Assumptions!$A$1:$A$16,0),MATCH('Property Value Dist'!BK$2,Assumptions!$A$1:$H$1,0)),0)</f>
        <v>13069</v>
      </c>
      <c r="BL74" s="17">
        <f>ROUND(INDEX('Pop and Housing Units'!$B$2:$P$115,MATCH('Property Value Dist'!$B74,'Pop and Housing Units'!$B$2:$B$115,0),MATCH('Property Value Dist'!BL$2,'Pop and Housing Units'!$B$2:$P$2,0))*INDEX(Assumptions!$A$1:$H$16,MATCH('Property Value Dist'!BL$4,Assumptions!$A$1:$A$16,0),MATCH('Property Value Dist'!BL$2,Assumptions!$A$1:$H$1,0)),0)</f>
        <v>8462</v>
      </c>
      <c r="BM74" s="17">
        <f>ROUND(INDEX('Pop and Housing Units'!$B$2:$P$115,MATCH('Property Value Dist'!$B74,'Pop and Housing Units'!$B$2:$B$115,0),MATCH('Property Value Dist'!BM$2,'Pop and Housing Units'!$B$2:$P$2,0))*INDEX(Assumptions!$A$1:$H$16,MATCH('Property Value Dist'!BM$4,Assumptions!$A$1:$A$16,0),MATCH('Property Value Dist'!BM$2,Assumptions!$A$1:$H$1,0)),0)</f>
        <v>1692</v>
      </c>
      <c r="BN74" s="17">
        <f>ROUND(INDEX('Pop and Housing Units'!$B$2:$P$115,MATCH('Property Value Dist'!$B74,'Pop and Housing Units'!$B$2:$B$115,0),MATCH('Property Value Dist'!BN$2,'Pop and Housing Units'!$B$2:$P$2,0))*INDEX(Assumptions!$A$1:$H$16,MATCH('Property Value Dist'!BN$4,Assumptions!$A$1:$A$16,0),MATCH('Property Value Dist'!BN$2,Assumptions!$A$1:$H$1,0)),0)</f>
        <v>282</v>
      </c>
      <c r="BO74" s="17">
        <f>ROUND(INDEX('Pop and Housing Units'!$B$2:$P$115,MATCH('Property Value Dist'!$B74,'Pop and Housing Units'!$B$2:$B$115,0),MATCH('Property Value Dist'!BO$2,'Pop and Housing Units'!$B$2:$P$2,0))*INDEX(Assumptions!$A$1:$H$16,MATCH('Property Value Dist'!BO$4,Assumptions!$A$1:$A$16,0),MATCH('Property Value Dist'!BO$2,Assumptions!$A$1:$H$1,0)),0)</f>
        <v>4607</v>
      </c>
      <c r="BP74" s="17">
        <f>ROUND(INDEX('Pop and Housing Units'!$B$2:$P$115,MATCH('Property Value Dist'!$B74,'Pop and Housing Units'!$B$2:$B$115,0),MATCH('Property Value Dist'!BP$2,'Pop and Housing Units'!$B$2:$P$2,0))*INDEX(Assumptions!$A$1:$H$16,MATCH('Property Value Dist'!BP$4,Assumptions!$A$1:$A$16,0),MATCH('Property Value Dist'!BP$2,Assumptions!$A$1:$H$1,0)),0)</f>
        <v>20408</v>
      </c>
      <c r="BQ74" s="17">
        <f>ROUND(INDEX('Pop and Housing Units'!$B$2:$P$115,MATCH('Property Value Dist'!$B74,'Pop and Housing Units'!$B$2:$B$115,0),MATCH('Property Value Dist'!BQ$2,'Pop and Housing Units'!$B$2:$P$2,0))*INDEX(Assumptions!$A$1:$H$16,MATCH('Property Value Dist'!BQ$4,Assumptions!$A$1:$A$16,0),MATCH('Property Value Dist'!BQ$2,Assumptions!$A$1:$H$1,0)),0)</f>
        <v>42457</v>
      </c>
      <c r="BR74" s="17">
        <f>ROUND(INDEX('Pop and Housing Units'!$B$2:$P$115,MATCH('Property Value Dist'!$B74,'Pop and Housing Units'!$B$2:$B$115,0),MATCH('Property Value Dist'!BR$2,'Pop and Housing Units'!$B$2:$P$2,0))*INDEX(Assumptions!$A$1:$H$16,MATCH('Property Value Dist'!BR$4,Assumptions!$A$1:$A$16,0),MATCH('Property Value Dist'!BR$2,Assumptions!$A$1:$H$1,0)),0)</f>
        <v>35923</v>
      </c>
      <c r="BS74" s="17">
        <f>ROUND(INDEX('Pop and Housing Units'!$B$2:$P$115,MATCH('Property Value Dist'!$B74,'Pop and Housing Units'!$B$2:$B$115,0),MATCH('Property Value Dist'!BS$2,'Pop and Housing Units'!$B$2:$P$2,0))*INDEX(Assumptions!$A$1:$H$16,MATCH('Property Value Dist'!BS$4,Assumptions!$A$1:$A$16,0),MATCH('Property Value Dist'!BS$2,Assumptions!$A$1:$H$1,0)),0)</f>
        <v>43156</v>
      </c>
      <c r="BT74" s="17">
        <f>ROUND(INDEX('Pop and Housing Units'!$B$2:$P$115,MATCH('Property Value Dist'!$B74,'Pop and Housing Units'!$B$2:$B$115,0),MATCH('Property Value Dist'!BT$2,'Pop and Housing Units'!$B$2:$P$2,0))*INDEX(Assumptions!$A$1:$H$16,MATCH('Property Value Dist'!BT$4,Assumptions!$A$1:$A$16,0),MATCH('Property Value Dist'!BT$2,Assumptions!$A$1:$H$1,0)),0)</f>
        <v>27561</v>
      </c>
      <c r="BU74" s="17">
        <f>ROUND(INDEX('Pop and Housing Units'!$B$2:$P$115,MATCH('Property Value Dist'!$B74,'Pop and Housing Units'!$B$2:$B$115,0),MATCH('Property Value Dist'!BU$2,'Pop and Housing Units'!$B$2:$P$2,0))*INDEX(Assumptions!$A$1:$H$16,MATCH('Property Value Dist'!BU$4,Assumptions!$A$1:$A$16,0),MATCH('Property Value Dist'!BU$2,Assumptions!$A$1:$H$1,0)),0)</f>
        <v>15649</v>
      </c>
      <c r="BV74" s="17">
        <f>ROUND(INDEX('Pop and Housing Units'!$B$2:$P$115,MATCH('Property Value Dist'!$B74,'Pop and Housing Units'!$B$2:$B$115,0),MATCH('Property Value Dist'!BV$2,'Pop and Housing Units'!$B$2:$P$2,0))*INDEX(Assumptions!$A$1:$H$16,MATCH('Property Value Dist'!BV$4,Assumptions!$A$1:$A$16,0),MATCH('Property Value Dist'!BV$2,Assumptions!$A$1:$H$1,0)),0)</f>
        <v>45764</v>
      </c>
      <c r="BW74" s="17">
        <f>ROUND(INDEX('Pop and Housing Units'!$B$2:$P$115,MATCH('Property Value Dist'!$B74,'Pop and Housing Units'!$B$2:$B$115,0),MATCH('Property Value Dist'!BW$2,'Pop and Housing Units'!$B$2:$P$2,0))*INDEX(Assumptions!$A$1:$H$16,MATCH('Property Value Dist'!BW$4,Assumptions!$A$1:$A$16,0),MATCH('Property Value Dist'!BW$2,Assumptions!$A$1:$H$1,0)),0)</f>
        <v>21538</v>
      </c>
      <c r="BX74" s="17">
        <f>ROUND(INDEX('Pop and Housing Units'!$B$2:$P$115,MATCH('Property Value Dist'!$B74,'Pop and Housing Units'!$B$2:$B$115,0),MATCH('Property Value Dist'!BX$2,'Pop and Housing Units'!$B$2:$P$2,0))*INDEX(Assumptions!$A$1:$H$16,MATCH('Property Value Dist'!BX$4,Assumptions!$A$1:$A$16,0),MATCH('Property Value Dist'!BX$2,Assumptions!$A$1:$H$1,0)),0)</f>
        <v>8201</v>
      </c>
      <c r="BY74" s="17">
        <f>ROUND(INDEX('Pop and Housing Units'!$B$2:$P$115,MATCH('Property Value Dist'!$B74,'Pop and Housing Units'!$B$2:$B$115,0),MATCH('Property Value Dist'!BY$2,'Pop and Housing Units'!$B$2:$P$2,0))*INDEX(Assumptions!$A$1:$H$16,MATCH('Property Value Dist'!BY$4,Assumptions!$A$1:$A$16,0),MATCH('Property Value Dist'!BY$2,Assumptions!$A$1:$H$1,0)),0)</f>
        <v>4248</v>
      </c>
      <c r="BZ74" s="17">
        <f>ROUND(INDEX('Pop and Housing Units'!$B$2:$P$115,MATCH('Property Value Dist'!$B74,'Pop and Housing Units'!$B$2:$B$115,0),MATCH('Property Value Dist'!BZ$2,'Pop and Housing Units'!$B$2:$P$2,0))*INDEX(Assumptions!$A$1:$H$16,MATCH('Property Value Dist'!BZ$4,Assumptions!$A$1:$A$16,0),MATCH('Property Value Dist'!BZ$2,Assumptions!$A$1:$H$1,0)),0)</f>
        <v>2904</v>
      </c>
      <c r="CA74" s="17">
        <f>ROUND(INDEX('Pop and Housing Units'!$B$2:$P$115,MATCH('Property Value Dist'!$B74,'Pop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74" s="17">
        <f>ROUND(INDEX('Pop and Housing Units'!$B$2:$P$115,MATCH('Property Value Dist'!$B74,'Pop and Housing Units'!$B$2:$B$115,0),MATCH('Property Value Dist'!CB$2,'Pop and Housing Units'!$B$2:$P$2,0))*INDEX(Assumptions!$A$1:$H$16,MATCH('Property Value Dist'!CB$4,Assumptions!$A$1:$A$16,0),MATCH('Property Value Dist'!CB$2,Assumptions!$A$1:$H$1,0)),0)</f>
        <v>1076</v>
      </c>
    </row>
    <row r="75" spans="2:80">
      <c r="B75" s="18">
        <f t="shared" si="7"/>
        <v>2090</v>
      </c>
      <c r="C75" s="19">
        <f>ROUND(INDEX('Pop and Housing Units'!$B$2:$P$115,MATCH('Property Value Dist'!$B75,'Pop and Housing Units'!$B$2:$B$115,0),MATCH('Property Value Dist'!C$2,'Pop and Housing Units'!$B$2:$P$2,0))*INDEX(Assumptions!$A$1:$H$16,MATCH('Property Value Dist'!C$4,Assumptions!$A$1:$A$16,0),MATCH('Property Value Dist'!C$2,Assumptions!$A$1:$H$1,0)),0)</f>
        <v>818318</v>
      </c>
      <c r="D75" s="19">
        <f>ROUND(INDEX('Pop and Housing Units'!$B$2:$P$115,MATCH('Property Value Dist'!$B75,'Pop and Housing Units'!$B$2:$B$115,0),MATCH('Property Value Dist'!D$2,'Pop and Housing Units'!$B$2:$P$2,0))*INDEX(Assumptions!$A$1:$H$16,MATCH('Property Value Dist'!D$4,Assumptions!$A$1:$A$16,0),MATCH('Property Value Dist'!D$2,Assumptions!$A$1:$H$1,0)),0)</f>
        <v>873507</v>
      </c>
      <c r="E75" s="19">
        <f>ROUND(INDEX('Pop and Housing Units'!$B$2:$P$115,MATCH('Property Value Dist'!$B75,'Pop and Housing Units'!$B$2:$B$115,0),MATCH('Property Value Dist'!E$2,'Pop and Housing Units'!$B$2:$P$2,0))*INDEX(Assumptions!$A$1:$H$16,MATCH('Property Value Dist'!E$4,Assumptions!$A$1:$A$16,0),MATCH('Property Value Dist'!E$2,Assumptions!$A$1:$H$1,0)),0)</f>
        <v>1322631</v>
      </c>
      <c r="F75" s="19">
        <f>ROUND(INDEX('Pop and Housing Units'!$B$2:$P$115,MATCH('Property Value Dist'!$B75,'Pop and Housing Units'!$B$2:$B$115,0),MATCH('Property Value Dist'!F$2,'Pop and Housing Units'!$B$2:$P$2,0))*INDEX(Assumptions!$A$1:$H$16,MATCH('Property Value Dist'!F$4,Assumptions!$A$1:$A$16,0),MATCH('Property Value Dist'!F$2,Assumptions!$A$1:$H$1,0)),0)</f>
        <v>3052518</v>
      </c>
      <c r="G75" s="19">
        <f>ROUND(INDEX('Pop and Housing Units'!$B$2:$P$115,MATCH('Property Value Dist'!$B75,'Pop and Housing Units'!$B$2:$B$115,0),MATCH('Property Value Dist'!G$2,'Pop and Housing Units'!$B$2:$P$2,0))*INDEX(Assumptions!$A$1:$H$16,MATCH('Property Value Dist'!G$4,Assumptions!$A$1:$A$16,0),MATCH('Property Value Dist'!G$2,Assumptions!$A$1:$H$1,0)),0)</f>
        <v>2051505</v>
      </c>
      <c r="H75" s="19">
        <f>ROUND(INDEX('Pop and Housing Units'!$B$2:$P$115,MATCH('Property Value Dist'!$B75,'Pop and Housing Units'!$B$2:$B$115,0),MATCH('Property Value Dist'!H$2,'Pop and Housing Units'!$B$2:$P$2,0))*INDEX(Assumptions!$A$1:$H$16,MATCH('Property Value Dist'!H$4,Assumptions!$A$1:$A$16,0),MATCH('Property Value Dist'!H$2,Assumptions!$A$1:$H$1,0)),0)</f>
        <v>1556708</v>
      </c>
      <c r="I75" s="19">
        <f>ROUND(INDEX('Pop and Housing Units'!$B$2:$P$115,MATCH('Property Value Dist'!$B75,'Pop and Housing Units'!$B$2:$B$115,0),MATCH('Property Value Dist'!I$2,'Pop and Housing Units'!$B$2:$P$2,0))*INDEX(Assumptions!$A$1:$H$16,MATCH('Property Value Dist'!I$4,Assumptions!$A$1:$A$16,0),MATCH('Property Value Dist'!I$2,Assumptions!$A$1:$H$1,0)),0)</f>
        <v>4361827</v>
      </c>
      <c r="J75" s="19">
        <f>ROUND(INDEX('Pop and Housing Units'!$B$2:$P$115,MATCH('Property Value Dist'!$B75,'Pop and Housing Units'!$B$2:$B$115,0),MATCH('Property Value Dist'!J$2,'Pop and Housing Units'!$B$2:$P$2,0))*INDEX(Assumptions!$A$1:$H$16,MATCH('Property Value Dist'!J$4,Assumptions!$A$1:$A$16,0),MATCH('Property Value Dist'!J$2,Assumptions!$A$1:$H$1,0)),0)</f>
        <v>2190429</v>
      </c>
      <c r="K75" s="19">
        <f>ROUND(INDEX('Pop and Housing Units'!$B$2:$P$115,MATCH('Property Value Dist'!$B75,'Pop and Housing Units'!$B$2:$B$115,0),MATCH('Property Value Dist'!K$2,'Pop and Housing Units'!$B$2:$P$2,0))*INDEX(Assumptions!$A$1:$H$16,MATCH('Property Value Dist'!K$4,Assumptions!$A$1:$A$16,0),MATCH('Property Value Dist'!K$2,Assumptions!$A$1:$H$1,0)),0)</f>
        <v>1004819</v>
      </c>
      <c r="L75" s="19">
        <f>ROUND(INDEX('Pop and Housing Units'!$B$2:$P$115,MATCH('Property Value Dist'!$B75,'Pop and Housing Units'!$B$2:$B$115,0),MATCH('Property Value Dist'!L$2,'Pop and Housing Units'!$B$2:$P$2,0))*INDEX(Assumptions!$A$1:$H$16,MATCH('Property Value Dist'!L$4,Assumptions!$A$1:$A$16,0),MATCH('Property Value Dist'!L$2,Assumptions!$A$1:$H$1,0)),0)</f>
        <v>1090457</v>
      </c>
      <c r="M75" s="19">
        <f>ROUND(INDEX('Pop and Housing Units'!$B$2:$P$115,MATCH('Property Value Dist'!$B75,'Pop and Housing Units'!$B$2:$B$115,0),MATCH('Property Value Dist'!M$2,'Pop and Housing Units'!$B$2:$P$2,0))*INDEX(Assumptions!$A$1:$H$16,MATCH('Property Value Dist'!M$4,Assumptions!$A$1:$A$16,0),MATCH('Property Value Dist'!M$2,Assumptions!$A$1:$H$1,0)),0)</f>
        <v>378710</v>
      </c>
      <c r="N75" s="19">
        <f>ROUND(INDEX('Pop and Housing Units'!$B$2:$P$115,MATCH('Property Value Dist'!$B75,'Pop and Housing Units'!$B$2:$B$115,0),MATCH('Property Value Dist'!N$2,'Pop and Housing Units'!$B$2:$P$2,0))*INDEX(Assumptions!$A$1:$H$16,MATCH('Property Value Dist'!N$4,Assumptions!$A$1:$A$16,0),MATCH('Property Value Dist'!N$2,Assumptions!$A$1:$H$1,0)),0)</f>
        <v>215046</v>
      </c>
      <c r="O75" s="19">
        <f>ROUND(INDEX('Pop and Housing Units'!$B$2:$P$115,MATCH('Property Value Dist'!$B75,'Pop and Housing Units'!$B$2:$B$115,0),MATCH('Property Value Dist'!O$2,'Pop and Housing Units'!$B$2:$P$2,0))*INDEX(Assumptions!$A$1:$H$16,MATCH('Property Value Dist'!O$4,Assumptions!$A$1:$A$16,0),MATCH('Property Value Dist'!O$2,Assumptions!$A$1:$H$1,0)),0)</f>
        <v>114184</v>
      </c>
      <c r="P75" s="19">
        <f>ROUND(INDEX('Pop and Housing Units'!$B$2:$P$115,MATCH('Property Value Dist'!$B75,'Pop and Housing Units'!$B$2:$B$115,0),MATCH('Property Value Dist'!P$2,'Pop and Housing Units'!$B$2:$P$2,0))*INDEX(Assumptions!$A$1:$H$16,MATCH('Property Value Dist'!P$4,Assumptions!$A$1:$A$16,0),MATCH('Property Value Dist'!P$2,Assumptions!$A$1:$H$1,0)),0)</f>
        <v>863686</v>
      </c>
      <c r="Q75" s="19">
        <f>ROUND(INDEX('Pop and Housing Units'!$B$2:$P$115,MATCH('Property Value Dist'!$B75,'Pop and Housing Units'!$B$2:$B$115,0),MATCH('Property Value Dist'!Q$2,'Pop and Housing Units'!$B$2:$P$2,0))*INDEX(Assumptions!$A$1:$H$16,MATCH('Property Value Dist'!Q$4,Assumptions!$A$1:$A$16,0),MATCH('Property Value Dist'!Q$2,Assumptions!$A$1:$H$1,0)),0)</f>
        <v>732700</v>
      </c>
      <c r="R75" s="19">
        <f>ROUND(INDEX('Pop and Housing Units'!$B$2:$P$115,MATCH('Property Value Dist'!$B75,'Pop and Housing Units'!$B$2:$B$115,0),MATCH('Property Value Dist'!R$2,'Pop and Housing Units'!$B$2:$P$2,0))*INDEX(Assumptions!$A$1:$H$16,MATCH('Property Value Dist'!R$4,Assumptions!$A$1:$A$16,0),MATCH('Property Value Dist'!R$2,Assumptions!$A$1:$H$1,0)),0)</f>
        <v>945552</v>
      </c>
      <c r="S75" s="19">
        <f>ROUND(INDEX('Pop and Housing Units'!$B$2:$P$115,MATCH('Property Value Dist'!$B75,'Pop and Housing Units'!$B$2:$B$115,0),MATCH('Property Value Dist'!S$2,'Pop and Housing Units'!$B$2:$P$2,0))*INDEX(Assumptions!$A$1:$H$16,MATCH('Property Value Dist'!S$4,Assumptions!$A$1:$A$16,0),MATCH('Property Value Dist'!S$2,Assumptions!$A$1:$H$1,0)),0)</f>
        <v>2088946</v>
      </c>
      <c r="T75" s="19">
        <f>ROUND(INDEX('Pop and Housing Units'!$B$2:$P$115,MATCH('Property Value Dist'!$B75,'Pop and Housing Units'!$B$2:$B$115,0),MATCH('Property Value Dist'!T$2,'Pop and Housing Units'!$B$2:$P$2,0))*INDEX(Assumptions!$A$1:$H$16,MATCH('Property Value Dist'!T$4,Assumptions!$A$1:$A$16,0),MATCH('Property Value Dist'!T$2,Assumptions!$A$1:$H$1,0)),0)</f>
        <v>1528164</v>
      </c>
      <c r="U75" s="19">
        <f>ROUND(INDEX('Pop and Housing Units'!$B$2:$P$115,MATCH('Property Value Dist'!$B75,'Pop and Housing Units'!$B$2:$B$115,0),MATCH('Property Value Dist'!U$2,'Pop and Housing Units'!$B$2:$P$2,0))*INDEX(Assumptions!$A$1:$H$16,MATCH('Property Value Dist'!U$4,Assumptions!$A$1:$A$16,0),MATCH('Property Value Dist'!U$2,Assumptions!$A$1:$H$1,0)),0)</f>
        <v>1292117</v>
      </c>
      <c r="V75" s="19">
        <f>ROUND(INDEX('Pop and Housing Units'!$B$2:$P$115,MATCH('Property Value Dist'!$B75,'Pop and Housing Units'!$B$2:$B$115,0),MATCH('Property Value Dist'!V$2,'Pop and Housing Units'!$B$2:$P$2,0))*INDEX(Assumptions!$A$1:$H$16,MATCH('Property Value Dist'!V$4,Assumptions!$A$1:$A$16,0),MATCH('Property Value Dist'!V$2,Assumptions!$A$1:$H$1,0)),0)</f>
        <v>3334673</v>
      </c>
      <c r="W75" s="19">
        <f>ROUND(INDEX('Pop and Housing Units'!$B$2:$P$115,MATCH('Property Value Dist'!$B75,'Pop and Housing Units'!$B$2:$B$115,0),MATCH('Property Value Dist'!W$2,'Pop and Housing Units'!$B$2:$P$2,0))*INDEX(Assumptions!$A$1:$H$16,MATCH('Property Value Dist'!W$4,Assumptions!$A$1:$A$16,0),MATCH('Property Value Dist'!W$2,Assumptions!$A$1:$H$1,0)),0)</f>
        <v>1536351</v>
      </c>
      <c r="X75" s="19">
        <f>ROUND(INDEX('Pop and Housing Units'!$B$2:$P$115,MATCH('Property Value Dist'!$B75,'Pop and Housing Units'!$B$2:$B$115,0),MATCH('Property Value Dist'!X$2,'Pop and Housing Units'!$B$2:$P$2,0))*INDEX(Assumptions!$A$1:$H$16,MATCH('Property Value Dist'!X$4,Assumptions!$A$1:$A$16,0),MATCH('Property Value Dist'!X$2,Assumptions!$A$1:$H$1,0)),0)</f>
        <v>663114</v>
      </c>
      <c r="Y75" s="19">
        <f>ROUND(INDEX('Pop and Housing Units'!$B$2:$P$115,MATCH('Property Value Dist'!$B75,'Pop and Housing Units'!$B$2:$B$115,0),MATCH('Property Value Dist'!Y$2,'Pop and Housing Units'!$B$2:$P$2,0))*INDEX(Assumptions!$A$1:$H$16,MATCH('Property Value Dist'!Y$4,Assumptions!$A$1:$A$16,0),MATCH('Property Value Dist'!Y$2,Assumptions!$A$1:$H$1,0)),0)</f>
        <v>422974</v>
      </c>
      <c r="Z75" s="19">
        <f>ROUND(INDEX('Pop and Housing Units'!$B$2:$P$115,MATCH('Property Value Dist'!$B75,'Pop and Housing Units'!$B$2:$B$115,0),MATCH('Property Value Dist'!Z$2,'Pop and Housing Units'!$B$2:$P$2,0))*INDEX(Assumptions!$A$1:$H$16,MATCH('Property Value Dist'!Z$4,Assumptions!$A$1:$A$16,0),MATCH('Property Value Dist'!Z$2,Assumptions!$A$1:$H$1,0)),0)</f>
        <v>109155</v>
      </c>
      <c r="AA75" s="19">
        <f>ROUND(INDEX('Pop and Housing Units'!$B$2:$P$115,MATCH('Property Value Dist'!$B75,'Pop and Housing Units'!$B$2:$B$115,0),MATCH('Property Value Dist'!AA$2,'Pop and Housing Units'!$B$2:$P$2,0))*INDEX(Assumptions!$A$1:$H$16,MATCH('Property Value Dist'!AA$4,Assumptions!$A$1:$A$16,0),MATCH('Property Value Dist'!AA$2,Assumptions!$A$1:$H$1,0)),0)</f>
        <v>76408</v>
      </c>
      <c r="AB75" s="19">
        <f>ROUND(INDEX('Pop and Housing Units'!$B$2:$P$115,MATCH('Property Value Dist'!$B75,'Pop and Housing Units'!$B$2:$B$115,0),MATCH('Property Value Dist'!AB$2,'Pop and Housing Units'!$B$2:$P$2,0))*INDEX(Assumptions!$A$1:$H$16,MATCH('Property Value Dist'!AB$4,Assumptions!$A$1:$A$16,0),MATCH('Property Value Dist'!AB$2,Assumptions!$A$1:$H$1,0)),0)</f>
        <v>50484</v>
      </c>
      <c r="AC75" s="19">
        <f>ROUND(INDEX('Pop and Housing Units'!$B$2:$P$115,MATCH('Property Value Dist'!$B75,'Pop and Housing Units'!$B$2:$B$115,0),MATCH('Property Value Dist'!AC$2,'Pop and Housing Units'!$B$2:$P$2,0))*INDEX(Assumptions!$A$1:$H$16,MATCH('Property Value Dist'!AC$4,Assumptions!$A$1:$A$16,0),MATCH('Property Value Dist'!AC$2,Assumptions!$A$1:$H$1,0)),0)</f>
        <v>531760</v>
      </c>
      <c r="AD75" s="19">
        <f>ROUND(INDEX('Pop and Housing Units'!$B$2:$P$115,MATCH('Property Value Dist'!$B75,'Pop and Housing Units'!$B$2:$B$115,0),MATCH('Property Value Dist'!AD$2,'Pop and Housing Units'!$B$2:$P$2,0))*INDEX(Assumptions!$A$1:$H$16,MATCH('Property Value Dist'!AD$4,Assumptions!$A$1:$A$16,0),MATCH('Property Value Dist'!AD$2,Assumptions!$A$1:$H$1,0)),0)</f>
        <v>930579</v>
      </c>
      <c r="AE75" s="19">
        <f>ROUND(INDEX('Pop and Housing Units'!$B$2:$P$115,MATCH('Property Value Dist'!$B75,'Pop and Housing Units'!$B$2:$B$115,0),MATCH('Property Value Dist'!AE$2,'Pop and Housing Units'!$B$2:$P$2,0))*INDEX(Assumptions!$A$1:$H$16,MATCH('Property Value Dist'!AE$4,Assumptions!$A$1:$A$16,0),MATCH('Property Value Dist'!AE$2,Assumptions!$A$1:$H$1,0)),0)</f>
        <v>1677433</v>
      </c>
      <c r="AF75" s="19">
        <f>ROUND(INDEX('Pop and Housing Units'!$B$2:$P$115,MATCH('Property Value Dist'!$B75,'Pop and Housing Units'!$B$2:$B$115,0),MATCH('Property Value Dist'!AF$2,'Pop and Housing Units'!$B$2:$P$2,0))*INDEX(Assumptions!$A$1:$H$16,MATCH('Property Value Dist'!AF$4,Assumptions!$A$1:$A$16,0),MATCH('Property Value Dist'!AF$2,Assumptions!$A$1:$H$1,0)),0)</f>
        <v>3227900</v>
      </c>
      <c r="AG75" s="19">
        <f>ROUND(INDEX('Pop and Housing Units'!$B$2:$P$115,MATCH('Property Value Dist'!$B75,'Pop and Housing Units'!$B$2:$B$115,0),MATCH('Property Value Dist'!AG$2,'Pop and Housing Units'!$B$2:$P$2,0))*INDEX(Assumptions!$A$1:$H$16,MATCH('Property Value Dist'!AG$4,Assumptions!$A$1:$A$16,0),MATCH('Property Value Dist'!AG$2,Assumptions!$A$1:$H$1,0)),0)</f>
        <v>1572873</v>
      </c>
      <c r="AH75" s="19">
        <f>ROUND(INDEX('Pop and Housing Units'!$B$2:$P$115,MATCH('Property Value Dist'!$B75,'Pop and Housing Units'!$B$2:$B$115,0),MATCH('Property Value Dist'!AH$2,'Pop and Housing Units'!$B$2:$P$2,0))*INDEX(Assumptions!$A$1:$H$16,MATCH('Property Value Dist'!AH$4,Assumptions!$A$1:$A$16,0),MATCH('Property Value Dist'!AH$2,Assumptions!$A$1:$H$1,0)),0)</f>
        <v>1136711</v>
      </c>
      <c r="AI75" s="19">
        <f>ROUND(INDEX('Pop and Housing Units'!$B$2:$P$115,MATCH('Property Value Dist'!$B75,'Pop and Housing Units'!$B$2:$B$115,0),MATCH('Property Value Dist'!AI$2,'Pop and Housing Units'!$B$2:$P$2,0))*INDEX(Assumptions!$A$1:$H$16,MATCH('Property Value Dist'!AI$4,Assumptions!$A$1:$A$16,0),MATCH('Property Value Dist'!AI$2,Assumptions!$A$1:$H$1,0)),0)</f>
        <v>2829080</v>
      </c>
      <c r="AJ75" s="19">
        <f>ROUND(INDEX('Pop and Housing Units'!$B$2:$P$115,MATCH('Property Value Dist'!$B75,'Pop and Housing Units'!$B$2:$B$115,0),MATCH('Property Value Dist'!AJ$2,'Pop and Housing Units'!$B$2:$P$2,0))*INDEX(Assumptions!$A$1:$H$16,MATCH('Property Value Dist'!AJ$4,Assumptions!$A$1:$A$16,0),MATCH('Property Value Dist'!AJ$2,Assumptions!$A$1:$H$1,0)),0)</f>
        <v>1505656</v>
      </c>
      <c r="AK75" s="19">
        <f>ROUND(INDEX('Pop and Housing Units'!$B$2:$P$115,MATCH('Property Value Dist'!$B75,'Pop and Housing Units'!$B$2:$B$115,0),MATCH('Property Value Dist'!AK$2,'Pop and Housing Units'!$B$2:$P$2,0))*INDEX(Assumptions!$A$1:$H$16,MATCH('Property Value Dist'!AK$4,Assumptions!$A$1:$A$16,0),MATCH('Property Value Dist'!AK$2,Assumptions!$A$1:$H$1,0)),0)</f>
        <v>648269</v>
      </c>
      <c r="AL75" s="19">
        <f>ROUND(INDEX('Pop and Housing Units'!$B$2:$P$115,MATCH('Property Value Dist'!$B75,'Pop and Housing Units'!$B$2:$B$115,0),MATCH('Property Value Dist'!AL$2,'Pop and Housing Units'!$B$2:$P$2,0))*INDEX(Assumptions!$A$1:$H$16,MATCH('Property Value Dist'!AL$4,Assumptions!$A$1:$A$16,0),MATCH('Property Value Dist'!AL$2,Assumptions!$A$1:$H$1,0)),0)</f>
        <v>636319</v>
      </c>
      <c r="AM75" s="19">
        <f>ROUND(INDEX('Pop and Housing Units'!$B$2:$P$115,MATCH('Property Value Dist'!$B75,'Pop and Housing Units'!$B$2:$B$115,0),MATCH('Property Value Dist'!AM$2,'Pop and Housing Units'!$B$2:$P$2,0))*INDEX(Assumptions!$A$1:$H$16,MATCH('Property Value Dist'!AM$4,Assumptions!$A$1:$A$16,0),MATCH('Property Value Dist'!AM$2,Assumptions!$A$1:$H$1,0)),0)</f>
        <v>129952</v>
      </c>
      <c r="AN75" s="19">
        <f>ROUND(INDEX('Pop and Housing Units'!$B$2:$P$115,MATCH('Property Value Dist'!$B75,'Pop and Housing Units'!$B$2:$B$115,0),MATCH('Property Value Dist'!AN$2,'Pop and Housing Units'!$B$2:$P$2,0))*INDEX(Assumptions!$A$1:$H$16,MATCH('Property Value Dist'!AN$4,Assumptions!$A$1:$A$16,0),MATCH('Property Value Dist'!AN$2,Assumptions!$A$1:$H$1,0)),0)</f>
        <v>53773</v>
      </c>
      <c r="AO75" s="19">
        <f>ROUND(INDEX('Pop and Housing Units'!$B$2:$P$115,MATCH('Property Value Dist'!$B75,'Pop and Housing Units'!$B$2:$B$115,0),MATCH('Property Value Dist'!AO$2,'Pop and Housing Units'!$B$2:$P$2,0))*INDEX(Assumptions!$A$1:$H$16,MATCH('Property Value Dist'!AO$4,Assumptions!$A$1:$A$16,0),MATCH('Property Value Dist'!AO$2,Assumptions!$A$1:$H$1,0)),0)</f>
        <v>56761</v>
      </c>
      <c r="AP75" s="19">
        <f>ROUND(INDEX('Pop and Housing Units'!$B$2:$P$115,MATCH('Property Value Dist'!$B75,'Pop and Housing Units'!$B$2:$B$115,0),MATCH('Property Value Dist'!AP$2,'Pop and Housing Units'!$B$2:$P$2,0))*INDEX(Assumptions!$A$1:$H$16,MATCH('Property Value Dist'!AP$4,Assumptions!$A$1:$A$16,0),MATCH('Property Value Dist'!AP$2,Assumptions!$A$1:$H$1,0)),0)</f>
        <v>149940</v>
      </c>
      <c r="AQ75" s="19">
        <f>ROUND(INDEX('Pop and Housing Units'!$B$2:$P$115,MATCH('Property Value Dist'!$B75,'Pop and Housing Units'!$B$2:$B$115,0),MATCH('Property Value Dist'!AQ$2,'Pop and Housing Units'!$B$2:$P$2,0))*INDEX(Assumptions!$A$1:$H$16,MATCH('Property Value Dist'!AQ$4,Assumptions!$A$1:$A$16,0),MATCH('Property Value Dist'!AQ$2,Assumptions!$A$1:$H$1,0)),0)</f>
        <v>150418</v>
      </c>
      <c r="AR75" s="19">
        <f>ROUND(INDEX('Pop and Housing Units'!$B$2:$P$115,MATCH('Property Value Dist'!$B75,'Pop and Housing Units'!$B$2:$B$115,0),MATCH('Property Value Dist'!AR$2,'Pop and Housing Units'!$B$2:$P$2,0))*INDEX(Assumptions!$A$1:$H$16,MATCH('Property Value Dist'!AR$4,Assumptions!$A$1:$A$16,0),MATCH('Property Value Dist'!AR$2,Assumptions!$A$1:$H$1,0)),0)</f>
        <v>125721</v>
      </c>
      <c r="AS75" s="19">
        <f>ROUND(INDEX('Pop and Housing Units'!$B$2:$P$115,MATCH('Property Value Dist'!$B75,'Pop and Housing Units'!$B$2:$B$115,0),MATCH('Property Value Dist'!AS$2,'Pop and Housing Units'!$B$2:$P$2,0))*INDEX(Assumptions!$A$1:$H$16,MATCH('Property Value Dist'!AS$4,Assumptions!$A$1:$A$16,0),MATCH('Property Value Dist'!AS$2,Assumptions!$A$1:$H$1,0)),0)</f>
        <v>137512</v>
      </c>
      <c r="AT75" s="19">
        <f>ROUND(INDEX('Pop and Housing Units'!$B$2:$P$115,MATCH('Property Value Dist'!$B75,'Pop and Housing Units'!$B$2:$B$115,0),MATCH('Property Value Dist'!AT$2,'Pop and Housing Units'!$B$2:$P$2,0))*INDEX(Assumptions!$A$1:$H$16,MATCH('Property Value Dist'!AT$4,Assumptions!$A$1:$A$16,0),MATCH('Property Value Dist'!AT$2,Assumptions!$A$1:$H$1,0)),0)</f>
        <v>69792</v>
      </c>
      <c r="AU75" s="19">
        <f>ROUND(INDEX('Pop and Housing Units'!$B$2:$P$115,MATCH('Property Value Dist'!$B75,'Pop and Housing Units'!$B$2:$B$115,0),MATCH('Property Value Dist'!AU$2,'Pop and Housing Units'!$B$2:$P$2,0))*INDEX(Assumptions!$A$1:$H$16,MATCH('Property Value Dist'!AU$4,Assumptions!$A$1:$A$16,0),MATCH('Property Value Dist'!AU$2,Assumptions!$A$1:$H$1,0)),0)</f>
        <v>26849</v>
      </c>
      <c r="AV75" s="19">
        <f>ROUND(INDEX('Pop and Housing Units'!$B$2:$P$115,MATCH('Property Value Dist'!$B75,'Pop and Housing Units'!$B$2:$B$115,0),MATCH('Property Value Dist'!AV$2,'Pop and Housing Units'!$B$2:$P$2,0))*INDEX(Assumptions!$A$1:$H$16,MATCH('Property Value Dist'!AV$4,Assumptions!$A$1:$A$16,0),MATCH('Property Value Dist'!AV$2,Assumptions!$A$1:$H$1,0)),0)</f>
        <v>80707</v>
      </c>
      <c r="AW75" s="19">
        <f>ROUND(INDEX('Pop and Housing Units'!$B$2:$P$115,MATCH('Property Value Dist'!$B75,'Pop and Housing Units'!$B$2:$B$115,0),MATCH('Property Value Dist'!AW$2,'Pop and Housing Units'!$B$2:$P$2,0))*INDEX(Assumptions!$A$1:$H$16,MATCH('Property Value Dist'!AW$4,Assumptions!$A$1:$A$16,0),MATCH('Property Value Dist'!AW$2,Assumptions!$A$1:$H$1,0)),0)</f>
        <v>23184</v>
      </c>
      <c r="AX75" s="19">
        <f>ROUND(INDEX('Pop and Housing Units'!$B$2:$P$115,MATCH('Property Value Dist'!$B75,'Pop and Housing Units'!$B$2:$B$115,0),MATCH('Property Value Dist'!AX$2,'Pop and Housing Units'!$B$2:$P$2,0))*INDEX(Assumptions!$A$1:$H$16,MATCH('Property Value Dist'!AX$4,Assumptions!$A$1:$A$16,0),MATCH('Property Value Dist'!AX$2,Assumptions!$A$1:$H$1,0)),0)</f>
        <v>14580</v>
      </c>
      <c r="AY75" s="19">
        <f>ROUND(INDEX('Pop and Housing Units'!$B$2:$P$115,MATCH('Property Value Dist'!$B75,'Pop and Housing Units'!$B$2:$B$115,0),MATCH('Property Value Dist'!AY$2,'Pop and Housing Units'!$B$2:$P$2,0))*INDEX(Assumptions!$A$1:$H$16,MATCH('Property Value Dist'!AY$4,Assumptions!$A$1:$A$16,0),MATCH('Property Value Dist'!AY$2,Assumptions!$A$1:$H$1,0)),0)</f>
        <v>8604</v>
      </c>
      <c r="AZ75" s="19">
        <f>ROUND(INDEX('Pop and Housing Units'!$B$2:$P$115,MATCH('Property Value Dist'!$B75,'Pop and Housing Units'!$B$2:$B$115,0),MATCH('Property Value Dist'!AZ$2,'Pop and Housing Units'!$B$2:$P$2,0))*INDEX(Assumptions!$A$1:$H$16,MATCH('Property Value Dist'!AZ$4,Assumptions!$A$1:$A$16,0),MATCH('Property Value Dist'!AZ$2,Assumptions!$A$1:$H$1,0)),0)</f>
        <v>2071</v>
      </c>
      <c r="BA75" s="19">
        <f>ROUND(INDEX('Pop and Housing Units'!$B$2:$P$115,MATCH('Property Value Dist'!$B75,'Pop and Housing Units'!$B$2:$B$115,0),MATCH('Property Value Dist'!BA$2,'Pop and Housing Units'!$B$2:$P$2,0))*INDEX(Assumptions!$A$1:$H$16,MATCH('Property Value Dist'!BA$4,Assumptions!$A$1:$A$16,0),MATCH('Property Value Dist'!BA$2,Assumptions!$A$1:$H$1,0)),0)</f>
        <v>4780</v>
      </c>
      <c r="BB75" s="19">
        <f>ROUND(INDEX('Pop and Housing Units'!$B$2:$P$115,MATCH('Property Value Dist'!$B75,'Pop and Housing Units'!$B$2:$B$115,0),MATCH('Property Value Dist'!BB$2,'Pop and Housing Units'!$B$2:$P$2,0))*INDEX(Assumptions!$A$1:$H$16,MATCH('Property Value Dist'!BB$4,Assumptions!$A$1:$A$16,0),MATCH('Property Value Dist'!BB$2,Assumptions!$A$1:$H$1,0)),0)</f>
        <v>2549</v>
      </c>
      <c r="BC75" s="19">
        <f>ROUND(INDEX('Pop and Housing Units'!$B$2:$P$115,MATCH('Property Value Dist'!$B75,'Pop and Housing Units'!$B$2:$B$115,0),MATCH('Property Value Dist'!BC$2,'Pop and Housing Units'!$B$2:$P$2,0))*INDEX(Assumptions!$A$1:$H$16,MATCH('Property Value Dist'!BC$4,Assumptions!$A$1:$A$16,0),MATCH('Property Value Dist'!BC$2,Assumptions!$A$1:$H$1,0)),0)</f>
        <v>94186</v>
      </c>
      <c r="BD75" s="19">
        <f>ROUND(INDEX('Pop and Housing Units'!$B$2:$P$115,MATCH('Property Value Dist'!$B75,'Pop and Housing Units'!$B$2:$B$115,0),MATCH('Property Value Dist'!BD$2,'Pop and Housing Units'!$B$2:$P$2,0))*INDEX(Assumptions!$A$1:$H$16,MATCH('Property Value Dist'!BD$4,Assumptions!$A$1:$A$16,0),MATCH('Property Value Dist'!BD$2,Assumptions!$A$1:$H$1,0)),0)</f>
        <v>132106</v>
      </c>
      <c r="BE75" s="19">
        <f>ROUND(INDEX('Pop and Housing Units'!$B$2:$P$115,MATCH('Property Value Dist'!$B75,'Pop and Housing Units'!$B$2:$B$115,0),MATCH('Property Value Dist'!BE$2,'Pop and Housing Units'!$B$2:$P$2,0))*INDEX(Assumptions!$A$1:$H$16,MATCH('Property Value Dist'!BE$4,Assumptions!$A$1:$A$16,0),MATCH('Property Value Dist'!BE$2,Assumptions!$A$1:$H$1,0)),0)</f>
        <v>178821</v>
      </c>
      <c r="BF75" s="19">
        <f>ROUND(INDEX('Pop and Housing Units'!$B$2:$P$115,MATCH('Property Value Dist'!$B75,'Pop and Housing Units'!$B$2:$B$115,0),MATCH('Property Value Dist'!BF$2,'Pop and Housing Units'!$B$2:$P$2,0))*INDEX(Assumptions!$A$1:$H$16,MATCH('Property Value Dist'!BF$4,Assumptions!$A$1:$A$16,0),MATCH('Property Value Dist'!BF$2,Assumptions!$A$1:$H$1,0)),0)</f>
        <v>176551</v>
      </c>
      <c r="BG75" s="19">
        <f>ROUND(INDEX('Pop and Housing Units'!$B$2:$P$115,MATCH('Property Value Dist'!$B75,'Pop and Housing Units'!$B$2:$B$115,0),MATCH('Property Value Dist'!BG$2,'Pop and Housing Units'!$B$2:$P$2,0))*INDEX(Assumptions!$A$1:$H$16,MATCH('Property Value Dist'!BG$4,Assumptions!$A$1:$A$16,0),MATCH('Property Value Dist'!BG$2,Assumptions!$A$1:$H$1,0)),0)</f>
        <v>112721</v>
      </c>
      <c r="BH75" s="19">
        <f>ROUND(INDEX('Pop and Housing Units'!$B$2:$P$115,MATCH('Property Value Dist'!$B75,'Pop and Housing Units'!$B$2:$B$115,0),MATCH('Property Value Dist'!BH$2,'Pop and Housing Units'!$B$2:$P$2,0))*INDEX(Assumptions!$A$1:$H$16,MATCH('Property Value Dist'!BH$4,Assumptions!$A$1:$A$16,0),MATCH('Property Value Dist'!BH$2,Assumptions!$A$1:$H$1,0)),0)</f>
        <v>64209</v>
      </c>
      <c r="BI75" s="19">
        <f>ROUND(INDEX('Pop and Housing Units'!$B$2:$P$115,MATCH('Property Value Dist'!$B75,'Pop and Housing Units'!$B$2:$B$115,0),MATCH('Property Value Dist'!BI$2,'Pop and Housing Units'!$B$2:$P$2,0))*INDEX(Assumptions!$A$1:$H$16,MATCH('Property Value Dist'!BI$4,Assumptions!$A$1:$A$16,0),MATCH('Property Value Dist'!BI$2,Assumptions!$A$1:$H$1,0)),0)</f>
        <v>119151</v>
      </c>
      <c r="BJ75" s="19">
        <f>ROUND(INDEX('Pop and Housing Units'!$B$2:$P$115,MATCH('Property Value Dist'!$B75,'Pop and Housing Units'!$B$2:$B$115,0),MATCH('Property Value Dist'!BJ$2,'Pop and Housing Units'!$B$2:$P$2,0))*INDEX(Assumptions!$A$1:$H$16,MATCH('Property Value Dist'!BJ$4,Assumptions!$A$1:$A$16,0),MATCH('Property Value Dist'!BJ$2,Assumptions!$A$1:$H$1,0)),0)</f>
        <v>39622</v>
      </c>
      <c r="BK75" s="19">
        <f>ROUND(INDEX('Pop and Housing Units'!$B$2:$P$115,MATCH('Property Value Dist'!$B75,'Pop and Housing Units'!$B$2:$B$115,0),MATCH('Property Value Dist'!BK$2,'Pop and Housing Units'!$B$2:$P$2,0))*INDEX(Assumptions!$A$1:$H$16,MATCH('Property Value Dist'!BK$4,Assumptions!$A$1:$A$16,0),MATCH('Property Value Dist'!BK$2,Assumptions!$A$1:$H$1,0)),0)</f>
        <v>13144</v>
      </c>
      <c r="BL75" s="19">
        <f>ROUND(INDEX('Pop and Housing Units'!$B$2:$P$115,MATCH('Property Value Dist'!$B75,'Pop and Housing Units'!$B$2:$B$115,0),MATCH('Property Value Dist'!BL$2,'Pop and Housing Units'!$B$2:$P$2,0))*INDEX(Assumptions!$A$1:$H$16,MATCH('Property Value Dist'!BL$4,Assumptions!$A$1:$A$16,0),MATCH('Property Value Dist'!BL$2,Assumptions!$A$1:$H$1,0)),0)</f>
        <v>8511</v>
      </c>
      <c r="BM75" s="19">
        <f>ROUND(INDEX('Pop and Housing Units'!$B$2:$P$115,MATCH('Property Value Dist'!$B75,'Pop and Housing Units'!$B$2:$B$115,0),MATCH('Property Value Dist'!BM$2,'Pop and Housing Units'!$B$2:$P$2,0))*INDEX(Assumptions!$A$1:$H$16,MATCH('Property Value Dist'!BM$4,Assumptions!$A$1:$A$16,0),MATCH('Property Value Dist'!BM$2,Assumptions!$A$1:$H$1,0)),0)</f>
        <v>1702</v>
      </c>
      <c r="BN75" s="19">
        <f>ROUND(INDEX('Pop and Housing Units'!$B$2:$P$115,MATCH('Property Value Dist'!$B75,'Pop and Housing Units'!$B$2:$B$115,0),MATCH('Property Value Dist'!BN$2,'Pop and Housing Units'!$B$2:$P$2,0))*INDEX(Assumptions!$A$1:$H$16,MATCH('Property Value Dist'!BN$4,Assumptions!$A$1:$A$16,0),MATCH('Property Value Dist'!BN$2,Assumptions!$A$1:$H$1,0)),0)</f>
        <v>284</v>
      </c>
      <c r="BO75" s="19">
        <f>ROUND(INDEX('Pop and Housing Units'!$B$2:$P$115,MATCH('Property Value Dist'!$B75,'Pop and Housing Units'!$B$2:$B$115,0),MATCH('Property Value Dist'!BO$2,'Pop and Housing Units'!$B$2:$P$2,0))*INDEX(Assumptions!$A$1:$H$16,MATCH('Property Value Dist'!BO$4,Assumptions!$A$1:$A$16,0),MATCH('Property Value Dist'!BO$2,Assumptions!$A$1:$H$1,0)),0)</f>
        <v>4634</v>
      </c>
      <c r="BP75" s="19">
        <f>ROUND(INDEX('Pop and Housing Units'!$B$2:$P$115,MATCH('Property Value Dist'!$B75,'Pop and Housing Units'!$B$2:$B$115,0),MATCH('Property Value Dist'!BP$2,'Pop and Housing Units'!$B$2:$P$2,0))*INDEX(Assumptions!$A$1:$H$16,MATCH('Property Value Dist'!BP$4,Assumptions!$A$1:$A$16,0),MATCH('Property Value Dist'!BP$2,Assumptions!$A$1:$H$1,0)),0)</f>
        <v>20612</v>
      </c>
      <c r="BQ75" s="19">
        <f>ROUND(INDEX('Pop and Housing Units'!$B$2:$P$115,MATCH('Property Value Dist'!$B75,'Pop and Housing Units'!$B$2:$B$115,0),MATCH('Property Value Dist'!BQ$2,'Pop and Housing Units'!$B$2:$P$2,0))*INDEX(Assumptions!$A$1:$H$16,MATCH('Property Value Dist'!BQ$4,Assumptions!$A$1:$A$16,0),MATCH('Property Value Dist'!BQ$2,Assumptions!$A$1:$H$1,0)),0)</f>
        <v>42881</v>
      </c>
      <c r="BR75" s="19">
        <f>ROUND(INDEX('Pop and Housing Units'!$B$2:$P$115,MATCH('Property Value Dist'!$B75,'Pop and Housing Units'!$B$2:$B$115,0),MATCH('Property Value Dist'!BR$2,'Pop and Housing Units'!$B$2:$P$2,0))*INDEX(Assumptions!$A$1:$H$16,MATCH('Property Value Dist'!BR$4,Assumptions!$A$1:$A$16,0),MATCH('Property Value Dist'!BR$2,Assumptions!$A$1:$H$1,0)),0)</f>
        <v>36282</v>
      </c>
      <c r="BS75" s="19">
        <f>ROUND(INDEX('Pop and Housing Units'!$B$2:$P$115,MATCH('Property Value Dist'!$B75,'Pop and Housing Units'!$B$2:$B$115,0),MATCH('Property Value Dist'!BS$2,'Pop and Housing Units'!$B$2:$P$2,0))*INDEX(Assumptions!$A$1:$H$16,MATCH('Property Value Dist'!BS$4,Assumptions!$A$1:$A$16,0),MATCH('Property Value Dist'!BS$2,Assumptions!$A$1:$H$1,0)),0)</f>
        <v>43587</v>
      </c>
      <c r="BT75" s="19">
        <f>ROUND(INDEX('Pop and Housing Units'!$B$2:$P$115,MATCH('Property Value Dist'!$B75,'Pop and Housing Units'!$B$2:$B$115,0),MATCH('Property Value Dist'!BT$2,'Pop and Housing Units'!$B$2:$P$2,0))*INDEX(Assumptions!$A$1:$H$16,MATCH('Property Value Dist'!BT$4,Assumptions!$A$1:$A$16,0),MATCH('Property Value Dist'!BT$2,Assumptions!$A$1:$H$1,0)),0)</f>
        <v>27836</v>
      </c>
      <c r="BU75" s="19">
        <f>ROUND(INDEX('Pop and Housing Units'!$B$2:$P$115,MATCH('Property Value Dist'!$B75,'Pop and Housing Units'!$B$2:$B$115,0),MATCH('Property Value Dist'!BU$2,'Pop and Housing Units'!$B$2:$P$2,0))*INDEX(Assumptions!$A$1:$H$16,MATCH('Property Value Dist'!BU$4,Assumptions!$A$1:$A$16,0),MATCH('Property Value Dist'!BU$2,Assumptions!$A$1:$H$1,0)),0)</f>
        <v>15805</v>
      </c>
      <c r="BV75" s="19">
        <f>ROUND(INDEX('Pop and Housing Units'!$B$2:$P$115,MATCH('Property Value Dist'!$B75,'Pop and Housing Units'!$B$2:$B$115,0),MATCH('Property Value Dist'!BV$2,'Pop and Housing Units'!$B$2:$P$2,0))*INDEX(Assumptions!$A$1:$H$16,MATCH('Property Value Dist'!BV$4,Assumptions!$A$1:$A$16,0),MATCH('Property Value Dist'!BV$2,Assumptions!$A$1:$H$1,0)),0)</f>
        <v>46221</v>
      </c>
      <c r="BW75" s="19">
        <f>ROUND(INDEX('Pop and Housing Units'!$B$2:$P$115,MATCH('Property Value Dist'!$B75,'Pop and Housing Units'!$B$2:$B$115,0),MATCH('Property Value Dist'!BW$2,'Pop and Housing Units'!$B$2:$P$2,0))*INDEX(Assumptions!$A$1:$H$16,MATCH('Property Value Dist'!BW$4,Assumptions!$A$1:$A$16,0),MATCH('Property Value Dist'!BW$2,Assumptions!$A$1:$H$1,0)),0)</f>
        <v>21753</v>
      </c>
      <c r="BX75" s="19">
        <f>ROUND(INDEX('Pop and Housing Units'!$B$2:$P$115,MATCH('Property Value Dist'!$B75,'Pop and Housing Units'!$B$2:$B$115,0),MATCH('Property Value Dist'!BX$2,'Pop and Housing Units'!$B$2:$P$2,0))*INDEX(Assumptions!$A$1:$H$16,MATCH('Property Value Dist'!BX$4,Assumptions!$A$1:$A$16,0),MATCH('Property Value Dist'!BX$2,Assumptions!$A$1:$H$1,0)),0)</f>
        <v>8283</v>
      </c>
      <c r="BY75" s="19">
        <f>ROUND(INDEX('Pop and Housing Units'!$B$2:$P$115,MATCH('Property Value Dist'!$B75,'Pop and Housing Units'!$B$2:$B$115,0),MATCH('Property Value Dist'!BY$2,'Pop and Housing Units'!$B$2:$P$2,0))*INDEX(Assumptions!$A$1:$H$16,MATCH('Property Value Dist'!BY$4,Assumptions!$A$1:$A$16,0),MATCH('Property Value Dist'!BY$2,Assumptions!$A$1:$H$1,0)),0)</f>
        <v>4291</v>
      </c>
      <c r="BZ75" s="19">
        <f>ROUND(INDEX('Pop and Housing Units'!$B$2:$P$115,MATCH('Property Value Dist'!$B75,'Pop and Housing Units'!$B$2:$B$115,0),MATCH('Property Value Dist'!BZ$2,'Pop and Housing Units'!$B$2:$P$2,0))*INDEX(Assumptions!$A$1:$H$16,MATCH('Property Value Dist'!BZ$4,Assumptions!$A$1:$A$16,0),MATCH('Property Value Dist'!BZ$2,Assumptions!$A$1:$H$1,0)),0)</f>
        <v>2933</v>
      </c>
      <c r="CA75" s="19">
        <f>ROUND(INDEX('Pop and Housing Units'!$B$2:$P$115,MATCH('Property Value Dist'!$B75,'Pop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75" s="19">
        <f>ROUND(INDEX('Pop and Housing Units'!$B$2:$P$115,MATCH('Property Value Dist'!$B75,'Pop and Housing Units'!$B$2:$B$115,0),MATCH('Property Value Dist'!CB$2,'Pop and Housing Units'!$B$2:$P$2,0))*INDEX(Assumptions!$A$1:$H$16,MATCH('Property Value Dist'!CB$4,Assumptions!$A$1:$A$16,0),MATCH('Property Value Dist'!CB$2,Assumptions!$A$1:$H$1,0)),0)</f>
        <v>1086</v>
      </c>
    </row>
    <row r="76" spans="2:80">
      <c r="B76" s="18">
        <f t="shared" si="7"/>
        <v>2091</v>
      </c>
      <c r="C76" s="17">
        <f>ROUND(INDEX('Pop and Housing Units'!$B$2:$P$115,MATCH('Property Value Dist'!$B76,'Pop and Housing Units'!$B$2:$B$115,0),MATCH('Property Value Dist'!C$2,'Pop and Housing Units'!$B$2:$P$2,0))*INDEX(Assumptions!$A$1:$H$16,MATCH('Property Value Dist'!C$4,Assumptions!$A$1:$A$16,0),MATCH('Property Value Dist'!C$2,Assumptions!$A$1:$H$1,0)),0)</f>
        <v>854418</v>
      </c>
      <c r="D76" s="17">
        <f>ROUND(INDEX('Pop and Housing Units'!$B$2:$P$115,MATCH('Property Value Dist'!$B76,'Pop and Housing Units'!$B$2:$B$115,0),MATCH('Property Value Dist'!D$2,'Pop and Housing Units'!$B$2:$P$2,0))*INDEX(Assumptions!$A$1:$H$16,MATCH('Property Value Dist'!D$4,Assumptions!$A$1:$A$16,0),MATCH('Property Value Dist'!D$2,Assumptions!$A$1:$H$1,0)),0)</f>
        <v>912042</v>
      </c>
      <c r="E76" s="17">
        <f>ROUND(INDEX('Pop and Housing Units'!$B$2:$P$115,MATCH('Property Value Dist'!$B76,'Pop and Housing Units'!$B$2:$B$115,0),MATCH('Property Value Dist'!E$2,'Pop and Housing Units'!$B$2:$P$2,0))*INDEX(Assumptions!$A$1:$H$16,MATCH('Property Value Dist'!E$4,Assumptions!$A$1:$A$16,0),MATCH('Property Value Dist'!E$2,Assumptions!$A$1:$H$1,0)),0)</f>
        <v>1380978</v>
      </c>
      <c r="F76" s="17">
        <f>ROUND(INDEX('Pop and Housing Units'!$B$2:$P$115,MATCH('Property Value Dist'!$B76,'Pop and Housing Units'!$B$2:$B$115,0),MATCH('Property Value Dist'!F$2,'Pop and Housing Units'!$B$2:$P$2,0))*INDEX(Assumptions!$A$1:$H$16,MATCH('Property Value Dist'!F$4,Assumptions!$A$1:$A$16,0),MATCH('Property Value Dist'!F$2,Assumptions!$A$1:$H$1,0)),0)</f>
        <v>3187178</v>
      </c>
      <c r="G76" s="17">
        <f>ROUND(INDEX('Pop and Housing Units'!$B$2:$P$115,MATCH('Property Value Dist'!$B76,'Pop and Housing Units'!$B$2:$B$115,0),MATCH('Property Value Dist'!G$2,'Pop and Housing Units'!$B$2:$P$2,0))*INDEX(Assumptions!$A$1:$H$16,MATCH('Property Value Dist'!G$4,Assumptions!$A$1:$A$16,0),MATCH('Property Value Dist'!G$2,Assumptions!$A$1:$H$1,0)),0)</f>
        <v>2142006</v>
      </c>
      <c r="H76" s="17">
        <f>ROUND(INDEX('Pop and Housing Units'!$B$2:$P$115,MATCH('Property Value Dist'!$B76,'Pop and Housing Units'!$B$2:$B$115,0),MATCH('Property Value Dist'!H$2,'Pop and Housing Units'!$B$2:$P$2,0))*INDEX(Assumptions!$A$1:$H$16,MATCH('Property Value Dist'!H$4,Assumptions!$A$1:$A$16,0),MATCH('Property Value Dist'!H$2,Assumptions!$A$1:$H$1,0)),0)</f>
        <v>1625381</v>
      </c>
      <c r="I76" s="17">
        <f>ROUND(INDEX('Pop and Housing Units'!$B$2:$P$115,MATCH('Property Value Dist'!$B76,'Pop and Housing Units'!$B$2:$B$115,0),MATCH('Property Value Dist'!I$2,'Pop and Housing Units'!$B$2:$P$2,0))*INDEX(Assumptions!$A$1:$H$16,MATCH('Property Value Dist'!I$4,Assumptions!$A$1:$A$16,0),MATCH('Property Value Dist'!I$2,Assumptions!$A$1:$H$1,0)),0)</f>
        <v>4554247</v>
      </c>
      <c r="J76" s="17">
        <f>ROUND(INDEX('Pop and Housing Units'!$B$2:$P$115,MATCH('Property Value Dist'!$B76,'Pop and Housing Units'!$B$2:$B$115,0),MATCH('Property Value Dist'!J$2,'Pop and Housing Units'!$B$2:$P$2,0))*INDEX(Assumptions!$A$1:$H$16,MATCH('Property Value Dist'!J$4,Assumptions!$A$1:$A$16,0),MATCH('Property Value Dist'!J$2,Assumptions!$A$1:$H$1,0)),0)</f>
        <v>2287059</v>
      </c>
      <c r="K76" s="17">
        <f>ROUND(INDEX('Pop and Housing Units'!$B$2:$P$115,MATCH('Property Value Dist'!$B76,'Pop and Housing Units'!$B$2:$B$115,0),MATCH('Property Value Dist'!K$2,'Pop and Housing Units'!$B$2:$P$2,0))*INDEX(Assumptions!$A$1:$H$16,MATCH('Property Value Dist'!K$4,Assumptions!$A$1:$A$16,0),MATCH('Property Value Dist'!K$2,Assumptions!$A$1:$H$1,0)),0)</f>
        <v>1049146</v>
      </c>
      <c r="L76" s="17">
        <f>ROUND(INDEX('Pop and Housing Units'!$B$2:$P$115,MATCH('Property Value Dist'!$B76,'Pop and Housing Units'!$B$2:$B$115,0),MATCH('Property Value Dist'!L$2,'Pop and Housing Units'!$B$2:$P$2,0))*INDEX(Assumptions!$A$1:$H$16,MATCH('Property Value Dist'!L$4,Assumptions!$A$1:$A$16,0),MATCH('Property Value Dist'!L$2,Assumptions!$A$1:$H$1,0)),0)</f>
        <v>1138562</v>
      </c>
      <c r="M76" s="17">
        <f>ROUND(INDEX('Pop and Housing Units'!$B$2:$P$115,MATCH('Property Value Dist'!$B76,'Pop and Housing Units'!$B$2:$B$115,0),MATCH('Property Value Dist'!M$2,'Pop and Housing Units'!$B$2:$P$2,0))*INDEX(Assumptions!$A$1:$H$16,MATCH('Property Value Dist'!M$4,Assumptions!$A$1:$A$16,0),MATCH('Property Value Dist'!M$2,Assumptions!$A$1:$H$1,0)),0)</f>
        <v>395417</v>
      </c>
      <c r="N76" s="17">
        <f>ROUND(INDEX('Pop and Housing Units'!$B$2:$P$115,MATCH('Property Value Dist'!$B76,'Pop and Housing Units'!$B$2:$B$115,0),MATCH('Property Value Dist'!N$2,'Pop and Housing Units'!$B$2:$P$2,0))*INDEX(Assumptions!$A$1:$H$16,MATCH('Property Value Dist'!N$4,Assumptions!$A$1:$A$16,0),MATCH('Property Value Dist'!N$2,Assumptions!$A$1:$H$1,0)),0)</f>
        <v>224533</v>
      </c>
      <c r="O76" s="17">
        <f>ROUND(INDEX('Pop and Housing Units'!$B$2:$P$115,MATCH('Property Value Dist'!$B76,'Pop and Housing Units'!$B$2:$B$115,0),MATCH('Property Value Dist'!O$2,'Pop and Housing Units'!$B$2:$P$2,0))*INDEX(Assumptions!$A$1:$H$16,MATCH('Property Value Dist'!O$4,Assumptions!$A$1:$A$16,0),MATCH('Property Value Dist'!O$2,Assumptions!$A$1:$H$1,0)),0)</f>
        <v>119221</v>
      </c>
      <c r="P76" s="17">
        <f>ROUND(INDEX('Pop and Housing Units'!$B$2:$P$115,MATCH('Property Value Dist'!$B76,'Pop and Housing Units'!$B$2:$B$115,0),MATCH('Property Value Dist'!P$2,'Pop and Housing Units'!$B$2:$P$2,0))*INDEX(Assumptions!$A$1:$H$16,MATCH('Property Value Dist'!P$4,Assumptions!$A$1:$A$16,0),MATCH('Property Value Dist'!P$2,Assumptions!$A$1:$H$1,0)),0)</f>
        <v>900078</v>
      </c>
      <c r="Q76" s="17">
        <f>ROUND(INDEX('Pop and Housing Units'!$B$2:$P$115,MATCH('Property Value Dist'!$B76,'Pop and Housing Units'!$B$2:$B$115,0),MATCH('Property Value Dist'!Q$2,'Pop and Housing Units'!$B$2:$P$2,0))*INDEX(Assumptions!$A$1:$H$16,MATCH('Property Value Dist'!Q$4,Assumptions!$A$1:$A$16,0),MATCH('Property Value Dist'!Q$2,Assumptions!$A$1:$H$1,0)),0)</f>
        <v>763574</v>
      </c>
      <c r="R76" s="17">
        <f>ROUND(INDEX('Pop and Housing Units'!$B$2:$P$115,MATCH('Property Value Dist'!$B76,'Pop and Housing Units'!$B$2:$B$115,0),MATCH('Property Value Dist'!R$2,'Pop and Housing Units'!$B$2:$P$2,0))*INDEX(Assumptions!$A$1:$H$16,MATCH('Property Value Dist'!R$4,Assumptions!$A$1:$A$16,0),MATCH('Property Value Dist'!R$2,Assumptions!$A$1:$H$1,0)),0)</f>
        <v>985394</v>
      </c>
      <c r="S76" s="17">
        <f>ROUND(INDEX('Pop and Housing Units'!$B$2:$P$115,MATCH('Property Value Dist'!$B76,'Pop and Housing Units'!$B$2:$B$115,0),MATCH('Property Value Dist'!S$2,'Pop and Housing Units'!$B$2:$P$2,0))*INDEX(Assumptions!$A$1:$H$16,MATCH('Property Value Dist'!S$4,Assumptions!$A$1:$A$16,0),MATCH('Property Value Dist'!S$2,Assumptions!$A$1:$H$1,0)),0)</f>
        <v>2176967</v>
      </c>
      <c r="T76" s="17">
        <f>ROUND(INDEX('Pop and Housing Units'!$B$2:$P$115,MATCH('Property Value Dist'!$B76,'Pop and Housing Units'!$B$2:$B$115,0),MATCH('Property Value Dist'!T$2,'Pop and Housing Units'!$B$2:$P$2,0))*INDEX(Assumptions!$A$1:$H$16,MATCH('Property Value Dist'!T$4,Assumptions!$A$1:$A$16,0),MATCH('Property Value Dist'!T$2,Assumptions!$A$1:$H$1,0)),0)</f>
        <v>1592556</v>
      </c>
      <c r="U76" s="17">
        <f>ROUND(INDEX('Pop and Housing Units'!$B$2:$P$115,MATCH('Property Value Dist'!$B76,'Pop and Housing Units'!$B$2:$B$115,0),MATCH('Property Value Dist'!U$2,'Pop and Housing Units'!$B$2:$P$2,0))*INDEX(Assumptions!$A$1:$H$16,MATCH('Property Value Dist'!U$4,Assumptions!$A$1:$A$16,0),MATCH('Property Value Dist'!U$2,Assumptions!$A$1:$H$1,0)),0)</f>
        <v>1346563</v>
      </c>
      <c r="V76" s="17">
        <f>ROUND(INDEX('Pop and Housing Units'!$B$2:$P$115,MATCH('Property Value Dist'!$B76,'Pop and Housing Units'!$B$2:$B$115,0),MATCH('Property Value Dist'!V$2,'Pop and Housing Units'!$B$2:$P$2,0))*INDEX(Assumptions!$A$1:$H$16,MATCH('Property Value Dist'!V$4,Assumptions!$A$1:$A$16,0),MATCH('Property Value Dist'!V$2,Assumptions!$A$1:$H$1,0)),0)</f>
        <v>3475184</v>
      </c>
      <c r="W76" s="17">
        <f>ROUND(INDEX('Pop and Housing Units'!$B$2:$P$115,MATCH('Property Value Dist'!$B76,'Pop and Housing Units'!$B$2:$B$115,0),MATCH('Property Value Dist'!W$2,'Pop and Housing Units'!$B$2:$P$2,0))*INDEX(Assumptions!$A$1:$H$16,MATCH('Property Value Dist'!W$4,Assumptions!$A$1:$A$16,0),MATCH('Property Value Dist'!W$2,Assumptions!$A$1:$H$1,0)),0)</f>
        <v>1601087</v>
      </c>
      <c r="X76" s="17">
        <f>ROUND(INDEX('Pop and Housing Units'!$B$2:$P$115,MATCH('Property Value Dist'!$B76,'Pop and Housing Units'!$B$2:$B$115,0),MATCH('Property Value Dist'!X$2,'Pop and Housing Units'!$B$2:$P$2,0))*INDEX(Assumptions!$A$1:$H$16,MATCH('Property Value Dist'!X$4,Assumptions!$A$1:$A$16,0),MATCH('Property Value Dist'!X$2,Assumptions!$A$1:$H$1,0)),0)</f>
        <v>691055</v>
      </c>
      <c r="Y76" s="17">
        <f>ROUND(INDEX('Pop and Housing Units'!$B$2:$P$115,MATCH('Property Value Dist'!$B76,'Pop and Housing Units'!$B$2:$B$115,0),MATCH('Property Value Dist'!Y$2,'Pop and Housing Units'!$B$2:$P$2,0))*INDEX(Assumptions!$A$1:$H$16,MATCH('Property Value Dist'!Y$4,Assumptions!$A$1:$A$16,0),MATCH('Property Value Dist'!Y$2,Assumptions!$A$1:$H$1,0)),0)</f>
        <v>440797</v>
      </c>
      <c r="Z76" s="17">
        <f>ROUND(INDEX('Pop and Housing Units'!$B$2:$P$115,MATCH('Property Value Dist'!$B76,'Pop and Housing Units'!$B$2:$B$115,0),MATCH('Property Value Dist'!Z$2,'Pop and Housing Units'!$B$2:$P$2,0))*INDEX(Assumptions!$A$1:$H$16,MATCH('Property Value Dist'!Z$4,Assumptions!$A$1:$A$16,0),MATCH('Property Value Dist'!Z$2,Assumptions!$A$1:$H$1,0)),0)</f>
        <v>113754</v>
      </c>
      <c r="AA76" s="17">
        <f>ROUND(INDEX('Pop and Housing Units'!$B$2:$P$115,MATCH('Property Value Dist'!$B76,'Pop and Housing Units'!$B$2:$B$115,0),MATCH('Property Value Dist'!AA$2,'Pop and Housing Units'!$B$2:$P$2,0))*INDEX(Assumptions!$A$1:$H$16,MATCH('Property Value Dist'!AA$4,Assumptions!$A$1:$A$16,0),MATCH('Property Value Dist'!AA$2,Assumptions!$A$1:$H$1,0)),0)</f>
        <v>79628</v>
      </c>
      <c r="AB76" s="17">
        <f>ROUND(INDEX('Pop and Housing Units'!$B$2:$P$115,MATCH('Property Value Dist'!$B76,'Pop and Housing Units'!$B$2:$B$115,0),MATCH('Property Value Dist'!AB$2,'Pop and Housing Units'!$B$2:$P$2,0))*INDEX(Assumptions!$A$1:$H$16,MATCH('Property Value Dist'!AB$4,Assumptions!$A$1:$A$16,0),MATCH('Property Value Dist'!AB$2,Assumptions!$A$1:$H$1,0)),0)</f>
        <v>52611</v>
      </c>
      <c r="AC76" s="17">
        <f>ROUND(INDEX('Pop and Housing Units'!$B$2:$P$115,MATCH('Property Value Dist'!$B76,'Pop and Housing Units'!$B$2:$B$115,0),MATCH('Property Value Dist'!AC$2,'Pop and Housing Units'!$B$2:$P$2,0))*INDEX(Assumptions!$A$1:$H$16,MATCH('Property Value Dist'!AC$4,Assumptions!$A$1:$A$16,0),MATCH('Property Value Dist'!AC$2,Assumptions!$A$1:$H$1,0)),0)</f>
        <v>555179</v>
      </c>
      <c r="AD76" s="17">
        <f>ROUND(INDEX('Pop and Housing Units'!$B$2:$P$115,MATCH('Property Value Dist'!$B76,'Pop and Housing Units'!$B$2:$B$115,0),MATCH('Property Value Dist'!AD$2,'Pop and Housing Units'!$B$2:$P$2,0))*INDEX(Assumptions!$A$1:$H$16,MATCH('Property Value Dist'!AD$4,Assumptions!$A$1:$A$16,0),MATCH('Property Value Dist'!AD$2,Assumptions!$A$1:$H$1,0)),0)</f>
        <v>971563</v>
      </c>
      <c r="AE76" s="17">
        <f>ROUND(INDEX('Pop and Housing Units'!$B$2:$P$115,MATCH('Property Value Dist'!$B76,'Pop and Housing Units'!$B$2:$B$115,0),MATCH('Property Value Dist'!AE$2,'Pop and Housing Units'!$B$2:$P$2,0))*INDEX(Assumptions!$A$1:$H$16,MATCH('Property Value Dist'!AE$4,Assumptions!$A$1:$A$16,0),MATCH('Property Value Dist'!AE$2,Assumptions!$A$1:$H$1,0)),0)</f>
        <v>1751309</v>
      </c>
      <c r="AF76" s="17">
        <f>ROUND(INDEX('Pop and Housing Units'!$B$2:$P$115,MATCH('Property Value Dist'!$B76,'Pop and Housing Units'!$B$2:$B$115,0),MATCH('Property Value Dist'!AF$2,'Pop and Housing Units'!$B$2:$P$2,0))*INDEX(Assumptions!$A$1:$H$16,MATCH('Property Value Dist'!AF$4,Assumptions!$A$1:$A$16,0),MATCH('Property Value Dist'!AF$2,Assumptions!$A$1:$H$1,0)),0)</f>
        <v>3370061</v>
      </c>
      <c r="AG76" s="17">
        <f>ROUND(INDEX('Pop and Housing Units'!$B$2:$P$115,MATCH('Property Value Dist'!$B76,'Pop and Housing Units'!$B$2:$B$115,0),MATCH('Property Value Dist'!AG$2,'Pop and Housing Units'!$B$2:$P$2,0))*INDEX(Assumptions!$A$1:$H$16,MATCH('Property Value Dist'!AG$4,Assumptions!$A$1:$A$16,0),MATCH('Property Value Dist'!AG$2,Assumptions!$A$1:$H$1,0)),0)</f>
        <v>1642145</v>
      </c>
      <c r="AH76" s="17">
        <f>ROUND(INDEX('Pop and Housing Units'!$B$2:$P$115,MATCH('Property Value Dist'!$B76,'Pop and Housing Units'!$B$2:$B$115,0),MATCH('Property Value Dist'!AH$2,'Pop and Housing Units'!$B$2:$P$2,0))*INDEX(Assumptions!$A$1:$H$16,MATCH('Property Value Dist'!AH$4,Assumptions!$A$1:$A$16,0),MATCH('Property Value Dist'!AH$2,Assumptions!$A$1:$H$1,0)),0)</f>
        <v>1186773</v>
      </c>
      <c r="AI76" s="17">
        <f>ROUND(INDEX('Pop and Housing Units'!$B$2:$P$115,MATCH('Property Value Dist'!$B76,'Pop and Housing Units'!$B$2:$B$115,0),MATCH('Property Value Dist'!AI$2,'Pop and Housing Units'!$B$2:$P$2,0))*INDEX(Assumptions!$A$1:$H$16,MATCH('Property Value Dist'!AI$4,Assumptions!$A$1:$A$16,0),MATCH('Property Value Dist'!AI$2,Assumptions!$A$1:$H$1,0)),0)</f>
        <v>2953677</v>
      </c>
      <c r="AJ76" s="17">
        <f>ROUND(INDEX('Pop and Housing Units'!$B$2:$P$115,MATCH('Property Value Dist'!$B76,'Pop and Housing Units'!$B$2:$B$115,0),MATCH('Property Value Dist'!AJ$2,'Pop and Housing Units'!$B$2:$P$2,0))*INDEX(Assumptions!$A$1:$H$16,MATCH('Property Value Dist'!AJ$4,Assumptions!$A$1:$A$16,0),MATCH('Property Value Dist'!AJ$2,Assumptions!$A$1:$H$1,0)),0)</f>
        <v>1571967</v>
      </c>
      <c r="AK76" s="17">
        <f>ROUND(INDEX('Pop and Housing Units'!$B$2:$P$115,MATCH('Property Value Dist'!$B76,'Pop and Housing Units'!$B$2:$B$115,0),MATCH('Property Value Dist'!AK$2,'Pop and Housing Units'!$B$2:$P$2,0))*INDEX(Assumptions!$A$1:$H$16,MATCH('Property Value Dist'!AK$4,Assumptions!$A$1:$A$16,0),MATCH('Property Value Dist'!AK$2,Assumptions!$A$1:$H$1,0)),0)</f>
        <v>676819</v>
      </c>
      <c r="AL76" s="17">
        <f>ROUND(INDEX('Pop and Housing Units'!$B$2:$P$115,MATCH('Property Value Dist'!$B76,'Pop and Housing Units'!$B$2:$B$115,0),MATCH('Property Value Dist'!AL$2,'Pop and Housing Units'!$B$2:$P$2,0))*INDEX(Assumptions!$A$1:$H$16,MATCH('Property Value Dist'!AL$4,Assumptions!$A$1:$A$16,0),MATCH('Property Value Dist'!AL$2,Assumptions!$A$1:$H$1,0)),0)</f>
        <v>664343</v>
      </c>
      <c r="AM76" s="17">
        <f>ROUND(INDEX('Pop and Housing Units'!$B$2:$P$115,MATCH('Property Value Dist'!$B76,'Pop and Housing Units'!$B$2:$B$115,0),MATCH('Property Value Dist'!AM$2,'Pop and Housing Units'!$B$2:$P$2,0))*INDEX(Assumptions!$A$1:$H$16,MATCH('Property Value Dist'!AM$4,Assumptions!$A$1:$A$16,0),MATCH('Property Value Dist'!AM$2,Assumptions!$A$1:$H$1,0)),0)</f>
        <v>135676</v>
      </c>
      <c r="AN76" s="17">
        <f>ROUND(INDEX('Pop and Housing Units'!$B$2:$P$115,MATCH('Property Value Dist'!$B76,'Pop and Housing Units'!$B$2:$B$115,0),MATCH('Property Value Dist'!AN$2,'Pop and Housing Units'!$B$2:$P$2,0))*INDEX(Assumptions!$A$1:$H$16,MATCH('Property Value Dist'!AN$4,Assumptions!$A$1:$A$16,0),MATCH('Property Value Dist'!AN$2,Assumptions!$A$1:$H$1,0)),0)</f>
        <v>56142</v>
      </c>
      <c r="AO76" s="17">
        <f>ROUND(INDEX('Pop and Housing Units'!$B$2:$P$115,MATCH('Property Value Dist'!$B76,'Pop and Housing Units'!$B$2:$B$115,0),MATCH('Property Value Dist'!AO$2,'Pop and Housing Units'!$B$2:$P$2,0))*INDEX(Assumptions!$A$1:$H$16,MATCH('Property Value Dist'!AO$4,Assumptions!$A$1:$A$16,0),MATCH('Property Value Dist'!AO$2,Assumptions!$A$1:$H$1,0)),0)</f>
        <v>59261</v>
      </c>
      <c r="AP76" s="17">
        <f>ROUND(INDEX('Pop and Housing Units'!$B$2:$P$115,MATCH('Property Value Dist'!$B76,'Pop and Housing Units'!$B$2:$B$115,0),MATCH('Property Value Dist'!AP$2,'Pop and Housing Units'!$B$2:$P$2,0))*INDEX(Assumptions!$A$1:$H$16,MATCH('Property Value Dist'!AP$4,Assumptions!$A$1:$A$16,0),MATCH('Property Value Dist'!AP$2,Assumptions!$A$1:$H$1,0)),0)</f>
        <v>150747</v>
      </c>
      <c r="AQ76" s="17">
        <f>ROUND(INDEX('Pop and Housing Units'!$B$2:$P$115,MATCH('Property Value Dist'!$B76,'Pop and Housing Units'!$B$2:$B$115,0),MATCH('Property Value Dist'!AQ$2,'Pop and Housing Units'!$B$2:$P$2,0))*INDEX(Assumptions!$A$1:$H$16,MATCH('Property Value Dist'!AQ$4,Assumptions!$A$1:$A$16,0),MATCH('Property Value Dist'!AQ$2,Assumptions!$A$1:$H$1,0)),0)</f>
        <v>151228</v>
      </c>
      <c r="AR76" s="17">
        <f>ROUND(INDEX('Pop and Housing Units'!$B$2:$P$115,MATCH('Property Value Dist'!$B76,'Pop and Housing Units'!$B$2:$B$115,0),MATCH('Property Value Dist'!AR$2,'Pop and Housing Units'!$B$2:$P$2,0))*INDEX(Assumptions!$A$1:$H$16,MATCH('Property Value Dist'!AR$4,Assumptions!$A$1:$A$16,0),MATCH('Property Value Dist'!AR$2,Assumptions!$A$1:$H$1,0)),0)</f>
        <v>126397</v>
      </c>
      <c r="AS76" s="17">
        <f>ROUND(INDEX('Pop and Housing Units'!$B$2:$P$115,MATCH('Property Value Dist'!$B76,'Pop and Housing Units'!$B$2:$B$115,0),MATCH('Property Value Dist'!AS$2,'Pop and Housing Units'!$B$2:$P$2,0))*INDEX(Assumptions!$A$1:$H$16,MATCH('Property Value Dist'!AS$4,Assumptions!$A$1:$A$16,0),MATCH('Property Value Dist'!AS$2,Assumptions!$A$1:$H$1,0)),0)</f>
        <v>138252</v>
      </c>
      <c r="AT76" s="17">
        <f>ROUND(INDEX('Pop and Housing Units'!$B$2:$P$115,MATCH('Property Value Dist'!$B76,'Pop and Housing Units'!$B$2:$B$115,0),MATCH('Property Value Dist'!AT$2,'Pop and Housing Units'!$B$2:$P$2,0))*INDEX(Assumptions!$A$1:$H$16,MATCH('Property Value Dist'!AT$4,Assumptions!$A$1:$A$16,0),MATCH('Property Value Dist'!AT$2,Assumptions!$A$1:$H$1,0)),0)</f>
        <v>70167</v>
      </c>
      <c r="AU76" s="17">
        <f>ROUND(INDEX('Pop and Housing Units'!$B$2:$P$115,MATCH('Property Value Dist'!$B76,'Pop and Housing Units'!$B$2:$B$115,0),MATCH('Property Value Dist'!AU$2,'Pop and Housing Units'!$B$2:$P$2,0))*INDEX(Assumptions!$A$1:$H$16,MATCH('Property Value Dist'!AU$4,Assumptions!$A$1:$A$16,0),MATCH('Property Value Dist'!AU$2,Assumptions!$A$1:$H$1,0)),0)</f>
        <v>26994</v>
      </c>
      <c r="AV76" s="17">
        <f>ROUND(INDEX('Pop and Housing Units'!$B$2:$P$115,MATCH('Property Value Dist'!$B76,'Pop and Housing Units'!$B$2:$B$115,0),MATCH('Property Value Dist'!AV$2,'Pop and Housing Units'!$B$2:$P$2,0))*INDEX(Assumptions!$A$1:$H$16,MATCH('Property Value Dist'!AV$4,Assumptions!$A$1:$A$16,0),MATCH('Property Value Dist'!AV$2,Assumptions!$A$1:$H$1,0)),0)</f>
        <v>81141</v>
      </c>
      <c r="AW76" s="17">
        <f>ROUND(INDEX('Pop and Housing Units'!$B$2:$P$115,MATCH('Property Value Dist'!$B76,'Pop and Housing Units'!$B$2:$B$115,0),MATCH('Property Value Dist'!AW$2,'Pop and Housing Units'!$B$2:$P$2,0))*INDEX(Assumptions!$A$1:$H$16,MATCH('Property Value Dist'!AW$4,Assumptions!$A$1:$A$16,0),MATCH('Property Value Dist'!AW$2,Assumptions!$A$1:$H$1,0)),0)</f>
        <v>23309</v>
      </c>
      <c r="AX76" s="17">
        <f>ROUND(INDEX('Pop and Housing Units'!$B$2:$P$115,MATCH('Property Value Dist'!$B76,'Pop and Housing Units'!$B$2:$B$115,0),MATCH('Property Value Dist'!AX$2,'Pop and Housing Units'!$B$2:$P$2,0))*INDEX(Assumptions!$A$1:$H$16,MATCH('Property Value Dist'!AX$4,Assumptions!$A$1:$A$16,0),MATCH('Property Value Dist'!AX$2,Assumptions!$A$1:$H$1,0)),0)</f>
        <v>14658</v>
      </c>
      <c r="AY76" s="17">
        <f>ROUND(INDEX('Pop and Housing Units'!$B$2:$P$115,MATCH('Property Value Dist'!$B76,'Pop and Housing Units'!$B$2:$B$115,0),MATCH('Property Value Dist'!AY$2,'Pop and Housing Units'!$B$2:$P$2,0))*INDEX(Assumptions!$A$1:$H$16,MATCH('Property Value Dist'!AY$4,Assumptions!$A$1:$A$16,0),MATCH('Property Value Dist'!AY$2,Assumptions!$A$1:$H$1,0)),0)</f>
        <v>8651</v>
      </c>
      <c r="AZ76" s="17">
        <f>ROUND(INDEX('Pop and Housing Units'!$B$2:$P$115,MATCH('Property Value Dist'!$B76,'Pop and Housing Units'!$B$2:$B$115,0),MATCH('Property Value Dist'!AZ$2,'Pop and Housing Units'!$B$2:$P$2,0))*INDEX(Assumptions!$A$1:$H$16,MATCH('Property Value Dist'!AZ$4,Assumptions!$A$1:$A$16,0),MATCH('Property Value Dist'!AZ$2,Assumptions!$A$1:$H$1,0)),0)</f>
        <v>2083</v>
      </c>
      <c r="BA76" s="17">
        <f>ROUND(INDEX('Pop and Housing Units'!$B$2:$P$115,MATCH('Property Value Dist'!$B76,'Pop and Housing Units'!$B$2:$B$115,0),MATCH('Property Value Dist'!BA$2,'Pop and Housing Units'!$B$2:$P$2,0))*INDEX(Assumptions!$A$1:$H$16,MATCH('Property Value Dist'!BA$4,Assumptions!$A$1:$A$16,0),MATCH('Property Value Dist'!BA$2,Assumptions!$A$1:$H$1,0)),0)</f>
        <v>4806</v>
      </c>
      <c r="BB76" s="17">
        <f>ROUND(INDEX('Pop and Housing Units'!$B$2:$P$115,MATCH('Property Value Dist'!$B76,'Pop and Housing Units'!$B$2:$B$115,0),MATCH('Property Value Dist'!BB$2,'Pop and Housing Units'!$B$2:$P$2,0))*INDEX(Assumptions!$A$1:$H$16,MATCH('Property Value Dist'!BB$4,Assumptions!$A$1:$A$16,0),MATCH('Property Value Dist'!BB$2,Assumptions!$A$1:$H$1,0)),0)</f>
        <v>2563</v>
      </c>
      <c r="BC76" s="17">
        <f>ROUND(INDEX('Pop and Housing Units'!$B$2:$P$115,MATCH('Property Value Dist'!$B76,'Pop and Housing Units'!$B$2:$B$115,0),MATCH('Property Value Dist'!BC$2,'Pop and Housing Units'!$B$2:$P$2,0))*INDEX(Assumptions!$A$1:$H$16,MATCH('Property Value Dist'!BC$4,Assumptions!$A$1:$A$16,0),MATCH('Property Value Dist'!BC$2,Assumptions!$A$1:$H$1,0)),0)</f>
        <v>94725</v>
      </c>
      <c r="BD76" s="17">
        <f>ROUND(INDEX('Pop and Housing Units'!$B$2:$P$115,MATCH('Property Value Dist'!$B76,'Pop and Housing Units'!$B$2:$B$115,0),MATCH('Property Value Dist'!BD$2,'Pop and Housing Units'!$B$2:$P$2,0))*INDEX(Assumptions!$A$1:$H$16,MATCH('Property Value Dist'!BD$4,Assumptions!$A$1:$A$16,0),MATCH('Property Value Dist'!BD$2,Assumptions!$A$1:$H$1,0)),0)</f>
        <v>132863</v>
      </c>
      <c r="BE76" s="17">
        <f>ROUND(INDEX('Pop and Housing Units'!$B$2:$P$115,MATCH('Property Value Dist'!$B76,'Pop and Housing Units'!$B$2:$B$115,0),MATCH('Property Value Dist'!BE$2,'Pop and Housing Units'!$B$2:$P$2,0))*INDEX(Assumptions!$A$1:$H$16,MATCH('Property Value Dist'!BE$4,Assumptions!$A$1:$A$16,0),MATCH('Property Value Dist'!BE$2,Assumptions!$A$1:$H$1,0)),0)</f>
        <v>179845</v>
      </c>
      <c r="BF76" s="17">
        <f>ROUND(INDEX('Pop and Housing Units'!$B$2:$P$115,MATCH('Property Value Dist'!$B76,'Pop and Housing Units'!$B$2:$B$115,0),MATCH('Property Value Dist'!BF$2,'Pop and Housing Units'!$B$2:$P$2,0))*INDEX(Assumptions!$A$1:$H$16,MATCH('Property Value Dist'!BF$4,Assumptions!$A$1:$A$16,0),MATCH('Property Value Dist'!BF$2,Assumptions!$A$1:$H$1,0)),0)</f>
        <v>177562</v>
      </c>
      <c r="BG76" s="17">
        <f>ROUND(INDEX('Pop and Housing Units'!$B$2:$P$115,MATCH('Property Value Dist'!$B76,'Pop and Housing Units'!$B$2:$B$115,0),MATCH('Property Value Dist'!BG$2,'Pop and Housing Units'!$B$2:$P$2,0))*INDEX(Assumptions!$A$1:$H$16,MATCH('Property Value Dist'!BG$4,Assumptions!$A$1:$A$16,0),MATCH('Property Value Dist'!BG$2,Assumptions!$A$1:$H$1,0)),0)</f>
        <v>113366</v>
      </c>
      <c r="BH76" s="17">
        <f>ROUND(INDEX('Pop and Housing Units'!$B$2:$P$115,MATCH('Property Value Dist'!$B76,'Pop and Housing Units'!$B$2:$B$115,0),MATCH('Property Value Dist'!BH$2,'Pop and Housing Units'!$B$2:$P$2,0))*INDEX(Assumptions!$A$1:$H$16,MATCH('Property Value Dist'!BH$4,Assumptions!$A$1:$A$16,0),MATCH('Property Value Dist'!BH$2,Assumptions!$A$1:$H$1,0)),0)</f>
        <v>64577</v>
      </c>
      <c r="BI76" s="17">
        <f>ROUND(INDEX('Pop and Housing Units'!$B$2:$P$115,MATCH('Property Value Dist'!$B76,'Pop and Housing Units'!$B$2:$B$115,0),MATCH('Property Value Dist'!BI$2,'Pop and Housing Units'!$B$2:$P$2,0))*INDEX(Assumptions!$A$1:$H$16,MATCH('Property Value Dist'!BI$4,Assumptions!$A$1:$A$16,0),MATCH('Property Value Dist'!BI$2,Assumptions!$A$1:$H$1,0)),0)</f>
        <v>119833</v>
      </c>
      <c r="BJ76" s="17">
        <f>ROUND(INDEX('Pop and Housing Units'!$B$2:$P$115,MATCH('Property Value Dist'!$B76,'Pop and Housing Units'!$B$2:$B$115,0),MATCH('Property Value Dist'!BJ$2,'Pop and Housing Units'!$B$2:$P$2,0))*INDEX(Assumptions!$A$1:$H$16,MATCH('Property Value Dist'!BJ$4,Assumptions!$A$1:$A$16,0),MATCH('Property Value Dist'!BJ$2,Assumptions!$A$1:$H$1,0)),0)</f>
        <v>39849</v>
      </c>
      <c r="BK76" s="17">
        <f>ROUND(INDEX('Pop and Housing Units'!$B$2:$P$115,MATCH('Property Value Dist'!$B76,'Pop and Housing Units'!$B$2:$B$115,0),MATCH('Property Value Dist'!BK$2,'Pop and Housing Units'!$B$2:$P$2,0))*INDEX(Assumptions!$A$1:$H$16,MATCH('Property Value Dist'!BK$4,Assumptions!$A$1:$A$16,0),MATCH('Property Value Dist'!BK$2,Assumptions!$A$1:$H$1,0)),0)</f>
        <v>13220</v>
      </c>
      <c r="BL76" s="17">
        <f>ROUND(INDEX('Pop and Housing Units'!$B$2:$P$115,MATCH('Property Value Dist'!$B76,'Pop and Housing Units'!$B$2:$B$115,0),MATCH('Property Value Dist'!BL$2,'Pop and Housing Units'!$B$2:$P$2,0))*INDEX(Assumptions!$A$1:$H$16,MATCH('Property Value Dist'!BL$4,Assumptions!$A$1:$A$16,0),MATCH('Property Value Dist'!BL$2,Assumptions!$A$1:$H$1,0)),0)</f>
        <v>8560</v>
      </c>
      <c r="BM76" s="17">
        <f>ROUND(INDEX('Pop and Housing Units'!$B$2:$P$115,MATCH('Property Value Dist'!$B76,'Pop and Housing Units'!$B$2:$B$115,0),MATCH('Property Value Dist'!BM$2,'Pop and Housing Units'!$B$2:$P$2,0))*INDEX(Assumptions!$A$1:$H$16,MATCH('Property Value Dist'!BM$4,Assumptions!$A$1:$A$16,0),MATCH('Property Value Dist'!BM$2,Assumptions!$A$1:$H$1,0)),0)</f>
        <v>1712</v>
      </c>
      <c r="BN76" s="17">
        <f>ROUND(INDEX('Pop and Housing Units'!$B$2:$P$115,MATCH('Property Value Dist'!$B76,'Pop and Housing Units'!$B$2:$B$115,0),MATCH('Property Value Dist'!BN$2,'Pop and Housing Units'!$B$2:$P$2,0))*INDEX(Assumptions!$A$1:$H$16,MATCH('Property Value Dist'!BN$4,Assumptions!$A$1:$A$16,0),MATCH('Property Value Dist'!BN$2,Assumptions!$A$1:$H$1,0)),0)</f>
        <v>285</v>
      </c>
      <c r="BO76" s="17">
        <f>ROUND(INDEX('Pop and Housing Units'!$B$2:$P$115,MATCH('Property Value Dist'!$B76,'Pop and Housing Units'!$B$2:$B$115,0),MATCH('Property Value Dist'!BO$2,'Pop and Housing Units'!$B$2:$P$2,0))*INDEX(Assumptions!$A$1:$H$16,MATCH('Property Value Dist'!BO$4,Assumptions!$A$1:$A$16,0),MATCH('Property Value Dist'!BO$2,Assumptions!$A$1:$H$1,0)),0)</f>
        <v>4660</v>
      </c>
      <c r="BP76" s="17">
        <f>ROUND(INDEX('Pop and Housing Units'!$B$2:$P$115,MATCH('Property Value Dist'!$B76,'Pop and Housing Units'!$B$2:$B$115,0),MATCH('Property Value Dist'!BP$2,'Pop and Housing Units'!$B$2:$P$2,0))*INDEX(Assumptions!$A$1:$H$16,MATCH('Property Value Dist'!BP$4,Assumptions!$A$1:$A$16,0),MATCH('Property Value Dist'!BP$2,Assumptions!$A$1:$H$1,0)),0)</f>
        <v>20818</v>
      </c>
      <c r="BQ76" s="17">
        <f>ROUND(INDEX('Pop and Housing Units'!$B$2:$P$115,MATCH('Property Value Dist'!$B76,'Pop and Housing Units'!$B$2:$B$115,0),MATCH('Property Value Dist'!BQ$2,'Pop and Housing Units'!$B$2:$P$2,0))*INDEX(Assumptions!$A$1:$H$16,MATCH('Property Value Dist'!BQ$4,Assumptions!$A$1:$A$16,0),MATCH('Property Value Dist'!BQ$2,Assumptions!$A$1:$H$1,0)),0)</f>
        <v>43309</v>
      </c>
      <c r="BR76" s="17">
        <f>ROUND(INDEX('Pop and Housing Units'!$B$2:$P$115,MATCH('Property Value Dist'!$B76,'Pop and Housing Units'!$B$2:$B$115,0),MATCH('Property Value Dist'!BR$2,'Pop and Housing Units'!$B$2:$P$2,0))*INDEX(Assumptions!$A$1:$H$16,MATCH('Property Value Dist'!BR$4,Assumptions!$A$1:$A$16,0),MATCH('Property Value Dist'!BR$2,Assumptions!$A$1:$H$1,0)),0)</f>
        <v>36644</v>
      </c>
      <c r="BS76" s="17">
        <f>ROUND(INDEX('Pop and Housing Units'!$B$2:$P$115,MATCH('Property Value Dist'!$B76,'Pop and Housing Units'!$B$2:$B$115,0),MATCH('Property Value Dist'!BS$2,'Pop and Housing Units'!$B$2:$P$2,0))*INDEX(Assumptions!$A$1:$H$16,MATCH('Property Value Dist'!BS$4,Assumptions!$A$1:$A$16,0),MATCH('Property Value Dist'!BS$2,Assumptions!$A$1:$H$1,0)),0)</f>
        <v>44022</v>
      </c>
      <c r="BT76" s="17">
        <f>ROUND(INDEX('Pop and Housing Units'!$B$2:$P$115,MATCH('Property Value Dist'!$B76,'Pop and Housing Units'!$B$2:$B$115,0),MATCH('Property Value Dist'!BT$2,'Pop and Housing Units'!$B$2:$P$2,0))*INDEX(Assumptions!$A$1:$H$16,MATCH('Property Value Dist'!BT$4,Assumptions!$A$1:$A$16,0),MATCH('Property Value Dist'!BT$2,Assumptions!$A$1:$H$1,0)),0)</f>
        <v>28114</v>
      </c>
      <c r="BU76" s="17">
        <f>ROUND(INDEX('Pop and Housing Units'!$B$2:$P$115,MATCH('Property Value Dist'!$B76,'Pop and Housing Units'!$B$2:$B$115,0),MATCH('Property Value Dist'!BU$2,'Pop and Housing Units'!$B$2:$P$2,0))*INDEX(Assumptions!$A$1:$H$16,MATCH('Property Value Dist'!BU$4,Assumptions!$A$1:$A$16,0),MATCH('Property Value Dist'!BU$2,Assumptions!$A$1:$H$1,0)),0)</f>
        <v>15963</v>
      </c>
      <c r="BV76" s="17">
        <f>ROUND(INDEX('Pop and Housing Units'!$B$2:$P$115,MATCH('Property Value Dist'!$B76,'Pop and Housing Units'!$B$2:$B$115,0),MATCH('Property Value Dist'!BV$2,'Pop and Housing Units'!$B$2:$P$2,0))*INDEX(Assumptions!$A$1:$H$16,MATCH('Property Value Dist'!BV$4,Assumptions!$A$1:$A$16,0),MATCH('Property Value Dist'!BV$2,Assumptions!$A$1:$H$1,0)),0)</f>
        <v>46683</v>
      </c>
      <c r="BW76" s="17">
        <f>ROUND(INDEX('Pop and Housing Units'!$B$2:$P$115,MATCH('Property Value Dist'!$B76,'Pop and Housing Units'!$B$2:$B$115,0),MATCH('Property Value Dist'!BW$2,'Pop and Housing Units'!$B$2:$P$2,0))*INDEX(Assumptions!$A$1:$H$16,MATCH('Property Value Dist'!BW$4,Assumptions!$A$1:$A$16,0),MATCH('Property Value Dist'!BW$2,Assumptions!$A$1:$H$1,0)),0)</f>
        <v>21970</v>
      </c>
      <c r="BX76" s="17">
        <f>ROUND(INDEX('Pop and Housing Units'!$B$2:$P$115,MATCH('Property Value Dist'!$B76,'Pop and Housing Units'!$B$2:$B$115,0),MATCH('Property Value Dist'!BX$2,'Pop and Housing Units'!$B$2:$P$2,0))*INDEX(Assumptions!$A$1:$H$16,MATCH('Property Value Dist'!BX$4,Assumptions!$A$1:$A$16,0),MATCH('Property Value Dist'!BX$2,Assumptions!$A$1:$H$1,0)),0)</f>
        <v>8366</v>
      </c>
      <c r="BY76" s="17">
        <f>ROUND(INDEX('Pop and Housing Units'!$B$2:$P$115,MATCH('Property Value Dist'!$B76,'Pop and Housing Units'!$B$2:$B$115,0),MATCH('Property Value Dist'!BY$2,'Pop and Housing Units'!$B$2:$P$2,0))*INDEX(Assumptions!$A$1:$H$16,MATCH('Property Value Dist'!BY$4,Assumptions!$A$1:$A$16,0),MATCH('Property Value Dist'!BY$2,Assumptions!$A$1:$H$1,0)),0)</f>
        <v>4334</v>
      </c>
      <c r="BZ76" s="17">
        <f>ROUND(INDEX('Pop and Housing Units'!$B$2:$P$115,MATCH('Property Value Dist'!$B76,'Pop and Housing Units'!$B$2:$B$115,0),MATCH('Property Value Dist'!BZ$2,'Pop and Housing Units'!$B$2:$P$2,0))*INDEX(Assumptions!$A$1:$H$16,MATCH('Property Value Dist'!BZ$4,Assumptions!$A$1:$A$16,0),MATCH('Property Value Dist'!BZ$2,Assumptions!$A$1:$H$1,0)),0)</f>
        <v>2962</v>
      </c>
      <c r="CA76" s="17">
        <f>ROUND(INDEX('Pop and Housing Units'!$B$2:$P$115,MATCH('Property Value Dist'!$B76,'Pop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76" s="17">
        <f>ROUND(INDEX('Pop and Housing Units'!$B$2:$P$115,MATCH('Property Value Dist'!$B76,'Pop and Housing Units'!$B$2:$B$115,0),MATCH('Property Value Dist'!CB$2,'Pop and Housing Units'!$B$2:$P$2,0))*INDEX(Assumptions!$A$1:$H$16,MATCH('Property Value Dist'!CB$4,Assumptions!$A$1:$A$16,0),MATCH('Property Value Dist'!CB$2,Assumptions!$A$1:$H$1,0)),0)</f>
        <v>1097</v>
      </c>
    </row>
    <row r="77" spans="2:80">
      <c r="B77" s="18">
        <f t="shared" si="7"/>
        <v>2092</v>
      </c>
      <c r="C77" s="19">
        <f>ROUND(INDEX('Pop and Housing Units'!$B$2:$P$115,MATCH('Property Value Dist'!$B77,'Pop and Housing Units'!$B$2:$B$115,0),MATCH('Property Value Dist'!C$2,'Pop and Housing Units'!$B$2:$P$2,0))*INDEX(Assumptions!$A$1:$H$16,MATCH('Property Value Dist'!C$4,Assumptions!$A$1:$A$16,0),MATCH('Property Value Dist'!C$2,Assumptions!$A$1:$H$1,0)),0)</f>
        <v>892323</v>
      </c>
      <c r="D77" s="19">
        <f>ROUND(INDEX('Pop and Housing Units'!$B$2:$P$115,MATCH('Property Value Dist'!$B77,'Pop and Housing Units'!$B$2:$B$115,0),MATCH('Property Value Dist'!D$2,'Pop and Housing Units'!$B$2:$P$2,0))*INDEX(Assumptions!$A$1:$H$16,MATCH('Property Value Dist'!D$4,Assumptions!$A$1:$A$16,0),MATCH('Property Value Dist'!D$2,Assumptions!$A$1:$H$1,0)),0)</f>
        <v>952503</v>
      </c>
      <c r="E77" s="19">
        <f>ROUND(INDEX('Pop and Housing Units'!$B$2:$P$115,MATCH('Property Value Dist'!$B77,'Pop and Housing Units'!$B$2:$B$115,0),MATCH('Property Value Dist'!E$2,'Pop and Housing Units'!$B$2:$P$2,0))*INDEX(Assumptions!$A$1:$H$16,MATCH('Property Value Dist'!E$4,Assumptions!$A$1:$A$16,0),MATCH('Property Value Dist'!E$2,Assumptions!$A$1:$H$1,0)),0)</f>
        <v>1442243</v>
      </c>
      <c r="F77" s="19">
        <f>ROUND(INDEX('Pop and Housing Units'!$B$2:$P$115,MATCH('Property Value Dist'!$B77,'Pop and Housing Units'!$B$2:$B$115,0),MATCH('Property Value Dist'!F$2,'Pop and Housing Units'!$B$2:$P$2,0))*INDEX(Assumptions!$A$1:$H$16,MATCH('Property Value Dist'!F$4,Assumptions!$A$1:$A$16,0),MATCH('Property Value Dist'!F$2,Assumptions!$A$1:$H$1,0)),0)</f>
        <v>3328572</v>
      </c>
      <c r="G77" s="19">
        <f>ROUND(INDEX('Pop and Housing Units'!$B$2:$P$115,MATCH('Property Value Dist'!$B77,'Pop and Housing Units'!$B$2:$B$115,0),MATCH('Property Value Dist'!G$2,'Pop and Housing Units'!$B$2:$P$2,0))*INDEX(Assumptions!$A$1:$H$16,MATCH('Property Value Dist'!G$4,Assumptions!$A$1:$A$16,0),MATCH('Property Value Dist'!G$2,Assumptions!$A$1:$H$1,0)),0)</f>
        <v>2237033</v>
      </c>
      <c r="H77" s="19">
        <f>ROUND(INDEX('Pop and Housing Units'!$B$2:$P$115,MATCH('Property Value Dist'!$B77,'Pop and Housing Units'!$B$2:$B$115,0),MATCH('Property Value Dist'!H$2,'Pop and Housing Units'!$B$2:$P$2,0))*INDEX(Assumptions!$A$1:$H$16,MATCH('Property Value Dist'!H$4,Assumptions!$A$1:$A$16,0),MATCH('Property Value Dist'!H$2,Assumptions!$A$1:$H$1,0)),0)</f>
        <v>1697489</v>
      </c>
      <c r="I77" s="19">
        <f>ROUND(INDEX('Pop and Housing Units'!$B$2:$P$115,MATCH('Property Value Dist'!$B77,'Pop and Housing Units'!$B$2:$B$115,0),MATCH('Property Value Dist'!I$2,'Pop and Housing Units'!$B$2:$P$2,0))*INDEX(Assumptions!$A$1:$H$16,MATCH('Property Value Dist'!I$4,Assumptions!$A$1:$A$16,0),MATCH('Property Value Dist'!I$2,Assumptions!$A$1:$H$1,0)),0)</f>
        <v>4756289</v>
      </c>
      <c r="J77" s="19">
        <f>ROUND(INDEX('Pop and Housing Units'!$B$2:$P$115,MATCH('Property Value Dist'!$B77,'Pop and Housing Units'!$B$2:$B$115,0),MATCH('Property Value Dist'!J$2,'Pop and Housing Units'!$B$2:$P$2,0))*INDEX(Assumptions!$A$1:$H$16,MATCH('Property Value Dist'!J$4,Assumptions!$A$1:$A$16,0),MATCH('Property Value Dist'!J$2,Assumptions!$A$1:$H$1,0)),0)</f>
        <v>2388520</v>
      </c>
      <c r="K77" s="19">
        <f>ROUND(INDEX('Pop and Housing Units'!$B$2:$P$115,MATCH('Property Value Dist'!$B77,'Pop and Housing Units'!$B$2:$B$115,0),MATCH('Property Value Dist'!K$2,'Pop and Housing Units'!$B$2:$P$2,0))*INDEX(Assumptions!$A$1:$H$16,MATCH('Property Value Dist'!K$4,Assumptions!$A$1:$A$16,0),MATCH('Property Value Dist'!K$2,Assumptions!$A$1:$H$1,0)),0)</f>
        <v>1095690</v>
      </c>
      <c r="L77" s="19">
        <f>ROUND(INDEX('Pop and Housing Units'!$B$2:$P$115,MATCH('Property Value Dist'!$B77,'Pop and Housing Units'!$B$2:$B$115,0),MATCH('Property Value Dist'!L$2,'Pop and Housing Units'!$B$2:$P$2,0))*INDEX(Assumptions!$A$1:$H$16,MATCH('Property Value Dist'!L$4,Assumptions!$A$1:$A$16,0),MATCH('Property Value Dist'!L$2,Assumptions!$A$1:$H$1,0)),0)</f>
        <v>1189072</v>
      </c>
      <c r="M77" s="19">
        <f>ROUND(INDEX('Pop and Housing Units'!$B$2:$P$115,MATCH('Property Value Dist'!$B77,'Pop and Housing Units'!$B$2:$B$115,0),MATCH('Property Value Dist'!M$2,'Pop and Housing Units'!$B$2:$P$2,0))*INDEX(Assumptions!$A$1:$H$16,MATCH('Property Value Dist'!M$4,Assumptions!$A$1:$A$16,0),MATCH('Property Value Dist'!M$2,Assumptions!$A$1:$H$1,0)),0)</f>
        <v>412959</v>
      </c>
      <c r="N77" s="19">
        <f>ROUND(INDEX('Pop and Housing Units'!$B$2:$P$115,MATCH('Property Value Dist'!$B77,'Pop and Housing Units'!$B$2:$B$115,0),MATCH('Property Value Dist'!N$2,'Pop and Housing Units'!$B$2:$P$2,0))*INDEX(Assumptions!$A$1:$H$16,MATCH('Property Value Dist'!N$4,Assumptions!$A$1:$A$16,0),MATCH('Property Value Dist'!N$2,Assumptions!$A$1:$H$1,0)),0)</f>
        <v>234494</v>
      </c>
      <c r="O77" s="19">
        <f>ROUND(INDEX('Pop and Housing Units'!$B$2:$P$115,MATCH('Property Value Dist'!$B77,'Pop and Housing Units'!$B$2:$B$115,0),MATCH('Property Value Dist'!O$2,'Pop and Housing Units'!$B$2:$P$2,0))*INDEX(Assumptions!$A$1:$H$16,MATCH('Property Value Dist'!O$4,Assumptions!$A$1:$A$16,0),MATCH('Property Value Dist'!O$2,Assumptions!$A$1:$H$1,0)),0)</f>
        <v>124510</v>
      </c>
      <c r="P77" s="19">
        <f>ROUND(INDEX('Pop and Housing Units'!$B$2:$P$115,MATCH('Property Value Dist'!$B77,'Pop and Housing Units'!$B$2:$B$115,0),MATCH('Property Value Dist'!P$2,'Pop and Housing Units'!$B$2:$P$2,0))*INDEX(Assumptions!$A$1:$H$16,MATCH('Property Value Dist'!P$4,Assumptions!$A$1:$A$16,0),MATCH('Property Value Dist'!P$2,Assumptions!$A$1:$H$1,0)),0)</f>
        <v>938291</v>
      </c>
      <c r="Q77" s="19">
        <f>ROUND(INDEX('Pop and Housing Units'!$B$2:$P$115,MATCH('Property Value Dist'!$B77,'Pop and Housing Units'!$B$2:$B$115,0),MATCH('Property Value Dist'!Q$2,'Pop and Housing Units'!$B$2:$P$2,0))*INDEX(Assumptions!$A$1:$H$16,MATCH('Property Value Dist'!Q$4,Assumptions!$A$1:$A$16,0),MATCH('Property Value Dist'!Q$2,Assumptions!$A$1:$H$1,0)),0)</f>
        <v>795991</v>
      </c>
      <c r="R77" s="19">
        <f>ROUND(INDEX('Pop and Housing Units'!$B$2:$P$115,MATCH('Property Value Dist'!$B77,'Pop and Housing Units'!$B$2:$B$115,0),MATCH('Property Value Dist'!R$2,'Pop and Housing Units'!$B$2:$P$2,0))*INDEX(Assumptions!$A$1:$H$16,MATCH('Property Value Dist'!R$4,Assumptions!$A$1:$A$16,0),MATCH('Property Value Dist'!R$2,Assumptions!$A$1:$H$1,0)),0)</f>
        <v>1027228</v>
      </c>
      <c r="S77" s="19">
        <f>ROUND(INDEX('Pop and Housing Units'!$B$2:$P$115,MATCH('Property Value Dist'!$B77,'Pop and Housing Units'!$B$2:$B$115,0),MATCH('Property Value Dist'!S$2,'Pop and Housing Units'!$B$2:$P$2,0))*INDEX(Assumptions!$A$1:$H$16,MATCH('Property Value Dist'!S$4,Assumptions!$A$1:$A$16,0),MATCH('Property Value Dist'!S$2,Assumptions!$A$1:$H$1,0)),0)</f>
        <v>2269389</v>
      </c>
      <c r="T77" s="19">
        <f>ROUND(INDEX('Pop and Housing Units'!$B$2:$P$115,MATCH('Property Value Dist'!$B77,'Pop and Housing Units'!$B$2:$B$115,0),MATCH('Property Value Dist'!T$2,'Pop and Housing Units'!$B$2:$P$2,0))*INDEX(Assumptions!$A$1:$H$16,MATCH('Property Value Dist'!T$4,Assumptions!$A$1:$A$16,0),MATCH('Property Value Dist'!T$2,Assumptions!$A$1:$H$1,0)),0)</f>
        <v>1660167</v>
      </c>
      <c r="U77" s="19">
        <f>ROUND(INDEX('Pop and Housing Units'!$B$2:$P$115,MATCH('Property Value Dist'!$B77,'Pop and Housing Units'!$B$2:$B$115,0),MATCH('Property Value Dist'!U$2,'Pop and Housing Units'!$B$2:$P$2,0))*INDEX(Assumptions!$A$1:$H$16,MATCH('Property Value Dist'!U$4,Assumptions!$A$1:$A$16,0),MATCH('Property Value Dist'!U$2,Assumptions!$A$1:$H$1,0)),0)</f>
        <v>1403731</v>
      </c>
      <c r="V77" s="19">
        <f>ROUND(INDEX('Pop and Housing Units'!$B$2:$P$115,MATCH('Property Value Dist'!$B77,'Pop and Housing Units'!$B$2:$B$115,0),MATCH('Property Value Dist'!V$2,'Pop and Housing Units'!$B$2:$P$2,0))*INDEX(Assumptions!$A$1:$H$16,MATCH('Property Value Dist'!V$4,Assumptions!$A$1:$A$16,0),MATCH('Property Value Dist'!V$2,Assumptions!$A$1:$H$1,0)),0)</f>
        <v>3622722</v>
      </c>
      <c r="W77" s="19">
        <f>ROUND(INDEX('Pop and Housing Units'!$B$2:$P$115,MATCH('Property Value Dist'!$B77,'Pop and Housing Units'!$B$2:$B$115,0),MATCH('Property Value Dist'!W$2,'Pop and Housing Units'!$B$2:$P$2,0))*INDEX(Assumptions!$A$1:$H$16,MATCH('Property Value Dist'!W$4,Assumptions!$A$1:$A$16,0),MATCH('Property Value Dist'!W$2,Assumptions!$A$1:$H$1,0)),0)</f>
        <v>1669061</v>
      </c>
      <c r="X77" s="19">
        <f>ROUND(INDEX('Pop and Housing Units'!$B$2:$P$115,MATCH('Property Value Dist'!$B77,'Pop and Housing Units'!$B$2:$B$115,0),MATCH('Property Value Dist'!X$2,'Pop and Housing Units'!$B$2:$P$2,0))*INDEX(Assumptions!$A$1:$H$16,MATCH('Property Value Dist'!X$4,Assumptions!$A$1:$A$16,0),MATCH('Property Value Dist'!X$2,Assumptions!$A$1:$H$1,0)),0)</f>
        <v>720394</v>
      </c>
      <c r="Y77" s="19">
        <f>ROUND(INDEX('Pop and Housing Units'!$B$2:$P$115,MATCH('Property Value Dist'!$B77,'Pop and Housing Units'!$B$2:$B$115,0),MATCH('Property Value Dist'!Y$2,'Pop and Housing Units'!$B$2:$P$2,0))*INDEX(Assumptions!$A$1:$H$16,MATCH('Property Value Dist'!Y$4,Assumptions!$A$1:$A$16,0),MATCH('Property Value Dist'!Y$2,Assumptions!$A$1:$H$1,0)),0)</f>
        <v>459511</v>
      </c>
      <c r="Z77" s="19">
        <f>ROUND(INDEX('Pop and Housing Units'!$B$2:$P$115,MATCH('Property Value Dist'!$B77,'Pop and Housing Units'!$B$2:$B$115,0),MATCH('Property Value Dist'!Z$2,'Pop and Housing Units'!$B$2:$P$2,0))*INDEX(Assumptions!$A$1:$H$16,MATCH('Property Value Dist'!Z$4,Assumptions!$A$1:$A$16,0),MATCH('Property Value Dist'!Z$2,Assumptions!$A$1:$H$1,0)),0)</f>
        <v>118583</v>
      </c>
      <c r="AA77" s="19">
        <f>ROUND(INDEX('Pop and Housing Units'!$B$2:$P$115,MATCH('Property Value Dist'!$B77,'Pop and Housing Units'!$B$2:$B$115,0),MATCH('Property Value Dist'!AA$2,'Pop and Housing Units'!$B$2:$P$2,0))*INDEX(Assumptions!$A$1:$H$16,MATCH('Property Value Dist'!AA$4,Assumptions!$A$1:$A$16,0),MATCH('Property Value Dist'!AA$2,Assumptions!$A$1:$H$1,0)),0)</f>
        <v>83008</v>
      </c>
      <c r="AB77" s="19">
        <f>ROUND(INDEX('Pop and Housing Units'!$B$2:$P$115,MATCH('Property Value Dist'!$B77,'Pop and Housing Units'!$B$2:$B$115,0),MATCH('Property Value Dist'!AB$2,'Pop and Housing Units'!$B$2:$P$2,0))*INDEX(Assumptions!$A$1:$H$16,MATCH('Property Value Dist'!AB$4,Assumptions!$A$1:$A$16,0),MATCH('Property Value Dist'!AB$2,Assumptions!$A$1:$H$1,0)),0)</f>
        <v>54845</v>
      </c>
      <c r="AC77" s="19">
        <f>ROUND(INDEX('Pop and Housing Units'!$B$2:$P$115,MATCH('Property Value Dist'!$B77,'Pop and Housing Units'!$B$2:$B$115,0),MATCH('Property Value Dist'!AC$2,'Pop and Housing Units'!$B$2:$P$2,0))*INDEX(Assumptions!$A$1:$H$16,MATCH('Property Value Dist'!AC$4,Assumptions!$A$1:$A$16,0),MATCH('Property Value Dist'!AC$2,Assumptions!$A$1:$H$1,0)),0)</f>
        <v>579769</v>
      </c>
      <c r="AD77" s="19">
        <f>ROUND(INDEX('Pop and Housing Units'!$B$2:$P$115,MATCH('Property Value Dist'!$B77,'Pop and Housing Units'!$B$2:$B$115,0),MATCH('Property Value Dist'!AD$2,'Pop and Housing Units'!$B$2:$P$2,0))*INDEX(Assumptions!$A$1:$H$16,MATCH('Property Value Dist'!AD$4,Assumptions!$A$1:$A$16,0),MATCH('Property Value Dist'!AD$2,Assumptions!$A$1:$H$1,0)),0)</f>
        <v>1014596</v>
      </c>
      <c r="AE77" s="19">
        <f>ROUND(INDEX('Pop and Housing Units'!$B$2:$P$115,MATCH('Property Value Dist'!$B77,'Pop and Housing Units'!$B$2:$B$115,0),MATCH('Property Value Dist'!AE$2,'Pop and Housing Units'!$B$2:$P$2,0))*INDEX(Assumptions!$A$1:$H$16,MATCH('Property Value Dist'!AE$4,Assumptions!$A$1:$A$16,0),MATCH('Property Value Dist'!AE$2,Assumptions!$A$1:$H$1,0)),0)</f>
        <v>1828879</v>
      </c>
      <c r="AF77" s="19">
        <f>ROUND(INDEX('Pop and Housing Units'!$B$2:$P$115,MATCH('Property Value Dist'!$B77,'Pop and Housing Units'!$B$2:$B$115,0),MATCH('Property Value Dist'!AF$2,'Pop and Housing Units'!$B$2:$P$2,0))*INDEX(Assumptions!$A$1:$H$16,MATCH('Property Value Dist'!AF$4,Assumptions!$A$1:$A$16,0),MATCH('Property Value Dist'!AF$2,Assumptions!$A$1:$H$1,0)),0)</f>
        <v>3519330</v>
      </c>
      <c r="AG77" s="19">
        <f>ROUND(INDEX('Pop and Housing Units'!$B$2:$P$115,MATCH('Property Value Dist'!$B77,'Pop and Housing Units'!$B$2:$B$115,0),MATCH('Property Value Dist'!AG$2,'Pop and Housing Units'!$B$2:$P$2,0))*INDEX(Assumptions!$A$1:$H$16,MATCH('Property Value Dist'!AG$4,Assumptions!$A$1:$A$16,0),MATCH('Property Value Dist'!AG$2,Assumptions!$A$1:$H$1,0)),0)</f>
        <v>1714879</v>
      </c>
      <c r="AH77" s="19">
        <f>ROUND(INDEX('Pop and Housing Units'!$B$2:$P$115,MATCH('Property Value Dist'!$B77,'Pop and Housing Units'!$B$2:$B$115,0),MATCH('Property Value Dist'!AH$2,'Pop and Housing Units'!$B$2:$P$2,0))*INDEX(Assumptions!$A$1:$H$16,MATCH('Property Value Dist'!AH$4,Assumptions!$A$1:$A$16,0),MATCH('Property Value Dist'!AH$2,Assumptions!$A$1:$H$1,0)),0)</f>
        <v>1239338</v>
      </c>
      <c r="AI77" s="19">
        <f>ROUND(INDEX('Pop and Housing Units'!$B$2:$P$115,MATCH('Property Value Dist'!$B77,'Pop and Housing Units'!$B$2:$B$115,0),MATCH('Property Value Dist'!AI$2,'Pop and Housing Units'!$B$2:$P$2,0))*INDEX(Assumptions!$A$1:$H$16,MATCH('Property Value Dist'!AI$4,Assumptions!$A$1:$A$16,0),MATCH('Property Value Dist'!AI$2,Assumptions!$A$1:$H$1,0)),0)</f>
        <v>3084503</v>
      </c>
      <c r="AJ77" s="19">
        <f>ROUND(INDEX('Pop and Housing Units'!$B$2:$P$115,MATCH('Property Value Dist'!$B77,'Pop and Housing Units'!$B$2:$B$115,0),MATCH('Property Value Dist'!AJ$2,'Pop and Housing Units'!$B$2:$P$2,0))*INDEX(Assumptions!$A$1:$H$16,MATCH('Property Value Dist'!AJ$4,Assumptions!$A$1:$A$16,0),MATCH('Property Value Dist'!AJ$2,Assumptions!$A$1:$H$1,0)),0)</f>
        <v>1641594</v>
      </c>
      <c r="AK77" s="19">
        <f>ROUND(INDEX('Pop and Housing Units'!$B$2:$P$115,MATCH('Property Value Dist'!$B77,'Pop and Housing Units'!$B$2:$B$115,0),MATCH('Property Value Dist'!AK$2,'Pop and Housing Units'!$B$2:$P$2,0))*INDEX(Assumptions!$A$1:$H$16,MATCH('Property Value Dist'!AK$4,Assumptions!$A$1:$A$16,0),MATCH('Property Value Dist'!AK$2,Assumptions!$A$1:$H$1,0)),0)</f>
        <v>706797</v>
      </c>
      <c r="AL77" s="19">
        <f>ROUND(INDEX('Pop and Housing Units'!$B$2:$P$115,MATCH('Property Value Dist'!$B77,'Pop and Housing Units'!$B$2:$B$115,0),MATCH('Property Value Dist'!AL$2,'Pop and Housing Units'!$B$2:$P$2,0))*INDEX(Assumptions!$A$1:$H$16,MATCH('Property Value Dist'!AL$4,Assumptions!$A$1:$A$16,0),MATCH('Property Value Dist'!AL$2,Assumptions!$A$1:$H$1,0)),0)</f>
        <v>693769</v>
      </c>
      <c r="AM77" s="19">
        <f>ROUND(INDEX('Pop and Housing Units'!$B$2:$P$115,MATCH('Property Value Dist'!$B77,'Pop and Housing Units'!$B$2:$B$115,0),MATCH('Property Value Dist'!AM$2,'Pop and Housing Units'!$B$2:$P$2,0))*INDEX(Assumptions!$A$1:$H$16,MATCH('Property Value Dist'!AM$4,Assumptions!$A$1:$A$16,0),MATCH('Property Value Dist'!AM$2,Assumptions!$A$1:$H$1,0)),0)</f>
        <v>141685</v>
      </c>
      <c r="AN77" s="19">
        <f>ROUND(INDEX('Pop and Housing Units'!$B$2:$P$115,MATCH('Property Value Dist'!$B77,'Pop and Housing Units'!$B$2:$B$115,0),MATCH('Property Value Dist'!AN$2,'Pop and Housing Units'!$B$2:$P$2,0))*INDEX(Assumptions!$A$1:$H$16,MATCH('Property Value Dist'!AN$4,Assumptions!$A$1:$A$16,0),MATCH('Property Value Dist'!AN$2,Assumptions!$A$1:$H$1,0)),0)</f>
        <v>58628</v>
      </c>
      <c r="AO77" s="19">
        <f>ROUND(INDEX('Pop and Housing Units'!$B$2:$P$115,MATCH('Property Value Dist'!$B77,'Pop and Housing Units'!$B$2:$B$115,0),MATCH('Property Value Dist'!AO$2,'Pop and Housing Units'!$B$2:$P$2,0))*INDEX(Assumptions!$A$1:$H$16,MATCH('Property Value Dist'!AO$4,Assumptions!$A$1:$A$16,0),MATCH('Property Value Dist'!AO$2,Assumptions!$A$1:$H$1,0)),0)</f>
        <v>61885</v>
      </c>
      <c r="AP77" s="19">
        <f>ROUND(INDEX('Pop and Housing Units'!$B$2:$P$115,MATCH('Property Value Dist'!$B77,'Pop and Housing Units'!$B$2:$B$115,0),MATCH('Property Value Dist'!AP$2,'Pop and Housing Units'!$B$2:$P$2,0))*INDEX(Assumptions!$A$1:$H$16,MATCH('Property Value Dist'!AP$4,Assumptions!$A$1:$A$16,0),MATCH('Property Value Dist'!AP$2,Assumptions!$A$1:$H$1,0)),0)</f>
        <v>151554</v>
      </c>
      <c r="AQ77" s="19">
        <f>ROUND(INDEX('Pop and Housing Units'!$B$2:$P$115,MATCH('Property Value Dist'!$B77,'Pop and Housing Units'!$B$2:$B$115,0),MATCH('Property Value Dist'!AQ$2,'Pop and Housing Units'!$B$2:$P$2,0))*INDEX(Assumptions!$A$1:$H$16,MATCH('Property Value Dist'!AQ$4,Assumptions!$A$1:$A$16,0),MATCH('Property Value Dist'!AQ$2,Assumptions!$A$1:$H$1,0)),0)</f>
        <v>152038</v>
      </c>
      <c r="AR77" s="19">
        <f>ROUND(INDEX('Pop and Housing Units'!$B$2:$P$115,MATCH('Property Value Dist'!$B77,'Pop and Housing Units'!$B$2:$B$115,0),MATCH('Property Value Dist'!AR$2,'Pop and Housing Units'!$B$2:$P$2,0))*INDEX(Assumptions!$A$1:$H$16,MATCH('Property Value Dist'!AR$4,Assumptions!$A$1:$A$16,0),MATCH('Property Value Dist'!AR$2,Assumptions!$A$1:$H$1,0)),0)</f>
        <v>127074</v>
      </c>
      <c r="AS77" s="19">
        <f>ROUND(INDEX('Pop and Housing Units'!$B$2:$P$115,MATCH('Property Value Dist'!$B77,'Pop and Housing Units'!$B$2:$B$115,0),MATCH('Property Value Dist'!AS$2,'Pop and Housing Units'!$B$2:$P$2,0))*INDEX(Assumptions!$A$1:$H$16,MATCH('Property Value Dist'!AS$4,Assumptions!$A$1:$A$16,0),MATCH('Property Value Dist'!AS$2,Assumptions!$A$1:$H$1,0)),0)</f>
        <v>138992</v>
      </c>
      <c r="AT77" s="19">
        <f>ROUND(INDEX('Pop and Housing Units'!$B$2:$P$115,MATCH('Property Value Dist'!$B77,'Pop and Housing Units'!$B$2:$B$115,0),MATCH('Property Value Dist'!AT$2,'Pop and Housing Units'!$B$2:$P$2,0))*INDEX(Assumptions!$A$1:$H$16,MATCH('Property Value Dist'!AT$4,Assumptions!$A$1:$A$16,0),MATCH('Property Value Dist'!AT$2,Assumptions!$A$1:$H$1,0)),0)</f>
        <v>70543</v>
      </c>
      <c r="AU77" s="19">
        <f>ROUND(INDEX('Pop and Housing Units'!$B$2:$P$115,MATCH('Property Value Dist'!$B77,'Pop and Housing Units'!$B$2:$B$115,0),MATCH('Property Value Dist'!AU$2,'Pop and Housing Units'!$B$2:$P$2,0))*INDEX(Assumptions!$A$1:$H$16,MATCH('Property Value Dist'!AU$4,Assumptions!$A$1:$A$16,0),MATCH('Property Value Dist'!AU$2,Assumptions!$A$1:$H$1,0)),0)</f>
        <v>27138</v>
      </c>
      <c r="AV77" s="19">
        <f>ROUND(INDEX('Pop and Housing Units'!$B$2:$P$115,MATCH('Property Value Dist'!$B77,'Pop and Housing Units'!$B$2:$B$115,0),MATCH('Property Value Dist'!AV$2,'Pop and Housing Units'!$B$2:$P$2,0))*INDEX(Assumptions!$A$1:$H$16,MATCH('Property Value Dist'!AV$4,Assumptions!$A$1:$A$16,0),MATCH('Property Value Dist'!AV$2,Assumptions!$A$1:$H$1,0)),0)</f>
        <v>81575</v>
      </c>
      <c r="AW77" s="19">
        <f>ROUND(INDEX('Pop and Housing Units'!$B$2:$P$115,MATCH('Property Value Dist'!$B77,'Pop and Housing Units'!$B$2:$B$115,0),MATCH('Property Value Dist'!AW$2,'Pop and Housing Units'!$B$2:$P$2,0))*INDEX(Assumptions!$A$1:$H$16,MATCH('Property Value Dist'!AW$4,Assumptions!$A$1:$A$16,0),MATCH('Property Value Dist'!AW$2,Assumptions!$A$1:$H$1,0)),0)</f>
        <v>23434</v>
      </c>
      <c r="AX77" s="19">
        <f>ROUND(INDEX('Pop and Housing Units'!$B$2:$P$115,MATCH('Property Value Dist'!$B77,'Pop and Housing Units'!$B$2:$B$115,0),MATCH('Property Value Dist'!AX$2,'Pop and Housing Units'!$B$2:$P$2,0))*INDEX(Assumptions!$A$1:$H$16,MATCH('Property Value Dist'!AX$4,Assumptions!$A$1:$A$16,0),MATCH('Property Value Dist'!AX$2,Assumptions!$A$1:$H$1,0)),0)</f>
        <v>14737</v>
      </c>
      <c r="AY77" s="19">
        <f>ROUND(INDEX('Pop and Housing Units'!$B$2:$P$115,MATCH('Property Value Dist'!$B77,'Pop and Housing Units'!$B$2:$B$115,0),MATCH('Property Value Dist'!AY$2,'Pop and Housing Units'!$B$2:$P$2,0))*INDEX(Assumptions!$A$1:$H$16,MATCH('Property Value Dist'!AY$4,Assumptions!$A$1:$A$16,0),MATCH('Property Value Dist'!AY$2,Assumptions!$A$1:$H$1,0)),0)</f>
        <v>8697</v>
      </c>
      <c r="AZ77" s="19">
        <f>ROUND(INDEX('Pop and Housing Units'!$B$2:$P$115,MATCH('Property Value Dist'!$B77,'Pop and Housing Units'!$B$2:$B$115,0),MATCH('Property Value Dist'!AZ$2,'Pop and Housing Units'!$B$2:$P$2,0))*INDEX(Assumptions!$A$1:$H$16,MATCH('Property Value Dist'!AZ$4,Assumptions!$A$1:$A$16,0),MATCH('Property Value Dist'!AZ$2,Assumptions!$A$1:$H$1,0)),0)</f>
        <v>2094</v>
      </c>
      <c r="BA77" s="19">
        <f>ROUND(INDEX('Pop and Housing Units'!$B$2:$P$115,MATCH('Property Value Dist'!$B77,'Pop and Housing Units'!$B$2:$B$115,0),MATCH('Property Value Dist'!BA$2,'Pop and Housing Units'!$B$2:$P$2,0))*INDEX(Assumptions!$A$1:$H$16,MATCH('Property Value Dist'!BA$4,Assumptions!$A$1:$A$16,0),MATCH('Property Value Dist'!BA$2,Assumptions!$A$1:$H$1,0)),0)</f>
        <v>4832</v>
      </c>
      <c r="BB77" s="19">
        <f>ROUND(INDEX('Pop and Housing Units'!$B$2:$P$115,MATCH('Property Value Dist'!$B77,'Pop and Housing Units'!$B$2:$B$115,0),MATCH('Property Value Dist'!BB$2,'Pop and Housing Units'!$B$2:$P$2,0))*INDEX(Assumptions!$A$1:$H$16,MATCH('Property Value Dist'!BB$4,Assumptions!$A$1:$A$16,0),MATCH('Property Value Dist'!BB$2,Assumptions!$A$1:$H$1,0)),0)</f>
        <v>2577</v>
      </c>
      <c r="BC77" s="19">
        <f>ROUND(INDEX('Pop and Housing Units'!$B$2:$P$115,MATCH('Property Value Dist'!$B77,'Pop and Housing Units'!$B$2:$B$115,0),MATCH('Property Value Dist'!BC$2,'Pop and Housing Units'!$B$2:$P$2,0))*INDEX(Assumptions!$A$1:$H$16,MATCH('Property Value Dist'!BC$4,Assumptions!$A$1:$A$16,0),MATCH('Property Value Dist'!BC$2,Assumptions!$A$1:$H$1,0)),0)</f>
        <v>95265</v>
      </c>
      <c r="BD77" s="19">
        <f>ROUND(INDEX('Pop and Housing Units'!$B$2:$P$115,MATCH('Property Value Dist'!$B77,'Pop and Housing Units'!$B$2:$B$115,0),MATCH('Property Value Dist'!BD$2,'Pop and Housing Units'!$B$2:$P$2,0))*INDEX(Assumptions!$A$1:$H$16,MATCH('Property Value Dist'!BD$4,Assumptions!$A$1:$A$16,0),MATCH('Property Value Dist'!BD$2,Assumptions!$A$1:$H$1,0)),0)</f>
        <v>133619</v>
      </c>
      <c r="BE77" s="19">
        <f>ROUND(INDEX('Pop and Housing Units'!$B$2:$P$115,MATCH('Property Value Dist'!$B77,'Pop and Housing Units'!$B$2:$B$115,0),MATCH('Property Value Dist'!BE$2,'Pop and Housing Units'!$B$2:$P$2,0))*INDEX(Assumptions!$A$1:$H$16,MATCH('Property Value Dist'!BE$4,Assumptions!$A$1:$A$16,0),MATCH('Property Value Dist'!BE$2,Assumptions!$A$1:$H$1,0)),0)</f>
        <v>180869</v>
      </c>
      <c r="BF77" s="19">
        <f>ROUND(INDEX('Pop and Housing Units'!$B$2:$P$115,MATCH('Property Value Dist'!$B77,'Pop and Housing Units'!$B$2:$B$115,0),MATCH('Property Value Dist'!BF$2,'Pop and Housing Units'!$B$2:$P$2,0))*INDEX(Assumptions!$A$1:$H$16,MATCH('Property Value Dist'!BF$4,Assumptions!$A$1:$A$16,0),MATCH('Property Value Dist'!BF$2,Assumptions!$A$1:$H$1,0)),0)</f>
        <v>178573</v>
      </c>
      <c r="BG77" s="19">
        <f>ROUND(INDEX('Pop and Housing Units'!$B$2:$P$115,MATCH('Property Value Dist'!$B77,'Pop and Housing Units'!$B$2:$B$115,0),MATCH('Property Value Dist'!BG$2,'Pop and Housing Units'!$B$2:$P$2,0))*INDEX(Assumptions!$A$1:$H$16,MATCH('Property Value Dist'!BG$4,Assumptions!$A$1:$A$16,0),MATCH('Property Value Dist'!BG$2,Assumptions!$A$1:$H$1,0)),0)</f>
        <v>114011</v>
      </c>
      <c r="BH77" s="19">
        <f>ROUND(INDEX('Pop and Housing Units'!$B$2:$P$115,MATCH('Property Value Dist'!$B77,'Pop and Housing Units'!$B$2:$B$115,0),MATCH('Property Value Dist'!BH$2,'Pop and Housing Units'!$B$2:$P$2,0))*INDEX(Assumptions!$A$1:$H$16,MATCH('Property Value Dist'!BH$4,Assumptions!$A$1:$A$16,0),MATCH('Property Value Dist'!BH$2,Assumptions!$A$1:$H$1,0)),0)</f>
        <v>64944</v>
      </c>
      <c r="BI77" s="19">
        <f>ROUND(INDEX('Pop and Housing Units'!$B$2:$P$115,MATCH('Property Value Dist'!$B77,'Pop and Housing Units'!$B$2:$B$115,0),MATCH('Property Value Dist'!BI$2,'Pop and Housing Units'!$B$2:$P$2,0))*INDEX(Assumptions!$A$1:$H$16,MATCH('Property Value Dist'!BI$4,Assumptions!$A$1:$A$16,0),MATCH('Property Value Dist'!BI$2,Assumptions!$A$1:$H$1,0)),0)</f>
        <v>120515</v>
      </c>
      <c r="BJ77" s="19">
        <f>ROUND(INDEX('Pop and Housing Units'!$B$2:$P$115,MATCH('Property Value Dist'!$B77,'Pop and Housing Units'!$B$2:$B$115,0),MATCH('Property Value Dist'!BJ$2,'Pop and Housing Units'!$B$2:$P$2,0))*INDEX(Assumptions!$A$1:$H$16,MATCH('Property Value Dist'!BJ$4,Assumptions!$A$1:$A$16,0),MATCH('Property Value Dist'!BJ$2,Assumptions!$A$1:$H$1,0)),0)</f>
        <v>40076</v>
      </c>
      <c r="BK77" s="19">
        <f>ROUND(INDEX('Pop and Housing Units'!$B$2:$P$115,MATCH('Property Value Dist'!$B77,'Pop and Housing Units'!$B$2:$B$115,0),MATCH('Property Value Dist'!BK$2,'Pop and Housing Units'!$B$2:$P$2,0))*INDEX(Assumptions!$A$1:$H$16,MATCH('Property Value Dist'!BK$4,Assumptions!$A$1:$A$16,0),MATCH('Property Value Dist'!BK$2,Assumptions!$A$1:$H$1,0)),0)</f>
        <v>13295</v>
      </c>
      <c r="BL77" s="19">
        <f>ROUND(INDEX('Pop and Housing Units'!$B$2:$P$115,MATCH('Property Value Dist'!$B77,'Pop and Housing Units'!$B$2:$B$115,0),MATCH('Property Value Dist'!BL$2,'Pop and Housing Units'!$B$2:$P$2,0))*INDEX(Assumptions!$A$1:$H$16,MATCH('Property Value Dist'!BL$4,Assumptions!$A$1:$A$16,0),MATCH('Property Value Dist'!BL$2,Assumptions!$A$1:$H$1,0)),0)</f>
        <v>8608</v>
      </c>
      <c r="BM77" s="19">
        <f>ROUND(INDEX('Pop and Housing Units'!$B$2:$P$115,MATCH('Property Value Dist'!$B77,'Pop and Housing Units'!$B$2:$B$115,0),MATCH('Property Value Dist'!BM$2,'Pop and Housing Units'!$B$2:$P$2,0))*INDEX(Assumptions!$A$1:$H$16,MATCH('Property Value Dist'!BM$4,Assumptions!$A$1:$A$16,0),MATCH('Property Value Dist'!BM$2,Assumptions!$A$1:$H$1,0)),0)</f>
        <v>1722</v>
      </c>
      <c r="BN77" s="19">
        <f>ROUND(INDEX('Pop and Housing Units'!$B$2:$P$115,MATCH('Property Value Dist'!$B77,'Pop and Housing Units'!$B$2:$B$115,0),MATCH('Property Value Dist'!BN$2,'Pop and Housing Units'!$B$2:$P$2,0))*INDEX(Assumptions!$A$1:$H$16,MATCH('Property Value Dist'!BN$4,Assumptions!$A$1:$A$16,0),MATCH('Property Value Dist'!BN$2,Assumptions!$A$1:$H$1,0)),0)</f>
        <v>287</v>
      </c>
      <c r="BO77" s="19">
        <f>ROUND(INDEX('Pop and Housing Units'!$B$2:$P$115,MATCH('Property Value Dist'!$B77,'Pop and Housing Units'!$B$2:$B$115,0),MATCH('Property Value Dist'!BO$2,'Pop and Housing Units'!$B$2:$P$2,0))*INDEX(Assumptions!$A$1:$H$16,MATCH('Property Value Dist'!BO$4,Assumptions!$A$1:$A$16,0),MATCH('Property Value Dist'!BO$2,Assumptions!$A$1:$H$1,0)),0)</f>
        <v>4687</v>
      </c>
      <c r="BP77" s="19">
        <f>ROUND(INDEX('Pop and Housing Units'!$B$2:$P$115,MATCH('Property Value Dist'!$B77,'Pop and Housing Units'!$B$2:$B$115,0),MATCH('Property Value Dist'!BP$2,'Pop and Housing Units'!$B$2:$P$2,0))*INDEX(Assumptions!$A$1:$H$16,MATCH('Property Value Dist'!BP$4,Assumptions!$A$1:$A$16,0),MATCH('Property Value Dist'!BP$2,Assumptions!$A$1:$H$1,0)),0)</f>
        <v>21026</v>
      </c>
      <c r="BQ77" s="19">
        <f>ROUND(INDEX('Pop and Housing Units'!$B$2:$P$115,MATCH('Property Value Dist'!$B77,'Pop and Housing Units'!$B$2:$B$115,0),MATCH('Property Value Dist'!BQ$2,'Pop and Housing Units'!$B$2:$P$2,0))*INDEX(Assumptions!$A$1:$H$16,MATCH('Property Value Dist'!BQ$4,Assumptions!$A$1:$A$16,0),MATCH('Property Value Dist'!BQ$2,Assumptions!$A$1:$H$1,0)),0)</f>
        <v>43742</v>
      </c>
      <c r="BR77" s="19">
        <f>ROUND(INDEX('Pop and Housing Units'!$B$2:$P$115,MATCH('Property Value Dist'!$B77,'Pop and Housing Units'!$B$2:$B$115,0),MATCH('Property Value Dist'!BR$2,'Pop and Housing Units'!$B$2:$P$2,0))*INDEX(Assumptions!$A$1:$H$16,MATCH('Property Value Dist'!BR$4,Assumptions!$A$1:$A$16,0),MATCH('Property Value Dist'!BR$2,Assumptions!$A$1:$H$1,0)),0)</f>
        <v>37010</v>
      </c>
      <c r="BS77" s="19">
        <f>ROUND(INDEX('Pop and Housing Units'!$B$2:$P$115,MATCH('Property Value Dist'!$B77,'Pop and Housing Units'!$B$2:$B$115,0),MATCH('Property Value Dist'!BS$2,'Pop and Housing Units'!$B$2:$P$2,0))*INDEX(Assumptions!$A$1:$H$16,MATCH('Property Value Dist'!BS$4,Assumptions!$A$1:$A$16,0),MATCH('Property Value Dist'!BS$2,Assumptions!$A$1:$H$1,0)),0)</f>
        <v>44462</v>
      </c>
      <c r="BT77" s="19">
        <f>ROUND(INDEX('Pop and Housing Units'!$B$2:$P$115,MATCH('Property Value Dist'!$B77,'Pop and Housing Units'!$B$2:$B$115,0),MATCH('Property Value Dist'!BT$2,'Pop and Housing Units'!$B$2:$P$2,0))*INDEX(Assumptions!$A$1:$H$16,MATCH('Property Value Dist'!BT$4,Assumptions!$A$1:$A$16,0),MATCH('Property Value Dist'!BT$2,Assumptions!$A$1:$H$1,0)),0)</f>
        <v>28395</v>
      </c>
      <c r="BU77" s="19">
        <f>ROUND(INDEX('Pop and Housing Units'!$B$2:$P$115,MATCH('Property Value Dist'!$B77,'Pop and Housing Units'!$B$2:$B$115,0),MATCH('Property Value Dist'!BU$2,'Pop and Housing Units'!$B$2:$P$2,0))*INDEX(Assumptions!$A$1:$H$16,MATCH('Property Value Dist'!BU$4,Assumptions!$A$1:$A$16,0),MATCH('Property Value Dist'!BU$2,Assumptions!$A$1:$H$1,0)),0)</f>
        <v>16123</v>
      </c>
      <c r="BV77" s="19">
        <f>ROUND(INDEX('Pop and Housing Units'!$B$2:$P$115,MATCH('Property Value Dist'!$B77,'Pop and Housing Units'!$B$2:$B$115,0),MATCH('Property Value Dist'!BV$2,'Pop and Housing Units'!$B$2:$P$2,0))*INDEX(Assumptions!$A$1:$H$16,MATCH('Property Value Dist'!BV$4,Assumptions!$A$1:$A$16,0),MATCH('Property Value Dist'!BV$2,Assumptions!$A$1:$H$1,0)),0)</f>
        <v>47149</v>
      </c>
      <c r="BW77" s="19">
        <f>ROUND(INDEX('Pop and Housing Units'!$B$2:$P$115,MATCH('Property Value Dist'!$B77,'Pop and Housing Units'!$B$2:$B$115,0),MATCH('Property Value Dist'!BW$2,'Pop and Housing Units'!$B$2:$P$2,0))*INDEX(Assumptions!$A$1:$H$16,MATCH('Property Value Dist'!BW$4,Assumptions!$A$1:$A$16,0),MATCH('Property Value Dist'!BW$2,Assumptions!$A$1:$H$1,0)),0)</f>
        <v>22189</v>
      </c>
      <c r="BX77" s="19">
        <f>ROUND(INDEX('Pop and Housing Units'!$B$2:$P$115,MATCH('Property Value Dist'!$B77,'Pop and Housing Units'!$B$2:$B$115,0),MATCH('Property Value Dist'!BX$2,'Pop and Housing Units'!$B$2:$P$2,0))*INDEX(Assumptions!$A$1:$H$16,MATCH('Property Value Dist'!BX$4,Assumptions!$A$1:$A$16,0),MATCH('Property Value Dist'!BX$2,Assumptions!$A$1:$H$1,0)),0)</f>
        <v>8449</v>
      </c>
      <c r="BY77" s="19">
        <f>ROUND(INDEX('Pop and Housing Units'!$B$2:$P$115,MATCH('Property Value Dist'!$B77,'Pop and Housing Units'!$B$2:$B$115,0),MATCH('Property Value Dist'!BY$2,'Pop and Housing Units'!$B$2:$P$2,0))*INDEX(Assumptions!$A$1:$H$16,MATCH('Property Value Dist'!BY$4,Assumptions!$A$1:$A$16,0),MATCH('Property Value Dist'!BY$2,Assumptions!$A$1:$H$1,0)),0)</f>
        <v>4377</v>
      </c>
      <c r="BZ77" s="19">
        <f>ROUND(INDEX('Pop and Housing Units'!$B$2:$P$115,MATCH('Property Value Dist'!$B77,'Pop and Housing Units'!$B$2:$B$115,0),MATCH('Property Value Dist'!BZ$2,'Pop and Housing Units'!$B$2:$P$2,0))*INDEX(Assumptions!$A$1:$H$16,MATCH('Property Value Dist'!BZ$4,Assumptions!$A$1:$A$16,0),MATCH('Property Value Dist'!BZ$2,Assumptions!$A$1:$H$1,0)),0)</f>
        <v>2992</v>
      </c>
      <c r="CA77" s="19">
        <f>ROUND(INDEX('Pop and Housing Units'!$B$2:$P$115,MATCH('Property Value Dist'!$B77,'Pop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77" s="19">
        <f>ROUND(INDEX('Pop and Housing Units'!$B$2:$P$115,MATCH('Property Value Dist'!$B77,'Pop and Housing Units'!$B$2:$B$115,0),MATCH('Property Value Dist'!CB$2,'Pop and Housing Units'!$B$2:$P$2,0))*INDEX(Assumptions!$A$1:$H$16,MATCH('Property Value Dist'!CB$4,Assumptions!$A$1:$A$16,0),MATCH('Property Value Dist'!CB$2,Assumptions!$A$1:$H$1,0)),0)</f>
        <v>1108</v>
      </c>
    </row>
    <row r="78" spans="2:80">
      <c r="B78" s="18">
        <f t="shared" si="7"/>
        <v>2093</v>
      </c>
      <c r="C78" s="17">
        <f>ROUND(INDEX('Pop and Housing Units'!$B$2:$P$115,MATCH('Property Value Dist'!$B78,'Pop and Housing Units'!$B$2:$B$115,0),MATCH('Property Value Dist'!C$2,'Pop and Housing Units'!$B$2:$P$2,0))*INDEX(Assumptions!$A$1:$H$16,MATCH('Property Value Dist'!C$4,Assumptions!$A$1:$A$16,0),MATCH('Property Value Dist'!C$2,Assumptions!$A$1:$H$1,0)),0)</f>
        <v>932123</v>
      </c>
      <c r="D78" s="17">
        <f>ROUND(INDEX('Pop and Housing Units'!$B$2:$P$115,MATCH('Property Value Dist'!$B78,'Pop and Housing Units'!$B$2:$B$115,0),MATCH('Property Value Dist'!D$2,'Pop and Housing Units'!$B$2:$P$2,0))*INDEX(Assumptions!$A$1:$H$16,MATCH('Property Value Dist'!D$4,Assumptions!$A$1:$A$16,0),MATCH('Property Value Dist'!D$2,Assumptions!$A$1:$H$1,0)),0)</f>
        <v>994987</v>
      </c>
      <c r="E78" s="17">
        <f>ROUND(INDEX('Pop and Housing Units'!$B$2:$P$115,MATCH('Property Value Dist'!$B78,'Pop and Housing Units'!$B$2:$B$115,0),MATCH('Property Value Dist'!E$2,'Pop and Housing Units'!$B$2:$P$2,0))*INDEX(Assumptions!$A$1:$H$16,MATCH('Property Value Dist'!E$4,Assumptions!$A$1:$A$16,0),MATCH('Property Value Dist'!E$2,Assumptions!$A$1:$H$1,0)),0)</f>
        <v>1506571</v>
      </c>
      <c r="F78" s="17">
        <f>ROUND(INDEX('Pop and Housing Units'!$B$2:$P$115,MATCH('Property Value Dist'!$B78,'Pop and Housing Units'!$B$2:$B$115,0),MATCH('Property Value Dist'!F$2,'Pop and Housing Units'!$B$2:$P$2,0))*INDEX(Assumptions!$A$1:$H$16,MATCH('Property Value Dist'!F$4,Assumptions!$A$1:$A$16,0),MATCH('Property Value Dist'!F$2,Assumptions!$A$1:$H$1,0)),0)</f>
        <v>3477035</v>
      </c>
      <c r="G78" s="17">
        <f>ROUND(INDEX('Pop and Housing Units'!$B$2:$P$115,MATCH('Property Value Dist'!$B78,'Pop and Housing Units'!$B$2:$B$115,0),MATCH('Property Value Dist'!G$2,'Pop and Housing Units'!$B$2:$P$2,0))*INDEX(Assumptions!$A$1:$H$16,MATCH('Property Value Dist'!G$4,Assumptions!$A$1:$A$16,0),MATCH('Property Value Dist'!G$2,Assumptions!$A$1:$H$1,0)),0)</f>
        <v>2336811</v>
      </c>
      <c r="H78" s="17">
        <f>ROUND(INDEX('Pop and Housing Units'!$B$2:$P$115,MATCH('Property Value Dist'!$B78,'Pop and Housing Units'!$B$2:$B$115,0),MATCH('Property Value Dist'!H$2,'Pop and Housing Units'!$B$2:$P$2,0))*INDEX(Assumptions!$A$1:$H$16,MATCH('Property Value Dist'!H$4,Assumptions!$A$1:$A$16,0),MATCH('Property Value Dist'!H$2,Assumptions!$A$1:$H$1,0)),0)</f>
        <v>1773201</v>
      </c>
      <c r="I78" s="17">
        <f>ROUND(INDEX('Pop and Housing Units'!$B$2:$P$115,MATCH('Property Value Dist'!$B78,'Pop and Housing Units'!$B$2:$B$115,0),MATCH('Property Value Dist'!I$2,'Pop and Housing Units'!$B$2:$P$2,0))*INDEX(Assumptions!$A$1:$H$16,MATCH('Property Value Dist'!I$4,Assumptions!$A$1:$A$16,0),MATCH('Property Value Dist'!I$2,Assumptions!$A$1:$H$1,0)),0)</f>
        <v>4968432</v>
      </c>
      <c r="J78" s="17">
        <f>ROUND(INDEX('Pop and Housing Units'!$B$2:$P$115,MATCH('Property Value Dist'!$B78,'Pop and Housing Units'!$B$2:$B$115,0),MATCH('Property Value Dist'!J$2,'Pop and Housing Units'!$B$2:$P$2,0))*INDEX(Assumptions!$A$1:$H$16,MATCH('Property Value Dist'!J$4,Assumptions!$A$1:$A$16,0),MATCH('Property Value Dist'!J$2,Assumptions!$A$1:$H$1,0)),0)</f>
        <v>2495055</v>
      </c>
      <c r="K78" s="17">
        <f>ROUND(INDEX('Pop and Housing Units'!$B$2:$P$115,MATCH('Property Value Dist'!$B78,'Pop and Housing Units'!$B$2:$B$115,0),MATCH('Property Value Dist'!K$2,'Pop and Housing Units'!$B$2:$P$2,0))*INDEX(Assumptions!$A$1:$H$16,MATCH('Property Value Dist'!K$4,Assumptions!$A$1:$A$16,0),MATCH('Property Value Dist'!K$2,Assumptions!$A$1:$H$1,0)),0)</f>
        <v>1144560</v>
      </c>
      <c r="L78" s="17">
        <f>ROUND(INDEX('Pop and Housing Units'!$B$2:$P$115,MATCH('Property Value Dist'!$B78,'Pop and Housing Units'!$B$2:$B$115,0),MATCH('Property Value Dist'!L$2,'Pop and Housing Units'!$B$2:$P$2,0))*INDEX(Assumptions!$A$1:$H$16,MATCH('Property Value Dist'!L$4,Assumptions!$A$1:$A$16,0),MATCH('Property Value Dist'!L$2,Assumptions!$A$1:$H$1,0)),0)</f>
        <v>1242108</v>
      </c>
      <c r="M78" s="17">
        <f>ROUND(INDEX('Pop and Housing Units'!$B$2:$P$115,MATCH('Property Value Dist'!$B78,'Pop and Housing Units'!$B$2:$B$115,0),MATCH('Property Value Dist'!M$2,'Pop and Housing Units'!$B$2:$P$2,0))*INDEX(Assumptions!$A$1:$H$16,MATCH('Property Value Dist'!M$4,Assumptions!$A$1:$A$16,0),MATCH('Property Value Dist'!M$2,Assumptions!$A$1:$H$1,0)),0)</f>
        <v>431378</v>
      </c>
      <c r="N78" s="17">
        <f>ROUND(INDEX('Pop and Housing Units'!$B$2:$P$115,MATCH('Property Value Dist'!$B78,'Pop and Housing Units'!$B$2:$B$115,0),MATCH('Property Value Dist'!N$2,'Pop and Housing Units'!$B$2:$P$2,0))*INDEX(Assumptions!$A$1:$H$16,MATCH('Property Value Dist'!N$4,Assumptions!$A$1:$A$16,0),MATCH('Property Value Dist'!N$2,Assumptions!$A$1:$H$1,0)),0)</f>
        <v>244953</v>
      </c>
      <c r="O78" s="17">
        <f>ROUND(INDEX('Pop and Housing Units'!$B$2:$P$115,MATCH('Property Value Dist'!$B78,'Pop and Housing Units'!$B$2:$B$115,0),MATCH('Property Value Dist'!O$2,'Pop and Housing Units'!$B$2:$P$2,0))*INDEX(Assumptions!$A$1:$H$16,MATCH('Property Value Dist'!O$4,Assumptions!$A$1:$A$16,0),MATCH('Property Value Dist'!O$2,Assumptions!$A$1:$H$1,0)),0)</f>
        <v>130064</v>
      </c>
      <c r="P78" s="17">
        <f>ROUND(INDEX('Pop and Housing Units'!$B$2:$P$115,MATCH('Property Value Dist'!$B78,'Pop and Housing Units'!$B$2:$B$115,0),MATCH('Property Value Dist'!P$2,'Pop and Housing Units'!$B$2:$P$2,0))*INDEX(Assumptions!$A$1:$H$16,MATCH('Property Value Dist'!P$4,Assumptions!$A$1:$A$16,0),MATCH('Property Value Dist'!P$2,Assumptions!$A$1:$H$1,0)),0)</f>
        <v>978414</v>
      </c>
      <c r="Q78" s="17">
        <f>ROUND(INDEX('Pop and Housing Units'!$B$2:$P$115,MATCH('Property Value Dist'!$B78,'Pop and Housing Units'!$B$2:$B$115,0),MATCH('Property Value Dist'!Q$2,'Pop and Housing Units'!$B$2:$P$2,0))*INDEX(Assumptions!$A$1:$H$16,MATCH('Property Value Dist'!Q$4,Assumptions!$A$1:$A$16,0),MATCH('Property Value Dist'!Q$2,Assumptions!$A$1:$H$1,0)),0)</f>
        <v>830029</v>
      </c>
      <c r="R78" s="17">
        <f>ROUND(INDEX('Pop and Housing Units'!$B$2:$P$115,MATCH('Property Value Dist'!$B78,'Pop and Housing Units'!$B$2:$B$115,0),MATCH('Property Value Dist'!R$2,'Pop and Housing Units'!$B$2:$P$2,0))*INDEX(Assumptions!$A$1:$H$16,MATCH('Property Value Dist'!R$4,Assumptions!$A$1:$A$16,0),MATCH('Property Value Dist'!R$2,Assumptions!$A$1:$H$1,0)),0)</f>
        <v>1071155</v>
      </c>
      <c r="S78" s="17">
        <f>ROUND(INDEX('Pop and Housing Units'!$B$2:$P$115,MATCH('Property Value Dist'!$B78,'Pop and Housing Units'!$B$2:$B$115,0),MATCH('Property Value Dist'!S$2,'Pop and Housing Units'!$B$2:$P$2,0))*INDEX(Assumptions!$A$1:$H$16,MATCH('Property Value Dist'!S$4,Assumptions!$A$1:$A$16,0),MATCH('Property Value Dist'!S$2,Assumptions!$A$1:$H$1,0)),0)</f>
        <v>2366432</v>
      </c>
      <c r="T78" s="17">
        <f>ROUND(INDEX('Pop and Housing Units'!$B$2:$P$115,MATCH('Property Value Dist'!$B78,'Pop and Housing Units'!$B$2:$B$115,0),MATCH('Property Value Dist'!T$2,'Pop and Housing Units'!$B$2:$P$2,0))*INDEX(Assumptions!$A$1:$H$16,MATCH('Property Value Dist'!T$4,Assumptions!$A$1:$A$16,0),MATCH('Property Value Dist'!T$2,Assumptions!$A$1:$H$1,0)),0)</f>
        <v>1731159</v>
      </c>
      <c r="U78" s="17">
        <f>ROUND(INDEX('Pop and Housing Units'!$B$2:$P$115,MATCH('Property Value Dist'!$B78,'Pop and Housing Units'!$B$2:$B$115,0),MATCH('Property Value Dist'!U$2,'Pop and Housing Units'!$B$2:$P$2,0))*INDEX(Assumptions!$A$1:$H$16,MATCH('Property Value Dist'!U$4,Assumptions!$A$1:$A$16,0),MATCH('Property Value Dist'!U$2,Assumptions!$A$1:$H$1,0)),0)</f>
        <v>1463757</v>
      </c>
      <c r="V78" s="17">
        <f>ROUND(INDEX('Pop and Housing Units'!$B$2:$P$115,MATCH('Property Value Dist'!$B78,'Pop and Housing Units'!$B$2:$B$115,0),MATCH('Property Value Dist'!V$2,'Pop and Housing Units'!$B$2:$P$2,0))*INDEX(Assumptions!$A$1:$H$16,MATCH('Property Value Dist'!V$4,Assumptions!$A$1:$A$16,0),MATCH('Property Value Dist'!V$2,Assumptions!$A$1:$H$1,0)),0)</f>
        <v>3777636</v>
      </c>
      <c r="W78" s="17">
        <f>ROUND(INDEX('Pop and Housing Units'!$B$2:$P$115,MATCH('Property Value Dist'!$B78,'Pop and Housing Units'!$B$2:$B$115,0),MATCH('Property Value Dist'!W$2,'Pop and Housing Units'!$B$2:$P$2,0))*INDEX(Assumptions!$A$1:$H$16,MATCH('Property Value Dist'!W$4,Assumptions!$A$1:$A$16,0),MATCH('Property Value Dist'!W$2,Assumptions!$A$1:$H$1,0)),0)</f>
        <v>1740433</v>
      </c>
      <c r="X78" s="17">
        <f>ROUND(INDEX('Pop and Housing Units'!$B$2:$P$115,MATCH('Property Value Dist'!$B78,'Pop and Housing Units'!$B$2:$B$115,0),MATCH('Property Value Dist'!X$2,'Pop and Housing Units'!$B$2:$P$2,0))*INDEX(Assumptions!$A$1:$H$16,MATCH('Property Value Dist'!X$4,Assumptions!$A$1:$A$16,0),MATCH('Property Value Dist'!X$2,Assumptions!$A$1:$H$1,0)),0)</f>
        <v>751199</v>
      </c>
      <c r="Y78" s="17">
        <f>ROUND(INDEX('Pop and Housing Units'!$B$2:$P$115,MATCH('Property Value Dist'!$B78,'Pop and Housing Units'!$B$2:$B$115,0),MATCH('Property Value Dist'!Y$2,'Pop and Housing Units'!$B$2:$P$2,0))*INDEX(Assumptions!$A$1:$H$16,MATCH('Property Value Dist'!Y$4,Assumptions!$A$1:$A$16,0),MATCH('Property Value Dist'!Y$2,Assumptions!$A$1:$H$1,0)),0)</f>
        <v>479160</v>
      </c>
      <c r="Z78" s="17">
        <f>ROUND(INDEX('Pop and Housing Units'!$B$2:$P$115,MATCH('Property Value Dist'!$B78,'Pop and Housing Units'!$B$2:$B$115,0),MATCH('Property Value Dist'!Z$2,'Pop and Housing Units'!$B$2:$P$2,0))*INDEX(Assumptions!$A$1:$H$16,MATCH('Property Value Dist'!Z$4,Assumptions!$A$1:$A$16,0),MATCH('Property Value Dist'!Z$2,Assumptions!$A$1:$H$1,0)),0)</f>
        <v>123654</v>
      </c>
      <c r="AA78" s="17">
        <f>ROUND(INDEX('Pop and Housing Units'!$B$2:$P$115,MATCH('Property Value Dist'!$B78,'Pop and Housing Units'!$B$2:$B$115,0),MATCH('Property Value Dist'!AA$2,'Pop and Housing Units'!$B$2:$P$2,0))*INDEX(Assumptions!$A$1:$H$16,MATCH('Property Value Dist'!AA$4,Assumptions!$A$1:$A$16,0),MATCH('Property Value Dist'!AA$2,Assumptions!$A$1:$H$1,0)),0)</f>
        <v>86558</v>
      </c>
      <c r="AB78" s="17">
        <f>ROUND(INDEX('Pop and Housing Units'!$B$2:$P$115,MATCH('Property Value Dist'!$B78,'Pop and Housing Units'!$B$2:$B$115,0),MATCH('Property Value Dist'!AB$2,'Pop and Housing Units'!$B$2:$P$2,0))*INDEX(Assumptions!$A$1:$H$16,MATCH('Property Value Dist'!AB$4,Assumptions!$A$1:$A$16,0),MATCH('Property Value Dist'!AB$2,Assumptions!$A$1:$H$1,0)),0)</f>
        <v>57190</v>
      </c>
      <c r="AC78" s="17">
        <f>ROUND(INDEX('Pop and Housing Units'!$B$2:$P$115,MATCH('Property Value Dist'!$B78,'Pop and Housing Units'!$B$2:$B$115,0),MATCH('Property Value Dist'!AC$2,'Pop and Housing Units'!$B$2:$P$2,0))*INDEX(Assumptions!$A$1:$H$16,MATCH('Property Value Dist'!AC$4,Assumptions!$A$1:$A$16,0),MATCH('Property Value Dist'!AC$2,Assumptions!$A$1:$H$1,0)),0)</f>
        <v>605589</v>
      </c>
      <c r="AD78" s="17">
        <f>ROUND(INDEX('Pop and Housing Units'!$B$2:$P$115,MATCH('Property Value Dist'!$B78,'Pop and Housing Units'!$B$2:$B$115,0),MATCH('Property Value Dist'!AD$2,'Pop and Housing Units'!$B$2:$P$2,0))*INDEX(Assumptions!$A$1:$H$16,MATCH('Property Value Dist'!AD$4,Assumptions!$A$1:$A$16,0),MATCH('Property Value Dist'!AD$2,Assumptions!$A$1:$H$1,0)),0)</f>
        <v>1059781</v>
      </c>
      <c r="AE78" s="17">
        <f>ROUND(INDEX('Pop and Housing Units'!$B$2:$P$115,MATCH('Property Value Dist'!$B78,'Pop and Housing Units'!$B$2:$B$115,0),MATCH('Property Value Dist'!AE$2,'Pop and Housing Units'!$B$2:$P$2,0))*INDEX(Assumptions!$A$1:$H$16,MATCH('Property Value Dist'!AE$4,Assumptions!$A$1:$A$16,0),MATCH('Property Value Dist'!AE$2,Assumptions!$A$1:$H$1,0)),0)</f>
        <v>1910328</v>
      </c>
      <c r="AF78" s="17">
        <f>ROUND(INDEX('Pop and Housing Units'!$B$2:$P$115,MATCH('Property Value Dist'!$B78,'Pop and Housing Units'!$B$2:$B$115,0),MATCH('Property Value Dist'!AF$2,'Pop and Housing Units'!$B$2:$P$2,0))*INDEX(Assumptions!$A$1:$H$16,MATCH('Property Value Dist'!AF$4,Assumptions!$A$1:$A$16,0),MATCH('Property Value Dist'!AF$2,Assumptions!$A$1:$H$1,0)),0)</f>
        <v>3676062</v>
      </c>
      <c r="AG78" s="17">
        <f>ROUND(INDEX('Pop and Housing Units'!$B$2:$P$115,MATCH('Property Value Dist'!$B78,'Pop and Housing Units'!$B$2:$B$115,0),MATCH('Property Value Dist'!AG$2,'Pop and Housing Units'!$B$2:$P$2,0))*INDEX(Assumptions!$A$1:$H$16,MATCH('Property Value Dist'!AG$4,Assumptions!$A$1:$A$16,0),MATCH('Property Value Dist'!AG$2,Assumptions!$A$1:$H$1,0)),0)</f>
        <v>1791251</v>
      </c>
      <c r="AH78" s="17">
        <f>ROUND(INDEX('Pop and Housing Units'!$B$2:$P$115,MATCH('Property Value Dist'!$B78,'Pop and Housing Units'!$B$2:$B$115,0),MATCH('Property Value Dist'!AH$2,'Pop and Housing Units'!$B$2:$P$2,0))*INDEX(Assumptions!$A$1:$H$16,MATCH('Property Value Dist'!AH$4,Assumptions!$A$1:$A$16,0),MATCH('Property Value Dist'!AH$2,Assumptions!$A$1:$H$1,0)),0)</f>
        <v>1294532</v>
      </c>
      <c r="AI78" s="17">
        <f>ROUND(INDEX('Pop and Housing Units'!$B$2:$P$115,MATCH('Property Value Dist'!$B78,'Pop and Housing Units'!$B$2:$B$115,0),MATCH('Property Value Dist'!AI$2,'Pop and Housing Units'!$B$2:$P$2,0))*INDEX(Assumptions!$A$1:$H$16,MATCH('Property Value Dist'!AI$4,Assumptions!$A$1:$A$16,0),MATCH('Property Value Dist'!AI$2,Assumptions!$A$1:$H$1,0)),0)</f>
        <v>3221871</v>
      </c>
      <c r="AJ78" s="17">
        <f>ROUND(INDEX('Pop and Housing Units'!$B$2:$P$115,MATCH('Property Value Dist'!$B78,'Pop and Housing Units'!$B$2:$B$115,0),MATCH('Property Value Dist'!AJ$2,'Pop and Housing Units'!$B$2:$P$2,0))*INDEX(Assumptions!$A$1:$H$16,MATCH('Property Value Dist'!AJ$4,Assumptions!$A$1:$A$16,0),MATCH('Property Value Dist'!AJ$2,Assumptions!$A$1:$H$1,0)),0)</f>
        <v>1714702</v>
      </c>
      <c r="AK78" s="17">
        <f>ROUND(INDEX('Pop and Housing Units'!$B$2:$P$115,MATCH('Property Value Dist'!$B78,'Pop and Housing Units'!$B$2:$B$115,0),MATCH('Property Value Dist'!AK$2,'Pop and Housing Units'!$B$2:$P$2,0))*INDEX(Assumptions!$A$1:$H$16,MATCH('Property Value Dist'!AK$4,Assumptions!$A$1:$A$16,0),MATCH('Property Value Dist'!AK$2,Assumptions!$A$1:$H$1,0)),0)</f>
        <v>738274</v>
      </c>
      <c r="AL78" s="17">
        <f>ROUND(INDEX('Pop and Housing Units'!$B$2:$P$115,MATCH('Property Value Dist'!$B78,'Pop and Housing Units'!$B$2:$B$115,0),MATCH('Property Value Dist'!AL$2,'Pop and Housing Units'!$B$2:$P$2,0))*INDEX(Assumptions!$A$1:$H$16,MATCH('Property Value Dist'!AL$4,Assumptions!$A$1:$A$16,0),MATCH('Property Value Dist'!AL$2,Assumptions!$A$1:$H$1,0)),0)</f>
        <v>724666</v>
      </c>
      <c r="AM78" s="17">
        <f>ROUND(INDEX('Pop and Housing Units'!$B$2:$P$115,MATCH('Property Value Dist'!$B78,'Pop and Housing Units'!$B$2:$B$115,0),MATCH('Property Value Dist'!AM$2,'Pop and Housing Units'!$B$2:$P$2,0))*INDEX(Assumptions!$A$1:$H$16,MATCH('Property Value Dist'!AM$4,Assumptions!$A$1:$A$16,0),MATCH('Property Value Dist'!AM$2,Assumptions!$A$1:$H$1,0)),0)</f>
        <v>147995</v>
      </c>
      <c r="AN78" s="17">
        <f>ROUND(INDEX('Pop and Housing Units'!$B$2:$P$115,MATCH('Property Value Dist'!$B78,'Pop and Housing Units'!$B$2:$B$115,0),MATCH('Property Value Dist'!AN$2,'Pop and Housing Units'!$B$2:$P$2,0))*INDEX(Assumptions!$A$1:$H$16,MATCH('Property Value Dist'!AN$4,Assumptions!$A$1:$A$16,0),MATCH('Property Value Dist'!AN$2,Assumptions!$A$1:$H$1,0)),0)</f>
        <v>61239</v>
      </c>
      <c r="AO78" s="17">
        <f>ROUND(INDEX('Pop and Housing Units'!$B$2:$P$115,MATCH('Property Value Dist'!$B78,'Pop and Housing Units'!$B$2:$B$115,0),MATCH('Property Value Dist'!AO$2,'Pop and Housing Units'!$B$2:$P$2,0))*INDEX(Assumptions!$A$1:$H$16,MATCH('Property Value Dist'!AO$4,Assumptions!$A$1:$A$16,0),MATCH('Property Value Dist'!AO$2,Assumptions!$A$1:$H$1,0)),0)</f>
        <v>64642</v>
      </c>
      <c r="AP78" s="17">
        <f>ROUND(INDEX('Pop and Housing Units'!$B$2:$P$115,MATCH('Property Value Dist'!$B78,'Pop and Housing Units'!$B$2:$B$115,0),MATCH('Property Value Dist'!AP$2,'Pop and Housing Units'!$B$2:$P$2,0))*INDEX(Assumptions!$A$1:$H$16,MATCH('Property Value Dist'!AP$4,Assumptions!$A$1:$A$16,0),MATCH('Property Value Dist'!AP$2,Assumptions!$A$1:$H$1,0)),0)</f>
        <v>152361</v>
      </c>
      <c r="AQ78" s="17">
        <f>ROUND(INDEX('Pop and Housing Units'!$B$2:$P$115,MATCH('Property Value Dist'!$B78,'Pop and Housing Units'!$B$2:$B$115,0),MATCH('Property Value Dist'!AQ$2,'Pop and Housing Units'!$B$2:$P$2,0))*INDEX(Assumptions!$A$1:$H$16,MATCH('Property Value Dist'!AQ$4,Assumptions!$A$1:$A$16,0),MATCH('Property Value Dist'!AQ$2,Assumptions!$A$1:$H$1,0)),0)</f>
        <v>152847</v>
      </c>
      <c r="AR78" s="17">
        <f>ROUND(INDEX('Pop and Housing Units'!$B$2:$P$115,MATCH('Property Value Dist'!$B78,'Pop and Housing Units'!$B$2:$B$115,0),MATCH('Property Value Dist'!AR$2,'Pop and Housing Units'!$B$2:$P$2,0))*INDEX(Assumptions!$A$1:$H$16,MATCH('Property Value Dist'!AR$4,Assumptions!$A$1:$A$16,0),MATCH('Property Value Dist'!AR$2,Assumptions!$A$1:$H$1,0)),0)</f>
        <v>127750</v>
      </c>
      <c r="AS78" s="17">
        <f>ROUND(INDEX('Pop and Housing Units'!$B$2:$P$115,MATCH('Property Value Dist'!$B78,'Pop and Housing Units'!$B$2:$B$115,0),MATCH('Property Value Dist'!AS$2,'Pop and Housing Units'!$B$2:$P$2,0))*INDEX(Assumptions!$A$1:$H$16,MATCH('Property Value Dist'!AS$4,Assumptions!$A$1:$A$16,0),MATCH('Property Value Dist'!AS$2,Assumptions!$A$1:$H$1,0)),0)</f>
        <v>139732</v>
      </c>
      <c r="AT78" s="17">
        <f>ROUND(INDEX('Pop and Housing Units'!$B$2:$P$115,MATCH('Property Value Dist'!$B78,'Pop and Housing Units'!$B$2:$B$115,0),MATCH('Property Value Dist'!AT$2,'Pop and Housing Units'!$B$2:$P$2,0))*INDEX(Assumptions!$A$1:$H$16,MATCH('Property Value Dist'!AT$4,Assumptions!$A$1:$A$16,0),MATCH('Property Value Dist'!AT$2,Assumptions!$A$1:$H$1,0)),0)</f>
        <v>70919</v>
      </c>
      <c r="AU78" s="17">
        <f>ROUND(INDEX('Pop and Housing Units'!$B$2:$P$115,MATCH('Property Value Dist'!$B78,'Pop and Housing Units'!$B$2:$B$115,0),MATCH('Property Value Dist'!AU$2,'Pop and Housing Units'!$B$2:$P$2,0))*INDEX(Assumptions!$A$1:$H$16,MATCH('Property Value Dist'!AU$4,Assumptions!$A$1:$A$16,0),MATCH('Property Value Dist'!AU$2,Assumptions!$A$1:$H$1,0)),0)</f>
        <v>27283</v>
      </c>
      <c r="AV78" s="17">
        <f>ROUND(INDEX('Pop and Housing Units'!$B$2:$P$115,MATCH('Property Value Dist'!$B78,'Pop and Housing Units'!$B$2:$B$115,0),MATCH('Property Value Dist'!AV$2,'Pop and Housing Units'!$B$2:$P$2,0))*INDEX(Assumptions!$A$1:$H$16,MATCH('Property Value Dist'!AV$4,Assumptions!$A$1:$A$16,0),MATCH('Property Value Dist'!AV$2,Assumptions!$A$1:$H$1,0)),0)</f>
        <v>82010</v>
      </c>
      <c r="AW78" s="17">
        <f>ROUND(INDEX('Pop and Housing Units'!$B$2:$P$115,MATCH('Property Value Dist'!$B78,'Pop and Housing Units'!$B$2:$B$115,0),MATCH('Property Value Dist'!AW$2,'Pop and Housing Units'!$B$2:$P$2,0))*INDEX(Assumptions!$A$1:$H$16,MATCH('Property Value Dist'!AW$4,Assumptions!$A$1:$A$16,0),MATCH('Property Value Dist'!AW$2,Assumptions!$A$1:$H$1,0)),0)</f>
        <v>23559</v>
      </c>
      <c r="AX78" s="17">
        <f>ROUND(INDEX('Pop and Housing Units'!$B$2:$P$115,MATCH('Property Value Dist'!$B78,'Pop and Housing Units'!$B$2:$B$115,0),MATCH('Property Value Dist'!AX$2,'Pop and Housing Units'!$B$2:$P$2,0))*INDEX(Assumptions!$A$1:$H$16,MATCH('Property Value Dist'!AX$4,Assumptions!$A$1:$A$16,0),MATCH('Property Value Dist'!AX$2,Assumptions!$A$1:$H$1,0)),0)</f>
        <v>14815</v>
      </c>
      <c r="AY78" s="17">
        <f>ROUND(INDEX('Pop and Housing Units'!$B$2:$P$115,MATCH('Property Value Dist'!$B78,'Pop and Housing Units'!$B$2:$B$115,0),MATCH('Property Value Dist'!AY$2,'Pop and Housing Units'!$B$2:$P$2,0))*INDEX(Assumptions!$A$1:$H$16,MATCH('Property Value Dist'!AY$4,Assumptions!$A$1:$A$16,0),MATCH('Property Value Dist'!AY$2,Assumptions!$A$1:$H$1,0)),0)</f>
        <v>8743</v>
      </c>
      <c r="AZ78" s="17">
        <f>ROUND(INDEX('Pop and Housing Units'!$B$2:$P$115,MATCH('Property Value Dist'!$B78,'Pop and Housing Units'!$B$2:$B$115,0),MATCH('Property Value Dist'!AZ$2,'Pop and Housing Units'!$B$2:$P$2,0))*INDEX(Assumptions!$A$1:$H$16,MATCH('Property Value Dist'!AZ$4,Assumptions!$A$1:$A$16,0),MATCH('Property Value Dist'!AZ$2,Assumptions!$A$1:$H$1,0)),0)</f>
        <v>2105</v>
      </c>
      <c r="BA78" s="17">
        <f>ROUND(INDEX('Pop and Housing Units'!$B$2:$P$115,MATCH('Property Value Dist'!$B78,'Pop and Housing Units'!$B$2:$B$115,0),MATCH('Property Value Dist'!BA$2,'Pop and Housing Units'!$B$2:$P$2,0))*INDEX(Assumptions!$A$1:$H$16,MATCH('Property Value Dist'!BA$4,Assumptions!$A$1:$A$16,0),MATCH('Property Value Dist'!BA$2,Assumptions!$A$1:$H$1,0)),0)</f>
        <v>4857</v>
      </c>
      <c r="BB78" s="17">
        <f>ROUND(INDEX('Pop and Housing Units'!$B$2:$P$115,MATCH('Property Value Dist'!$B78,'Pop and Housing Units'!$B$2:$B$115,0),MATCH('Property Value Dist'!BB$2,'Pop and Housing Units'!$B$2:$P$2,0))*INDEX(Assumptions!$A$1:$H$16,MATCH('Property Value Dist'!BB$4,Assumptions!$A$1:$A$16,0),MATCH('Property Value Dist'!BB$2,Assumptions!$A$1:$H$1,0)),0)</f>
        <v>2591</v>
      </c>
      <c r="BC78" s="17">
        <f>ROUND(INDEX('Pop and Housing Units'!$B$2:$P$115,MATCH('Property Value Dist'!$B78,'Pop and Housing Units'!$B$2:$B$115,0),MATCH('Property Value Dist'!BC$2,'Pop and Housing Units'!$B$2:$P$2,0))*INDEX(Assumptions!$A$1:$H$16,MATCH('Property Value Dist'!BC$4,Assumptions!$A$1:$A$16,0),MATCH('Property Value Dist'!BC$2,Assumptions!$A$1:$H$1,0)),0)</f>
        <v>95804</v>
      </c>
      <c r="BD78" s="17">
        <f>ROUND(INDEX('Pop and Housing Units'!$B$2:$P$115,MATCH('Property Value Dist'!$B78,'Pop and Housing Units'!$B$2:$B$115,0),MATCH('Property Value Dist'!BD$2,'Pop and Housing Units'!$B$2:$P$2,0))*INDEX(Assumptions!$A$1:$H$16,MATCH('Property Value Dist'!BD$4,Assumptions!$A$1:$A$16,0),MATCH('Property Value Dist'!BD$2,Assumptions!$A$1:$H$1,0)),0)</f>
        <v>134376</v>
      </c>
      <c r="BE78" s="17">
        <f>ROUND(INDEX('Pop and Housing Units'!$B$2:$P$115,MATCH('Property Value Dist'!$B78,'Pop and Housing Units'!$B$2:$B$115,0),MATCH('Property Value Dist'!BE$2,'Pop and Housing Units'!$B$2:$P$2,0))*INDEX(Assumptions!$A$1:$H$16,MATCH('Property Value Dist'!BE$4,Assumptions!$A$1:$A$16,0),MATCH('Property Value Dist'!BE$2,Assumptions!$A$1:$H$1,0)),0)</f>
        <v>181893</v>
      </c>
      <c r="BF78" s="17">
        <f>ROUND(INDEX('Pop and Housing Units'!$B$2:$P$115,MATCH('Property Value Dist'!$B78,'Pop and Housing Units'!$B$2:$B$115,0),MATCH('Property Value Dist'!BF$2,'Pop and Housing Units'!$B$2:$P$2,0))*INDEX(Assumptions!$A$1:$H$16,MATCH('Property Value Dist'!BF$4,Assumptions!$A$1:$A$16,0),MATCH('Property Value Dist'!BF$2,Assumptions!$A$1:$H$1,0)),0)</f>
        <v>179584</v>
      </c>
      <c r="BG78" s="17">
        <f>ROUND(INDEX('Pop and Housing Units'!$B$2:$P$115,MATCH('Property Value Dist'!$B78,'Pop and Housing Units'!$B$2:$B$115,0),MATCH('Property Value Dist'!BG$2,'Pop and Housing Units'!$B$2:$P$2,0))*INDEX(Assumptions!$A$1:$H$16,MATCH('Property Value Dist'!BG$4,Assumptions!$A$1:$A$16,0),MATCH('Property Value Dist'!BG$2,Assumptions!$A$1:$H$1,0)),0)</f>
        <v>114657</v>
      </c>
      <c r="BH78" s="17">
        <f>ROUND(INDEX('Pop and Housing Units'!$B$2:$P$115,MATCH('Property Value Dist'!$B78,'Pop and Housing Units'!$B$2:$B$115,0),MATCH('Property Value Dist'!BH$2,'Pop and Housing Units'!$B$2:$P$2,0))*INDEX(Assumptions!$A$1:$H$16,MATCH('Property Value Dist'!BH$4,Assumptions!$A$1:$A$16,0),MATCH('Property Value Dist'!BH$2,Assumptions!$A$1:$H$1,0)),0)</f>
        <v>65312</v>
      </c>
      <c r="BI78" s="17">
        <f>ROUND(INDEX('Pop and Housing Units'!$B$2:$P$115,MATCH('Property Value Dist'!$B78,'Pop and Housing Units'!$B$2:$B$115,0),MATCH('Property Value Dist'!BI$2,'Pop and Housing Units'!$B$2:$P$2,0))*INDEX(Assumptions!$A$1:$H$16,MATCH('Property Value Dist'!BI$4,Assumptions!$A$1:$A$16,0),MATCH('Property Value Dist'!BI$2,Assumptions!$A$1:$H$1,0)),0)</f>
        <v>121198</v>
      </c>
      <c r="BJ78" s="17">
        <f>ROUND(INDEX('Pop and Housing Units'!$B$2:$P$115,MATCH('Property Value Dist'!$B78,'Pop and Housing Units'!$B$2:$B$115,0),MATCH('Property Value Dist'!BJ$2,'Pop and Housing Units'!$B$2:$P$2,0))*INDEX(Assumptions!$A$1:$H$16,MATCH('Property Value Dist'!BJ$4,Assumptions!$A$1:$A$16,0),MATCH('Property Value Dist'!BJ$2,Assumptions!$A$1:$H$1,0)),0)</f>
        <v>40303</v>
      </c>
      <c r="BK78" s="17">
        <f>ROUND(INDEX('Pop and Housing Units'!$B$2:$P$115,MATCH('Property Value Dist'!$B78,'Pop and Housing Units'!$B$2:$B$115,0),MATCH('Property Value Dist'!BK$2,'Pop and Housing Units'!$B$2:$P$2,0))*INDEX(Assumptions!$A$1:$H$16,MATCH('Property Value Dist'!BK$4,Assumptions!$A$1:$A$16,0),MATCH('Property Value Dist'!BK$2,Assumptions!$A$1:$H$1,0)),0)</f>
        <v>13370</v>
      </c>
      <c r="BL78" s="17">
        <f>ROUND(INDEX('Pop and Housing Units'!$B$2:$P$115,MATCH('Property Value Dist'!$B78,'Pop and Housing Units'!$B$2:$B$115,0),MATCH('Property Value Dist'!BL$2,'Pop and Housing Units'!$B$2:$P$2,0))*INDEX(Assumptions!$A$1:$H$16,MATCH('Property Value Dist'!BL$4,Assumptions!$A$1:$A$16,0),MATCH('Property Value Dist'!BL$2,Assumptions!$A$1:$H$1,0)),0)</f>
        <v>8657</v>
      </c>
      <c r="BM78" s="17">
        <f>ROUND(INDEX('Pop and Housing Units'!$B$2:$P$115,MATCH('Property Value Dist'!$B78,'Pop and Housing Units'!$B$2:$B$115,0),MATCH('Property Value Dist'!BM$2,'Pop and Housing Units'!$B$2:$P$2,0))*INDEX(Assumptions!$A$1:$H$16,MATCH('Property Value Dist'!BM$4,Assumptions!$A$1:$A$16,0),MATCH('Property Value Dist'!BM$2,Assumptions!$A$1:$H$1,0)),0)</f>
        <v>1731</v>
      </c>
      <c r="BN78" s="17">
        <f>ROUND(INDEX('Pop and Housing Units'!$B$2:$P$115,MATCH('Property Value Dist'!$B78,'Pop and Housing Units'!$B$2:$B$115,0),MATCH('Property Value Dist'!BN$2,'Pop and Housing Units'!$B$2:$P$2,0))*INDEX(Assumptions!$A$1:$H$16,MATCH('Property Value Dist'!BN$4,Assumptions!$A$1:$A$16,0),MATCH('Property Value Dist'!BN$2,Assumptions!$A$1:$H$1,0)),0)</f>
        <v>289</v>
      </c>
      <c r="BO78" s="17">
        <f>ROUND(INDEX('Pop and Housing Units'!$B$2:$P$115,MATCH('Property Value Dist'!$B78,'Pop and Housing Units'!$B$2:$B$115,0),MATCH('Property Value Dist'!BO$2,'Pop and Housing Units'!$B$2:$P$2,0))*INDEX(Assumptions!$A$1:$H$16,MATCH('Property Value Dist'!BO$4,Assumptions!$A$1:$A$16,0),MATCH('Property Value Dist'!BO$2,Assumptions!$A$1:$H$1,0)),0)</f>
        <v>4713</v>
      </c>
      <c r="BP78" s="17">
        <f>ROUND(INDEX('Pop and Housing Units'!$B$2:$P$115,MATCH('Property Value Dist'!$B78,'Pop and Housing Units'!$B$2:$B$115,0),MATCH('Property Value Dist'!BP$2,'Pop and Housing Units'!$B$2:$P$2,0))*INDEX(Assumptions!$A$1:$H$16,MATCH('Property Value Dist'!BP$4,Assumptions!$A$1:$A$16,0),MATCH('Property Value Dist'!BP$2,Assumptions!$A$1:$H$1,0)),0)</f>
        <v>21236</v>
      </c>
      <c r="BQ78" s="17">
        <f>ROUND(INDEX('Pop and Housing Units'!$B$2:$P$115,MATCH('Property Value Dist'!$B78,'Pop and Housing Units'!$B$2:$B$115,0),MATCH('Property Value Dist'!BQ$2,'Pop and Housing Units'!$B$2:$P$2,0))*INDEX(Assumptions!$A$1:$H$16,MATCH('Property Value Dist'!BQ$4,Assumptions!$A$1:$A$16,0),MATCH('Property Value Dist'!BQ$2,Assumptions!$A$1:$H$1,0)),0)</f>
        <v>44179</v>
      </c>
      <c r="BR78" s="17">
        <f>ROUND(INDEX('Pop and Housing Units'!$B$2:$P$115,MATCH('Property Value Dist'!$B78,'Pop and Housing Units'!$B$2:$B$115,0),MATCH('Property Value Dist'!BR$2,'Pop and Housing Units'!$B$2:$P$2,0))*INDEX(Assumptions!$A$1:$H$16,MATCH('Property Value Dist'!BR$4,Assumptions!$A$1:$A$16,0),MATCH('Property Value Dist'!BR$2,Assumptions!$A$1:$H$1,0)),0)</f>
        <v>37380</v>
      </c>
      <c r="BS78" s="17">
        <f>ROUND(INDEX('Pop and Housing Units'!$B$2:$P$115,MATCH('Property Value Dist'!$B78,'Pop and Housing Units'!$B$2:$B$115,0),MATCH('Property Value Dist'!BS$2,'Pop and Housing Units'!$B$2:$P$2,0))*INDEX(Assumptions!$A$1:$H$16,MATCH('Property Value Dist'!BS$4,Assumptions!$A$1:$A$16,0),MATCH('Property Value Dist'!BS$2,Assumptions!$A$1:$H$1,0)),0)</f>
        <v>44906</v>
      </c>
      <c r="BT78" s="17">
        <f>ROUND(INDEX('Pop and Housing Units'!$B$2:$P$115,MATCH('Property Value Dist'!$B78,'Pop and Housing Units'!$B$2:$B$115,0),MATCH('Property Value Dist'!BT$2,'Pop and Housing Units'!$B$2:$P$2,0))*INDEX(Assumptions!$A$1:$H$16,MATCH('Property Value Dist'!BT$4,Assumptions!$A$1:$A$16,0),MATCH('Property Value Dist'!BT$2,Assumptions!$A$1:$H$1,0)),0)</f>
        <v>28678</v>
      </c>
      <c r="BU78" s="17">
        <f>ROUND(INDEX('Pop and Housing Units'!$B$2:$P$115,MATCH('Property Value Dist'!$B78,'Pop and Housing Units'!$B$2:$B$115,0),MATCH('Property Value Dist'!BU$2,'Pop and Housing Units'!$B$2:$P$2,0))*INDEX(Assumptions!$A$1:$H$16,MATCH('Property Value Dist'!BU$4,Assumptions!$A$1:$A$16,0),MATCH('Property Value Dist'!BU$2,Assumptions!$A$1:$H$1,0)),0)</f>
        <v>16284</v>
      </c>
      <c r="BV78" s="17">
        <f>ROUND(INDEX('Pop and Housing Units'!$B$2:$P$115,MATCH('Property Value Dist'!$B78,'Pop and Housing Units'!$B$2:$B$115,0),MATCH('Property Value Dist'!BV$2,'Pop and Housing Units'!$B$2:$P$2,0))*INDEX(Assumptions!$A$1:$H$16,MATCH('Property Value Dist'!BV$4,Assumptions!$A$1:$A$16,0),MATCH('Property Value Dist'!BV$2,Assumptions!$A$1:$H$1,0)),0)</f>
        <v>47620</v>
      </c>
      <c r="BW78" s="17">
        <f>ROUND(INDEX('Pop and Housing Units'!$B$2:$P$115,MATCH('Property Value Dist'!$B78,'Pop and Housing Units'!$B$2:$B$115,0),MATCH('Property Value Dist'!BW$2,'Pop and Housing Units'!$B$2:$P$2,0))*INDEX(Assumptions!$A$1:$H$16,MATCH('Property Value Dist'!BW$4,Assumptions!$A$1:$A$16,0),MATCH('Property Value Dist'!BW$2,Assumptions!$A$1:$H$1,0)),0)</f>
        <v>22411</v>
      </c>
      <c r="BX78" s="17">
        <f>ROUND(INDEX('Pop and Housing Units'!$B$2:$P$115,MATCH('Property Value Dist'!$B78,'Pop and Housing Units'!$B$2:$B$115,0),MATCH('Property Value Dist'!BX$2,'Pop and Housing Units'!$B$2:$P$2,0))*INDEX(Assumptions!$A$1:$H$16,MATCH('Property Value Dist'!BX$4,Assumptions!$A$1:$A$16,0),MATCH('Property Value Dist'!BX$2,Assumptions!$A$1:$H$1,0)),0)</f>
        <v>8534</v>
      </c>
      <c r="BY78" s="17">
        <f>ROUND(INDEX('Pop and Housing Units'!$B$2:$P$115,MATCH('Property Value Dist'!$B78,'Pop and Housing Units'!$B$2:$B$115,0),MATCH('Property Value Dist'!BY$2,'Pop and Housing Units'!$B$2:$P$2,0))*INDEX(Assumptions!$A$1:$H$16,MATCH('Property Value Dist'!BY$4,Assumptions!$A$1:$A$16,0),MATCH('Property Value Dist'!BY$2,Assumptions!$A$1:$H$1,0)),0)</f>
        <v>4421</v>
      </c>
      <c r="BZ78" s="17">
        <f>ROUND(INDEX('Pop and Housing Units'!$B$2:$P$115,MATCH('Property Value Dist'!$B78,'Pop and Housing Units'!$B$2:$B$115,0),MATCH('Property Value Dist'!BZ$2,'Pop and Housing Units'!$B$2:$P$2,0))*INDEX(Assumptions!$A$1:$H$16,MATCH('Property Value Dist'!BZ$4,Assumptions!$A$1:$A$16,0),MATCH('Property Value Dist'!BZ$2,Assumptions!$A$1:$H$1,0)),0)</f>
        <v>3022</v>
      </c>
      <c r="CA78" s="17">
        <f>ROUND(INDEX('Pop and Housing Units'!$B$2:$P$115,MATCH('Property Value Dist'!$B78,'Pop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78" s="17">
        <f>ROUND(INDEX('Pop and Housing Units'!$B$2:$P$115,MATCH('Property Value Dist'!$B78,'Pop and Housing Units'!$B$2:$B$115,0),MATCH('Property Value Dist'!CB$2,'Pop and Housing Units'!$B$2:$P$2,0))*INDEX(Assumptions!$A$1:$H$16,MATCH('Property Value Dist'!CB$4,Assumptions!$A$1:$A$16,0),MATCH('Property Value Dist'!CB$2,Assumptions!$A$1:$H$1,0)),0)</f>
        <v>1119</v>
      </c>
    </row>
    <row r="79" spans="2:80">
      <c r="B79" s="18">
        <f t="shared" si="7"/>
        <v>2094</v>
      </c>
      <c r="C79" s="19">
        <f>ROUND(INDEX('Pop and Housing Units'!$B$2:$P$115,MATCH('Property Value Dist'!$B79,'Pop and Housing Units'!$B$2:$B$115,0),MATCH('Property Value Dist'!C$2,'Pop and Housing Units'!$B$2:$P$2,0))*INDEX(Assumptions!$A$1:$H$16,MATCH('Property Value Dist'!C$4,Assumptions!$A$1:$A$16,0),MATCH('Property Value Dist'!C$2,Assumptions!$A$1:$H$1,0)),0)</f>
        <v>973913</v>
      </c>
      <c r="D79" s="19">
        <f>ROUND(INDEX('Pop and Housing Units'!$B$2:$P$115,MATCH('Property Value Dist'!$B79,'Pop and Housing Units'!$B$2:$B$115,0),MATCH('Property Value Dist'!D$2,'Pop and Housing Units'!$B$2:$P$2,0))*INDEX(Assumptions!$A$1:$H$16,MATCH('Property Value Dist'!D$4,Assumptions!$A$1:$A$16,0),MATCH('Property Value Dist'!D$2,Assumptions!$A$1:$H$1,0)),0)</f>
        <v>1039595</v>
      </c>
      <c r="E79" s="19">
        <f>ROUND(INDEX('Pop and Housing Units'!$B$2:$P$115,MATCH('Property Value Dist'!$B79,'Pop and Housing Units'!$B$2:$B$115,0),MATCH('Property Value Dist'!E$2,'Pop and Housing Units'!$B$2:$P$2,0))*INDEX(Assumptions!$A$1:$H$16,MATCH('Property Value Dist'!E$4,Assumptions!$A$1:$A$16,0),MATCH('Property Value Dist'!E$2,Assumptions!$A$1:$H$1,0)),0)</f>
        <v>1574115</v>
      </c>
      <c r="F79" s="19">
        <f>ROUND(INDEX('Pop and Housing Units'!$B$2:$P$115,MATCH('Property Value Dist'!$B79,'Pop and Housing Units'!$B$2:$B$115,0),MATCH('Property Value Dist'!F$2,'Pop and Housing Units'!$B$2:$P$2,0))*INDEX(Assumptions!$A$1:$H$16,MATCH('Property Value Dist'!F$4,Assumptions!$A$1:$A$16,0),MATCH('Property Value Dist'!F$2,Assumptions!$A$1:$H$1,0)),0)</f>
        <v>3632922</v>
      </c>
      <c r="G79" s="19">
        <f>ROUND(INDEX('Pop and Housing Units'!$B$2:$P$115,MATCH('Property Value Dist'!$B79,'Pop and Housing Units'!$B$2:$B$115,0),MATCH('Property Value Dist'!G$2,'Pop and Housing Units'!$B$2:$P$2,0))*INDEX(Assumptions!$A$1:$H$16,MATCH('Property Value Dist'!G$4,Assumptions!$A$1:$A$16,0),MATCH('Property Value Dist'!G$2,Assumptions!$A$1:$H$1,0)),0)</f>
        <v>2441577</v>
      </c>
      <c r="H79" s="19">
        <f>ROUND(INDEX('Pop and Housing Units'!$B$2:$P$115,MATCH('Property Value Dist'!$B79,'Pop and Housing Units'!$B$2:$B$115,0),MATCH('Property Value Dist'!H$2,'Pop and Housing Units'!$B$2:$P$2,0))*INDEX(Assumptions!$A$1:$H$16,MATCH('Property Value Dist'!H$4,Assumptions!$A$1:$A$16,0),MATCH('Property Value Dist'!H$2,Assumptions!$A$1:$H$1,0)),0)</f>
        <v>1852700</v>
      </c>
      <c r="I79" s="19">
        <f>ROUND(INDEX('Pop and Housing Units'!$B$2:$P$115,MATCH('Property Value Dist'!$B79,'Pop and Housing Units'!$B$2:$B$115,0),MATCH('Property Value Dist'!I$2,'Pop and Housing Units'!$B$2:$P$2,0))*INDEX(Assumptions!$A$1:$H$16,MATCH('Property Value Dist'!I$4,Assumptions!$A$1:$A$16,0),MATCH('Property Value Dist'!I$2,Assumptions!$A$1:$H$1,0)),0)</f>
        <v>5191183</v>
      </c>
      <c r="J79" s="19">
        <f>ROUND(INDEX('Pop and Housing Units'!$B$2:$P$115,MATCH('Property Value Dist'!$B79,'Pop and Housing Units'!$B$2:$B$115,0),MATCH('Property Value Dist'!J$2,'Pop and Housing Units'!$B$2:$P$2,0))*INDEX(Assumptions!$A$1:$H$16,MATCH('Property Value Dist'!J$4,Assumptions!$A$1:$A$16,0),MATCH('Property Value Dist'!J$2,Assumptions!$A$1:$H$1,0)),0)</f>
        <v>2606916</v>
      </c>
      <c r="K79" s="19">
        <f>ROUND(INDEX('Pop and Housing Units'!$B$2:$P$115,MATCH('Property Value Dist'!$B79,'Pop and Housing Units'!$B$2:$B$115,0),MATCH('Property Value Dist'!K$2,'Pop and Housing Units'!$B$2:$P$2,0))*INDEX(Assumptions!$A$1:$H$16,MATCH('Property Value Dist'!K$4,Assumptions!$A$1:$A$16,0),MATCH('Property Value Dist'!K$2,Assumptions!$A$1:$H$1,0)),0)</f>
        <v>1195875</v>
      </c>
      <c r="L79" s="19">
        <f>ROUND(INDEX('Pop and Housing Units'!$B$2:$P$115,MATCH('Property Value Dist'!$B79,'Pop and Housing Units'!$B$2:$B$115,0),MATCH('Property Value Dist'!L$2,'Pop and Housing Units'!$B$2:$P$2,0))*INDEX(Assumptions!$A$1:$H$16,MATCH('Property Value Dist'!L$4,Assumptions!$A$1:$A$16,0),MATCH('Property Value Dist'!L$2,Assumptions!$A$1:$H$1,0)),0)</f>
        <v>1297796</v>
      </c>
      <c r="M79" s="19">
        <f>ROUND(INDEX('Pop and Housing Units'!$B$2:$P$115,MATCH('Property Value Dist'!$B79,'Pop and Housing Units'!$B$2:$B$115,0),MATCH('Property Value Dist'!M$2,'Pop and Housing Units'!$B$2:$P$2,0))*INDEX(Assumptions!$A$1:$H$16,MATCH('Property Value Dist'!M$4,Assumptions!$A$1:$A$16,0),MATCH('Property Value Dist'!M$2,Assumptions!$A$1:$H$1,0)),0)</f>
        <v>450718</v>
      </c>
      <c r="N79" s="19">
        <f>ROUND(INDEX('Pop and Housing Units'!$B$2:$P$115,MATCH('Property Value Dist'!$B79,'Pop and Housing Units'!$B$2:$B$115,0),MATCH('Property Value Dist'!N$2,'Pop and Housing Units'!$B$2:$P$2,0))*INDEX(Assumptions!$A$1:$H$16,MATCH('Property Value Dist'!N$4,Assumptions!$A$1:$A$16,0),MATCH('Property Value Dist'!N$2,Assumptions!$A$1:$H$1,0)),0)</f>
        <v>255935</v>
      </c>
      <c r="O79" s="19">
        <f>ROUND(INDEX('Pop and Housing Units'!$B$2:$P$115,MATCH('Property Value Dist'!$B79,'Pop and Housing Units'!$B$2:$B$115,0),MATCH('Property Value Dist'!O$2,'Pop and Housing Units'!$B$2:$P$2,0))*INDEX(Assumptions!$A$1:$H$16,MATCH('Property Value Dist'!O$4,Assumptions!$A$1:$A$16,0),MATCH('Property Value Dist'!O$2,Assumptions!$A$1:$H$1,0)),0)</f>
        <v>135895</v>
      </c>
      <c r="P79" s="19">
        <f>ROUND(INDEX('Pop and Housing Units'!$B$2:$P$115,MATCH('Property Value Dist'!$B79,'Pop and Housing Units'!$B$2:$B$115,0),MATCH('Property Value Dist'!P$2,'Pop and Housing Units'!$B$2:$P$2,0))*INDEX(Assumptions!$A$1:$H$16,MATCH('Property Value Dist'!P$4,Assumptions!$A$1:$A$16,0),MATCH('Property Value Dist'!P$2,Assumptions!$A$1:$H$1,0)),0)</f>
        <v>1020543</v>
      </c>
      <c r="Q79" s="19">
        <f>ROUND(INDEX('Pop and Housing Units'!$B$2:$P$115,MATCH('Property Value Dist'!$B79,'Pop and Housing Units'!$B$2:$B$115,0),MATCH('Property Value Dist'!Q$2,'Pop and Housing Units'!$B$2:$P$2,0))*INDEX(Assumptions!$A$1:$H$16,MATCH('Property Value Dist'!Q$4,Assumptions!$A$1:$A$16,0),MATCH('Property Value Dist'!Q$2,Assumptions!$A$1:$H$1,0)),0)</f>
        <v>865769</v>
      </c>
      <c r="R79" s="19">
        <f>ROUND(INDEX('Pop and Housing Units'!$B$2:$P$115,MATCH('Property Value Dist'!$B79,'Pop and Housing Units'!$B$2:$B$115,0),MATCH('Property Value Dist'!R$2,'Pop and Housing Units'!$B$2:$P$2,0))*INDEX(Assumptions!$A$1:$H$16,MATCH('Property Value Dist'!R$4,Assumptions!$A$1:$A$16,0),MATCH('Property Value Dist'!R$2,Assumptions!$A$1:$H$1,0)),0)</f>
        <v>1117277</v>
      </c>
      <c r="S79" s="19">
        <f>ROUND(INDEX('Pop and Housing Units'!$B$2:$P$115,MATCH('Property Value Dist'!$B79,'Pop and Housing Units'!$B$2:$B$115,0),MATCH('Property Value Dist'!S$2,'Pop and Housing Units'!$B$2:$P$2,0))*INDEX(Assumptions!$A$1:$H$16,MATCH('Property Value Dist'!S$4,Assumptions!$A$1:$A$16,0),MATCH('Property Value Dist'!S$2,Assumptions!$A$1:$H$1,0)),0)</f>
        <v>2468328</v>
      </c>
      <c r="T79" s="19">
        <f>ROUND(INDEX('Pop and Housing Units'!$B$2:$P$115,MATCH('Property Value Dist'!$B79,'Pop and Housing Units'!$B$2:$B$115,0),MATCH('Property Value Dist'!T$2,'Pop and Housing Units'!$B$2:$P$2,0))*INDEX(Assumptions!$A$1:$H$16,MATCH('Property Value Dist'!T$4,Assumptions!$A$1:$A$16,0),MATCH('Property Value Dist'!T$2,Assumptions!$A$1:$H$1,0)),0)</f>
        <v>1805700</v>
      </c>
      <c r="U79" s="19">
        <f>ROUND(INDEX('Pop and Housing Units'!$B$2:$P$115,MATCH('Property Value Dist'!$B79,'Pop and Housing Units'!$B$2:$B$115,0),MATCH('Property Value Dist'!U$2,'Pop and Housing Units'!$B$2:$P$2,0))*INDEX(Assumptions!$A$1:$H$16,MATCH('Property Value Dist'!U$4,Assumptions!$A$1:$A$16,0),MATCH('Property Value Dist'!U$2,Assumptions!$A$1:$H$1,0)),0)</f>
        <v>1526784</v>
      </c>
      <c r="V79" s="19">
        <f>ROUND(INDEX('Pop and Housing Units'!$B$2:$P$115,MATCH('Property Value Dist'!$B79,'Pop and Housing Units'!$B$2:$B$115,0),MATCH('Property Value Dist'!V$2,'Pop and Housing Units'!$B$2:$P$2,0))*INDEX(Assumptions!$A$1:$H$16,MATCH('Property Value Dist'!V$4,Assumptions!$A$1:$A$16,0),MATCH('Property Value Dist'!V$2,Assumptions!$A$1:$H$1,0)),0)</f>
        <v>3940296</v>
      </c>
      <c r="W79" s="19">
        <f>ROUND(INDEX('Pop and Housing Units'!$B$2:$P$115,MATCH('Property Value Dist'!$B79,'Pop and Housing Units'!$B$2:$B$115,0),MATCH('Property Value Dist'!W$2,'Pop and Housing Units'!$B$2:$P$2,0))*INDEX(Assumptions!$A$1:$H$16,MATCH('Property Value Dist'!W$4,Assumptions!$A$1:$A$16,0),MATCH('Property Value Dist'!W$2,Assumptions!$A$1:$H$1,0)),0)</f>
        <v>1815374</v>
      </c>
      <c r="X79" s="19">
        <f>ROUND(INDEX('Pop and Housing Units'!$B$2:$P$115,MATCH('Property Value Dist'!$B79,'Pop and Housing Units'!$B$2:$B$115,0),MATCH('Property Value Dist'!X$2,'Pop and Housing Units'!$B$2:$P$2,0))*INDEX(Assumptions!$A$1:$H$16,MATCH('Property Value Dist'!X$4,Assumptions!$A$1:$A$16,0),MATCH('Property Value Dist'!X$2,Assumptions!$A$1:$H$1,0)),0)</f>
        <v>783545</v>
      </c>
      <c r="Y79" s="19">
        <f>ROUND(INDEX('Pop and Housing Units'!$B$2:$P$115,MATCH('Property Value Dist'!$B79,'Pop and Housing Units'!$B$2:$B$115,0),MATCH('Property Value Dist'!Y$2,'Pop and Housing Units'!$B$2:$P$2,0))*INDEX(Assumptions!$A$1:$H$16,MATCH('Property Value Dist'!Y$4,Assumptions!$A$1:$A$16,0),MATCH('Property Value Dist'!Y$2,Assumptions!$A$1:$H$1,0)),0)</f>
        <v>499792</v>
      </c>
      <c r="Z79" s="19">
        <f>ROUND(INDEX('Pop and Housing Units'!$B$2:$P$115,MATCH('Property Value Dist'!$B79,'Pop and Housing Units'!$B$2:$B$115,0),MATCH('Property Value Dist'!Z$2,'Pop and Housing Units'!$B$2:$P$2,0))*INDEX(Assumptions!$A$1:$H$16,MATCH('Property Value Dist'!Z$4,Assumptions!$A$1:$A$16,0),MATCH('Property Value Dist'!Z$2,Assumptions!$A$1:$H$1,0)),0)</f>
        <v>128979</v>
      </c>
      <c r="AA79" s="19">
        <f>ROUND(INDEX('Pop and Housing Units'!$B$2:$P$115,MATCH('Property Value Dist'!$B79,'Pop and Housing Units'!$B$2:$B$115,0),MATCH('Property Value Dist'!AA$2,'Pop and Housing Units'!$B$2:$P$2,0))*INDEX(Assumptions!$A$1:$H$16,MATCH('Property Value Dist'!AA$4,Assumptions!$A$1:$A$16,0),MATCH('Property Value Dist'!AA$2,Assumptions!$A$1:$H$1,0)),0)</f>
        <v>90285</v>
      </c>
      <c r="AB79" s="19">
        <f>ROUND(INDEX('Pop and Housing Units'!$B$2:$P$115,MATCH('Property Value Dist'!$B79,'Pop and Housing Units'!$B$2:$B$115,0),MATCH('Property Value Dist'!AB$2,'Pop and Housing Units'!$B$2:$P$2,0))*INDEX(Assumptions!$A$1:$H$16,MATCH('Property Value Dist'!AB$4,Assumptions!$A$1:$A$16,0),MATCH('Property Value Dist'!AB$2,Assumptions!$A$1:$H$1,0)),0)</f>
        <v>59653</v>
      </c>
      <c r="AC79" s="19">
        <f>ROUND(INDEX('Pop and Housing Units'!$B$2:$P$115,MATCH('Property Value Dist'!$B79,'Pop and Housing Units'!$B$2:$B$115,0),MATCH('Property Value Dist'!AC$2,'Pop and Housing Units'!$B$2:$P$2,0))*INDEX(Assumptions!$A$1:$H$16,MATCH('Property Value Dist'!AC$4,Assumptions!$A$1:$A$16,0),MATCH('Property Value Dist'!AC$2,Assumptions!$A$1:$H$1,0)),0)</f>
        <v>632700</v>
      </c>
      <c r="AD79" s="19">
        <f>ROUND(INDEX('Pop and Housing Units'!$B$2:$P$115,MATCH('Property Value Dist'!$B79,'Pop and Housing Units'!$B$2:$B$115,0),MATCH('Property Value Dist'!AD$2,'Pop and Housing Units'!$B$2:$P$2,0))*INDEX(Assumptions!$A$1:$H$16,MATCH('Property Value Dist'!AD$4,Assumptions!$A$1:$A$16,0),MATCH('Property Value Dist'!AD$2,Assumptions!$A$1:$H$1,0)),0)</f>
        <v>1107225</v>
      </c>
      <c r="AE79" s="19">
        <f>ROUND(INDEX('Pop and Housing Units'!$B$2:$P$115,MATCH('Property Value Dist'!$B79,'Pop and Housing Units'!$B$2:$B$115,0),MATCH('Property Value Dist'!AE$2,'Pop and Housing Units'!$B$2:$P$2,0))*INDEX(Assumptions!$A$1:$H$16,MATCH('Property Value Dist'!AE$4,Assumptions!$A$1:$A$16,0),MATCH('Property Value Dist'!AE$2,Assumptions!$A$1:$H$1,0)),0)</f>
        <v>1995849</v>
      </c>
      <c r="AF79" s="19">
        <f>ROUND(INDEX('Pop and Housing Units'!$B$2:$P$115,MATCH('Property Value Dist'!$B79,'Pop and Housing Units'!$B$2:$B$115,0),MATCH('Property Value Dist'!AF$2,'Pop and Housing Units'!$B$2:$P$2,0))*INDEX(Assumptions!$A$1:$H$16,MATCH('Property Value Dist'!AF$4,Assumptions!$A$1:$A$16,0),MATCH('Property Value Dist'!AF$2,Assumptions!$A$1:$H$1,0)),0)</f>
        <v>3840631</v>
      </c>
      <c r="AG79" s="19">
        <f>ROUND(INDEX('Pop and Housing Units'!$B$2:$P$115,MATCH('Property Value Dist'!$B79,'Pop and Housing Units'!$B$2:$B$115,0),MATCH('Property Value Dist'!AG$2,'Pop and Housing Units'!$B$2:$P$2,0))*INDEX(Assumptions!$A$1:$H$16,MATCH('Property Value Dist'!AG$4,Assumptions!$A$1:$A$16,0),MATCH('Property Value Dist'!AG$2,Assumptions!$A$1:$H$1,0)),0)</f>
        <v>1871441</v>
      </c>
      <c r="AH79" s="19">
        <f>ROUND(INDEX('Pop and Housing Units'!$B$2:$P$115,MATCH('Property Value Dist'!$B79,'Pop and Housing Units'!$B$2:$B$115,0),MATCH('Property Value Dist'!AH$2,'Pop and Housing Units'!$B$2:$P$2,0))*INDEX(Assumptions!$A$1:$H$16,MATCH('Property Value Dist'!AH$4,Assumptions!$A$1:$A$16,0),MATCH('Property Value Dist'!AH$2,Assumptions!$A$1:$H$1,0)),0)</f>
        <v>1352485</v>
      </c>
      <c r="AI79" s="19">
        <f>ROUND(INDEX('Pop and Housing Units'!$B$2:$P$115,MATCH('Property Value Dist'!$B79,'Pop and Housing Units'!$B$2:$B$115,0),MATCH('Property Value Dist'!AI$2,'Pop and Housing Units'!$B$2:$P$2,0))*INDEX(Assumptions!$A$1:$H$16,MATCH('Property Value Dist'!AI$4,Assumptions!$A$1:$A$16,0),MATCH('Property Value Dist'!AI$2,Assumptions!$A$1:$H$1,0)),0)</f>
        <v>3366106</v>
      </c>
      <c r="AJ79" s="19">
        <f>ROUND(INDEX('Pop and Housing Units'!$B$2:$P$115,MATCH('Property Value Dist'!$B79,'Pop and Housing Units'!$B$2:$B$115,0),MATCH('Property Value Dist'!AJ$2,'Pop and Housing Units'!$B$2:$P$2,0))*INDEX(Assumptions!$A$1:$H$16,MATCH('Property Value Dist'!AJ$4,Assumptions!$A$1:$A$16,0),MATCH('Property Value Dist'!AJ$2,Assumptions!$A$1:$H$1,0)),0)</f>
        <v>1791465</v>
      </c>
      <c r="AK79" s="19">
        <f>ROUND(INDEX('Pop and Housing Units'!$B$2:$P$115,MATCH('Property Value Dist'!$B79,'Pop and Housing Units'!$B$2:$B$115,0),MATCH('Property Value Dist'!AK$2,'Pop and Housing Units'!$B$2:$P$2,0))*INDEX(Assumptions!$A$1:$H$16,MATCH('Property Value Dist'!AK$4,Assumptions!$A$1:$A$16,0),MATCH('Property Value Dist'!AK$2,Assumptions!$A$1:$H$1,0)),0)</f>
        <v>771325</v>
      </c>
      <c r="AL79" s="19">
        <f>ROUND(INDEX('Pop and Housing Units'!$B$2:$P$115,MATCH('Property Value Dist'!$B79,'Pop and Housing Units'!$B$2:$B$115,0),MATCH('Property Value Dist'!AL$2,'Pop and Housing Units'!$B$2:$P$2,0))*INDEX(Assumptions!$A$1:$H$16,MATCH('Property Value Dist'!AL$4,Assumptions!$A$1:$A$16,0),MATCH('Property Value Dist'!AL$2,Assumptions!$A$1:$H$1,0)),0)</f>
        <v>757107</v>
      </c>
      <c r="AM79" s="19">
        <f>ROUND(INDEX('Pop and Housing Units'!$B$2:$P$115,MATCH('Property Value Dist'!$B79,'Pop and Housing Units'!$B$2:$B$115,0),MATCH('Property Value Dist'!AM$2,'Pop and Housing Units'!$B$2:$P$2,0))*INDEX(Assumptions!$A$1:$H$16,MATCH('Property Value Dist'!AM$4,Assumptions!$A$1:$A$16,0),MATCH('Property Value Dist'!AM$2,Assumptions!$A$1:$H$1,0)),0)</f>
        <v>154621</v>
      </c>
      <c r="AN79" s="19">
        <f>ROUND(INDEX('Pop and Housing Units'!$B$2:$P$115,MATCH('Property Value Dist'!$B79,'Pop and Housing Units'!$B$2:$B$115,0),MATCH('Property Value Dist'!AN$2,'Pop and Housing Units'!$B$2:$P$2,0))*INDEX(Assumptions!$A$1:$H$16,MATCH('Property Value Dist'!AN$4,Assumptions!$A$1:$A$16,0),MATCH('Property Value Dist'!AN$2,Assumptions!$A$1:$H$1,0)),0)</f>
        <v>63981</v>
      </c>
      <c r="AO79" s="19">
        <f>ROUND(INDEX('Pop and Housing Units'!$B$2:$P$115,MATCH('Property Value Dist'!$B79,'Pop and Housing Units'!$B$2:$B$115,0),MATCH('Property Value Dist'!AO$2,'Pop and Housing Units'!$B$2:$P$2,0))*INDEX(Assumptions!$A$1:$H$16,MATCH('Property Value Dist'!AO$4,Assumptions!$A$1:$A$16,0),MATCH('Property Value Dist'!AO$2,Assumptions!$A$1:$H$1,0)),0)</f>
        <v>67535</v>
      </c>
      <c r="AP79" s="19">
        <f>ROUND(INDEX('Pop and Housing Units'!$B$2:$P$115,MATCH('Property Value Dist'!$B79,'Pop and Housing Units'!$B$2:$B$115,0),MATCH('Property Value Dist'!AP$2,'Pop and Housing Units'!$B$2:$P$2,0))*INDEX(Assumptions!$A$1:$H$16,MATCH('Property Value Dist'!AP$4,Assumptions!$A$1:$A$16,0),MATCH('Property Value Dist'!AP$2,Assumptions!$A$1:$H$1,0)),0)</f>
        <v>153168</v>
      </c>
      <c r="AQ79" s="19">
        <f>ROUND(INDEX('Pop and Housing Units'!$B$2:$P$115,MATCH('Property Value Dist'!$B79,'Pop and Housing Units'!$B$2:$B$115,0),MATCH('Property Value Dist'!AQ$2,'Pop and Housing Units'!$B$2:$P$2,0))*INDEX(Assumptions!$A$1:$H$16,MATCH('Property Value Dist'!AQ$4,Assumptions!$A$1:$A$16,0),MATCH('Property Value Dist'!AQ$2,Assumptions!$A$1:$H$1,0)),0)</f>
        <v>153657</v>
      </c>
      <c r="AR79" s="19">
        <f>ROUND(INDEX('Pop and Housing Units'!$B$2:$P$115,MATCH('Property Value Dist'!$B79,'Pop and Housing Units'!$B$2:$B$115,0),MATCH('Property Value Dist'!AR$2,'Pop and Housing Units'!$B$2:$P$2,0))*INDEX(Assumptions!$A$1:$H$16,MATCH('Property Value Dist'!AR$4,Assumptions!$A$1:$A$16,0),MATCH('Property Value Dist'!AR$2,Assumptions!$A$1:$H$1,0)),0)</f>
        <v>128427</v>
      </c>
      <c r="AS79" s="19">
        <f>ROUND(INDEX('Pop and Housing Units'!$B$2:$P$115,MATCH('Property Value Dist'!$B79,'Pop and Housing Units'!$B$2:$B$115,0),MATCH('Property Value Dist'!AS$2,'Pop and Housing Units'!$B$2:$P$2,0))*INDEX(Assumptions!$A$1:$H$16,MATCH('Property Value Dist'!AS$4,Assumptions!$A$1:$A$16,0),MATCH('Property Value Dist'!AS$2,Assumptions!$A$1:$H$1,0)),0)</f>
        <v>140472</v>
      </c>
      <c r="AT79" s="19">
        <f>ROUND(INDEX('Pop and Housing Units'!$B$2:$P$115,MATCH('Property Value Dist'!$B79,'Pop and Housing Units'!$B$2:$B$115,0),MATCH('Property Value Dist'!AT$2,'Pop and Housing Units'!$B$2:$P$2,0))*INDEX(Assumptions!$A$1:$H$16,MATCH('Property Value Dist'!AT$4,Assumptions!$A$1:$A$16,0),MATCH('Property Value Dist'!AT$2,Assumptions!$A$1:$H$1,0)),0)</f>
        <v>71294</v>
      </c>
      <c r="AU79" s="19">
        <f>ROUND(INDEX('Pop and Housing Units'!$B$2:$P$115,MATCH('Property Value Dist'!$B79,'Pop and Housing Units'!$B$2:$B$115,0),MATCH('Property Value Dist'!AU$2,'Pop and Housing Units'!$B$2:$P$2,0))*INDEX(Assumptions!$A$1:$H$16,MATCH('Property Value Dist'!AU$4,Assumptions!$A$1:$A$16,0),MATCH('Property Value Dist'!AU$2,Assumptions!$A$1:$H$1,0)),0)</f>
        <v>27427</v>
      </c>
      <c r="AV79" s="19">
        <f>ROUND(INDEX('Pop and Housing Units'!$B$2:$P$115,MATCH('Property Value Dist'!$B79,'Pop and Housing Units'!$B$2:$B$115,0),MATCH('Property Value Dist'!AV$2,'Pop and Housing Units'!$B$2:$P$2,0))*INDEX(Assumptions!$A$1:$H$16,MATCH('Property Value Dist'!AV$4,Assumptions!$A$1:$A$16,0),MATCH('Property Value Dist'!AV$2,Assumptions!$A$1:$H$1,0)),0)</f>
        <v>82444</v>
      </c>
      <c r="AW79" s="19">
        <f>ROUND(INDEX('Pop and Housing Units'!$B$2:$P$115,MATCH('Property Value Dist'!$B79,'Pop and Housing Units'!$B$2:$B$115,0),MATCH('Property Value Dist'!AW$2,'Pop and Housing Units'!$B$2:$P$2,0))*INDEX(Assumptions!$A$1:$H$16,MATCH('Property Value Dist'!AW$4,Assumptions!$A$1:$A$16,0),MATCH('Property Value Dist'!AW$2,Assumptions!$A$1:$H$1,0)),0)</f>
        <v>23683</v>
      </c>
      <c r="AX79" s="19">
        <f>ROUND(INDEX('Pop and Housing Units'!$B$2:$P$115,MATCH('Property Value Dist'!$B79,'Pop and Housing Units'!$B$2:$B$115,0),MATCH('Property Value Dist'!AX$2,'Pop and Housing Units'!$B$2:$P$2,0))*INDEX(Assumptions!$A$1:$H$16,MATCH('Property Value Dist'!AX$4,Assumptions!$A$1:$A$16,0),MATCH('Property Value Dist'!AX$2,Assumptions!$A$1:$H$1,0)),0)</f>
        <v>14894</v>
      </c>
      <c r="AY79" s="19">
        <f>ROUND(INDEX('Pop and Housing Units'!$B$2:$P$115,MATCH('Property Value Dist'!$B79,'Pop and Housing Units'!$B$2:$B$115,0),MATCH('Property Value Dist'!AY$2,'Pop and Housing Units'!$B$2:$P$2,0))*INDEX(Assumptions!$A$1:$H$16,MATCH('Property Value Dist'!AY$4,Assumptions!$A$1:$A$16,0),MATCH('Property Value Dist'!AY$2,Assumptions!$A$1:$H$1,0)),0)</f>
        <v>8790</v>
      </c>
      <c r="AZ79" s="19">
        <f>ROUND(INDEX('Pop and Housing Units'!$B$2:$P$115,MATCH('Property Value Dist'!$B79,'Pop and Housing Units'!$B$2:$B$115,0),MATCH('Property Value Dist'!AZ$2,'Pop and Housing Units'!$B$2:$P$2,0))*INDEX(Assumptions!$A$1:$H$16,MATCH('Property Value Dist'!AZ$4,Assumptions!$A$1:$A$16,0),MATCH('Property Value Dist'!AZ$2,Assumptions!$A$1:$H$1,0)),0)</f>
        <v>2116</v>
      </c>
      <c r="BA79" s="19">
        <f>ROUND(INDEX('Pop and Housing Units'!$B$2:$P$115,MATCH('Property Value Dist'!$B79,'Pop and Housing Units'!$B$2:$B$115,0),MATCH('Property Value Dist'!BA$2,'Pop and Housing Units'!$B$2:$P$2,0))*INDEX(Assumptions!$A$1:$H$16,MATCH('Property Value Dist'!BA$4,Assumptions!$A$1:$A$16,0),MATCH('Property Value Dist'!BA$2,Assumptions!$A$1:$H$1,0)),0)</f>
        <v>4883</v>
      </c>
      <c r="BB79" s="19">
        <f>ROUND(INDEX('Pop and Housing Units'!$B$2:$P$115,MATCH('Property Value Dist'!$B79,'Pop and Housing Units'!$B$2:$B$115,0),MATCH('Property Value Dist'!BB$2,'Pop and Housing Units'!$B$2:$P$2,0))*INDEX(Assumptions!$A$1:$H$16,MATCH('Property Value Dist'!BB$4,Assumptions!$A$1:$A$16,0),MATCH('Property Value Dist'!BB$2,Assumptions!$A$1:$H$1,0)),0)</f>
        <v>2604</v>
      </c>
      <c r="BC79" s="19">
        <f>ROUND(INDEX('Pop and Housing Units'!$B$2:$P$115,MATCH('Property Value Dist'!$B79,'Pop and Housing Units'!$B$2:$B$115,0),MATCH('Property Value Dist'!BC$2,'Pop and Housing Units'!$B$2:$P$2,0))*INDEX(Assumptions!$A$1:$H$16,MATCH('Property Value Dist'!BC$4,Assumptions!$A$1:$A$16,0),MATCH('Property Value Dist'!BC$2,Assumptions!$A$1:$H$1,0)),0)</f>
        <v>96343</v>
      </c>
      <c r="BD79" s="19">
        <f>ROUND(INDEX('Pop and Housing Units'!$B$2:$P$115,MATCH('Property Value Dist'!$B79,'Pop and Housing Units'!$B$2:$B$115,0),MATCH('Property Value Dist'!BD$2,'Pop and Housing Units'!$B$2:$P$2,0))*INDEX(Assumptions!$A$1:$H$16,MATCH('Property Value Dist'!BD$4,Assumptions!$A$1:$A$16,0),MATCH('Property Value Dist'!BD$2,Assumptions!$A$1:$H$1,0)),0)</f>
        <v>135132</v>
      </c>
      <c r="BE79" s="19">
        <f>ROUND(INDEX('Pop and Housing Units'!$B$2:$P$115,MATCH('Property Value Dist'!$B79,'Pop and Housing Units'!$B$2:$B$115,0),MATCH('Property Value Dist'!BE$2,'Pop and Housing Units'!$B$2:$P$2,0))*INDEX(Assumptions!$A$1:$H$16,MATCH('Property Value Dist'!BE$4,Assumptions!$A$1:$A$16,0),MATCH('Property Value Dist'!BE$2,Assumptions!$A$1:$H$1,0)),0)</f>
        <v>182917</v>
      </c>
      <c r="BF79" s="19">
        <f>ROUND(INDEX('Pop and Housing Units'!$B$2:$P$115,MATCH('Property Value Dist'!$B79,'Pop and Housing Units'!$B$2:$B$115,0),MATCH('Property Value Dist'!BF$2,'Pop and Housing Units'!$B$2:$P$2,0))*INDEX(Assumptions!$A$1:$H$16,MATCH('Property Value Dist'!BF$4,Assumptions!$A$1:$A$16,0),MATCH('Property Value Dist'!BF$2,Assumptions!$A$1:$H$1,0)),0)</f>
        <v>180595</v>
      </c>
      <c r="BG79" s="19">
        <f>ROUND(INDEX('Pop and Housing Units'!$B$2:$P$115,MATCH('Property Value Dist'!$B79,'Pop and Housing Units'!$B$2:$B$115,0),MATCH('Property Value Dist'!BG$2,'Pop and Housing Units'!$B$2:$P$2,0))*INDEX(Assumptions!$A$1:$H$16,MATCH('Property Value Dist'!BG$4,Assumptions!$A$1:$A$16,0),MATCH('Property Value Dist'!BG$2,Assumptions!$A$1:$H$1,0)),0)</f>
        <v>115302</v>
      </c>
      <c r="BH79" s="19">
        <f>ROUND(INDEX('Pop and Housing Units'!$B$2:$P$115,MATCH('Property Value Dist'!$B79,'Pop and Housing Units'!$B$2:$B$115,0),MATCH('Property Value Dist'!BH$2,'Pop and Housing Units'!$B$2:$P$2,0))*INDEX(Assumptions!$A$1:$H$16,MATCH('Property Value Dist'!BH$4,Assumptions!$A$1:$A$16,0),MATCH('Property Value Dist'!BH$2,Assumptions!$A$1:$H$1,0)),0)</f>
        <v>65680</v>
      </c>
      <c r="BI79" s="19">
        <f>ROUND(INDEX('Pop and Housing Units'!$B$2:$P$115,MATCH('Property Value Dist'!$B79,'Pop and Housing Units'!$B$2:$B$115,0),MATCH('Property Value Dist'!BI$2,'Pop and Housing Units'!$B$2:$P$2,0))*INDEX(Assumptions!$A$1:$H$16,MATCH('Property Value Dist'!BI$4,Assumptions!$A$1:$A$16,0),MATCH('Property Value Dist'!BI$2,Assumptions!$A$1:$H$1,0)),0)</f>
        <v>121880</v>
      </c>
      <c r="BJ79" s="19">
        <f>ROUND(INDEX('Pop and Housing Units'!$B$2:$P$115,MATCH('Property Value Dist'!$B79,'Pop and Housing Units'!$B$2:$B$115,0),MATCH('Property Value Dist'!BJ$2,'Pop and Housing Units'!$B$2:$P$2,0))*INDEX(Assumptions!$A$1:$H$16,MATCH('Property Value Dist'!BJ$4,Assumptions!$A$1:$A$16,0),MATCH('Property Value Dist'!BJ$2,Assumptions!$A$1:$H$1,0)),0)</f>
        <v>40530</v>
      </c>
      <c r="BK79" s="19">
        <f>ROUND(INDEX('Pop and Housing Units'!$B$2:$P$115,MATCH('Property Value Dist'!$B79,'Pop and Housing Units'!$B$2:$B$115,0),MATCH('Property Value Dist'!BK$2,'Pop and Housing Units'!$B$2:$P$2,0))*INDEX(Assumptions!$A$1:$H$16,MATCH('Property Value Dist'!BK$4,Assumptions!$A$1:$A$16,0),MATCH('Property Value Dist'!BK$2,Assumptions!$A$1:$H$1,0)),0)</f>
        <v>13445</v>
      </c>
      <c r="BL79" s="19">
        <f>ROUND(INDEX('Pop and Housing Units'!$B$2:$P$115,MATCH('Property Value Dist'!$B79,'Pop and Housing Units'!$B$2:$B$115,0),MATCH('Property Value Dist'!BL$2,'Pop and Housing Units'!$B$2:$P$2,0))*INDEX(Assumptions!$A$1:$H$16,MATCH('Property Value Dist'!BL$4,Assumptions!$A$1:$A$16,0),MATCH('Property Value Dist'!BL$2,Assumptions!$A$1:$H$1,0)),0)</f>
        <v>8706</v>
      </c>
      <c r="BM79" s="19">
        <f>ROUND(INDEX('Pop and Housing Units'!$B$2:$P$115,MATCH('Property Value Dist'!$B79,'Pop and Housing Units'!$B$2:$B$115,0),MATCH('Property Value Dist'!BM$2,'Pop and Housing Units'!$B$2:$P$2,0))*INDEX(Assumptions!$A$1:$H$16,MATCH('Property Value Dist'!BM$4,Assumptions!$A$1:$A$16,0),MATCH('Property Value Dist'!BM$2,Assumptions!$A$1:$H$1,0)),0)</f>
        <v>1741</v>
      </c>
      <c r="BN79" s="19">
        <f>ROUND(INDEX('Pop and Housing Units'!$B$2:$P$115,MATCH('Property Value Dist'!$B79,'Pop and Housing Units'!$B$2:$B$115,0),MATCH('Property Value Dist'!BN$2,'Pop and Housing Units'!$B$2:$P$2,0))*INDEX(Assumptions!$A$1:$H$16,MATCH('Property Value Dist'!BN$4,Assumptions!$A$1:$A$16,0),MATCH('Property Value Dist'!BN$2,Assumptions!$A$1:$H$1,0)),0)</f>
        <v>290</v>
      </c>
      <c r="BO79" s="19">
        <f>ROUND(INDEX('Pop and Housing Units'!$B$2:$P$115,MATCH('Property Value Dist'!$B79,'Pop and Housing Units'!$B$2:$B$115,0),MATCH('Property Value Dist'!BO$2,'Pop and Housing Units'!$B$2:$P$2,0))*INDEX(Assumptions!$A$1:$H$16,MATCH('Property Value Dist'!BO$4,Assumptions!$A$1:$A$16,0),MATCH('Property Value Dist'!BO$2,Assumptions!$A$1:$H$1,0)),0)</f>
        <v>4740</v>
      </c>
      <c r="BP79" s="19">
        <f>ROUND(INDEX('Pop and Housing Units'!$B$2:$P$115,MATCH('Property Value Dist'!$B79,'Pop and Housing Units'!$B$2:$B$115,0),MATCH('Property Value Dist'!BP$2,'Pop and Housing Units'!$B$2:$P$2,0))*INDEX(Assumptions!$A$1:$H$16,MATCH('Property Value Dist'!BP$4,Assumptions!$A$1:$A$16,0),MATCH('Property Value Dist'!BP$2,Assumptions!$A$1:$H$1,0)),0)</f>
        <v>21448</v>
      </c>
      <c r="BQ79" s="19">
        <f>ROUND(INDEX('Pop and Housing Units'!$B$2:$P$115,MATCH('Property Value Dist'!$B79,'Pop and Housing Units'!$B$2:$B$115,0),MATCH('Property Value Dist'!BQ$2,'Pop and Housing Units'!$B$2:$P$2,0))*INDEX(Assumptions!$A$1:$H$16,MATCH('Property Value Dist'!BQ$4,Assumptions!$A$1:$A$16,0),MATCH('Property Value Dist'!BQ$2,Assumptions!$A$1:$H$1,0)),0)</f>
        <v>44620</v>
      </c>
      <c r="BR79" s="19">
        <f>ROUND(INDEX('Pop and Housing Units'!$B$2:$P$115,MATCH('Property Value Dist'!$B79,'Pop and Housing Units'!$B$2:$B$115,0),MATCH('Property Value Dist'!BR$2,'Pop and Housing Units'!$B$2:$P$2,0))*INDEX(Assumptions!$A$1:$H$16,MATCH('Property Value Dist'!BR$4,Assumptions!$A$1:$A$16,0),MATCH('Property Value Dist'!BR$2,Assumptions!$A$1:$H$1,0)),0)</f>
        <v>37753</v>
      </c>
      <c r="BS79" s="19">
        <f>ROUND(INDEX('Pop and Housing Units'!$B$2:$P$115,MATCH('Property Value Dist'!$B79,'Pop and Housing Units'!$B$2:$B$115,0),MATCH('Property Value Dist'!BS$2,'Pop and Housing Units'!$B$2:$P$2,0))*INDEX(Assumptions!$A$1:$H$16,MATCH('Property Value Dist'!BS$4,Assumptions!$A$1:$A$16,0),MATCH('Property Value Dist'!BS$2,Assumptions!$A$1:$H$1,0)),0)</f>
        <v>45355</v>
      </c>
      <c r="BT79" s="19">
        <f>ROUND(INDEX('Pop and Housing Units'!$B$2:$P$115,MATCH('Property Value Dist'!$B79,'Pop and Housing Units'!$B$2:$B$115,0),MATCH('Property Value Dist'!BT$2,'Pop and Housing Units'!$B$2:$P$2,0))*INDEX(Assumptions!$A$1:$H$16,MATCH('Property Value Dist'!BT$4,Assumptions!$A$1:$A$16,0),MATCH('Property Value Dist'!BT$2,Assumptions!$A$1:$H$1,0)),0)</f>
        <v>28965</v>
      </c>
      <c r="BU79" s="19">
        <f>ROUND(INDEX('Pop and Housing Units'!$B$2:$P$115,MATCH('Property Value Dist'!$B79,'Pop and Housing Units'!$B$2:$B$115,0),MATCH('Property Value Dist'!BU$2,'Pop and Housing Units'!$B$2:$P$2,0))*INDEX(Assumptions!$A$1:$H$16,MATCH('Property Value Dist'!BU$4,Assumptions!$A$1:$A$16,0),MATCH('Property Value Dist'!BU$2,Assumptions!$A$1:$H$1,0)),0)</f>
        <v>16446</v>
      </c>
      <c r="BV79" s="19">
        <f>ROUND(INDEX('Pop and Housing Units'!$B$2:$P$115,MATCH('Property Value Dist'!$B79,'Pop and Housing Units'!$B$2:$B$115,0),MATCH('Property Value Dist'!BV$2,'Pop and Housing Units'!$B$2:$P$2,0))*INDEX(Assumptions!$A$1:$H$16,MATCH('Property Value Dist'!BV$4,Assumptions!$A$1:$A$16,0),MATCH('Property Value Dist'!BV$2,Assumptions!$A$1:$H$1,0)),0)</f>
        <v>48096</v>
      </c>
      <c r="BW79" s="19">
        <f>ROUND(INDEX('Pop and Housing Units'!$B$2:$P$115,MATCH('Property Value Dist'!$B79,'Pop and Housing Units'!$B$2:$B$115,0),MATCH('Property Value Dist'!BW$2,'Pop and Housing Units'!$B$2:$P$2,0))*INDEX(Assumptions!$A$1:$H$16,MATCH('Property Value Dist'!BW$4,Assumptions!$A$1:$A$16,0),MATCH('Property Value Dist'!BW$2,Assumptions!$A$1:$H$1,0)),0)</f>
        <v>22635</v>
      </c>
      <c r="BX79" s="19">
        <f>ROUND(INDEX('Pop and Housing Units'!$B$2:$P$115,MATCH('Property Value Dist'!$B79,'Pop and Housing Units'!$B$2:$B$115,0),MATCH('Property Value Dist'!BX$2,'Pop and Housing Units'!$B$2:$P$2,0))*INDEX(Assumptions!$A$1:$H$16,MATCH('Property Value Dist'!BX$4,Assumptions!$A$1:$A$16,0),MATCH('Property Value Dist'!BX$2,Assumptions!$A$1:$H$1,0)),0)</f>
        <v>8619</v>
      </c>
      <c r="BY79" s="19">
        <f>ROUND(INDEX('Pop and Housing Units'!$B$2:$P$115,MATCH('Property Value Dist'!$B79,'Pop and Housing Units'!$B$2:$B$115,0),MATCH('Property Value Dist'!BY$2,'Pop and Housing Units'!$B$2:$P$2,0))*INDEX(Assumptions!$A$1:$H$16,MATCH('Property Value Dist'!BY$4,Assumptions!$A$1:$A$16,0),MATCH('Property Value Dist'!BY$2,Assumptions!$A$1:$H$1,0)),0)</f>
        <v>4465</v>
      </c>
      <c r="BZ79" s="19">
        <f>ROUND(INDEX('Pop and Housing Units'!$B$2:$P$115,MATCH('Property Value Dist'!$B79,'Pop and Housing Units'!$B$2:$B$115,0),MATCH('Property Value Dist'!BZ$2,'Pop and Housing Units'!$B$2:$P$2,0))*INDEX(Assumptions!$A$1:$H$16,MATCH('Property Value Dist'!BZ$4,Assumptions!$A$1:$A$16,0),MATCH('Property Value Dist'!BZ$2,Assumptions!$A$1:$H$1,0)),0)</f>
        <v>3052</v>
      </c>
      <c r="CA79" s="19">
        <f>ROUND(INDEX('Pop and Housing Units'!$B$2:$P$115,MATCH('Property Value Dist'!$B79,'Pop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79" s="19">
        <f>ROUND(INDEX('Pop and Housing Units'!$B$2:$P$115,MATCH('Property Value Dist'!$B79,'Pop and Housing Units'!$B$2:$B$115,0),MATCH('Property Value Dist'!CB$2,'Pop and Housing Units'!$B$2:$P$2,0))*INDEX(Assumptions!$A$1:$H$16,MATCH('Property Value Dist'!CB$4,Assumptions!$A$1:$A$16,0),MATCH('Property Value Dist'!CB$2,Assumptions!$A$1:$H$1,0)),0)</f>
        <v>1130</v>
      </c>
    </row>
    <row r="80" spans="2:80">
      <c r="B80" s="18">
        <f t="shared" si="7"/>
        <v>2095</v>
      </c>
      <c r="C80" s="17">
        <f>ROUND(INDEX('Pop and Housing Units'!$B$2:$P$115,MATCH('Property Value Dist'!$B80,'Pop and Housing Units'!$B$2:$B$115,0),MATCH('Property Value Dist'!C$2,'Pop and Housing Units'!$B$2:$P$2,0))*INDEX(Assumptions!$A$1:$H$16,MATCH('Property Value Dist'!C$4,Assumptions!$A$1:$A$16,0),MATCH('Property Value Dist'!C$2,Assumptions!$A$1:$H$1,0)),0)</f>
        <v>1017792</v>
      </c>
      <c r="D80" s="17">
        <f>ROUND(INDEX('Pop and Housing Units'!$B$2:$P$115,MATCH('Property Value Dist'!$B80,'Pop and Housing Units'!$B$2:$B$115,0),MATCH('Property Value Dist'!D$2,'Pop and Housing Units'!$B$2:$P$2,0))*INDEX(Assumptions!$A$1:$H$16,MATCH('Property Value Dist'!D$4,Assumptions!$A$1:$A$16,0),MATCH('Property Value Dist'!D$2,Assumptions!$A$1:$H$1,0)),0)</f>
        <v>1086434</v>
      </c>
      <c r="E80" s="17">
        <f>ROUND(INDEX('Pop and Housing Units'!$B$2:$P$115,MATCH('Property Value Dist'!$B80,'Pop and Housing Units'!$B$2:$B$115,0),MATCH('Property Value Dist'!E$2,'Pop and Housing Units'!$B$2:$P$2,0))*INDEX(Assumptions!$A$1:$H$16,MATCH('Property Value Dist'!E$4,Assumptions!$A$1:$A$16,0),MATCH('Property Value Dist'!E$2,Assumptions!$A$1:$H$1,0)),0)</f>
        <v>1645037</v>
      </c>
      <c r="F80" s="17">
        <f>ROUND(INDEX('Pop and Housing Units'!$B$2:$P$115,MATCH('Property Value Dist'!$B80,'Pop and Housing Units'!$B$2:$B$115,0),MATCH('Property Value Dist'!F$2,'Pop and Housing Units'!$B$2:$P$2,0))*INDEX(Assumptions!$A$1:$H$16,MATCH('Property Value Dist'!F$4,Assumptions!$A$1:$A$16,0),MATCH('Property Value Dist'!F$2,Assumptions!$A$1:$H$1,0)),0)</f>
        <v>3796603</v>
      </c>
      <c r="G80" s="17">
        <f>ROUND(INDEX('Pop and Housing Units'!$B$2:$P$115,MATCH('Property Value Dist'!$B80,'Pop and Housing Units'!$B$2:$B$115,0),MATCH('Property Value Dist'!G$2,'Pop and Housing Units'!$B$2:$P$2,0))*INDEX(Assumptions!$A$1:$H$16,MATCH('Property Value Dist'!G$4,Assumptions!$A$1:$A$16,0),MATCH('Property Value Dist'!G$2,Assumptions!$A$1:$H$1,0)),0)</f>
        <v>2551582</v>
      </c>
      <c r="H80" s="17">
        <f>ROUND(INDEX('Pop and Housing Units'!$B$2:$P$115,MATCH('Property Value Dist'!$B80,'Pop and Housing Units'!$B$2:$B$115,0),MATCH('Property Value Dist'!H$2,'Pop and Housing Units'!$B$2:$P$2,0))*INDEX(Assumptions!$A$1:$H$16,MATCH('Property Value Dist'!H$4,Assumptions!$A$1:$A$16,0),MATCH('Property Value Dist'!H$2,Assumptions!$A$1:$H$1,0)),0)</f>
        <v>1936173</v>
      </c>
      <c r="I80" s="17">
        <f>ROUND(INDEX('Pop and Housing Units'!$B$2:$P$115,MATCH('Property Value Dist'!$B80,'Pop and Housing Units'!$B$2:$B$115,0),MATCH('Property Value Dist'!I$2,'Pop and Housing Units'!$B$2:$P$2,0))*INDEX(Assumptions!$A$1:$H$16,MATCH('Property Value Dist'!I$4,Assumptions!$A$1:$A$16,0),MATCH('Property Value Dist'!I$2,Assumptions!$A$1:$H$1,0)),0)</f>
        <v>5425071</v>
      </c>
      <c r="J80" s="17">
        <f>ROUND(INDEX('Pop and Housing Units'!$B$2:$P$115,MATCH('Property Value Dist'!$B80,'Pop and Housing Units'!$B$2:$B$115,0),MATCH('Property Value Dist'!J$2,'Pop and Housing Units'!$B$2:$P$2,0))*INDEX(Assumptions!$A$1:$H$16,MATCH('Property Value Dist'!J$4,Assumptions!$A$1:$A$16,0),MATCH('Property Value Dist'!J$2,Assumptions!$A$1:$H$1,0)),0)</f>
        <v>2724370</v>
      </c>
      <c r="K80" s="17">
        <f>ROUND(INDEX('Pop and Housing Units'!$B$2:$P$115,MATCH('Property Value Dist'!$B80,'Pop and Housing Units'!$B$2:$B$115,0),MATCH('Property Value Dist'!K$2,'Pop and Housing Units'!$B$2:$P$2,0))*INDEX(Assumptions!$A$1:$H$16,MATCH('Property Value Dist'!K$4,Assumptions!$A$1:$A$16,0),MATCH('Property Value Dist'!K$2,Assumptions!$A$1:$H$1,0)),0)</f>
        <v>1249755</v>
      </c>
      <c r="L80" s="17">
        <f>ROUND(INDEX('Pop and Housing Units'!$B$2:$P$115,MATCH('Property Value Dist'!$B80,'Pop and Housing Units'!$B$2:$B$115,0),MATCH('Property Value Dist'!L$2,'Pop and Housing Units'!$B$2:$P$2,0))*INDEX(Assumptions!$A$1:$H$16,MATCH('Property Value Dist'!L$4,Assumptions!$A$1:$A$16,0),MATCH('Property Value Dist'!L$2,Assumptions!$A$1:$H$1,0)),0)</f>
        <v>1356268</v>
      </c>
      <c r="M80" s="17">
        <f>ROUND(INDEX('Pop and Housing Units'!$B$2:$P$115,MATCH('Property Value Dist'!$B80,'Pop and Housing Units'!$B$2:$B$115,0),MATCH('Property Value Dist'!M$2,'Pop and Housing Units'!$B$2:$P$2,0))*INDEX(Assumptions!$A$1:$H$16,MATCH('Property Value Dist'!M$4,Assumptions!$A$1:$A$16,0),MATCH('Property Value Dist'!M$2,Assumptions!$A$1:$H$1,0)),0)</f>
        <v>471025</v>
      </c>
      <c r="N80" s="17">
        <f>ROUND(INDEX('Pop and Housing Units'!$B$2:$P$115,MATCH('Property Value Dist'!$B80,'Pop and Housing Units'!$B$2:$B$115,0),MATCH('Property Value Dist'!N$2,'Pop and Housing Units'!$B$2:$P$2,0))*INDEX(Assumptions!$A$1:$H$16,MATCH('Property Value Dist'!N$4,Assumptions!$A$1:$A$16,0),MATCH('Property Value Dist'!N$2,Assumptions!$A$1:$H$1,0)),0)</f>
        <v>267466</v>
      </c>
      <c r="O80" s="17">
        <f>ROUND(INDEX('Pop and Housing Units'!$B$2:$P$115,MATCH('Property Value Dist'!$B80,'Pop and Housing Units'!$B$2:$B$115,0),MATCH('Property Value Dist'!O$2,'Pop and Housing Units'!$B$2:$P$2,0))*INDEX(Assumptions!$A$1:$H$16,MATCH('Property Value Dist'!O$4,Assumptions!$A$1:$A$16,0),MATCH('Property Value Dist'!O$2,Assumptions!$A$1:$H$1,0)),0)</f>
        <v>142018</v>
      </c>
      <c r="P80" s="17">
        <f>ROUND(INDEX('Pop and Housing Units'!$B$2:$P$115,MATCH('Property Value Dist'!$B80,'Pop and Housing Units'!$B$2:$B$115,0),MATCH('Property Value Dist'!P$2,'Pop and Housing Units'!$B$2:$P$2,0))*INDEX(Assumptions!$A$1:$H$16,MATCH('Property Value Dist'!P$4,Assumptions!$A$1:$A$16,0),MATCH('Property Value Dist'!P$2,Assumptions!$A$1:$H$1,0)),0)</f>
        <v>1064779</v>
      </c>
      <c r="Q80" s="17">
        <f>ROUND(INDEX('Pop and Housing Units'!$B$2:$P$115,MATCH('Property Value Dist'!$B80,'Pop and Housing Units'!$B$2:$B$115,0),MATCH('Property Value Dist'!Q$2,'Pop and Housing Units'!$B$2:$P$2,0))*INDEX(Assumptions!$A$1:$H$16,MATCH('Property Value Dist'!Q$4,Assumptions!$A$1:$A$16,0),MATCH('Property Value Dist'!Q$2,Assumptions!$A$1:$H$1,0)),0)</f>
        <v>903296</v>
      </c>
      <c r="R80" s="17">
        <f>ROUND(INDEX('Pop and Housing Units'!$B$2:$P$115,MATCH('Property Value Dist'!$B80,'Pop and Housing Units'!$B$2:$B$115,0),MATCH('Property Value Dist'!R$2,'Pop and Housing Units'!$B$2:$P$2,0))*INDEX(Assumptions!$A$1:$H$16,MATCH('Property Value Dist'!R$4,Assumptions!$A$1:$A$16,0),MATCH('Property Value Dist'!R$2,Assumptions!$A$1:$H$1,0)),0)</f>
        <v>1165706</v>
      </c>
      <c r="S80" s="17">
        <f>ROUND(INDEX('Pop and Housing Units'!$B$2:$P$115,MATCH('Property Value Dist'!$B80,'Pop and Housing Units'!$B$2:$B$115,0),MATCH('Property Value Dist'!S$2,'Pop and Housing Units'!$B$2:$P$2,0))*INDEX(Assumptions!$A$1:$H$16,MATCH('Property Value Dist'!S$4,Assumptions!$A$1:$A$16,0),MATCH('Property Value Dist'!S$2,Assumptions!$A$1:$H$1,0)),0)</f>
        <v>2575318</v>
      </c>
      <c r="T80" s="17">
        <f>ROUND(INDEX('Pop and Housing Units'!$B$2:$P$115,MATCH('Property Value Dist'!$B80,'Pop and Housing Units'!$B$2:$B$115,0),MATCH('Property Value Dist'!T$2,'Pop and Housing Units'!$B$2:$P$2,0))*INDEX(Assumptions!$A$1:$H$16,MATCH('Property Value Dist'!T$4,Assumptions!$A$1:$A$16,0),MATCH('Property Value Dist'!T$2,Assumptions!$A$1:$H$1,0)),0)</f>
        <v>1883969</v>
      </c>
      <c r="U80" s="17">
        <f>ROUND(INDEX('Pop and Housing Units'!$B$2:$P$115,MATCH('Property Value Dist'!$B80,'Pop and Housing Units'!$B$2:$B$115,0),MATCH('Property Value Dist'!U$2,'Pop and Housing Units'!$B$2:$P$2,0))*INDEX(Assumptions!$A$1:$H$16,MATCH('Property Value Dist'!U$4,Assumptions!$A$1:$A$16,0),MATCH('Property Value Dist'!U$2,Assumptions!$A$1:$H$1,0)),0)</f>
        <v>1592963</v>
      </c>
      <c r="V80" s="17">
        <f>ROUND(INDEX('Pop and Housing Units'!$B$2:$P$115,MATCH('Property Value Dist'!$B80,'Pop and Housing Units'!$B$2:$B$115,0),MATCH('Property Value Dist'!V$2,'Pop and Housing Units'!$B$2:$P$2,0))*INDEX(Assumptions!$A$1:$H$16,MATCH('Property Value Dist'!V$4,Assumptions!$A$1:$A$16,0),MATCH('Property Value Dist'!V$2,Assumptions!$A$1:$H$1,0)),0)</f>
        <v>4111089</v>
      </c>
      <c r="W80" s="17">
        <f>ROUND(INDEX('Pop and Housing Units'!$B$2:$P$115,MATCH('Property Value Dist'!$B80,'Pop and Housing Units'!$B$2:$B$115,0),MATCH('Property Value Dist'!W$2,'Pop and Housing Units'!$B$2:$P$2,0))*INDEX(Assumptions!$A$1:$H$16,MATCH('Property Value Dist'!W$4,Assumptions!$A$1:$A$16,0),MATCH('Property Value Dist'!W$2,Assumptions!$A$1:$H$1,0)),0)</f>
        <v>1894061</v>
      </c>
      <c r="X80" s="17">
        <f>ROUND(INDEX('Pop and Housing Units'!$B$2:$P$115,MATCH('Property Value Dist'!$B80,'Pop and Housing Units'!$B$2:$B$115,0),MATCH('Property Value Dist'!X$2,'Pop and Housing Units'!$B$2:$P$2,0))*INDEX(Assumptions!$A$1:$H$16,MATCH('Property Value Dist'!X$4,Assumptions!$A$1:$A$16,0),MATCH('Property Value Dist'!X$2,Assumptions!$A$1:$H$1,0)),0)</f>
        <v>817508</v>
      </c>
      <c r="Y80" s="17">
        <f>ROUND(INDEX('Pop and Housing Units'!$B$2:$P$115,MATCH('Property Value Dist'!$B80,'Pop and Housing Units'!$B$2:$B$115,0),MATCH('Property Value Dist'!Y$2,'Pop and Housing Units'!$B$2:$P$2,0))*INDEX(Assumptions!$A$1:$H$16,MATCH('Property Value Dist'!Y$4,Assumptions!$A$1:$A$16,0),MATCH('Property Value Dist'!Y$2,Assumptions!$A$1:$H$1,0)),0)</f>
        <v>521456</v>
      </c>
      <c r="Z80" s="17">
        <f>ROUND(INDEX('Pop and Housing Units'!$B$2:$P$115,MATCH('Property Value Dist'!$B80,'Pop and Housing Units'!$B$2:$B$115,0),MATCH('Property Value Dist'!Z$2,'Pop and Housing Units'!$B$2:$P$2,0))*INDEX(Assumptions!$A$1:$H$16,MATCH('Property Value Dist'!Z$4,Assumptions!$A$1:$A$16,0),MATCH('Property Value Dist'!Z$2,Assumptions!$A$1:$H$1,0)),0)</f>
        <v>134569</v>
      </c>
      <c r="AA80" s="17">
        <f>ROUND(INDEX('Pop and Housing Units'!$B$2:$P$115,MATCH('Property Value Dist'!$B80,'Pop and Housing Units'!$B$2:$B$115,0),MATCH('Property Value Dist'!AA$2,'Pop and Housing Units'!$B$2:$P$2,0))*INDEX(Assumptions!$A$1:$H$16,MATCH('Property Value Dist'!AA$4,Assumptions!$A$1:$A$16,0),MATCH('Property Value Dist'!AA$2,Assumptions!$A$1:$H$1,0)),0)</f>
        <v>94198</v>
      </c>
      <c r="AB80" s="17">
        <f>ROUND(INDEX('Pop and Housing Units'!$B$2:$P$115,MATCH('Property Value Dist'!$B80,'Pop and Housing Units'!$B$2:$B$115,0),MATCH('Property Value Dist'!AB$2,'Pop and Housing Units'!$B$2:$P$2,0))*INDEX(Assumptions!$A$1:$H$16,MATCH('Property Value Dist'!AB$4,Assumptions!$A$1:$A$16,0),MATCH('Property Value Dist'!AB$2,Assumptions!$A$1:$H$1,0)),0)</f>
        <v>62238</v>
      </c>
      <c r="AC80" s="17">
        <f>ROUND(INDEX('Pop and Housing Units'!$B$2:$P$115,MATCH('Property Value Dist'!$B80,'Pop and Housing Units'!$B$2:$B$115,0),MATCH('Property Value Dist'!AC$2,'Pop and Housing Units'!$B$2:$P$2,0))*INDEX(Assumptions!$A$1:$H$16,MATCH('Property Value Dist'!AC$4,Assumptions!$A$1:$A$16,0),MATCH('Property Value Dist'!AC$2,Assumptions!$A$1:$H$1,0)),0)</f>
        <v>661166</v>
      </c>
      <c r="AD80" s="17">
        <f>ROUND(INDEX('Pop and Housing Units'!$B$2:$P$115,MATCH('Property Value Dist'!$B80,'Pop and Housing Units'!$B$2:$B$115,0),MATCH('Property Value Dist'!AD$2,'Pop and Housing Units'!$B$2:$P$2,0))*INDEX(Assumptions!$A$1:$H$16,MATCH('Property Value Dist'!AD$4,Assumptions!$A$1:$A$16,0),MATCH('Property Value Dist'!AD$2,Assumptions!$A$1:$H$1,0)),0)</f>
        <v>1157041</v>
      </c>
      <c r="AE80" s="17">
        <f>ROUND(INDEX('Pop and Housing Units'!$B$2:$P$115,MATCH('Property Value Dist'!$B80,'Pop and Housing Units'!$B$2:$B$115,0),MATCH('Property Value Dist'!AE$2,'Pop and Housing Units'!$B$2:$P$2,0))*INDEX(Assumptions!$A$1:$H$16,MATCH('Property Value Dist'!AE$4,Assumptions!$A$1:$A$16,0),MATCH('Property Value Dist'!AE$2,Assumptions!$A$1:$H$1,0)),0)</f>
        <v>2085646</v>
      </c>
      <c r="AF80" s="17">
        <f>ROUND(INDEX('Pop and Housing Units'!$B$2:$P$115,MATCH('Property Value Dist'!$B80,'Pop and Housing Units'!$B$2:$B$115,0),MATCH('Property Value Dist'!AF$2,'Pop and Housing Units'!$B$2:$P$2,0))*INDEX(Assumptions!$A$1:$H$16,MATCH('Property Value Dist'!AF$4,Assumptions!$A$1:$A$16,0),MATCH('Property Value Dist'!AF$2,Assumptions!$A$1:$H$1,0)),0)</f>
        <v>4013429</v>
      </c>
      <c r="AG80" s="17">
        <f>ROUND(INDEX('Pop and Housing Units'!$B$2:$P$115,MATCH('Property Value Dist'!$B80,'Pop and Housing Units'!$B$2:$B$115,0),MATCH('Property Value Dist'!AG$2,'Pop and Housing Units'!$B$2:$P$2,0))*INDEX(Assumptions!$A$1:$H$16,MATCH('Property Value Dist'!AG$4,Assumptions!$A$1:$A$16,0),MATCH('Property Value Dist'!AG$2,Assumptions!$A$1:$H$1,0)),0)</f>
        <v>1955641</v>
      </c>
      <c r="AH80" s="17">
        <f>ROUND(INDEX('Pop and Housing Units'!$B$2:$P$115,MATCH('Property Value Dist'!$B80,'Pop and Housing Units'!$B$2:$B$115,0),MATCH('Property Value Dist'!AH$2,'Pop and Housing Units'!$B$2:$P$2,0))*INDEX(Assumptions!$A$1:$H$16,MATCH('Property Value Dist'!AH$4,Assumptions!$A$1:$A$16,0),MATCH('Property Value Dist'!AH$2,Assumptions!$A$1:$H$1,0)),0)</f>
        <v>1413336</v>
      </c>
      <c r="AI80" s="17">
        <f>ROUND(INDEX('Pop and Housing Units'!$B$2:$P$115,MATCH('Property Value Dist'!$B80,'Pop and Housing Units'!$B$2:$B$115,0),MATCH('Property Value Dist'!AI$2,'Pop and Housing Units'!$B$2:$P$2,0))*INDEX(Assumptions!$A$1:$H$16,MATCH('Property Value Dist'!AI$4,Assumptions!$A$1:$A$16,0),MATCH('Property Value Dist'!AI$2,Assumptions!$A$1:$H$1,0)),0)</f>
        <v>3517554</v>
      </c>
      <c r="AJ80" s="17">
        <f>ROUND(INDEX('Pop and Housing Units'!$B$2:$P$115,MATCH('Property Value Dist'!$B80,'Pop and Housing Units'!$B$2:$B$115,0),MATCH('Property Value Dist'!AJ$2,'Pop and Housing Units'!$B$2:$P$2,0))*INDEX(Assumptions!$A$1:$H$16,MATCH('Property Value Dist'!AJ$4,Assumptions!$A$1:$A$16,0),MATCH('Property Value Dist'!AJ$2,Assumptions!$A$1:$H$1,0)),0)</f>
        <v>1872067</v>
      </c>
      <c r="AK80" s="17">
        <f>ROUND(INDEX('Pop and Housing Units'!$B$2:$P$115,MATCH('Property Value Dist'!$B80,'Pop and Housing Units'!$B$2:$B$115,0),MATCH('Property Value Dist'!AK$2,'Pop and Housing Units'!$B$2:$P$2,0))*INDEX(Assumptions!$A$1:$H$16,MATCH('Property Value Dist'!AK$4,Assumptions!$A$1:$A$16,0),MATCH('Property Value Dist'!AK$2,Assumptions!$A$1:$H$1,0)),0)</f>
        <v>806029</v>
      </c>
      <c r="AL80" s="17">
        <f>ROUND(INDEX('Pop and Housing Units'!$B$2:$P$115,MATCH('Property Value Dist'!$B80,'Pop and Housing Units'!$B$2:$B$115,0),MATCH('Property Value Dist'!AL$2,'Pop and Housing Units'!$B$2:$P$2,0))*INDEX(Assumptions!$A$1:$H$16,MATCH('Property Value Dist'!AL$4,Assumptions!$A$1:$A$16,0),MATCH('Property Value Dist'!AL$2,Assumptions!$A$1:$H$1,0)),0)</f>
        <v>791171</v>
      </c>
      <c r="AM80" s="17">
        <f>ROUND(INDEX('Pop and Housing Units'!$B$2:$P$115,MATCH('Property Value Dist'!$B80,'Pop and Housing Units'!$B$2:$B$115,0),MATCH('Property Value Dist'!AM$2,'Pop and Housing Units'!$B$2:$P$2,0))*INDEX(Assumptions!$A$1:$H$16,MATCH('Property Value Dist'!AM$4,Assumptions!$A$1:$A$16,0),MATCH('Property Value Dist'!AM$2,Assumptions!$A$1:$H$1,0)),0)</f>
        <v>161577</v>
      </c>
      <c r="AN80" s="17">
        <f>ROUND(INDEX('Pop and Housing Units'!$B$2:$P$115,MATCH('Property Value Dist'!$B80,'Pop and Housing Units'!$B$2:$B$115,0),MATCH('Property Value Dist'!AN$2,'Pop and Housing Units'!$B$2:$P$2,0))*INDEX(Assumptions!$A$1:$H$16,MATCH('Property Value Dist'!AN$4,Assumptions!$A$1:$A$16,0),MATCH('Property Value Dist'!AN$2,Assumptions!$A$1:$H$1,0)),0)</f>
        <v>66860</v>
      </c>
      <c r="AO80" s="17">
        <f>ROUND(INDEX('Pop and Housing Units'!$B$2:$P$115,MATCH('Property Value Dist'!$B80,'Pop and Housing Units'!$B$2:$B$115,0),MATCH('Property Value Dist'!AO$2,'Pop and Housing Units'!$B$2:$P$2,0))*INDEX(Assumptions!$A$1:$H$16,MATCH('Property Value Dist'!AO$4,Assumptions!$A$1:$A$16,0),MATCH('Property Value Dist'!AO$2,Assumptions!$A$1:$H$1,0)),0)</f>
        <v>70574</v>
      </c>
      <c r="AP80" s="17">
        <f>ROUND(INDEX('Pop and Housing Units'!$B$2:$P$115,MATCH('Property Value Dist'!$B80,'Pop and Housing Units'!$B$2:$B$115,0),MATCH('Property Value Dist'!AP$2,'Pop and Housing Units'!$B$2:$P$2,0))*INDEX(Assumptions!$A$1:$H$16,MATCH('Property Value Dist'!AP$4,Assumptions!$A$1:$A$16,0),MATCH('Property Value Dist'!AP$2,Assumptions!$A$1:$H$1,0)),0)</f>
        <v>153975</v>
      </c>
      <c r="AQ80" s="17">
        <f>ROUND(INDEX('Pop and Housing Units'!$B$2:$P$115,MATCH('Property Value Dist'!$B80,'Pop and Housing Units'!$B$2:$B$115,0),MATCH('Property Value Dist'!AQ$2,'Pop and Housing Units'!$B$2:$P$2,0))*INDEX(Assumptions!$A$1:$H$16,MATCH('Property Value Dist'!AQ$4,Assumptions!$A$1:$A$16,0),MATCH('Property Value Dist'!AQ$2,Assumptions!$A$1:$H$1,0)),0)</f>
        <v>154466</v>
      </c>
      <c r="AR80" s="17">
        <f>ROUND(INDEX('Pop and Housing Units'!$B$2:$P$115,MATCH('Property Value Dist'!$B80,'Pop and Housing Units'!$B$2:$B$115,0),MATCH('Property Value Dist'!AR$2,'Pop and Housing Units'!$B$2:$P$2,0))*INDEX(Assumptions!$A$1:$H$16,MATCH('Property Value Dist'!AR$4,Assumptions!$A$1:$A$16,0),MATCH('Property Value Dist'!AR$2,Assumptions!$A$1:$H$1,0)),0)</f>
        <v>129104</v>
      </c>
      <c r="AS80" s="17">
        <f>ROUND(INDEX('Pop and Housing Units'!$B$2:$P$115,MATCH('Property Value Dist'!$B80,'Pop and Housing Units'!$B$2:$B$115,0),MATCH('Property Value Dist'!AS$2,'Pop and Housing Units'!$B$2:$P$2,0))*INDEX(Assumptions!$A$1:$H$16,MATCH('Property Value Dist'!AS$4,Assumptions!$A$1:$A$16,0),MATCH('Property Value Dist'!AS$2,Assumptions!$A$1:$H$1,0)),0)</f>
        <v>141212</v>
      </c>
      <c r="AT80" s="17">
        <f>ROUND(INDEX('Pop and Housing Units'!$B$2:$P$115,MATCH('Property Value Dist'!$B80,'Pop and Housing Units'!$B$2:$B$115,0),MATCH('Property Value Dist'!AT$2,'Pop and Housing Units'!$B$2:$P$2,0))*INDEX(Assumptions!$A$1:$H$16,MATCH('Property Value Dist'!AT$4,Assumptions!$A$1:$A$16,0),MATCH('Property Value Dist'!AT$2,Assumptions!$A$1:$H$1,0)),0)</f>
        <v>71670</v>
      </c>
      <c r="AU80" s="17">
        <f>ROUND(INDEX('Pop and Housing Units'!$B$2:$P$115,MATCH('Property Value Dist'!$B80,'Pop and Housing Units'!$B$2:$B$115,0),MATCH('Property Value Dist'!AU$2,'Pop and Housing Units'!$B$2:$P$2,0))*INDEX(Assumptions!$A$1:$H$16,MATCH('Property Value Dist'!AU$4,Assumptions!$A$1:$A$16,0),MATCH('Property Value Dist'!AU$2,Assumptions!$A$1:$H$1,0)),0)</f>
        <v>27572</v>
      </c>
      <c r="AV80" s="17">
        <f>ROUND(INDEX('Pop and Housing Units'!$B$2:$P$115,MATCH('Property Value Dist'!$B80,'Pop and Housing Units'!$B$2:$B$115,0),MATCH('Property Value Dist'!AV$2,'Pop and Housing Units'!$B$2:$P$2,0))*INDEX(Assumptions!$A$1:$H$16,MATCH('Property Value Dist'!AV$4,Assumptions!$A$1:$A$16,0),MATCH('Property Value Dist'!AV$2,Assumptions!$A$1:$H$1,0)),0)</f>
        <v>82878</v>
      </c>
      <c r="AW80" s="17">
        <f>ROUND(INDEX('Pop and Housing Units'!$B$2:$P$115,MATCH('Property Value Dist'!$B80,'Pop and Housing Units'!$B$2:$B$115,0),MATCH('Property Value Dist'!AW$2,'Pop and Housing Units'!$B$2:$P$2,0))*INDEX(Assumptions!$A$1:$H$16,MATCH('Property Value Dist'!AW$4,Assumptions!$A$1:$A$16,0),MATCH('Property Value Dist'!AW$2,Assumptions!$A$1:$H$1,0)),0)</f>
        <v>23808</v>
      </c>
      <c r="AX80" s="17">
        <f>ROUND(INDEX('Pop and Housing Units'!$B$2:$P$115,MATCH('Property Value Dist'!$B80,'Pop and Housing Units'!$B$2:$B$115,0),MATCH('Property Value Dist'!AX$2,'Pop and Housing Units'!$B$2:$P$2,0))*INDEX(Assumptions!$A$1:$H$16,MATCH('Property Value Dist'!AX$4,Assumptions!$A$1:$A$16,0),MATCH('Property Value Dist'!AX$2,Assumptions!$A$1:$H$1,0)),0)</f>
        <v>14972</v>
      </c>
      <c r="AY80" s="17">
        <f>ROUND(INDEX('Pop and Housing Units'!$B$2:$P$115,MATCH('Property Value Dist'!$B80,'Pop and Housing Units'!$B$2:$B$115,0),MATCH('Property Value Dist'!AY$2,'Pop and Housing Units'!$B$2:$P$2,0))*INDEX(Assumptions!$A$1:$H$16,MATCH('Property Value Dist'!AY$4,Assumptions!$A$1:$A$16,0),MATCH('Property Value Dist'!AY$2,Assumptions!$A$1:$H$1,0)),0)</f>
        <v>8836</v>
      </c>
      <c r="AZ80" s="17">
        <f>ROUND(INDEX('Pop and Housing Units'!$B$2:$P$115,MATCH('Property Value Dist'!$B80,'Pop and Housing Units'!$B$2:$B$115,0),MATCH('Property Value Dist'!AZ$2,'Pop and Housing Units'!$B$2:$P$2,0))*INDEX(Assumptions!$A$1:$H$16,MATCH('Property Value Dist'!AZ$4,Assumptions!$A$1:$A$16,0),MATCH('Property Value Dist'!AZ$2,Assumptions!$A$1:$H$1,0)),0)</f>
        <v>2127</v>
      </c>
      <c r="BA80" s="17">
        <f>ROUND(INDEX('Pop and Housing Units'!$B$2:$P$115,MATCH('Property Value Dist'!$B80,'Pop and Housing Units'!$B$2:$B$115,0),MATCH('Property Value Dist'!BA$2,'Pop and Housing Units'!$B$2:$P$2,0))*INDEX(Assumptions!$A$1:$H$16,MATCH('Property Value Dist'!BA$4,Assumptions!$A$1:$A$16,0),MATCH('Property Value Dist'!BA$2,Assumptions!$A$1:$H$1,0)),0)</f>
        <v>4909</v>
      </c>
      <c r="BB80" s="17">
        <f>ROUND(INDEX('Pop and Housing Units'!$B$2:$P$115,MATCH('Property Value Dist'!$B80,'Pop and Housing Units'!$B$2:$B$115,0),MATCH('Property Value Dist'!BB$2,'Pop and Housing Units'!$B$2:$P$2,0))*INDEX(Assumptions!$A$1:$H$16,MATCH('Property Value Dist'!BB$4,Assumptions!$A$1:$A$16,0),MATCH('Property Value Dist'!BB$2,Assumptions!$A$1:$H$1,0)),0)</f>
        <v>2618</v>
      </c>
      <c r="BC80" s="17">
        <f>ROUND(INDEX('Pop and Housing Units'!$B$2:$P$115,MATCH('Property Value Dist'!$B80,'Pop and Housing Units'!$B$2:$B$115,0),MATCH('Property Value Dist'!BC$2,'Pop and Housing Units'!$B$2:$P$2,0))*INDEX(Assumptions!$A$1:$H$16,MATCH('Property Value Dist'!BC$4,Assumptions!$A$1:$A$16,0),MATCH('Property Value Dist'!BC$2,Assumptions!$A$1:$H$1,0)),0)</f>
        <v>96883</v>
      </c>
      <c r="BD80" s="17">
        <f>ROUND(INDEX('Pop and Housing Units'!$B$2:$P$115,MATCH('Property Value Dist'!$B80,'Pop and Housing Units'!$B$2:$B$115,0),MATCH('Property Value Dist'!BD$2,'Pop and Housing Units'!$B$2:$P$2,0))*INDEX(Assumptions!$A$1:$H$16,MATCH('Property Value Dist'!BD$4,Assumptions!$A$1:$A$16,0),MATCH('Property Value Dist'!BD$2,Assumptions!$A$1:$H$1,0)),0)</f>
        <v>135889</v>
      </c>
      <c r="BE80" s="17">
        <f>ROUND(INDEX('Pop and Housing Units'!$B$2:$P$115,MATCH('Property Value Dist'!$B80,'Pop and Housing Units'!$B$2:$B$115,0),MATCH('Property Value Dist'!BE$2,'Pop and Housing Units'!$B$2:$P$2,0))*INDEX(Assumptions!$A$1:$H$16,MATCH('Property Value Dist'!BE$4,Assumptions!$A$1:$A$16,0),MATCH('Property Value Dist'!BE$2,Assumptions!$A$1:$H$1,0)),0)</f>
        <v>183941</v>
      </c>
      <c r="BF80" s="17">
        <f>ROUND(INDEX('Pop and Housing Units'!$B$2:$P$115,MATCH('Property Value Dist'!$B80,'Pop and Housing Units'!$B$2:$B$115,0),MATCH('Property Value Dist'!BF$2,'Pop and Housing Units'!$B$2:$P$2,0))*INDEX(Assumptions!$A$1:$H$16,MATCH('Property Value Dist'!BF$4,Assumptions!$A$1:$A$16,0),MATCH('Property Value Dist'!BF$2,Assumptions!$A$1:$H$1,0)),0)</f>
        <v>181606</v>
      </c>
      <c r="BG80" s="17">
        <f>ROUND(INDEX('Pop and Housing Units'!$B$2:$P$115,MATCH('Property Value Dist'!$B80,'Pop and Housing Units'!$B$2:$B$115,0),MATCH('Property Value Dist'!BG$2,'Pop and Housing Units'!$B$2:$P$2,0))*INDEX(Assumptions!$A$1:$H$16,MATCH('Property Value Dist'!BG$4,Assumptions!$A$1:$A$16,0),MATCH('Property Value Dist'!BG$2,Assumptions!$A$1:$H$1,0)),0)</f>
        <v>115948</v>
      </c>
      <c r="BH80" s="17">
        <f>ROUND(INDEX('Pop and Housing Units'!$B$2:$P$115,MATCH('Property Value Dist'!$B80,'Pop and Housing Units'!$B$2:$B$115,0),MATCH('Property Value Dist'!BH$2,'Pop and Housing Units'!$B$2:$P$2,0))*INDEX(Assumptions!$A$1:$H$16,MATCH('Property Value Dist'!BH$4,Assumptions!$A$1:$A$16,0),MATCH('Property Value Dist'!BH$2,Assumptions!$A$1:$H$1,0)),0)</f>
        <v>66047</v>
      </c>
      <c r="BI80" s="17">
        <f>ROUND(INDEX('Pop and Housing Units'!$B$2:$P$115,MATCH('Property Value Dist'!$B80,'Pop and Housing Units'!$B$2:$B$115,0),MATCH('Property Value Dist'!BI$2,'Pop and Housing Units'!$B$2:$P$2,0))*INDEX(Assumptions!$A$1:$H$16,MATCH('Property Value Dist'!BI$4,Assumptions!$A$1:$A$16,0),MATCH('Property Value Dist'!BI$2,Assumptions!$A$1:$H$1,0)),0)</f>
        <v>122562</v>
      </c>
      <c r="BJ80" s="17">
        <f>ROUND(INDEX('Pop and Housing Units'!$B$2:$P$115,MATCH('Property Value Dist'!$B80,'Pop and Housing Units'!$B$2:$B$115,0),MATCH('Property Value Dist'!BJ$2,'Pop and Housing Units'!$B$2:$P$2,0))*INDEX(Assumptions!$A$1:$H$16,MATCH('Property Value Dist'!BJ$4,Assumptions!$A$1:$A$16,0),MATCH('Property Value Dist'!BJ$2,Assumptions!$A$1:$H$1,0)),0)</f>
        <v>40757</v>
      </c>
      <c r="BK80" s="17">
        <f>ROUND(INDEX('Pop and Housing Units'!$B$2:$P$115,MATCH('Property Value Dist'!$B80,'Pop and Housing Units'!$B$2:$B$115,0),MATCH('Property Value Dist'!BK$2,'Pop and Housing Units'!$B$2:$P$2,0))*INDEX(Assumptions!$A$1:$H$16,MATCH('Property Value Dist'!BK$4,Assumptions!$A$1:$A$16,0),MATCH('Property Value Dist'!BK$2,Assumptions!$A$1:$H$1,0)),0)</f>
        <v>13521</v>
      </c>
      <c r="BL80" s="17">
        <f>ROUND(INDEX('Pop and Housing Units'!$B$2:$P$115,MATCH('Property Value Dist'!$B80,'Pop and Housing Units'!$B$2:$B$115,0),MATCH('Property Value Dist'!BL$2,'Pop and Housing Units'!$B$2:$P$2,0))*INDEX(Assumptions!$A$1:$H$16,MATCH('Property Value Dist'!BL$4,Assumptions!$A$1:$A$16,0),MATCH('Property Value Dist'!BL$2,Assumptions!$A$1:$H$1,0)),0)</f>
        <v>8754</v>
      </c>
      <c r="BM80" s="17">
        <f>ROUND(INDEX('Pop and Housing Units'!$B$2:$P$115,MATCH('Property Value Dist'!$B80,'Pop and Housing Units'!$B$2:$B$115,0),MATCH('Property Value Dist'!BM$2,'Pop and Housing Units'!$B$2:$P$2,0))*INDEX(Assumptions!$A$1:$H$16,MATCH('Property Value Dist'!BM$4,Assumptions!$A$1:$A$16,0),MATCH('Property Value Dist'!BM$2,Assumptions!$A$1:$H$1,0)),0)</f>
        <v>1751</v>
      </c>
      <c r="BN80" s="17">
        <f>ROUND(INDEX('Pop and Housing Units'!$B$2:$P$115,MATCH('Property Value Dist'!$B80,'Pop and Housing Units'!$B$2:$B$115,0),MATCH('Property Value Dist'!BN$2,'Pop and Housing Units'!$B$2:$P$2,0))*INDEX(Assumptions!$A$1:$H$16,MATCH('Property Value Dist'!BN$4,Assumptions!$A$1:$A$16,0),MATCH('Property Value Dist'!BN$2,Assumptions!$A$1:$H$1,0)),0)</f>
        <v>292</v>
      </c>
      <c r="BO80" s="17">
        <f>ROUND(INDEX('Pop and Housing Units'!$B$2:$P$115,MATCH('Property Value Dist'!$B80,'Pop and Housing Units'!$B$2:$B$115,0),MATCH('Property Value Dist'!BO$2,'Pop and Housing Units'!$B$2:$P$2,0))*INDEX(Assumptions!$A$1:$H$16,MATCH('Property Value Dist'!BO$4,Assumptions!$A$1:$A$16,0),MATCH('Property Value Dist'!BO$2,Assumptions!$A$1:$H$1,0)),0)</f>
        <v>4766</v>
      </c>
      <c r="BP80" s="17">
        <f>ROUND(INDEX('Pop and Housing Units'!$B$2:$P$115,MATCH('Property Value Dist'!$B80,'Pop and Housing Units'!$B$2:$B$115,0),MATCH('Property Value Dist'!BP$2,'Pop and Housing Units'!$B$2:$P$2,0))*INDEX(Assumptions!$A$1:$H$16,MATCH('Property Value Dist'!BP$4,Assumptions!$A$1:$A$16,0),MATCH('Property Value Dist'!BP$2,Assumptions!$A$1:$H$1,0)),0)</f>
        <v>21662</v>
      </c>
      <c r="BQ80" s="17">
        <f>ROUND(INDEX('Pop and Housing Units'!$B$2:$P$115,MATCH('Property Value Dist'!$B80,'Pop and Housing Units'!$B$2:$B$115,0),MATCH('Property Value Dist'!BQ$2,'Pop and Housing Units'!$B$2:$P$2,0))*INDEX(Assumptions!$A$1:$H$16,MATCH('Property Value Dist'!BQ$4,Assumptions!$A$1:$A$16,0),MATCH('Property Value Dist'!BQ$2,Assumptions!$A$1:$H$1,0)),0)</f>
        <v>45066</v>
      </c>
      <c r="BR80" s="17">
        <f>ROUND(INDEX('Pop and Housing Units'!$B$2:$P$115,MATCH('Property Value Dist'!$B80,'Pop and Housing Units'!$B$2:$B$115,0),MATCH('Property Value Dist'!BR$2,'Pop and Housing Units'!$B$2:$P$2,0))*INDEX(Assumptions!$A$1:$H$16,MATCH('Property Value Dist'!BR$4,Assumptions!$A$1:$A$16,0),MATCH('Property Value Dist'!BR$2,Assumptions!$A$1:$H$1,0)),0)</f>
        <v>38130</v>
      </c>
      <c r="BS80" s="17">
        <f>ROUND(INDEX('Pop and Housing Units'!$B$2:$P$115,MATCH('Property Value Dist'!$B80,'Pop and Housing Units'!$B$2:$B$115,0),MATCH('Property Value Dist'!BS$2,'Pop and Housing Units'!$B$2:$P$2,0))*INDEX(Assumptions!$A$1:$H$16,MATCH('Property Value Dist'!BS$4,Assumptions!$A$1:$A$16,0),MATCH('Property Value Dist'!BS$2,Assumptions!$A$1:$H$1,0)),0)</f>
        <v>45808</v>
      </c>
      <c r="BT80" s="17">
        <f>ROUND(INDEX('Pop and Housing Units'!$B$2:$P$115,MATCH('Property Value Dist'!$B80,'Pop and Housing Units'!$B$2:$B$115,0),MATCH('Property Value Dist'!BT$2,'Pop and Housing Units'!$B$2:$P$2,0))*INDEX(Assumptions!$A$1:$H$16,MATCH('Property Value Dist'!BT$4,Assumptions!$A$1:$A$16,0),MATCH('Property Value Dist'!BT$2,Assumptions!$A$1:$H$1,0)),0)</f>
        <v>29254</v>
      </c>
      <c r="BU80" s="17">
        <f>ROUND(INDEX('Pop and Housing Units'!$B$2:$P$115,MATCH('Property Value Dist'!$B80,'Pop and Housing Units'!$B$2:$B$115,0),MATCH('Property Value Dist'!BU$2,'Pop and Housing Units'!$B$2:$P$2,0))*INDEX(Assumptions!$A$1:$H$16,MATCH('Property Value Dist'!BU$4,Assumptions!$A$1:$A$16,0),MATCH('Property Value Dist'!BU$2,Assumptions!$A$1:$H$1,0)),0)</f>
        <v>16611</v>
      </c>
      <c r="BV80" s="17">
        <f>ROUND(INDEX('Pop and Housing Units'!$B$2:$P$115,MATCH('Property Value Dist'!$B80,'Pop and Housing Units'!$B$2:$B$115,0),MATCH('Property Value Dist'!BV$2,'Pop and Housing Units'!$B$2:$P$2,0))*INDEX(Assumptions!$A$1:$H$16,MATCH('Property Value Dist'!BV$4,Assumptions!$A$1:$A$16,0),MATCH('Property Value Dist'!BV$2,Assumptions!$A$1:$H$1,0)),0)</f>
        <v>48576</v>
      </c>
      <c r="BW80" s="17">
        <f>ROUND(INDEX('Pop and Housing Units'!$B$2:$P$115,MATCH('Property Value Dist'!$B80,'Pop and Housing Units'!$B$2:$B$115,0),MATCH('Property Value Dist'!BW$2,'Pop and Housing Units'!$B$2:$P$2,0))*INDEX(Assumptions!$A$1:$H$16,MATCH('Property Value Dist'!BW$4,Assumptions!$A$1:$A$16,0),MATCH('Property Value Dist'!BW$2,Assumptions!$A$1:$H$1,0)),0)</f>
        <v>22861</v>
      </c>
      <c r="BX80" s="17">
        <f>ROUND(INDEX('Pop and Housing Units'!$B$2:$P$115,MATCH('Property Value Dist'!$B80,'Pop and Housing Units'!$B$2:$B$115,0),MATCH('Property Value Dist'!BX$2,'Pop and Housing Units'!$B$2:$P$2,0))*INDEX(Assumptions!$A$1:$H$16,MATCH('Property Value Dist'!BX$4,Assumptions!$A$1:$A$16,0),MATCH('Property Value Dist'!BX$2,Assumptions!$A$1:$H$1,0)),0)</f>
        <v>8705</v>
      </c>
      <c r="BY80" s="17">
        <f>ROUND(INDEX('Pop and Housing Units'!$B$2:$P$115,MATCH('Property Value Dist'!$B80,'Pop and Housing Units'!$B$2:$B$115,0),MATCH('Property Value Dist'!BY$2,'Pop and Housing Units'!$B$2:$P$2,0))*INDEX(Assumptions!$A$1:$H$16,MATCH('Property Value Dist'!BY$4,Assumptions!$A$1:$A$16,0),MATCH('Property Value Dist'!BY$2,Assumptions!$A$1:$H$1,0)),0)</f>
        <v>4509</v>
      </c>
      <c r="BZ80" s="17">
        <f>ROUND(INDEX('Pop and Housing Units'!$B$2:$P$115,MATCH('Property Value Dist'!$B80,'Pop and Housing Units'!$B$2:$B$115,0),MATCH('Property Value Dist'!BZ$2,'Pop and Housing Units'!$B$2:$P$2,0))*INDEX(Assumptions!$A$1:$H$16,MATCH('Property Value Dist'!BZ$4,Assumptions!$A$1:$A$16,0),MATCH('Property Value Dist'!BZ$2,Assumptions!$A$1:$H$1,0)),0)</f>
        <v>3082</v>
      </c>
      <c r="CA80" s="17">
        <f>ROUND(INDEX('Pop and Housing Units'!$B$2:$P$115,MATCH('Property Value Dist'!$B80,'Pop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80" s="17">
        <f>ROUND(INDEX('Pop and Housing Units'!$B$2:$P$115,MATCH('Property Value Dist'!$B80,'Pop and Housing Units'!$B$2:$B$115,0),MATCH('Property Value Dist'!CB$2,'Pop and Housing Units'!$B$2:$P$2,0))*INDEX(Assumptions!$A$1:$H$16,MATCH('Property Value Dist'!CB$4,Assumptions!$A$1:$A$16,0),MATCH('Property Value Dist'!CB$2,Assumptions!$A$1:$H$1,0)),0)</f>
        <v>1142</v>
      </c>
    </row>
    <row r="81" spans="2:80">
      <c r="B81" s="18">
        <f t="shared" si="7"/>
        <v>2096</v>
      </c>
      <c r="C81" s="19">
        <f>ROUND(INDEX('Pop and Housing Units'!$B$2:$P$115,MATCH('Property Value Dist'!$B81,'Pop and Housing Units'!$B$2:$B$115,0),MATCH('Property Value Dist'!C$2,'Pop and Housing Units'!$B$2:$P$2,0))*INDEX(Assumptions!$A$1:$H$16,MATCH('Property Value Dist'!C$4,Assumptions!$A$1:$A$16,0),MATCH('Property Value Dist'!C$2,Assumptions!$A$1:$H$1,0)),0)</f>
        <v>1063866</v>
      </c>
      <c r="D81" s="19">
        <f>ROUND(INDEX('Pop and Housing Units'!$B$2:$P$115,MATCH('Property Value Dist'!$B81,'Pop and Housing Units'!$B$2:$B$115,0),MATCH('Property Value Dist'!D$2,'Pop and Housing Units'!$B$2:$P$2,0))*INDEX(Assumptions!$A$1:$H$16,MATCH('Property Value Dist'!D$4,Assumptions!$A$1:$A$16,0),MATCH('Property Value Dist'!D$2,Assumptions!$A$1:$H$1,0)),0)</f>
        <v>1135615</v>
      </c>
      <c r="E81" s="19">
        <f>ROUND(INDEX('Pop and Housing Units'!$B$2:$P$115,MATCH('Property Value Dist'!$B81,'Pop and Housing Units'!$B$2:$B$115,0),MATCH('Property Value Dist'!E$2,'Pop and Housing Units'!$B$2:$P$2,0))*INDEX(Assumptions!$A$1:$H$16,MATCH('Property Value Dist'!E$4,Assumptions!$A$1:$A$16,0),MATCH('Property Value Dist'!E$2,Assumptions!$A$1:$H$1,0)),0)</f>
        <v>1719504</v>
      </c>
      <c r="F81" s="19">
        <f>ROUND(INDEX('Pop and Housing Units'!$B$2:$P$115,MATCH('Property Value Dist'!$B81,'Pop and Housing Units'!$B$2:$B$115,0),MATCH('Property Value Dist'!F$2,'Pop and Housing Units'!$B$2:$P$2,0))*INDEX(Assumptions!$A$1:$H$16,MATCH('Property Value Dist'!F$4,Assumptions!$A$1:$A$16,0),MATCH('Property Value Dist'!F$2,Assumptions!$A$1:$H$1,0)),0)</f>
        <v>3968468</v>
      </c>
      <c r="G81" s="19">
        <f>ROUND(INDEX('Pop and Housing Units'!$B$2:$P$115,MATCH('Property Value Dist'!$B81,'Pop and Housing Units'!$B$2:$B$115,0),MATCH('Property Value Dist'!G$2,'Pop and Housing Units'!$B$2:$P$2,0))*INDEX(Assumptions!$A$1:$H$16,MATCH('Property Value Dist'!G$4,Assumptions!$A$1:$A$16,0),MATCH('Property Value Dist'!G$2,Assumptions!$A$1:$H$1,0)),0)</f>
        <v>2667087</v>
      </c>
      <c r="H81" s="19">
        <f>ROUND(INDEX('Pop and Housing Units'!$B$2:$P$115,MATCH('Property Value Dist'!$B81,'Pop and Housing Units'!$B$2:$B$115,0),MATCH('Property Value Dist'!H$2,'Pop and Housing Units'!$B$2:$P$2,0))*INDEX(Assumptions!$A$1:$H$16,MATCH('Property Value Dist'!H$4,Assumptions!$A$1:$A$16,0),MATCH('Property Value Dist'!H$2,Assumptions!$A$1:$H$1,0)),0)</f>
        <v>2023820</v>
      </c>
      <c r="I81" s="19">
        <f>ROUND(INDEX('Pop and Housing Units'!$B$2:$P$115,MATCH('Property Value Dist'!$B81,'Pop and Housing Units'!$B$2:$B$115,0),MATCH('Property Value Dist'!I$2,'Pop and Housing Units'!$B$2:$P$2,0))*INDEX(Assumptions!$A$1:$H$16,MATCH('Property Value Dist'!I$4,Assumptions!$A$1:$A$16,0),MATCH('Property Value Dist'!I$2,Assumptions!$A$1:$H$1,0)),0)</f>
        <v>5670653</v>
      </c>
      <c r="J81" s="19">
        <f>ROUND(INDEX('Pop and Housing Units'!$B$2:$P$115,MATCH('Property Value Dist'!$B81,'Pop and Housing Units'!$B$2:$B$115,0),MATCH('Property Value Dist'!J$2,'Pop and Housing Units'!$B$2:$P$2,0))*INDEX(Assumptions!$A$1:$H$16,MATCH('Property Value Dist'!J$4,Assumptions!$A$1:$A$16,0),MATCH('Property Value Dist'!J$2,Assumptions!$A$1:$H$1,0)),0)</f>
        <v>2847697</v>
      </c>
      <c r="K81" s="19">
        <f>ROUND(INDEX('Pop and Housing Units'!$B$2:$P$115,MATCH('Property Value Dist'!$B81,'Pop and Housing Units'!$B$2:$B$115,0),MATCH('Property Value Dist'!K$2,'Pop and Housing Units'!$B$2:$P$2,0))*INDEX(Assumptions!$A$1:$H$16,MATCH('Property Value Dist'!K$4,Assumptions!$A$1:$A$16,0),MATCH('Property Value Dist'!K$2,Assumptions!$A$1:$H$1,0)),0)</f>
        <v>1306328</v>
      </c>
      <c r="L81" s="19">
        <f>ROUND(INDEX('Pop and Housing Units'!$B$2:$P$115,MATCH('Property Value Dist'!$B81,'Pop and Housing Units'!$B$2:$B$115,0),MATCH('Property Value Dist'!L$2,'Pop and Housing Units'!$B$2:$P$2,0))*INDEX(Assumptions!$A$1:$H$16,MATCH('Property Value Dist'!L$4,Assumptions!$A$1:$A$16,0),MATCH('Property Value Dist'!L$2,Assumptions!$A$1:$H$1,0)),0)</f>
        <v>1417663</v>
      </c>
      <c r="M81" s="19">
        <f>ROUND(INDEX('Pop and Housing Units'!$B$2:$P$115,MATCH('Property Value Dist'!$B81,'Pop and Housing Units'!$B$2:$B$115,0),MATCH('Property Value Dist'!M$2,'Pop and Housing Units'!$B$2:$P$2,0))*INDEX(Assumptions!$A$1:$H$16,MATCH('Property Value Dist'!M$4,Assumptions!$A$1:$A$16,0),MATCH('Property Value Dist'!M$2,Assumptions!$A$1:$H$1,0)),0)</f>
        <v>492347</v>
      </c>
      <c r="N81" s="19">
        <f>ROUND(INDEX('Pop and Housing Units'!$B$2:$P$115,MATCH('Property Value Dist'!$B81,'Pop and Housing Units'!$B$2:$B$115,0),MATCH('Property Value Dist'!N$2,'Pop and Housing Units'!$B$2:$P$2,0))*INDEX(Assumptions!$A$1:$H$16,MATCH('Property Value Dist'!N$4,Assumptions!$A$1:$A$16,0),MATCH('Property Value Dist'!N$2,Assumptions!$A$1:$H$1,0)),0)</f>
        <v>279574</v>
      </c>
      <c r="O81" s="19">
        <f>ROUND(INDEX('Pop and Housing Units'!$B$2:$P$115,MATCH('Property Value Dist'!$B81,'Pop and Housing Units'!$B$2:$B$115,0),MATCH('Property Value Dist'!O$2,'Pop and Housing Units'!$B$2:$P$2,0))*INDEX(Assumptions!$A$1:$H$16,MATCH('Property Value Dist'!O$4,Assumptions!$A$1:$A$16,0),MATCH('Property Value Dist'!O$2,Assumptions!$A$1:$H$1,0)),0)</f>
        <v>148446</v>
      </c>
      <c r="P81" s="19">
        <f>ROUND(INDEX('Pop and Housing Units'!$B$2:$P$115,MATCH('Property Value Dist'!$B81,'Pop and Housing Units'!$B$2:$B$115,0),MATCH('Property Value Dist'!P$2,'Pop and Housing Units'!$B$2:$P$2,0))*INDEX(Assumptions!$A$1:$H$16,MATCH('Property Value Dist'!P$4,Assumptions!$A$1:$A$16,0),MATCH('Property Value Dist'!P$2,Assumptions!$A$1:$H$1,0)),0)</f>
        <v>1111226</v>
      </c>
      <c r="Q81" s="19">
        <f>ROUND(INDEX('Pop and Housing Units'!$B$2:$P$115,MATCH('Property Value Dist'!$B81,'Pop and Housing Units'!$B$2:$B$115,0),MATCH('Property Value Dist'!Q$2,'Pop and Housing Units'!$B$2:$P$2,0))*INDEX(Assumptions!$A$1:$H$16,MATCH('Property Value Dist'!Q$4,Assumptions!$A$1:$A$16,0),MATCH('Property Value Dist'!Q$2,Assumptions!$A$1:$H$1,0)),0)</f>
        <v>942699</v>
      </c>
      <c r="R81" s="19">
        <f>ROUND(INDEX('Pop and Housing Units'!$B$2:$P$115,MATCH('Property Value Dist'!$B81,'Pop and Housing Units'!$B$2:$B$115,0),MATCH('Property Value Dist'!R$2,'Pop and Housing Units'!$B$2:$P$2,0))*INDEX(Assumptions!$A$1:$H$16,MATCH('Property Value Dist'!R$4,Assumptions!$A$1:$A$16,0),MATCH('Property Value Dist'!R$2,Assumptions!$A$1:$H$1,0)),0)</f>
        <v>1216556</v>
      </c>
      <c r="S81" s="19">
        <f>ROUND(INDEX('Pop and Housing Units'!$B$2:$P$115,MATCH('Property Value Dist'!$B81,'Pop and Housing Units'!$B$2:$B$115,0),MATCH('Property Value Dist'!S$2,'Pop and Housing Units'!$B$2:$P$2,0))*INDEX(Assumptions!$A$1:$H$16,MATCH('Property Value Dist'!S$4,Assumptions!$A$1:$A$16,0),MATCH('Property Value Dist'!S$2,Assumptions!$A$1:$H$1,0)),0)</f>
        <v>2687657</v>
      </c>
      <c r="T81" s="19">
        <f>ROUND(INDEX('Pop and Housing Units'!$B$2:$P$115,MATCH('Property Value Dist'!$B81,'Pop and Housing Units'!$B$2:$B$115,0),MATCH('Property Value Dist'!T$2,'Pop and Housing Units'!$B$2:$P$2,0))*INDEX(Assumptions!$A$1:$H$16,MATCH('Property Value Dist'!T$4,Assumptions!$A$1:$A$16,0),MATCH('Property Value Dist'!T$2,Assumptions!$A$1:$H$1,0)),0)</f>
        <v>1966150</v>
      </c>
      <c r="U81" s="19">
        <f>ROUND(INDEX('Pop and Housing Units'!$B$2:$P$115,MATCH('Property Value Dist'!$B81,'Pop and Housing Units'!$B$2:$B$115,0),MATCH('Property Value Dist'!U$2,'Pop and Housing Units'!$B$2:$P$2,0))*INDEX(Assumptions!$A$1:$H$16,MATCH('Property Value Dist'!U$4,Assumptions!$A$1:$A$16,0),MATCH('Property Value Dist'!U$2,Assumptions!$A$1:$H$1,0)),0)</f>
        <v>1662450</v>
      </c>
      <c r="V81" s="19">
        <f>ROUND(INDEX('Pop and Housing Units'!$B$2:$P$115,MATCH('Property Value Dist'!$B81,'Pop and Housing Units'!$B$2:$B$115,0),MATCH('Property Value Dist'!V$2,'Pop and Housing Units'!$B$2:$P$2,0))*INDEX(Assumptions!$A$1:$H$16,MATCH('Property Value Dist'!V$4,Assumptions!$A$1:$A$16,0),MATCH('Property Value Dist'!V$2,Assumptions!$A$1:$H$1,0)),0)</f>
        <v>4290421</v>
      </c>
      <c r="W81" s="19">
        <f>ROUND(INDEX('Pop and Housing Units'!$B$2:$P$115,MATCH('Property Value Dist'!$B81,'Pop and Housing Units'!$B$2:$B$115,0),MATCH('Property Value Dist'!W$2,'Pop and Housing Units'!$B$2:$P$2,0))*INDEX(Assumptions!$A$1:$H$16,MATCH('Property Value Dist'!W$4,Assumptions!$A$1:$A$16,0),MATCH('Property Value Dist'!W$2,Assumptions!$A$1:$H$1,0)),0)</f>
        <v>1976683</v>
      </c>
      <c r="X81" s="19">
        <f>ROUND(INDEX('Pop and Housing Units'!$B$2:$P$115,MATCH('Property Value Dist'!$B81,'Pop and Housing Units'!$B$2:$B$115,0),MATCH('Property Value Dist'!X$2,'Pop and Housing Units'!$B$2:$P$2,0))*INDEX(Assumptions!$A$1:$H$16,MATCH('Property Value Dist'!X$4,Assumptions!$A$1:$A$16,0),MATCH('Property Value Dist'!X$2,Assumptions!$A$1:$H$1,0)),0)</f>
        <v>853169</v>
      </c>
      <c r="Y81" s="19">
        <f>ROUND(INDEX('Pop and Housing Units'!$B$2:$P$115,MATCH('Property Value Dist'!$B81,'Pop and Housing Units'!$B$2:$B$115,0),MATCH('Property Value Dist'!Y$2,'Pop and Housing Units'!$B$2:$P$2,0))*INDEX(Assumptions!$A$1:$H$16,MATCH('Property Value Dist'!Y$4,Assumptions!$A$1:$A$16,0),MATCH('Property Value Dist'!Y$2,Assumptions!$A$1:$H$1,0)),0)</f>
        <v>544202</v>
      </c>
      <c r="Z81" s="19">
        <f>ROUND(INDEX('Pop and Housing Units'!$B$2:$P$115,MATCH('Property Value Dist'!$B81,'Pop and Housing Units'!$B$2:$B$115,0),MATCH('Property Value Dist'!Z$2,'Pop and Housing Units'!$B$2:$P$2,0))*INDEX(Assumptions!$A$1:$H$16,MATCH('Property Value Dist'!Z$4,Assumptions!$A$1:$A$16,0),MATCH('Property Value Dist'!Z$2,Assumptions!$A$1:$H$1,0)),0)</f>
        <v>140439</v>
      </c>
      <c r="AA81" s="19">
        <f>ROUND(INDEX('Pop and Housing Units'!$B$2:$P$115,MATCH('Property Value Dist'!$B81,'Pop and Housing Units'!$B$2:$B$115,0),MATCH('Property Value Dist'!AA$2,'Pop and Housing Units'!$B$2:$P$2,0))*INDEX(Assumptions!$A$1:$H$16,MATCH('Property Value Dist'!AA$4,Assumptions!$A$1:$A$16,0),MATCH('Property Value Dist'!AA$2,Assumptions!$A$1:$H$1,0)),0)</f>
        <v>98308</v>
      </c>
      <c r="AB81" s="19">
        <f>ROUND(INDEX('Pop and Housing Units'!$B$2:$P$115,MATCH('Property Value Dist'!$B81,'Pop and Housing Units'!$B$2:$B$115,0),MATCH('Property Value Dist'!AB$2,'Pop and Housing Units'!$B$2:$P$2,0))*INDEX(Assumptions!$A$1:$H$16,MATCH('Property Value Dist'!AB$4,Assumptions!$A$1:$A$16,0),MATCH('Property Value Dist'!AB$2,Assumptions!$A$1:$H$1,0)),0)</f>
        <v>64953</v>
      </c>
      <c r="AC81" s="19">
        <f>ROUND(INDEX('Pop and Housing Units'!$B$2:$P$115,MATCH('Property Value Dist'!$B81,'Pop and Housing Units'!$B$2:$B$115,0),MATCH('Property Value Dist'!AC$2,'Pop and Housing Units'!$B$2:$P$2,0))*INDEX(Assumptions!$A$1:$H$16,MATCH('Property Value Dist'!AC$4,Assumptions!$A$1:$A$16,0),MATCH('Property Value Dist'!AC$2,Assumptions!$A$1:$H$1,0)),0)</f>
        <v>691056</v>
      </c>
      <c r="AD81" s="19">
        <f>ROUND(INDEX('Pop and Housing Units'!$B$2:$P$115,MATCH('Property Value Dist'!$B81,'Pop and Housing Units'!$B$2:$B$115,0),MATCH('Property Value Dist'!AD$2,'Pop and Housing Units'!$B$2:$P$2,0))*INDEX(Assumptions!$A$1:$H$16,MATCH('Property Value Dist'!AD$4,Assumptions!$A$1:$A$16,0),MATCH('Property Value Dist'!AD$2,Assumptions!$A$1:$H$1,0)),0)</f>
        <v>1209348</v>
      </c>
      <c r="AE81" s="19">
        <f>ROUND(INDEX('Pop and Housing Units'!$B$2:$P$115,MATCH('Property Value Dist'!$B81,'Pop and Housing Units'!$B$2:$B$115,0),MATCH('Property Value Dist'!AE$2,'Pop and Housing Units'!$B$2:$P$2,0))*INDEX(Assumptions!$A$1:$H$16,MATCH('Property Value Dist'!AE$4,Assumptions!$A$1:$A$16,0),MATCH('Property Value Dist'!AE$2,Assumptions!$A$1:$H$1,0)),0)</f>
        <v>2179933</v>
      </c>
      <c r="AF81" s="19">
        <f>ROUND(INDEX('Pop and Housing Units'!$B$2:$P$115,MATCH('Property Value Dist'!$B81,'Pop and Housing Units'!$B$2:$B$115,0),MATCH('Property Value Dist'!AF$2,'Pop and Housing Units'!$B$2:$P$2,0))*INDEX(Assumptions!$A$1:$H$16,MATCH('Property Value Dist'!AF$4,Assumptions!$A$1:$A$16,0),MATCH('Property Value Dist'!AF$2,Assumptions!$A$1:$H$1,0)),0)</f>
        <v>4194866</v>
      </c>
      <c r="AG81" s="19">
        <f>ROUND(INDEX('Pop and Housing Units'!$B$2:$P$115,MATCH('Property Value Dist'!$B81,'Pop and Housing Units'!$B$2:$B$115,0),MATCH('Property Value Dist'!AG$2,'Pop and Housing Units'!$B$2:$P$2,0))*INDEX(Assumptions!$A$1:$H$16,MATCH('Property Value Dist'!AG$4,Assumptions!$A$1:$A$16,0),MATCH('Property Value Dist'!AG$2,Assumptions!$A$1:$H$1,0)),0)</f>
        <v>2044051</v>
      </c>
      <c r="AH81" s="19">
        <f>ROUND(INDEX('Pop and Housing Units'!$B$2:$P$115,MATCH('Property Value Dist'!$B81,'Pop and Housing Units'!$B$2:$B$115,0),MATCH('Property Value Dist'!AH$2,'Pop and Housing Units'!$B$2:$P$2,0))*INDEX(Assumptions!$A$1:$H$16,MATCH('Property Value Dist'!AH$4,Assumptions!$A$1:$A$16,0),MATCH('Property Value Dist'!AH$2,Assumptions!$A$1:$H$1,0)),0)</f>
        <v>1477230</v>
      </c>
      <c r="AI81" s="19">
        <f>ROUND(INDEX('Pop and Housing Units'!$B$2:$P$115,MATCH('Property Value Dist'!$B81,'Pop and Housing Units'!$B$2:$B$115,0),MATCH('Property Value Dist'!AI$2,'Pop and Housing Units'!$B$2:$P$2,0))*INDEX(Assumptions!$A$1:$H$16,MATCH('Property Value Dist'!AI$4,Assumptions!$A$1:$A$16,0),MATCH('Property Value Dist'!AI$2,Assumptions!$A$1:$H$1,0)),0)</f>
        <v>3676574</v>
      </c>
      <c r="AJ81" s="19">
        <f>ROUND(INDEX('Pop and Housing Units'!$B$2:$P$115,MATCH('Property Value Dist'!$B81,'Pop and Housing Units'!$B$2:$B$115,0),MATCH('Property Value Dist'!AJ$2,'Pop and Housing Units'!$B$2:$P$2,0))*INDEX(Assumptions!$A$1:$H$16,MATCH('Property Value Dist'!AJ$4,Assumptions!$A$1:$A$16,0),MATCH('Property Value Dist'!AJ$2,Assumptions!$A$1:$H$1,0)),0)</f>
        <v>1956698</v>
      </c>
      <c r="AK81" s="19">
        <f>ROUND(INDEX('Pop and Housing Units'!$B$2:$P$115,MATCH('Property Value Dist'!$B81,'Pop and Housing Units'!$B$2:$B$115,0),MATCH('Property Value Dist'!AK$2,'Pop and Housing Units'!$B$2:$P$2,0))*INDEX(Assumptions!$A$1:$H$16,MATCH('Property Value Dist'!AK$4,Assumptions!$A$1:$A$16,0),MATCH('Property Value Dist'!AK$2,Assumptions!$A$1:$H$1,0)),0)</f>
        <v>842467</v>
      </c>
      <c r="AL81" s="19">
        <f>ROUND(INDEX('Pop and Housing Units'!$B$2:$P$115,MATCH('Property Value Dist'!$B81,'Pop and Housing Units'!$B$2:$B$115,0),MATCH('Property Value Dist'!AL$2,'Pop and Housing Units'!$B$2:$P$2,0))*INDEX(Assumptions!$A$1:$H$16,MATCH('Property Value Dist'!AL$4,Assumptions!$A$1:$A$16,0),MATCH('Property Value Dist'!AL$2,Assumptions!$A$1:$H$1,0)),0)</f>
        <v>826938</v>
      </c>
      <c r="AM81" s="19">
        <f>ROUND(INDEX('Pop and Housing Units'!$B$2:$P$115,MATCH('Property Value Dist'!$B81,'Pop and Housing Units'!$B$2:$B$115,0),MATCH('Property Value Dist'!AM$2,'Pop and Housing Units'!$B$2:$P$2,0))*INDEX(Assumptions!$A$1:$H$16,MATCH('Property Value Dist'!AM$4,Assumptions!$A$1:$A$16,0),MATCH('Property Value Dist'!AM$2,Assumptions!$A$1:$H$1,0)),0)</f>
        <v>168882</v>
      </c>
      <c r="AN81" s="19">
        <f>ROUND(INDEX('Pop and Housing Units'!$B$2:$P$115,MATCH('Property Value Dist'!$B81,'Pop and Housing Units'!$B$2:$B$115,0),MATCH('Property Value Dist'!AN$2,'Pop and Housing Units'!$B$2:$P$2,0))*INDEX(Assumptions!$A$1:$H$16,MATCH('Property Value Dist'!AN$4,Assumptions!$A$1:$A$16,0),MATCH('Property Value Dist'!AN$2,Assumptions!$A$1:$H$1,0)),0)</f>
        <v>69882</v>
      </c>
      <c r="AO81" s="19">
        <f>ROUND(INDEX('Pop and Housing Units'!$B$2:$P$115,MATCH('Property Value Dist'!$B81,'Pop and Housing Units'!$B$2:$B$115,0),MATCH('Property Value Dist'!AO$2,'Pop and Housing Units'!$B$2:$P$2,0))*INDEX(Assumptions!$A$1:$H$16,MATCH('Property Value Dist'!AO$4,Assumptions!$A$1:$A$16,0),MATCH('Property Value Dist'!AO$2,Assumptions!$A$1:$H$1,0)),0)</f>
        <v>73764</v>
      </c>
      <c r="AP81" s="19">
        <f>ROUND(INDEX('Pop and Housing Units'!$B$2:$P$115,MATCH('Property Value Dist'!$B81,'Pop and Housing Units'!$B$2:$B$115,0),MATCH('Property Value Dist'!AP$2,'Pop and Housing Units'!$B$2:$P$2,0))*INDEX(Assumptions!$A$1:$H$16,MATCH('Property Value Dist'!AP$4,Assumptions!$A$1:$A$16,0),MATCH('Property Value Dist'!AP$2,Assumptions!$A$1:$H$1,0)),0)</f>
        <v>154782</v>
      </c>
      <c r="AQ81" s="19">
        <f>ROUND(INDEX('Pop and Housing Units'!$B$2:$P$115,MATCH('Property Value Dist'!$B81,'Pop and Housing Units'!$B$2:$B$115,0),MATCH('Property Value Dist'!AQ$2,'Pop and Housing Units'!$B$2:$P$2,0))*INDEX(Assumptions!$A$1:$H$16,MATCH('Property Value Dist'!AQ$4,Assumptions!$A$1:$A$16,0),MATCH('Property Value Dist'!AQ$2,Assumptions!$A$1:$H$1,0)),0)</f>
        <v>155276</v>
      </c>
      <c r="AR81" s="19">
        <f>ROUND(INDEX('Pop and Housing Units'!$B$2:$P$115,MATCH('Property Value Dist'!$B81,'Pop and Housing Units'!$B$2:$B$115,0),MATCH('Property Value Dist'!AR$2,'Pop and Housing Units'!$B$2:$P$2,0))*INDEX(Assumptions!$A$1:$H$16,MATCH('Property Value Dist'!AR$4,Assumptions!$A$1:$A$16,0),MATCH('Property Value Dist'!AR$2,Assumptions!$A$1:$H$1,0)),0)</f>
        <v>129780</v>
      </c>
      <c r="AS81" s="19">
        <f>ROUND(INDEX('Pop and Housing Units'!$B$2:$P$115,MATCH('Property Value Dist'!$B81,'Pop and Housing Units'!$B$2:$B$115,0),MATCH('Property Value Dist'!AS$2,'Pop and Housing Units'!$B$2:$P$2,0))*INDEX(Assumptions!$A$1:$H$16,MATCH('Property Value Dist'!AS$4,Assumptions!$A$1:$A$16,0),MATCH('Property Value Dist'!AS$2,Assumptions!$A$1:$H$1,0)),0)</f>
        <v>141952</v>
      </c>
      <c r="AT81" s="19">
        <f>ROUND(INDEX('Pop and Housing Units'!$B$2:$P$115,MATCH('Property Value Dist'!$B81,'Pop and Housing Units'!$B$2:$B$115,0),MATCH('Property Value Dist'!AT$2,'Pop and Housing Units'!$B$2:$P$2,0))*INDEX(Assumptions!$A$1:$H$16,MATCH('Property Value Dist'!AT$4,Assumptions!$A$1:$A$16,0),MATCH('Property Value Dist'!AT$2,Assumptions!$A$1:$H$1,0)),0)</f>
        <v>72045</v>
      </c>
      <c r="AU81" s="19">
        <f>ROUND(INDEX('Pop and Housing Units'!$B$2:$P$115,MATCH('Property Value Dist'!$B81,'Pop and Housing Units'!$B$2:$B$115,0),MATCH('Property Value Dist'!AU$2,'Pop and Housing Units'!$B$2:$P$2,0))*INDEX(Assumptions!$A$1:$H$16,MATCH('Property Value Dist'!AU$4,Assumptions!$A$1:$A$16,0),MATCH('Property Value Dist'!AU$2,Assumptions!$A$1:$H$1,0)),0)</f>
        <v>27716</v>
      </c>
      <c r="AV81" s="19">
        <f>ROUND(INDEX('Pop and Housing Units'!$B$2:$P$115,MATCH('Property Value Dist'!$B81,'Pop and Housing Units'!$B$2:$B$115,0),MATCH('Property Value Dist'!AV$2,'Pop and Housing Units'!$B$2:$P$2,0))*INDEX(Assumptions!$A$1:$H$16,MATCH('Property Value Dist'!AV$4,Assumptions!$A$1:$A$16,0),MATCH('Property Value Dist'!AV$2,Assumptions!$A$1:$H$1,0)),0)</f>
        <v>83313</v>
      </c>
      <c r="AW81" s="19">
        <f>ROUND(INDEX('Pop and Housing Units'!$B$2:$P$115,MATCH('Property Value Dist'!$B81,'Pop and Housing Units'!$B$2:$B$115,0),MATCH('Property Value Dist'!AW$2,'Pop and Housing Units'!$B$2:$P$2,0))*INDEX(Assumptions!$A$1:$H$16,MATCH('Property Value Dist'!AW$4,Assumptions!$A$1:$A$16,0),MATCH('Property Value Dist'!AW$2,Assumptions!$A$1:$H$1,0)),0)</f>
        <v>23933</v>
      </c>
      <c r="AX81" s="19">
        <f>ROUND(INDEX('Pop and Housing Units'!$B$2:$P$115,MATCH('Property Value Dist'!$B81,'Pop and Housing Units'!$B$2:$B$115,0),MATCH('Property Value Dist'!AX$2,'Pop and Housing Units'!$B$2:$P$2,0))*INDEX(Assumptions!$A$1:$H$16,MATCH('Property Value Dist'!AX$4,Assumptions!$A$1:$A$16,0),MATCH('Property Value Dist'!AX$2,Assumptions!$A$1:$H$1,0)),0)</f>
        <v>15051</v>
      </c>
      <c r="AY81" s="19">
        <f>ROUND(INDEX('Pop and Housing Units'!$B$2:$P$115,MATCH('Property Value Dist'!$B81,'Pop and Housing Units'!$B$2:$B$115,0),MATCH('Property Value Dist'!AY$2,'Pop and Housing Units'!$B$2:$P$2,0))*INDEX(Assumptions!$A$1:$H$16,MATCH('Property Value Dist'!AY$4,Assumptions!$A$1:$A$16,0),MATCH('Property Value Dist'!AY$2,Assumptions!$A$1:$H$1,0)),0)</f>
        <v>8882</v>
      </c>
      <c r="AZ81" s="19">
        <f>ROUND(INDEX('Pop and Housing Units'!$B$2:$P$115,MATCH('Property Value Dist'!$B81,'Pop and Housing Units'!$B$2:$B$115,0),MATCH('Property Value Dist'!AZ$2,'Pop and Housing Units'!$B$2:$P$2,0))*INDEX(Assumptions!$A$1:$H$16,MATCH('Property Value Dist'!AZ$4,Assumptions!$A$1:$A$16,0),MATCH('Property Value Dist'!AZ$2,Assumptions!$A$1:$H$1,0)),0)</f>
        <v>2138</v>
      </c>
      <c r="BA81" s="19">
        <f>ROUND(INDEX('Pop and Housing Units'!$B$2:$P$115,MATCH('Property Value Dist'!$B81,'Pop and Housing Units'!$B$2:$B$115,0),MATCH('Property Value Dist'!BA$2,'Pop and Housing Units'!$B$2:$P$2,0))*INDEX(Assumptions!$A$1:$H$16,MATCH('Property Value Dist'!BA$4,Assumptions!$A$1:$A$16,0),MATCH('Property Value Dist'!BA$2,Assumptions!$A$1:$H$1,0)),0)</f>
        <v>4935</v>
      </c>
      <c r="BB81" s="19">
        <f>ROUND(INDEX('Pop and Housing Units'!$B$2:$P$115,MATCH('Property Value Dist'!$B81,'Pop and Housing Units'!$B$2:$B$115,0),MATCH('Property Value Dist'!BB$2,'Pop and Housing Units'!$B$2:$P$2,0))*INDEX(Assumptions!$A$1:$H$16,MATCH('Property Value Dist'!BB$4,Assumptions!$A$1:$A$16,0),MATCH('Property Value Dist'!BB$2,Assumptions!$A$1:$H$1,0)),0)</f>
        <v>2632</v>
      </c>
      <c r="BC81" s="19">
        <f>ROUND(INDEX('Pop and Housing Units'!$B$2:$P$115,MATCH('Property Value Dist'!$B81,'Pop and Housing Units'!$B$2:$B$115,0),MATCH('Property Value Dist'!BC$2,'Pop and Housing Units'!$B$2:$P$2,0))*INDEX(Assumptions!$A$1:$H$16,MATCH('Property Value Dist'!BC$4,Assumptions!$A$1:$A$16,0),MATCH('Property Value Dist'!BC$2,Assumptions!$A$1:$H$1,0)),0)</f>
        <v>97422</v>
      </c>
      <c r="BD81" s="19">
        <f>ROUND(INDEX('Pop and Housing Units'!$B$2:$P$115,MATCH('Property Value Dist'!$B81,'Pop and Housing Units'!$B$2:$B$115,0),MATCH('Property Value Dist'!BD$2,'Pop and Housing Units'!$B$2:$P$2,0))*INDEX(Assumptions!$A$1:$H$16,MATCH('Property Value Dist'!BD$4,Assumptions!$A$1:$A$16,0),MATCH('Property Value Dist'!BD$2,Assumptions!$A$1:$H$1,0)),0)</f>
        <v>136645</v>
      </c>
      <c r="BE81" s="19">
        <f>ROUND(INDEX('Pop and Housing Units'!$B$2:$P$115,MATCH('Property Value Dist'!$B81,'Pop and Housing Units'!$B$2:$B$115,0),MATCH('Property Value Dist'!BE$2,'Pop and Housing Units'!$B$2:$P$2,0))*INDEX(Assumptions!$A$1:$H$16,MATCH('Property Value Dist'!BE$4,Assumptions!$A$1:$A$16,0),MATCH('Property Value Dist'!BE$2,Assumptions!$A$1:$H$1,0)),0)</f>
        <v>184965</v>
      </c>
      <c r="BF81" s="19">
        <f>ROUND(INDEX('Pop and Housing Units'!$B$2:$P$115,MATCH('Property Value Dist'!$B81,'Pop and Housing Units'!$B$2:$B$115,0),MATCH('Property Value Dist'!BF$2,'Pop and Housing Units'!$B$2:$P$2,0))*INDEX(Assumptions!$A$1:$H$16,MATCH('Property Value Dist'!BF$4,Assumptions!$A$1:$A$16,0),MATCH('Property Value Dist'!BF$2,Assumptions!$A$1:$H$1,0)),0)</f>
        <v>182617</v>
      </c>
      <c r="BG81" s="19">
        <f>ROUND(INDEX('Pop and Housing Units'!$B$2:$P$115,MATCH('Property Value Dist'!$B81,'Pop and Housing Units'!$B$2:$B$115,0),MATCH('Property Value Dist'!BG$2,'Pop and Housing Units'!$B$2:$P$2,0))*INDEX(Assumptions!$A$1:$H$16,MATCH('Property Value Dist'!BG$4,Assumptions!$A$1:$A$16,0),MATCH('Property Value Dist'!BG$2,Assumptions!$A$1:$H$1,0)),0)</f>
        <v>116593</v>
      </c>
      <c r="BH81" s="19">
        <f>ROUND(INDEX('Pop and Housing Units'!$B$2:$P$115,MATCH('Property Value Dist'!$B81,'Pop and Housing Units'!$B$2:$B$115,0),MATCH('Property Value Dist'!BH$2,'Pop and Housing Units'!$B$2:$P$2,0))*INDEX(Assumptions!$A$1:$H$16,MATCH('Property Value Dist'!BH$4,Assumptions!$A$1:$A$16,0),MATCH('Property Value Dist'!BH$2,Assumptions!$A$1:$H$1,0)),0)</f>
        <v>66415</v>
      </c>
      <c r="BI81" s="19">
        <f>ROUND(INDEX('Pop and Housing Units'!$B$2:$P$115,MATCH('Property Value Dist'!$B81,'Pop and Housing Units'!$B$2:$B$115,0),MATCH('Property Value Dist'!BI$2,'Pop and Housing Units'!$B$2:$P$2,0))*INDEX(Assumptions!$A$1:$H$16,MATCH('Property Value Dist'!BI$4,Assumptions!$A$1:$A$16,0),MATCH('Property Value Dist'!BI$2,Assumptions!$A$1:$H$1,0)),0)</f>
        <v>123245</v>
      </c>
      <c r="BJ81" s="19">
        <f>ROUND(INDEX('Pop and Housing Units'!$B$2:$P$115,MATCH('Property Value Dist'!$B81,'Pop and Housing Units'!$B$2:$B$115,0),MATCH('Property Value Dist'!BJ$2,'Pop and Housing Units'!$B$2:$P$2,0))*INDEX(Assumptions!$A$1:$H$16,MATCH('Property Value Dist'!BJ$4,Assumptions!$A$1:$A$16,0),MATCH('Property Value Dist'!BJ$2,Assumptions!$A$1:$H$1,0)),0)</f>
        <v>40984</v>
      </c>
      <c r="BK81" s="19">
        <f>ROUND(INDEX('Pop and Housing Units'!$B$2:$P$115,MATCH('Property Value Dist'!$B81,'Pop and Housing Units'!$B$2:$B$115,0),MATCH('Property Value Dist'!BK$2,'Pop and Housing Units'!$B$2:$P$2,0))*INDEX(Assumptions!$A$1:$H$16,MATCH('Property Value Dist'!BK$4,Assumptions!$A$1:$A$16,0),MATCH('Property Value Dist'!BK$2,Assumptions!$A$1:$H$1,0)),0)</f>
        <v>13596</v>
      </c>
      <c r="BL81" s="19">
        <f>ROUND(INDEX('Pop and Housing Units'!$B$2:$P$115,MATCH('Property Value Dist'!$B81,'Pop and Housing Units'!$B$2:$B$115,0),MATCH('Property Value Dist'!BL$2,'Pop and Housing Units'!$B$2:$P$2,0))*INDEX(Assumptions!$A$1:$H$16,MATCH('Property Value Dist'!BL$4,Assumptions!$A$1:$A$16,0),MATCH('Property Value Dist'!BL$2,Assumptions!$A$1:$H$1,0)),0)</f>
        <v>8803</v>
      </c>
      <c r="BM81" s="19">
        <f>ROUND(INDEX('Pop and Housing Units'!$B$2:$P$115,MATCH('Property Value Dist'!$B81,'Pop and Housing Units'!$B$2:$B$115,0),MATCH('Property Value Dist'!BM$2,'Pop and Housing Units'!$B$2:$P$2,0))*INDEX(Assumptions!$A$1:$H$16,MATCH('Property Value Dist'!BM$4,Assumptions!$A$1:$A$16,0),MATCH('Property Value Dist'!BM$2,Assumptions!$A$1:$H$1,0)),0)</f>
        <v>1761</v>
      </c>
      <c r="BN81" s="19">
        <f>ROUND(INDEX('Pop and Housing Units'!$B$2:$P$115,MATCH('Property Value Dist'!$B81,'Pop and Housing Units'!$B$2:$B$115,0),MATCH('Property Value Dist'!BN$2,'Pop and Housing Units'!$B$2:$P$2,0))*INDEX(Assumptions!$A$1:$H$16,MATCH('Property Value Dist'!BN$4,Assumptions!$A$1:$A$16,0),MATCH('Property Value Dist'!BN$2,Assumptions!$A$1:$H$1,0)),0)</f>
        <v>293</v>
      </c>
      <c r="BO81" s="19">
        <f>ROUND(INDEX('Pop and Housing Units'!$B$2:$P$115,MATCH('Property Value Dist'!$B81,'Pop and Housing Units'!$B$2:$B$115,0),MATCH('Property Value Dist'!BO$2,'Pop and Housing Units'!$B$2:$P$2,0))*INDEX(Assumptions!$A$1:$H$16,MATCH('Property Value Dist'!BO$4,Assumptions!$A$1:$A$16,0),MATCH('Property Value Dist'!BO$2,Assumptions!$A$1:$H$1,0)),0)</f>
        <v>4793</v>
      </c>
      <c r="BP81" s="19">
        <f>ROUND(INDEX('Pop and Housing Units'!$B$2:$P$115,MATCH('Property Value Dist'!$B81,'Pop and Housing Units'!$B$2:$B$115,0),MATCH('Property Value Dist'!BP$2,'Pop and Housing Units'!$B$2:$P$2,0))*INDEX(Assumptions!$A$1:$H$16,MATCH('Property Value Dist'!BP$4,Assumptions!$A$1:$A$16,0),MATCH('Property Value Dist'!BP$2,Assumptions!$A$1:$H$1,0)),0)</f>
        <v>21879</v>
      </c>
      <c r="BQ81" s="19">
        <f>ROUND(INDEX('Pop and Housing Units'!$B$2:$P$115,MATCH('Property Value Dist'!$B81,'Pop and Housing Units'!$B$2:$B$115,0),MATCH('Property Value Dist'!BQ$2,'Pop and Housing Units'!$B$2:$P$2,0))*INDEX(Assumptions!$A$1:$H$16,MATCH('Property Value Dist'!BQ$4,Assumptions!$A$1:$A$16,0),MATCH('Property Value Dist'!BQ$2,Assumptions!$A$1:$H$1,0)),0)</f>
        <v>45516</v>
      </c>
      <c r="BR81" s="19">
        <f>ROUND(INDEX('Pop and Housing Units'!$B$2:$P$115,MATCH('Property Value Dist'!$B81,'Pop and Housing Units'!$B$2:$B$115,0),MATCH('Property Value Dist'!BR$2,'Pop and Housing Units'!$B$2:$P$2,0))*INDEX(Assumptions!$A$1:$H$16,MATCH('Property Value Dist'!BR$4,Assumptions!$A$1:$A$16,0),MATCH('Property Value Dist'!BR$2,Assumptions!$A$1:$H$1,0)),0)</f>
        <v>38511</v>
      </c>
      <c r="BS81" s="19">
        <f>ROUND(INDEX('Pop and Housing Units'!$B$2:$P$115,MATCH('Property Value Dist'!$B81,'Pop and Housing Units'!$B$2:$B$115,0),MATCH('Property Value Dist'!BS$2,'Pop and Housing Units'!$B$2:$P$2,0))*INDEX(Assumptions!$A$1:$H$16,MATCH('Property Value Dist'!BS$4,Assumptions!$A$1:$A$16,0),MATCH('Property Value Dist'!BS$2,Assumptions!$A$1:$H$1,0)),0)</f>
        <v>46265</v>
      </c>
      <c r="BT81" s="19">
        <f>ROUND(INDEX('Pop and Housing Units'!$B$2:$P$115,MATCH('Property Value Dist'!$B81,'Pop and Housing Units'!$B$2:$B$115,0),MATCH('Property Value Dist'!BT$2,'Pop and Housing Units'!$B$2:$P$2,0))*INDEX(Assumptions!$A$1:$H$16,MATCH('Property Value Dist'!BT$4,Assumptions!$A$1:$A$16,0),MATCH('Property Value Dist'!BT$2,Assumptions!$A$1:$H$1,0)),0)</f>
        <v>29546</v>
      </c>
      <c r="BU81" s="19">
        <f>ROUND(INDEX('Pop and Housing Units'!$B$2:$P$115,MATCH('Property Value Dist'!$B81,'Pop and Housing Units'!$B$2:$B$115,0),MATCH('Property Value Dist'!BU$2,'Pop and Housing Units'!$B$2:$P$2,0))*INDEX(Assumptions!$A$1:$H$16,MATCH('Property Value Dist'!BU$4,Assumptions!$A$1:$A$16,0),MATCH('Property Value Dist'!BU$2,Assumptions!$A$1:$H$1,0)),0)</f>
        <v>16777</v>
      </c>
      <c r="BV81" s="19">
        <f>ROUND(INDEX('Pop and Housing Units'!$B$2:$P$115,MATCH('Property Value Dist'!$B81,'Pop and Housing Units'!$B$2:$B$115,0),MATCH('Property Value Dist'!BV$2,'Pop and Housing Units'!$B$2:$P$2,0))*INDEX(Assumptions!$A$1:$H$16,MATCH('Property Value Dist'!BV$4,Assumptions!$A$1:$A$16,0),MATCH('Property Value Dist'!BV$2,Assumptions!$A$1:$H$1,0)),0)</f>
        <v>49062</v>
      </c>
      <c r="BW81" s="19">
        <f>ROUND(INDEX('Pop and Housing Units'!$B$2:$P$115,MATCH('Property Value Dist'!$B81,'Pop and Housing Units'!$B$2:$B$115,0),MATCH('Property Value Dist'!BW$2,'Pop and Housing Units'!$B$2:$P$2,0))*INDEX(Assumptions!$A$1:$H$16,MATCH('Property Value Dist'!BW$4,Assumptions!$A$1:$A$16,0),MATCH('Property Value Dist'!BW$2,Assumptions!$A$1:$H$1,0)),0)</f>
        <v>23089</v>
      </c>
      <c r="BX81" s="19">
        <f>ROUND(INDEX('Pop and Housing Units'!$B$2:$P$115,MATCH('Property Value Dist'!$B81,'Pop and Housing Units'!$B$2:$B$115,0),MATCH('Property Value Dist'!BX$2,'Pop and Housing Units'!$B$2:$P$2,0))*INDEX(Assumptions!$A$1:$H$16,MATCH('Property Value Dist'!BX$4,Assumptions!$A$1:$A$16,0),MATCH('Property Value Dist'!BX$2,Assumptions!$A$1:$H$1,0)),0)</f>
        <v>8792</v>
      </c>
      <c r="BY81" s="19">
        <f>ROUND(INDEX('Pop and Housing Units'!$B$2:$P$115,MATCH('Property Value Dist'!$B81,'Pop and Housing Units'!$B$2:$B$115,0),MATCH('Property Value Dist'!BY$2,'Pop and Housing Units'!$B$2:$P$2,0))*INDEX(Assumptions!$A$1:$H$16,MATCH('Property Value Dist'!BY$4,Assumptions!$A$1:$A$16,0),MATCH('Property Value Dist'!BY$2,Assumptions!$A$1:$H$1,0)),0)</f>
        <v>4554</v>
      </c>
      <c r="BZ81" s="19">
        <f>ROUND(INDEX('Pop and Housing Units'!$B$2:$P$115,MATCH('Property Value Dist'!$B81,'Pop and Housing Units'!$B$2:$B$115,0),MATCH('Property Value Dist'!BZ$2,'Pop and Housing Units'!$B$2:$P$2,0))*INDEX(Assumptions!$A$1:$H$16,MATCH('Property Value Dist'!BZ$4,Assumptions!$A$1:$A$16,0),MATCH('Property Value Dist'!BZ$2,Assumptions!$A$1:$H$1,0)),0)</f>
        <v>3113</v>
      </c>
      <c r="CA81" s="19">
        <f>ROUND(INDEX('Pop and Housing Units'!$B$2:$P$115,MATCH('Property Value Dist'!$B81,'Pop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81" s="19">
        <f>ROUND(INDEX('Pop and Housing Units'!$B$2:$P$115,MATCH('Property Value Dist'!$B81,'Pop and Housing Units'!$B$2:$B$115,0),MATCH('Property Value Dist'!CB$2,'Pop and Housing Units'!$B$2:$P$2,0))*INDEX(Assumptions!$A$1:$H$16,MATCH('Property Value Dist'!CB$4,Assumptions!$A$1:$A$16,0),MATCH('Property Value Dist'!CB$2,Assumptions!$A$1:$H$1,0)),0)</f>
        <v>1153</v>
      </c>
    </row>
    <row r="82" spans="2:80">
      <c r="B82" s="18">
        <f t="shared" si="7"/>
        <v>2097</v>
      </c>
      <c r="C82" s="17">
        <f>ROUND(INDEX('Pop and Housing Units'!$B$2:$P$115,MATCH('Property Value Dist'!$B82,'Pop and Housing Units'!$B$2:$B$115,0),MATCH('Property Value Dist'!C$2,'Pop and Housing Units'!$B$2:$P$2,0))*INDEX(Assumptions!$A$1:$H$16,MATCH('Property Value Dist'!C$4,Assumptions!$A$1:$A$16,0),MATCH('Property Value Dist'!C$2,Assumptions!$A$1:$H$1,0)),0)</f>
        <v>1112243</v>
      </c>
      <c r="D82" s="17">
        <f>ROUND(INDEX('Pop and Housing Units'!$B$2:$P$115,MATCH('Property Value Dist'!$B82,'Pop and Housing Units'!$B$2:$B$115,0),MATCH('Property Value Dist'!D$2,'Pop and Housing Units'!$B$2:$P$2,0))*INDEX(Assumptions!$A$1:$H$16,MATCH('Property Value Dist'!D$4,Assumptions!$A$1:$A$16,0),MATCH('Property Value Dist'!D$2,Assumptions!$A$1:$H$1,0)),0)</f>
        <v>1187255</v>
      </c>
      <c r="E82" s="17">
        <f>ROUND(INDEX('Pop and Housing Units'!$B$2:$P$115,MATCH('Property Value Dist'!$B82,'Pop and Housing Units'!$B$2:$B$115,0),MATCH('Property Value Dist'!E$2,'Pop and Housing Units'!$B$2:$P$2,0))*INDEX(Assumptions!$A$1:$H$16,MATCH('Property Value Dist'!E$4,Assumptions!$A$1:$A$16,0),MATCH('Property Value Dist'!E$2,Assumptions!$A$1:$H$1,0)),0)</f>
        <v>1797695</v>
      </c>
      <c r="F82" s="17">
        <f>ROUND(INDEX('Pop and Housing Units'!$B$2:$P$115,MATCH('Property Value Dist'!$B82,'Pop and Housing Units'!$B$2:$B$115,0),MATCH('Property Value Dist'!F$2,'Pop and Housing Units'!$B$2:$P$2,0))*INDEX(Assumptions!$A$1:$H$16,MATCH('Property Value Dist'!F$4,Assumptions!$A$1:$A$16,0),MATCH('Property Value Dist'!F$2,Assumptions!$A$1:$H$1,0)),0)</f>
        <v>4148926</v>
      </c>
      <c r="G82" s="17">
        <f>ROUND(INDEX('Pop and Housing Units'!$B$2:$P$115,MATCH('Property Value Dist'!$B82,'Pop and Housing Units'!$B$2:$B$115,0),MATCH('Property Value Dist'!G$2,'Pop and Housing Units'!$B$2:$P$2,0))*INDEX(Assumptions!$A$1:$H$16,MATCH('Property Value Dist'!G$4,Assumptions!$A$1:$A$16,0),MATCH('Property Value Dist'!G$2,Assumptions!$A$1:$H$1,0)),0)</f>
        <v>2788368</v>
      </c>
      <c r="H82" s="17">
        <f>ROUND(INDEX('Pop and Housing Units'!$B$2:$P$115,MATCH('Property Value Dist'!$B82,'Pop and Housing Units'!$B$2:$B$115,0),MATCH('Property Value Dist'!H$2,'Pop and Housing Units'!$B$2:$P$2,0))*INDEX(Assumptions!$A$1:$H$16,MATCH('Property Value Dist'!H$4,Assumptions!$A$1:$A$16,0),MATCH('Property Value Dist'!H$2,Assumptions!$A$1:$H$1,0)),0)</f>
        <v>2115849</v>
      </c>
      <c r="I82" s="17">
        <f>ROUND(INDEX('Pop and Housing Units'!$B$2:$P$115,MATCH('Property Value Dist'!$B82,'Pop and Housing Units'!$B$2:$B$115,0),MATCH('Property Value Dist'!I$2,'Pop and Housing Units'!$B$2:$P$2,0))*INDEX(Assumptions!$A$1:$H$16,MATCH('Property Value Dist'!I$4,Assumptions!$A$1:$A$16,0),MATCH('Property Value Dist'!I$2,Assumptions!$A$1:$H$1,0)),0)</f>
        <v>5928515</v>
      </c>
      <c r="J82" s="17">
        <f>ROUND(INDEX('Pop and Housing Units'!$B$2:$P$115,MATCH('Property Value Dist'!$B82,'Pop and Housing Units'!$B$2:$B$115,0),MATCH('Property Value Dist'!J$2,'Pop and Housing Units'!$B$2:$P$2,0))*INDEX(Assumptions!$A$1:$H$16,MATCH('Property Value Dist'!J$4,Assumptions!$A$1:$A$16,0),MATCH('Property Value Dist'!J$2,Assumptions!$A$1:$H$1,0)),0)</f>
        <v>2977191</v>
      </c>
      <c r="K82" s="17">
        <f>ROUND(INDEX('Pop and Housing Units'!$B$2:$P$115,MATCH('Property Value Dist'!$B82,'Pop and Housing Units'!$B$2:$B$115,0),MATCH('Property Value Dist'!K$2,'Pop and Housing Units'!$B$2:$P$2,0))*INDEX(Assumptions!$A$1:$H$16,MATCH('Property Value Dist'!K$4,Assumptions!$A$1:$A$16,0),MATCH('Property Value Dist'!K$2,Assumptions!$A$1:$H$1,0)),0)</f>
        <v>1365731</v>
      </c>
      <c r="L82" s="17">
        <f>ROUND(INDEX('Pop and Housing Units'!$B$2:$P$115,MATCH('Property Value Dist'!$B82,'Pop and Housing Units'!$B$2:$B$115,0),MATCH('Property Value Dist'!L$2,'Pop and Housing Units'!$B$2:$P$2,0))*INDEX(Assumptions!$A$1:$H$16,MATCH('Property Value Dist'!L$4,Assumptions!$A$1:$A$16,0),MATCH('Property Value Dist'!L$2,Assumptions!$A$1:$H$1,0)),0)</f>
        <v>1482129</v>
      </c>
      <c r="M82" s="17">
        <f>ROUND(INDEX('Pop and Housing Units'!$B$2:$P$115,MATCH('Property Value Dist'!$B82,'Pop and Housing Units'!$B$2:$B$115,0),MATCH('Property Value Dist'!M$2,'Pop and Housing Units'!$B$2:$P$2,0))*INDEX(Assumptions!$A$1:$H$16,MATCH('Property Value Dist'!M$4,Assumptions!$A$1:$A$16,0),MATCH('Property Value Dist'!M$2,Assumptions!$A$1:$H$1,0)),0)</f>
        <v>514736</v>
      </c>
      <c r="N82" s="17">
        <f>ROUND(INDEX('Pop and Housing Units'!$B$2:$P$115,MATCH('Property Value Dist'!$B82,'Pop and Housing Units'!$B$2:$B$115,0),MATCH('Property Value Dist'!N$2,'Pop and Housing Units'!$B$2:$P$2,0))*INDEX(Assumptions!$A$1:$H$16,MATCH('Property Value Dist'!N$4,Assumptions!$A$1:$A$16,0),MATCH('Property Value Dist'!N$2,Assumptions!$A$1:$H$1,0)),0)</f>
        <v>292287</v>
      </c>
      <c r="O82" s="17">
        <f>ROUND(INDEX('Pop and Housing Units'!$B$2:$P$115,MATCH('Property Value Dist'!$B82,'Pop and Housing Units'!$B$2:$B$115,0),MATCH('Property Value Dist'!O$2,'Pop and Housing Units'!$B$2:$P$2,0))*INDEX(Assumptions!$A$1:$H$16,MATCH('Property Value Dist'!O$4,Assumptions!$A$1:$A$16,0),MATCH('Property Value Dist'!O$2,Assumptions!$A$1:$H$1,0)),0)</f>
        <v>155197</v>
      </c>
      <c r="P82" s="17">
        <f>ROUND(INDEX('Pop and Housing Units'!$B$2:$P$115,MATCH('Property Value Dist'!$B82,'Pop and Housing Units'!$B$2:$B$115,0),MATCH('Property Value Dist'!P$2,'Pop and Housing Units'!$B$2:$P$2,0))*INDEX(Assumptions!$A$1:$H$16,MATCH('Property Value Dist'!P$4,Assumptions!$A$1:$A$16,0),MATCH('Property Value Dist'!P$2,Assumptions!$A$1:$H$1,0)),0)</f>
        <v>1159996</v>
      </c>
      <c r="Q82" s="17">
        <f>ROUND(INDEX('Pop and Housing Units'!$B$2:$P$115,MATCH('Property Value Dist'!$B82,'Pop and Housing Units'!$B$2:$B$115,0),MATCH('Property Value Dist'!Q$2,'Pop and Housing Units'!$B$2:$P$2,0))*INDEX(Assumptions!$A$1:$H$16,MATCH('Property Value Dist'!Q$4,Assumptions!$A$1:$A$16,0),MATCH('Property Value Dist'!Q$2,Assumptions!$A$1:$H$1,0)),0)</f>
        <v>984072</v>
      </c>
      <c r="R82" s="17">
        <f>ROUND(INDEX('Pop and Housing Units'!$B$2:$P$115,MATCH('Property Value Dist'!$B82,'Pop and Housing Units'!$B$2:$B$115,0),MATCH('Property Value Dist'!R$2,'Pop and Housing Units'!$B$2:$P$2,0))*INDEX(Assumptions!$A$1:$H$16,MATCH('Property Value Dist'!R$4,Assumptions!$A$1:$A$16,0),MATCH('Property Value Dist'!R$2,Assumptions!$A$1:$H$1,0)),0)</f>
        <v>1269948</v>
      </c>
      <c r="S82" s="17">
        <f>ROUND(INDEX('Pop and Housing Units'!$B$2:$P$115,MATCH('Property Value Dist'!$B82,'Pop and Housing Units'!$B$2:$B$115,0),MATCH('Property Value Dist'!S$2,'Pop and Housing Units'!$B$2:$P$2,0))*INDEX(Assumptions!$A$1:$H$16,MATCH('Property Value Dist'!S$4,Assumptions!$A$1:$A$16,0),MATCH('Property Value Dist'!S$2,Assumptions!$A$1:$H$1,0)),0)</f>
        <v>2805614</v>
      </c>
      <c r="T82" s="17">
        <f>ROUND(INDEX('Pop and Housing Units'!$B$2:$P$115,MATCH('Property Value Dist'!$B82,'Pop and Housing Units'!$B$2:$B$115,0),MATCH('Property Value Dist'!T$2,'Pop and Housing Units'!$B$2:$P$2,0))*INDEX(Assumptions!$A$1:$H$16,MATCH('Property Value Dist'!T$4,Assumptions!$A$1:$A$16,0),MATCH('Property Value Dist'!T$2,Assumptions!$A$1:$H$1,0)),0)</f>
        <v>2052441</v>
      </c>
      <c r="U82" s="17">
        <f>ROUND(INDEX('Pop and Housing Units'!$B$2:$P$115,MATCH('Property Value Dist'!$B82,'Pop and Housing Units'!$B$2:$B$115,0),MATCH('Property Value Dist'!U$2,'Pop and Housing Units'!$B$2:$P$2,0))*INDEX(Assumptions!$A$1:$H$16,MATCH('Property Value Dist'!U$4,Assumptions!$A$1:$A$16,0),MATCH('Property Value Dist'!U$2,Assumptions!$A$1:$H$1,0)),0)</f>
        <v>1735412</v>
      </c>
      <c r="V82" s="17">
        <f>ROUND(INDEX('Pop and Housing Units'!$B$2:$P$115,MATCH('Property Value Dist'!$B82,'Pop and Housing Units'!$B$2:$B$115,0),MATCH('Property Value Dist'!V$2,'Pop and Housing Units'!$B$2:$P$2,0))*INDEX(Assumptions!$A$1:$H$16,MATCH('Property Value Dist'!V$4,Assumptions!$A$1:$A$16,0),MATCH('Property Value Dist'!V$2,Assumptions!$A$1:$H$1,0)),0)</f>
        <v>4478720</v>
      </c>
      <c r="W82" s="17">
        <f>ROUND(INDEX('Pop and Housing Units'!$B$2:$P$115,MATCH('Property Value Dist'!$B82,'Pop and Housing Units'!$B$2:$B$115,0),MATCH('Property Value Dist'!W$2,'Pop and Housing Units'!$B$2:$P$2,0))*INDEX(Assumptions!$A$1:$H$16,MATCH('Property Value Dist'!W$4,Assumptions!$A$1:$A$16,0),MATCH('Property Value Dist'!W$2,Assumptions!$A$1:$H$1,0)),0)</f>
        <v>2063437</v>
      </c>
      <c r="X82" s="17">
        <f>ROUND(INDEX('Pop and Housing Units'!$B$2:$P$115,MATCH('Property Value Dist'!$B82,'Pop and Housing Units'!$B$2:$B$115,0),MATCH('Property Value Dist'!X$2,'Pop and Housing Units'!$B$2:$P$2,0))*INDEX(Assumptions!$A$1:$H$16,MATCH('Property Value Dist'!X$4,Assumptions!$A$1:$A$16,0),MATCH('Property Value Dist'!X$2,Assumptions!$A$1:$H$1,0)),0)</f>
        <v>890613</v>
      </c>
      <c r="Y82" s="17">
        <f>ROUND(INDEX('Pop and Housing Units'!$B$2:$P$115,MATCH('Property Value Dist'!$B82,'Pop and Housing Units'!$B$2:$B$115,0),MATCH('Property Value Dist'!Y$2,'Pop and Housing Units'!$B$2:$P$2,0))*INDEX(Assumptions!$A$1:$H$16,MATCH('Property Value Dist'!Y$4,Assumptions!$A$1:$A$16,0),MATCH('Property Value Dist'!Y$2,Assumptions!$A$1:$H$1,0)),0)</f>
        <v>568086</v>
      </c>
      <c r="Z82" s="17">
        <f>ROUND(INDEX('Pop and Housing Units'!$B$2:$P$115,MATCH('Property Value Dist'!$B82,'Pop and Housing Units'!$B$2:$B$115,0),MATCH('Property Value Dist'!Z$2,'Pop and Housing Units'!$B$2:$P$2,0))*INDEX(Assumptions!$A$1:$H$16,MATCH('Property Value Dist'!Z$4,Assumptions!$A$1:$A$16,0),MATCH('Property Value Dist'!Z$2,Assumptions!$A$1:$H$1,0)),0)</f>
        <v>146603</v>
      </c>
      <c r="AA82" s="17">
        <f>ROUND(INDEX('Pop and Housing Units'!$B$2:$P$115,MATCH('Property Value Dist'!$B82,'Pop and Housing Units'!$B$2:$B$115,0),MATCH('Property Value Dist'!AA$2,'Pop and Housing Units'!$B$2:$P$2,0))*INDEX(Assumptions!$A$1:$H$16,MATCH('Property Value Dist'!AA$4,Assumptions!$A$1:$A$16,0),MATCH('Property Value Dist'!AA$2,Assumptions!$A$1:$H$1,0)),0)</f>
        <v>102622</v>
      </c>
      <c r="AB82" s="17">
        <f>ROUND(INDEX('Pop and Housing Units'!$B$2:$P$115,MATCH('Property Value Dist'!$B82,'Pop and Housing Units'!$B$2:$B$115,0),MATCH('Property Value Dist'!AB$2,'Pop and Housing Units'!$B$2:$P$2,0))*INDEX(Assumptions!$A$1:$H$16,MATCH('Property Value Dist'!AB$4,Assumptions!$A$1:$A$16,0),MATCH('Property Value Dist'!AB$2,Assumptions!$A$1:$H$1,0)),0)</f>
        <v>67804</v>
      </c>
      <c r="AC82" s="17">
        <f>ROUND(INDEX('Pop and Housing Units'!$B$2:$P$115,MATCH('Property Value Dist'!$B82,'Pop and Housing Units'!$B$2:$B$115,0),MATCH('Property Value Dist'!AC$2,'Pop and Housing Units'!$B$2:$P$2,0))*INDEX(Assumptions!$A$1:$H$16,MATCH('Property Value Dist'!AC$4,Assumptions!$A$1:$A$16,0),MATCH('Property Value Dist'!AC$2,Assumptions!$A$1:$H$1,0)),0)</f>
        <v>722440</v>
      </c>
      <c r="AD82" s="17">
        <f>ROUND(INDEX('Pop and Housing Units'!$B$2:$P$115,MATCH('Property Value Dist'!$B82,'Pop and Housing Units'!$B$2:$B$115,0),MATCH('Property Value Dist'!AD$2,'Pop and Housing Units'!$B$2:$P$2,0))*INDEX(Assumptions!$A$1:$H$16,MATCH('Property Value Dist'!AD$4,Assumptions!$A$1:$A$16,0),MATCH('Property Value Dist'!AD$2,Assumptions!$A$1:$H$1,0)),0)</f>
        <v>1264271</v>
      </c>
      <c r="AE82" s="17">
        <f>ROUND(INDEX('Pop and Housing Units'!$B$2:$P$115,MATCH('Property Value Dist'!$B82,'Pop and Housing Units'!$B$2:$B$115,0),MATCH('Property Value Dist'!AE$2,'Pop and Housing Units'!$B$2:$P$2,0))*INDEX(Assumptions!$A$1:$H$16,MATCH('Property Value Dist'!AE$4,Assumptions!$A$1:$A$16,0),MATCH('Property Value Dist'!AE$2,Assumptions!$A$1:$H$1,0)),0)</f>
        <v>2278934</v>
      </c>
      <c r="AF82" s="17">
        <f>ROUND(INDEX('Pop and Housing Units'!$B$2:$P$115,MATCH('Property Value Dist'!$B82,'Pop and Housing Units'!$B$2:$B$115,0),MATCH('Property Value Dist'!AF$2,'Pop and Housing Units'!$B$2:$P$2,0))*INDEX(Assumptions!$A$1:$H$16,MATCH('Property Value Dist'!AF$4,Assumptions!$A$1:$A$16,0),MATCH('Property Value Dist'!AF$2,Assumptions!$A$1:$H$1,0)),0)</f>
        <v>4385375</v>
      </c>
      <c r="AG82" s="17">
        <f>ROUND(INDEX('Pop and Housing Units'!$B$2:$P$115,MATCH('Property Value Dist'!$B82,'Pop and Housing Units'!$B$2:$B$115,0),MATCH('Property Value Dist'!AG$2,'Pop and Housing Units'!$B$2:$P$2,0))*INDEX(Assumptions!$A$1:$H$16,MATCH('Property Value Dist'!AG$4,Assumptions!$A$1:$A$16,0),MATCH('Property Value Dist'!AG$2,Assumptions!$A$1:$H$1,0)),0)</f>
        <v>2136881</v>
      </c>
      <c r="AH82" s="17">
        <f>ROUND(INDEX('Pop and Housing Units'!$B$2:$P$115,MATCH('Property Value Dist'!$B82,'Pop and Housing Units'!$B$2:$B$115,0),MATCH('Property Value Dist'!AH$2,'Pop and Housing Units'!$B$2:$P$2,0))*INDEX(Assumptions!$A$1:$H$16,MATCH('Property Value Dist'!AH$4,Assumptions!$A$1:$A$16,0),MATCH('Property Value Dist'!AH$2,Assumptions!$A$1:$H$1,0)),0)</f>
        <v>1544318</v>
      </c>
      <c r="AI82" s="17">
        <f>ROUND(INDEX('Pop and Housing Units'!$B$2:$P$115,MATCH('Property Value Dist'!$B82,'Pop and Housing Units'!$B$2:$B$115,0),MATCH('Property Value Dist'!AI$2,'Pop and Housing Units'!$B$2:$P$2,0))*INDEX(Assumptions!$A$1:$H$16,MATCH('Property Value Dist'!AI$4,Assumptions!$A$1:$A$16,0),MATCH('Property Value Dist'!AI$2,Assumptions!$A$1:$H$1,0)),0)</f>
        <v>3843545</v>
      </c>
      <c r="AJ82" s="17">
        <f>ROUND(INDEX('Pop and Housing Units'!$B$2:$P$115,MATCH('Property Value Dist'!$B82,'Pop and Housing Units'!$B$2:$B$115,0),MATCH('Property Value Dist'!AJ$2,'Pop and Housing Units'!$B$2:$P$2,0))*INDEX(Assumptions!$A$1:$H$16,MATCH('Property Value Dist'!AJ$4,Assumptions!$A$1:$A$16,0),MATCH('Property Value Dist'!AJ$2,Assumptions!$A$1:$H$1,0)),0)</f>
        <v>2045562</v>
      </c>
      <c r="AK82" s="17">
        <f>ROUND(INDEX('Pop and Housing Units'!$B$2:$P$115,MATCH('Property Value Dist'!$B82,'Pop and Housing Units'!$B$2:$B$115,0),MATCH('Property Value Dist'!AK$2,'Pop and Housing Units'!$B$2:$P$2,0))*INDEX(Assumptions!$A$1:$H$16,MATCH('Property Value Dist'!AK$4,Assumptions!$A$1:$A$16,0),MATCH('Property Value Dist'!AK$2,Assumptions!$A$1:$H$1,0)),0)</f>
        <v>880728</v>
      </c>
      <c r="AL82" s="17">
        <f>ROUND(INDEX('Pop and Housing Units'!$B$2:$P$115,MATCH('Property Value Dist'!$B82,'Pop and Housing Units'!$B$2:$B$115,0),MATCH('Property Value Dist'!AL$2,'Pop and Housing Units'!$B$2:$P$2,0))*INDEX(Assumptions!$A$1:$H$16,MATCH('Property Value Dist'!AL$4,Assumptions!$A$1:$A$16,0),MATCH('Property Value Dist'!AL$2,Assumptions!$A$1:$H$1,0)),0)</f>
        <v>864493</v>
      </c>
      <c r="AM82" s="17">
        <f>ROUND(INDEX('Pop and Housing Units'!$B$2:$P$115,MATCH('Property Value Dist'!$B82,'Pop and Housing Units'!$B$2:$B$115,0),MATCH('Property Value Dist'!AM$2,'Pop and Housing Units'!$B$2:$P$2,0))*INDEX(Assumptions!$A$1:$H$16,MATCH('Property Value Dist'!AM$4,Assumptions!$A$1:$A$16,0),MATCH('Property Value Dist'!AM$2,Assumptions!$A$1:$H$1,0)),0)</f>
        <v>176551</v>
      </c>
      <c r="AN82" s="17">
        <f>ROUND(INDEX('Pop and Housing Units'!$B$2:$P$115,MATCH('Property Value Dist'!$B82,'Pop and Housing Units'!$B$2:$B$115,0),MATCH('Property Value Dist'!AN$2,'Pop and Housing Units'!$B$2:$P$2,0))*INDEX(Assumptions!$A$1:$H$16,MATCH('Property Value Dist'!AN$4,Assumptions!$A$1:$A$16,0),MATCH('Property Value Dist'!AN$2,Assumptions!$A$1:$H$1,0)),0)</f>
        <v>73056</v>
      </c>
      <c r="AO82" s="17">
        <f>ROUND(INDEX('Pop and Housing Units'!$B$2:$P$115,MATCH('Property Value Dist'!$B82,'Pop and Housing Units'!$B$2:$B$115,0),MATCH('Property Value Dist'!AO$2,'Pop and Housing Units'!$B$2:$P$2,0))*INDEX(Assumptions!$A$1:$H$16,MATCH('Property Value Dist'!AO$4,Assumptions!$A$1:$A$16,0),MATCH('Property Value Dist'!AO$2,Assumptions!$A$1:$H$1,0)),0)</f>
        <v>77114</v>
      </c>
      <c r="AP82" s="17">
        <f>ROUND(INDEX('Pop and Housing Units'!$B$2:$P$115,MATCH('Property Value Dist'!$B82,'Pop and Housing Units'!$B$2:$B$115,0),MATCH('Property Value Dist'!AP$2,'Pop and Housing Units'!$B$2:$P$2,0))*INDEX(Assumptions!$A$1:$H$16,MATCH('Property Value Dist'!AP$4,Assumptions!$A$1:$A$16,0),MATCH('Property Value Dist'!AP$2,Assumptions!$A$1:$H$1,0)),0)</f>
        <v>155589</v>
      </c>
      <c r="AQ82" s="17">
        <f>ROUND(INDEX('Pop and Housing Units'!$B$2:$P$115,MATCH('Property Value Dist'!$B82,'Pop and Housing Units'!$B$2:$B$115,0),MATCH('Property Value Dist'!AQ$2,'Pop and Housing Units'!$B$2:$P$2,0))*INDEX(Assumptions!$A$1:$H$16,MATCH('Property Value Dist'!AQ$4,Assumptions!$A$1:$A$16,0),MATCH('Property Value Dist'!AQ$2,Assumptions!$A$1:$H$1,0)),0)</f>
        <v>156085</v>
      </c>
      <c r="AR82" s="17">
        <f>ROUND(INDEX('Pop and Housing Units'!$B$2:$P$115,MATCH('Property Value Dist'!$B82,'Pop and Housing Units'!$B$2:$B$115,0),MATCH('Property Value Dist'!AR$2,'Pop and Housing Units'!$B$2:$P$2,0))*INDEX(Assumptions!$A$1:$H$16,MATCH('Property Value Dist'!AR$4,Assumptions!$A$1:$A$16,0),MATCH('Property Value Dist'!AR$2,Assumptions!$A$1:$H$1,0)),0)</f>
        <v>130457</v>
      </c>
      <c r="AS82" s="17">
        <f>ROUND(INDEX('Pop and Housing Units'!$B$2:$P$115,MATCH('Property Value Dist'!$B82,'Pop and Housing Units'!$B$2:$B$115,0),MATCH('Property Value Dist'!AS$2,'Pop and Housing Units'!$B$2:$P$2,0))*INDEX(Assumptions!$A$1:$H$16,MATCH('Property Value Dist'!AS$4,Assumptions!$A$1:$A$16,0),MATCH('Property Value Dist'!AS$2,Assumptions!$A$1:$H$1,0)),0)</f>
        <v>142693</v>
      </c>
      <c r="AT82" s="17">
        <f>ROUND(INDEX('Pop and Housing Units'!$B$2:$P$115,MATCH('Property Value Dist'!$B82,'Pop and Housing Units'!$B$2:$B$115,0),MATCH('Property Value Dist'!AT$2,'Pop and Housing Units'!$B$2:$P$2,0))*INDEX(Assumptions!$A$1:$H$16,MATCH('Property Value Dist'!AT$4,Assumptions!$A$1:$A$16,0),MATCH('Property Value Dist'!AT$2,Assumptions!$A$1:$H$1,0)),0)</f>
        <v>72421</v>
      </c>
      <c r="AU82" s="17">
        <f>ROUND(INDEX('Pop and Housing Units'!$B$2:$P$115,MATCH('Property Value Dist'!$B82,'Pop and Housing Units'!$B$2:$B$115,0),MATCH('Property Value Dist'!AU$2,'Pop and Housing Units'!$B$2:$P$2,0))*INDEX(Assumptions!$A$1:$H$16,MATCH('Property Value Dist'!AU$4,Assumptions!$A$1:$A$16,0),MATCH('Property Value Dist'!AU$2,Assumptions!$A$1:$H$1,0)),0)</f>
        <v>27861</v>
      </c>
      <c r="AV82" s="17">
        <f>ROUND(INDEX('Pop and Housing Units'!$B$2:$P$115,MATCH('Property Value Dist'!$B82,'Pop and Housing Units'!$B$2:$B$115,0),MATCH('Property Value Dist'!AV$2,'Pop and Housing Units'!$B$2:$P$2,0))*INDEX(Assumptions!$A$1:$H$16,MATCH('Property Value Dist'!AV$4,Assumptions!$A$1:$A$16,0),MATCH('Property Value Dist'!AV$2,Assumptions!$A$1:$H$1,0)),0)</f>
        <v>83747</v>
      </c>
      <c r="AW82" s="17">
        <f>ROUND(INDEX('Pop and Housing Units'!$B$2:$P$115,MATCH('Property Value Dist'!$B82,'Pop and Housing Units'!$B$2:$B$115,0),MATCH('Property Value Dist'!AW$2,'Pop and Housing Units'!$B$2:$P$2,0))*INDEX(Assumptions!$A$1:$H$16,MATCH('Property Value Dist'!AW$4,Assumptions!$A$1:$A$16,0),MATCH('Property Value Dist'!AW$2,Assumptions!$A$1:$H$1,0)),0)</f>
        <v>24058</v>
      </c>
      <c r="AX82" s="17">
        <f>ROUND(INDEX('Pop and Housing Units'!$B$2:$P$115,MATCH('Property Value Dist'!$B82,'Pop and Housing Units'!$B$2:$B$115,0),MATCH('Property Value Dist'!AX$2,'Pop and Housing Units'!$B$2:$P$2,0))*INDEX(Assumptions!$A$1:$H$16,MATCH('Property Value Dist'!AX$4,Assumptions!$A$1:$A$16,0),MATCH('Property Value Dist'!AX$2,Assumptions!$A$1:$H$1,0)),0)</f>
        <v>15129</v>
      </c>
      <c r="AY82" s="17">
        <f>ROUND(INDEX('Pop and Housing Units'!$B$2:$P$115,MATCH('Property Value Dist'!$B82,'Pop and Housing Units'!$B$2:$B$115,0),MATCH('Property Value Dist'!AY$2,'Pop and Housing Units'!$B$2:$P$2,0))*INDEX(Assumptions!$A$1:$H$16,MATCH('Property Value Dist'!AY$4,Assumptions!$A$1:$A$16,0),MATCH('Property Value Dist'!AY$2,Assumptions!$A$1:$H$1,0)),0)</f>
        <v>8929</v>
      </c>
      <c r="AZ82" s="17">
        <f>ROUND(INDEX('Pop and Housing Units'!$B$2:$P$115,MATCH('Property Value Dist'!$B82,'Pop and Housing Units'!$B$2:$B$115,0),MATCH('Property Value Dist'!AZ$2,'Pop and Housing Units'!$B$2:$P$2,0))*INDEX(Assumptions!$A$1:$H$16,MATCH('Property Value Dist'!AZ$4,Assumptions!$A$1:$A$16,0),MATCH('Property Value Dist'!AZ$2,Assumptions!$A$1:$H$1,0)),0)</f>
        <v>2149</v>
      </c>
      <c r="BA82" s="17">
        <f>ROUND(INDEX('Pop and Housing Units'!$B$2:$P$115,MATCH('Property Value Dist'!$B82,'Pop and Housing Units'!$B$2:$B$115,0),MATCH('Property Value Dist'!BA$2,'Pop and Housing Units'!$B$2:$P$2,0))*INDEX(Assumptions!$A$1:$H$16,MATCH('Property Value Dist'!BA$4,Assumptions!$A$1:$A$16,0),MATCH('Property Value Dist'!BA$2,Assumptions!$A$1:$H$1,0)),0)</f>
        <v>4960</v>
      </c>
      <c r="BB82" s="17">
        <f>ROUND(INDEX('Pop and Housing Units'!$B$2:$P$115,MATCH('Property Value Dist'!$B82,'Pop and Housing Units'!$B$2:$B$115,0),MATCH('Property Value Dist'!BB$2,'Pop and Housing Units'!$B$2:$P$2,0))*INDEX(Assumptions!$A$1:$H$16,MATCH('Property Value Dist'!BB$4,Assumptions!$A$1:$A$16,0),MATCH('Property Value Dist'!BB$2,Assumptions!$A$1:$H$1,0)),0)</f>
        <v>2646</v>
      </c>
      <c r="BC82" s="17">
        <f>ROUND(INDEX('Pop and Housing Units'!$B$2:$P$115,MATCH('Property Value Dist'!$B82,'Pop and Housing Units'!$B$2:$B$115,0),MATCH('Property Value Dist'!BC$2,'Pop and Housing Units'!$B$2:$P$2,0))*INDEX(Assumptions!$A$1:$H$16,MATCH('Property Value Dist'!BC$4,Assumptions!$A$1:$A$16,0),MATCH('Property Value Dist'!BC$2,Assumptions!$A$1:$H$1,0)),0)</f>
        <v>97961</v>
      </c>
      <c r="BD82" s="17">
        <f>ROUND(INDEX('Pop and Housing Units'!$B$2:$P$115,MATCH('Property Value Dist'!$B82,'Pop and Housing Units'!$B$2:$B$115,0),MATCH('Property Value Dist'!BD$2,'Pop and Housing Units'!$B$2:$P$2,0))*INDEX(Assumptions!$A$1:$H$16,MATCH('Property Value Dist'!BD$4,Assumptions!$A$1:$A$16,0),MATCH('Property Value Dist'!BD$2,Assumptions!$A$1:$H$1,0)),0)</f>
        <v>137402</v>
      </c>
      <c r="BE82" s="17">
        <f>ROUND(INDEX('Pop and Housing Units'!$B$2:$P$115,MATCH('Property Value Dist'!$B82,'Pop and Housing Units'!$B$2:$B$115,0),MATCH('Property Value Dist'!BE$2,'Pop and Housing Units'!$B$2:$P$2,0))*INDEX(Assumptions!$A$1:$H$16,MATCH('Property Value Dist'!BE$4,Assumptions!$A$1:$A$16,0),MATCH('Property Value Dist'!BE$2,Assumptions!$A$1:$H$1,0)),0)</f>
        <v>185989</v>
      </c>
      <c r="BF82" s="17">
        <f>ROUND(INDEX('Pop and Housing Units'!$B$2:$P$115,MATCH('Property Value Dist'!$B82,'Pop and Housing Units'!$B$2:$B$115,0),MATCH('Property Value Dist'!BF$2,'Pop and Housing Units'!$B$2:$P$2,0))*INDEX(Assumptions!$A$1:$H$16,MATCH('Property Value Dist'!BF$4,Assumptions!$A$1:$A$16,0),MATCH('Property Value Dist'!BF$2,Assumptions!$A$1:$H$1,0)),0)</f>
        <v>183628</v>
      </c>
      <c r="BG82" s="17">
        <f>ROUND(INDEX('Pop and Housing Units'!$B$2:$P$115,MATCH('Property Value Dist'!$B82,'Pop and Housing Units'!$B$2:$B$115,0),MATCH('Property Value Dist'!BG$2,'Pop and Housing Units'!$B$2:$P$2,0))*INDEX(Assumptions!$A$1:$H$16,MATCH('Property Value Dist'!BG$4,Assumptions!$A$1:$A$16,0),MATCH('Property Value Dist'!BG$2,Assumptions!$A$1:$H$1,0)),0)</f>
        <v>117239</v>
      </c>
      <c r="BH82" s="17">
        <f>ROUND(INDEX('Pop and Housing Units'!$B$2:$P$115,MATCH('Property Value Dist'!$B82,'Pop and Housing Units'!$B$2:$B$115,0),MATCH('Property Value Dist'!BH$2,'Pop and Housing Units'!$B$2:$P$2,0))*INDEX(Assumptions!$A$1:$H$16,MATCH('Property Value Dist'!BH$4,Assumptions!$A$1:$A$16,0),MATCH('Property Value Dist'!BH$2,Assumptions!$A$1:$H$1,0)),0)</f>
        <v>66783</v>
      </c>
      <c r="BI82" s="17">
        <f>ROUND(INDEX('Pop and Housing Units'!$B$2:$P$115,MATCH('Property Value Dist'!$B82,'Pop and Housing Units'!$B$2:$B$115,0),MATCH('Property Value Dist'!BI$2,'Pop and Housing Units'!$B$2:$P$2,0))*INDEX(Assumptions!$A$1:$H$16,MATCH('Property Value Dist'!BI$4,Assumptions!$A$1:$A$16,0),MATCH('Property Value Dist'!BI$2,Assumptions!$A$1:$H$1,0)),0)</f>
        <v>123927</v>
      </c>
      <c r="BJ82" s="17">
        <f>ROUND(INDEX('Pop and Housing Units'!$B$2:$P$115,MATCH('Property Value Dist'!$B82,'Pop and Housing Units'!$B$2:$B$115,0),MATCH('Property Value Dist'!BJ$2,'Pop and Housing Units'!$B$2:$P$2,0))*INDEX(Assumptions!$A$1:$H$16,MATCH('Property Value Dist'!BJ$4,Assumptions!$A$1:$A$16,0),MATCH('Property Value Dist'!BJ$2,Assumptions!$A$1:$H$1,0)),0)</f>
        <v>41211</v>
      </c>
      <c r="BK82" s="17">
        <f>ROUND(INDEX('Pop and Housing Units'!$B$2:$P$115,MATCH('Property Value Dist'!$B82,'Pop and Housing Units'!$B$2:$B$115,0),MATCH('Property Value Dist'!BK$2,'Pop and Housing Units'!$B$2:$P$2,0))*INDEX(Assumptions!$A$1:$H$16,MATCH('Property Value Dist'!BK$4,Assumptions!$A$1:$A$16,0),MATCH('Property Value Dist'!BK$2,Assumptions!$A$1:$H$1,0)),0)</f>
        <v>13671</v>
      </c>
      <c r="BL82" s="17">
        <f>ROUND(INDEX('Pop and Housing Units'!$B$2:$P$115,MATCH('Property Value Dist'!$B82,'Pop and Housing Units'!$B$2:$B$115,0),MATCH('Property Value Dist'!BL$2,'Pop and Housing Units'!$B$2:$P$2,0))*INDEX(Assumptions!$A$1:$H$16,MATCH('Property Value Dist'!BL$4,Assumptions!$A$1:$A$16,0),MATCH('Property Value Dist'!BL$2,Assumptions!$A$1:$H$1,0)),0)</f>
        <v>8852</v>
      </c>
      <c r="BM82" s="17">
        <f>ROUND(INDEX('Pop and Housing Units'!$B$2:$P$115,MATCH('Property Value Dist'!$B82,'Pop and Housing Units'!$B$2:$B$115,0),MATCH('Property Value Dist'!BM$2,'Pop and Housing Units'!$B$2:$P$2,0))*INDEX(Assumptions!$A$1:$H$16,MATCH('Property Value Dist'!BM$4,Assumptions!$A$1:$A$16,0),MATCH('Property Value Dist'!BM$2,Assumptions!$A$1:$H$1,0)),0)</f>
        <v>1770</v>
      </c>
      <c r="BN82" s="17">
        <f>ROUND(INDEX('Pop and Housing Units'!$B$2:$P$115,MATCH('Property Value Dist'!$B82,'Pop and Housing Units'!$B$2:$B$115,0),MATCH('Property Value Dist'!BN$2,'Pop and Housing Units'!$B$2:$P$2,0))*INDEX(Assumptions!$A$1:$H$16,MATCH('Property Value Dist'!BN$4,Assumptions!$A$1:$A$16,0),MATCH('Property Value Dist'!BN$2,Assumptions!$A$1:$H$1,0)),0)</f>
        <v>295</v>
      </c>
      <c r="BO82" s="17">
        <f>ROUND(INDEX('Pop and Housing Units'!$B$2:$P$115,MATCH('Property Value Dist'!$B82,'Pop and Housing Units'!$B$2:$B$115,0),MATCH('Property Value Dist'!BO$2,'Pop and Housing Units'!$B$2:$P$2,0))*INDEX(Assumptions!$A$1:$H$16,MATCH('Property Value Dist'!BO$4,Assumptions!$A$1:$A$16,0),MATCH('Property Value Dist'!BO$2,Assumptions!$A$1:$H$1,0)),0)</f>
        <v>4819</v>
      </c>
      <c r="BP82" s="17">
        <f>ROUND(INDEX('Pop and Housing Units'!$B$2:$P$115,MATCH('Property Value Dist'!$B82,'Pop and Housing Units'!$B$2:$B$115,0),MATCH('Property Value Dist'!BP$2,'Pop and Housing Units'!$B$2:$P$2,0))*INDEX(Assumptions!$A$1:$H$16,MATCH('Property Value Dist'!BP$4,Assumptions!$A$1:$A$16,0),MATCH('Property Value Dist'!BP$2,Assumptions!$A$1:$H$1,0)),0)</f>
        <v>22097</v>
      </c>
      <c r="BQ82" s="17">
        <f>ROUND(INDEX('Pop and Housing Units'!$B$2:$P$115,MATCH('Property Value Dist'!$B82,'Pop and Housing Units'!$B$2:$B$115,0),MATCH('Property Value Dist'!BQ$2,'Pop and Housing Units'!$B$2:$P$2,0))*INDEX(Assumptions!$A$1:$H$16,MATCH('Property Value Dist'!BQ$4,Assumptions!$A$1:$A$16,0),MATCH('Property Value Dist'!BQ$2,Assumptions!$A$1:$H$1,0)),0)</f>
        <v>45971</v>
      </c>
      <c r="BR82" s="17">
        <f>ROUND(INDEX('Pop and Housing Units'!$B$2:$P$115,MATCH('Property Value Dist'!$B82,'Pop and Housing Units'!$B$2:$B$115,0),MATCH('Property Value Dist'!BR$2,'Pop and Housing Units'!$B$2:$P$2,0))*INDEX(Assumptions!$A$1:$H$16,MATCH('Property Value Dist'!BR$4,Assumptions!$A$1:$A$16,0),MATCH('Property Value Dist'!BR$2,Assumptions!$A$1:$H$1,0)),0)</f>
        <v>38896</v>
      </c>
      <c r="BS82" s="17">
        <f>ROUND(INDEX('Pop and Housing Units'!$B$2:$P$115,MATCH('Property Value Dist'!$B82,'Pop and Housing Units'!$B$2:$B$115,0),MATCH('Property Value Dist'!BS$2,'Pop and Housing Units'!$B$2:$P$2,0))*INDEX(Assumptions!$A$1:$H$16,MATCH('Property Value Dist'!BS$4,Assumptions!$A$1:$A$16,0),MATCH('Property Value Dist'!BS$2,Assumptions!$A$1:$H$1,0)),0)</f>
        <v>46728</v>
      </c>
      <c r="BT82" s="17">
        <f>ROUND(INDEX('Pop and Housing Units'!$B$2:$P$115,MATCH('Property Value Dist'!$B82,'Pop and Housing Units'!$B$2:$B$115,0),MATCH('Property Value Dist'!BT$2,'Pop and Housing Units'!$B$2:$P$2,0))*INDEX(Assumptions!$A$1:$H$16,MATCH('Property Value Dist'!BT$4,Assumptions!$A$1:$A$16,0),MATCH('Property Value Dist'!BT$2,Assumptions!$A$1:$H$1,0)),0)</f>
        <v>29842</v>
      </c>
      <c r="BU82" s="17">
        <f>ROUND(INDEX('Pop and Housing Units'!$B$2:$P$115,MATCH('Property Value Dist'!$B82,'Pop and Housing Units'!$B$2:$B$115,0),MATCH('Property Value Dist'!BU$2,'Pop and Housing Units'!$B$2:$P$2,0))*INDEX(Assumptions!$A$1:$H$16,MATCH('Property Value Dist'!BU$4,Assumptions!$A$1:$A$16,0),MATCH('Property Value Dist'!BU$2,Assumptions!$A$1:$H$1,0)),0)</f>
        <v>16944</v>
      </c>
      <c r="BV82" s="17">
        <f>ROUND(INDEX('Pop and Housing Units'!$B$2:$P$115,MATCH('Property Value Dist'!$B82,'Pop and Housing Units'!$B$2:$B$115,0),MATCH('Property Value Dist'!BV$2,'Pop and Housing Units'!$B$2:$P$2,0))*INDEX(Assumptions!$A$1:$H$16,MATCH('Property Value Dist'!BV$4,Assumptions!$A$1:$A$16,0),MATCH('Property Value Dist'!BV$2,Assumptions!$A$1:$H$1,0)),0)</f>
        <v>49552</v>
      </c>
      <c r="BW82" s="17">
        <f>ROUND(INDEX('Pop and Housing Units'!$B$2:$P$115,MATCH('Property Value Dist'!$B82,'Pop and Housing Units'!$B$2:$B$115,0),MATCH('Property Value Dist'!BW$2,'Pop and Housing Units'!$B$2:$P$2,0))*INDEX(Assumptions!$A$1:$H$16,MATCH('Property Value Dist'!BW$4,Assumptions!$A$1:$A$16,0),MATCH('Property Value Dist'!BW$2,Assumptions!$A$1:$H$1,0)),0)</f>
        <v>23320</v>
      </c>
      <c r="BX82" s="17">
        <f>ROUND(INDEX('Pop and Housing Units'!$B$2:$P$115,MATCH('Property Value Dist'!$B82,'Pop and Housing Units'!$B$2:$B$115,0),MATCH('Property Value Dist'!BX$2,'Pop and Housing Units'!$B$2:$P$2,0))*INDEX(Assumptions!$A$1:$H$16,MATCH('Property Value Dist'!BX$4,Assumptions!$A$1:$A$16,0),MATCH('Property Value Dist'!BX$2,Assumptions!$A$1:$H$1,0)),0)</f>
        <v>8880</v>
      </c>
      <c r="BY82" s="17">
        <f>ROUND(INDEX('Pop and Housing Units'!$B$2:$P$115,MATCH('Property Value Dist'!$B82,'Pop and Housing Units'!$B$2:$B$115,0),MATCH('Property Value Dist'!BY$2,'Pop and Housing Units'!$B$2:$P$2,0))*INDEX(Assumptions!$A$1:$H$16,MATCH('Property Value Dist'!BY$4,Assumptions!$A$1:$A$16,0),MATCH('Property Value Dist'!BY$2,Assumptions!$A$1:$H$1,0)),0)</f>
        <v>4600</v>
      </c>
      <c r="BZ82" s="17">
        <f>ROUND(INDEX('Pop and Housing Units'!$B$2:$P$115,MATCH('Property Value Dist'!$B82,'Pop and Housing Units'!$B$2:$B$115,0),MATCH('Property Value Dist'!BZ$2,'Pop and Housing Units'!$B$2:$P$2,0))*INDEX(Assumptions!$A$1:$H$16,MATCH('Property Value Dist'!BZ$4,Assumptions!$A$1:$A$16,0),MATCH('Property Value Dist'!BZ$2,Assumptions!$A$1:$H$1,0)),0)</f>
        <v>3144</v>
      </c>
      <c r="CA82" s="17">
        <f>ROUND(INDEX('Pop and Housing Units'!$B$2:$P$115,MATCH('Property Value Dist'!$B82,'Pop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82" s="17">
        <f>ROUND(INDEX('Pop and Housing Units'!$B$2:$P$115,MATCH('Property Value Dist'!$B82,'Pop and Housing Units'!$B$2:$B$115,0),MATCH('Property Value Dist'!CB$2,'Pop and Housing Units'!$B$2:$P$2,0))*INDEX(Assumptions!$A$1:$H$16,MATCH('Property Value Dist'!CB$4,Assumptions!$A$1:$A$16,0),MATCH('Property Value Dist'!CB$2,Assumptions!$A$1:$H$1,0)),0)</f>
        <v>1165</v>
      </c>
    </row>
    <row r="83" spans="2:80">
      <c r="B83" s="18">
        <f t="shared" si="7"/>
        <v>2098</v>
      </c>
      <c r="C83" s="19">
        <f>ROUND(INDEX('Pop and Housing Units'!$B$2:$P$115,MATCH('Property Value Dist'!$B83,'Pop and Housing Units'!$B$2:$B$115,0),MATCH('Property Value Dist'!C$2,'Pop and Housing Units'!$B$2:$P$2,0))*INDEX(Assumptions!$A$1:$H$16,MATCH('Property Value Dist'!C$4,Assumptions!$A$1:$A$16,0),MATCH('Property Value Dist'!C$2,Assumptions!$A$1:$H$1,0)),0)</f>
        <v>1163039</v>
      </c>
      <c r="D83" s="19">
        <f>ROUND(INDEX('Pop and Housing Units'!$B$2:$P$115,MATCH('Property Value Dist'!$B83,'Pop and Housing Units'!$B$2:$B$115,0),MATCH('Property Value Dist'!D$2,'Pop and Housing Units'!$B$2:$P$2,0))*INDEX(Assumptions!$A$1:$H$16,MATCH('Property Value Dist'!D$4,Assumptions!$A$1:$A$16,0),MATCH('Property Value Dist'!D$2,Assumptions!$A$1:$H$1,0)),0)</f>
        <v>1241477</v>
      </c>
      <c r="E83" s="19">
        <f>ROUND(INDEX('Pop and Housing Units'!$B$2:$P$115,MATCH('Property Value Dist'!$B83,'Pop and Housing Units'!$B$2:$B$115,0),MATCH('Property Value Dist'!E$2,'Pop and Housing Units'!$B$2:$P$2,0))*INDEX(Assumptions!$A$1:$H$16,MATCH('Property Value Dist'!E$4,Assumptions!$A$1:$A$16,0),MATCH('Property Value Dist'!E$2,Assumptions!$A$1:$H$1,0)),0)</f>
        <v>1879796</v>
      </c>
      <c r="F83" s="19">
        <f>ROUND(INDEX('Pop and Housing Units'!$B$2:$P$115,MATCH('Property Value Dist'!$B83,'Pop and Housing Units'!$B$2:$B$115,0),MATCH('Property Value Dist'!F$2,'Pop and Housing Units'!$B$2:$P$2,0))*INDEX(Assumptions!$A$1:$H$16,MATCH('Property Value Dist'!F$4,Assumptions!$A$1:$A$16,0),MATCH('Property Value Dist'!F$2,Assumptions!$A$1:$H$1,0)),0)</f>
        <v>4338407</v>
      </c>
      <c r="G83" s="19">
        <f>ROUND(INDEX('Pop and Housing Units'!$B$2:$P$115,MATCH('Property Value Dist'!$B83,'Pop and Housing Units'!$B$2:$B$115,0),MATCH('Property Value Dist'!G$2,'Pop and Housing Units'!$B$2:$P$2,0))*INDEX(Assumptions!$A$1:$H$16,MATCH('Property Value Dist'!G$4,Assumptions!$A$1:$A$16,0),MATCH('Property Value Dist'!G$2,Assumptions!$A$1:$H$1,0)),0)</f>
        <v>2915712</v>
      </c>
      <c r="H83" s="19">
        <f>ROUND(INDEX('Pop and Housing Units'!$B$2:$P$115,MATCH('Property Value Dist'!$B83,'Pop and Housing Units'!$B$2:$B$115,0),MATCH('Property Value Dist'!H$2,'Pop and Housing Units'!$B$2:$P$2,0))*INDEX(Assumptions!$A$1:$H$16,MATCH('Property Value Dist'!H$4,Assumptions!$A$1:$A$16,0),MATCH('Property Value Dist'!H$2,Assumptions!$A$1:$H$1,0)),0)</f>
        <v>2212479</v>
      </c>
      <c r="I83" s="19">
        <f>ROUND(INDEX('Pop and Housing Units'!$B$2:$P$115,MATCH('Property Value Dist'!$B83,'Pop and Housing Units'!$B$2:$B$115,0),MATCH('Property Value Dist'!I$2,'Pop and Housing Units'!$B$2:$P$2,0))*INDEX(Assumptions!$A$1:$H$16,MATCH('Property Value Dist'!I$4,Assumptions!$A$1:$A$16,0),MATCH('Property Value Dist'!I$2,Assumptions!$A$1:$H$1,0)),0)</f>
        <v>6199270</v>
      </c>
      <c r="J83" s="19">
        <f>ROUND(INDEX('Pop and Housing Units'!$B$2:$P$115,MATCH('Property Value Dist'!$B83,'Pop and Housing Units'!$B$2:$B$115,0),MATCH('Property Value Dist'!J$2,'Pop and Housing Units'!$B$2:$P$2,0))*INDEX(Assumptions!$A$1:$H$16,MATCH('Property Value Dist'!J$4,Assumptions!$A$1:$A$16,0),MATCH('Property Value Dist'!J$2,Assumptions!$A$1:$H$1,0)),0)</f>
        <v>3113159</v>
      </c>
      <c r="K83" s="19">
        <f>ROUND(INDEX('Pop and Housing Units'!$B$2:$P$115,MATCH('Property Value Dist'!$B83,'Pop and Housing Units'!$B$2:$B$115,0),MATCH('Property Value Dist'!K$2,'Pop and Housing Units'!$B$2:$P$2,0))*INDEX(Assumptions!$A$1:$H$16,MATCH('Property Value Dist'!K$4,Assumptions!$A$1:$A$16,0),MATCH('Property Value Dist'!K$2,Assumptions!$A$1:$H$1,0)),0)</f>
        <v>1428104</v>
      </c>
      <c r="L83" s="19">
        <f>ROUND(INDEX('Pop and Housing Units'!$B$2:$P$115,MATCH('Property Value Dist'!$B83,'Pop and Housing Units'!$B$2:$B$115,0),MATCH('Property Value Dist'!L$2,'Pop and Housing Units'!$B$2:$P$2,0))*INDEX(Assumptions!$A$1:$H$16,MATCH('Property Value Dist'!L$4,Assumptions!$A$1:$A$16,0),MATCH('Property Value Dist'!L$2,Assumptions!$A$1:$H$1,0)),0)</f>
        <v>1549817</v>
      </c>
      <c r="M83" s="19">
        <f>ROUND(INDEX('Pop and Housing Units'!$B$2:$P$115,MATCH('Property Value Dist'!$B83,'Pop and Housing Units'!$B$2:$B$115,0),MATCH('Property Value Dist'!M$2,'Pop and Housing Units'!$B$2:$P$2,0))*INDEX(Assumptions!$A$1:$H$16,MATCH('Property Value Dist'!M$4,Assumptions!$A$1:$A$16,0),MATCH('Property Value Dist'!M$2,Assumptions!$A$1:$H$1,0)),0)</f>
        <v>538244</v>
      </c>
      <c r="N83" s="19">
        <f>ROUND(INDEX('Pop and Housing Units'!$B$2:$P$115,MATCH('Property Value Dist'!$B83,'Pop and Housing Units'!$B$2:$B$115,0),MATCH('Property Value Dist'!N$2,'Pop and Housing Units'!$B$2:$P$2,0))*INDEX(Assumptions!$A$1:$H$16,MATCH('Property Value Dist'!N$4,Assumptions!$A$1:$A$16,0),MATCH('Property Value Dist'!N$2,Assumptions!$A$1:$H$1,0)),0)</f>
        <v>305636</v>
      </c>
      <c r="O83" s="19">
        <f>ROUND(INDEX('Pop and Housing Units'!$B$2:$P$115,MATCH('Property Value Dist'!$B83,'Pop and Housing Units'!$B$2:$B$115,0),MATCH('Property Value Dist'!O$2,'Pop and Housing Units'!$B$2:$P$2,0))*INDEX(Assumptions!$A$1:$H$16,MATCH('Property Value Dist'!O$4,Assumptions!$A$1:$A$16,0),MATCH('Property Value Dist'!O$2,Assumptions!$A$1:$H$1,0)),0)</f>
        <v>162285</v>
      </c>
      <c r="P83" s="19">
        <f>ROUND(INDEX('Pop and Housing Units'!$B$2:$P$115,MATCH('Property Value Dist'!$B83,'Pop and Housing Units'!$B$2:$B$115,0),MATCH('Property Value Dist'!P$2,'Pop and Housing Units'!$B$2:$P$2,0))*INDEX(Assumptions!$A$1:$H$16,MATCH('Property Value Dist'!P$4,Assumptions!$A$1:$A$16,0),MATCH('Property Value Dist'!P$2,Assumptions!$A$1:$H$1,0)),0)</f>
        <v>1211204</v>
      </c>
      <c r="Q83" s="19">
        <f>ROUND(INDEX('Pop and Housing Units'!$B$2:$P$115,MATCH('Property Value Dist'!$B83,'Pop and Housing Units'!$B$2:$B$115,0),MATCH('Property Value Dist'!Q$2,'Pop and Housing Units'!$B$2:$P$2,0))*INDEX(Assumptions!$A$1:$H$16,MATCH('Property Value Dist'!Q$4,Assumptions!$A$1:$A$16,0),MATCH('Property Value Dist'!Q$2,Assumptions!$A$1:$H$1,0)),0)</f>
        <v>1027514</v>
      </c>
      <c r="R83" s="19">
        <f>ROUND(INDEX('Pop and Housing Units'!$B$2:$P$115,MATCH('Property Value Dist'!$B83,'Pop and Housing Units'!$B$2:$B$115,0),MATCH('Property Value Dist'!R$2,'Pop and Housing Units'!$B$2:$P$2,0))*INDEX(Assumptions!$A$1:$H$16,MATCH('Property Value Dist'!R$4,Assumptions!$A$1:$A$16,0),MATCH('Property Value Dist'!R$2,Assumptions!$A$1:$H$1,0)),0)</f>
        <v>1326010</v>
      </c>
      <c r="S83" s="19">
        <f>ROUND(INDEX('Pop and Housing Units'!$B$2:$P$115,MATCH('Property Value Dist'!$B83,'Pop and Housing Units'!$B$2:$B$115,0),MATCH('Property Value Dist'!S$2,'Pop and Housing Units'!$B$2:$P$2,0))*INDEX(Assumptions!$A$1:$H$16,MATCH('Property Value Dist'!S$4,Assumptions!$A$1:$A$16,0),MATCH('Property Value Dist'!S$2,Assumptions!$A$1:$H$1,0)),0)</f>
        <v>2929469</v>
      </c>
      <c r="T83" s="19">
        <f>ROUND(INDEX('Pop and Housing Units'!$B$2:$P$115,MATCH('Property Value Dist'!$B83,'Pop and Housing Units'!$B$2:$B$115,0),MATCH('Property Value Dist'!T$2,'Pop and Housing Units'!$B$2:$P$2,0))*INDEX(Assumptions!$A$1:$H$16,MATCH('Property Value Dist'!T$4,Assumptions!$A$1:$A$16,0),MATCH('Property Value Dist'!T$2,Assumptions!$A$1:$H$1,0)),0)</f>
        <v>2143047</v>
      </c>
      <c r="U83" s="19">
        <f>ROUND(INDEX('Pop and Housing Units'!$B$2:$P$115,MATCH('Property Value Dist'!$B83,'Pop and Housing Units'!$B$2:$B$115,0),MATCH('Property Value Dist'!U$2,'Pop and Housing Units'!$B$2:$P$2,0))*INDEX(Assumptions!$A$1:$H$16,MATCH('Property Value Dist'!U$4,Assumptions!$A$1:$A$16,0),MATCH('Property Value Dist'!U$2,Assumptions!$A$1:$H$1,0)),0)</f>
        <v>1812023</v>
      </c>
      <c r="V83" s="19">
        <f>ROUND(INDEX('Pop and Housing Units'!$B$2:$P$115,MATCH('Property Value Dist'!$B83,'Pop and Housing Units'!$B$2:$B$115,0),MATCH('Property Value Dist'!V$2,'Pop and Housing Units'!$B$2:$P$2,0))*INDEX(Assumptions!$A$1:$H$16,MATCH('Property Value Dist'!V$4,Assumptions!$A$1:$A$16,0),MATCH('Property Value Dist'!V$2,Assumptions!$A$1:$H$1,0)),0)</f>
        <v>4676434</v>
      </c>
      <c r="W83" s="19">
        <f>ROUND(INDEX('Pop and Housing Units'!$B$2:$P$115,MATCH('Property Value Dist'!$B83,'Pop and Housing Units'!$B$2:$B$115,0),MATCH('Property Value Dist'!W$2,'Pop and Housing Units'!$B$2:$P$2,0))*INDEX(Assumptions!$A$1:$H$16,MATCH('Property Value Dist'!W$4,Assumptions!$A$1:$A$16,0),MATCH('Property Value Dist'!W$2,Assumptions!$A$1:$H$1,0)),0)</f>
        <v>2154527</v>
      </c>
      <c r="X83" s="19">
        <f>ROUND(INDEX('Pop and Housing Units'!$B$2:$P$115,MATCH('Property Value Dist'!$B83,'Pop and Housing Units'!$B$2:$B$115,0),MATCH('Property Value Dist'!X$2,'Pop and Housing Units'!$B$2:$P$2,0))*INDEX(Assumptions!$A$1:$H$16,MATCH('Property Value Dist'!X$4,Assumptions!$A$1:$A$16,0),MATCH('Property Value Dist'!X$2,Assumptions!$A$1:$H$1,0)),0)</f>
        <v>929929</v>
      </c>
      <c r="Y83" s="19">
        <f>ROUND(INDEX('Pop and Housing Units'!$B$2:$P$115,MATCH('Property Value Dist'!$B83,'Pop and Housing Units'!$B$2:$B$115,0),MATCH('Property Value Dist'!Y$2,'Pop and Housing Units'!$B$2:$P$2,0))*INDEX(Assumptions!$A$1:$H$16,MATCH('Property Value Dist'!Y$4,Assumptions!$A$1:$A$16,0),MATCH('Property Value Dist'!Y$2,Assumptions!$A$1:$H$1,0)),0)</f>
        <v>593165</v>
      </c>
      <c r="Z83" s="19">
        <f>ROUND(INDEX('Pop and Housing Units'!$B$2:$P$115,MATCH('Property Value Dist'!$B83,'Pop and Housing Units'!$B$2:$B$115,0),MATCH('Property Value Dist'!Z$2,'Pop and Housing Units'!$B$2:$P$2,0))*INDEX(Assumptions!$A$1:$H$16,MATCH('Property Value Dist'!Z$4,Assumptions!$A$1:$A$16,0),MATCH('Property Value Dist'!Z$2,Assumptions!$A$1:$H$1,0)),0)</f>
        <v>153075</v>
      </c>
      <c r="AA83" s="19">
        <f>ROUND(INDEX('Pop and Housing Units'!$B$2:$P$115,MATCH('Property Value Dist'!$B83,'Pop and Housing Units'!$B$2:$B$115,0),MATCH('Property Value Dist'!AA$2,'Pop and Housing Units'!$B$2:$P$2,0))*INDEX(Assumptions!$A$1:$H$16,MATCH('Property Value Dist'!AA$4,Assumptions!$A$1:$A$16,0),MATCH('Property Value Dist'!AA$2,Assumptions!$A$1:$H$1,0)),0)</f>
        <v>107152</v>
      </c>
      <c r="AB83" s="19">
        <f>ROUND(INDEX('Pop and Housing Units'!$B$2:$P$115,MATCH('Property Value Dist'!$B83,'Pop and Housing Units'!$B$2:$B$115,0),MATCH('Property Value Dist'!AB$2,'Pop and Housing Units'!$B$2:$P$2,0))*INDEX(Assumptions!$A$1:$H$16,MATCH('Property Value Dist'!AB$4,Assumptions!$A$1:$A$16,0),MATCH('Property Value Dist'!AB$2,Assumptions!$A$1:$H$1,0)),0)</f>
        <v>70797</v>
      </c>
      <c r="AC83" s="19">
        <f>ROUND(INDEX('Pop and Housing Units'!$B$2:$P$115,MATCH('Property Value Dist'!$B83,'Pop and Housing Units'!$B$2:$B$115,0),MATCH('Property Value Dist'!AC$2,'Pop and Housing Units'!$B$2:$P$2,0))*INDEX(Assumptions!$A$1:$H$16,MATCH('Property Value Dist'!AC$4,Assumptions!$A$1:$A$16,0),MATCH('Property Value Dist'!AC$2,Assumptions!$A$1:$H$1,0)),0)</f>
        <v>755394</v>
      </c>
      <c r="AD83" s="19">
        <f>ROUND(INDEX('Pop and Housing Units'!$B$2:$P$115,MATCH('Property Value Dist'!$B83,'Pop and Housing Units'!$B$2:$B$115,0),MATCH('Property Value Dist'!AD$2,'Pop and Housing Units'!$B$2:$P$2,0))*INDEX(Assumptions!$A$1:$H$16,MATCH('Property Value Dist'!AD$4,Assumptions!$A$1:$A$16,0),MATCH('Property Value Dist'!AD$2,Assumptions!$A$1:$H$1,0)),0)</f>
        <v>1321939</v>
      </c>
      <c r="AE83" s="19">
        <f>ROUND(INDEX('Pop and Housing Units'!$B$2:$P$115,MATCH('Property Value Dist'!$B83,'Pop and Housing Units'!$B$2:$B$115,0),MATCH('Property Value Dist'!AE$2,'Pop and Housing Units'!$B$2:$P$2,0))*INDEX(Assumptions!$A$1:$H$16,MATCH('Property Value Dist'!AE$4,Assumptions!$A$1:$A$16,0),MATCH('Property Value Dist'!AE$2,Assumptions!$A$1:$H$1,0)),0)</f>
        <v>2382886</v>
      </c>
      <c r="AF83" s="19">
        <f>ROUND(INDEX('Pop and Housing Units'!$B$2:$P$115,MATCH('Property Value Dist'!$B83,'Pop and Housing Units'!$B$2:$B$115,0),MATCH('Property Value Dist'!AF$2,'Pop and Housing Units'!$B$2:$P$2,0))*INDEX(Assumptions!$A$1:$H$16,MATCH('Property Value Dist'!AF$4,Assumptions!$A$1:$A$16,0),MATCH('Property Value Dist'!AF$2,Assumptions!$A$1:$H$1,0)),0)</f>
        <v>4585410</v>
      </c>
      <c r="AG83" s="19">
        <f>ROUND(INDEX('Pop and Housing Units'!$B$2:$P$115,MATCH('Property Value Dist'!$B83,'Pop and Housing Units'!$B$2:$B$115,0),MATCH('Property Value Dist'!AG$2,'Pop and Housing Units'!$B$2:$P$2,0))*INDEX(Assumptions!$A$1:$H$16,MATCH('Property Value Dist'!AG$4,Assumptions!$A$1:$A$16,0),MATCH('Property Value Dist'!AG$2,Assumptions!$A$1:$H$1,0)),0)</f>
        <v>2234353</v>
      </c>
      <c r="AH83" s="19">
        <f>ROUND(INDEX('Pop and Housing Units'!$B$2:$P$115,MATCH('Property Value Dist'!$B83,'Pop and Housing Units'!$B$2:$B$115,0),MATCH('Property Value Dist'!AH$2,'Pop and Housing Units'!$B$2:$P$2,0))*INDEX(Assumptions!$A$1:$H$16,MATCH('Property Value Dist'!AH$4,Assumptions!$A$1:$A$16,0),MATCH('Property Value Dist'!AH$2,Assumptions!$A$1:$H$1,0)),0)</f>
        <v>1614760</v>
      </c>
      <c r="AI83" s="19">
        <f>ROUND(INDEX('Pop and Housing Units'!$B$2:$P$115,MATCH('Property Value Dist'!$B83,'Pop and Housing Units'!$B$2:$B$115,0),MATCH('Property Value Dist'!AI$2,'Pop and Housing Units'!$B$2:$P$2,0))*INDEX(Assumptions!$A$1:$H$16,MATCH('Property Value Dist'!AI$4,Assumptions!$A$1:$A$16,0),MATCH('Property Value Dist'!AI$2,Assumptions!$A$1:$H$1,0)),0)</f>
        <v>4018865</v>
      </c>
      <c r="AJ83" s="19">
        <f>ROUND(INDEX('Pop and Housing Units'!$B$2:$P$115,MATCH('Property Value Dist'!$B83,'Pop and Housing Units'!$B$2:$B$115,0),MATCH('Property Value Dist'!AJ$2,'Pop and Housing Units'!$B$2:$P$2,0))*INDEX(Assumptions!$A$1:$H$16,MATCH('Property Value Dist'!AJ$4,Assumptions!$A$1:$A$16,0),MATCH('Property Value Dist'!AJ$2,Assumptions!$A$1:$H$1,0)),0)</f>
        <v>2138868</v>
      </c>
      <c r="AK83" s="19">
        <f>ROUND(INDEX('Pop and Housing Units'!$B$2:$P$115,MATCH('Property Value Dist'!$B83,'Pop and Housing Units'!$B$2:$B$115,0),MATCH('Property Value Dist'!AK$2,'Pop and Housing Units'!$B$2:$P$2,0))*INDEX(Assumptions!$A$1:$H$16,MATCH('Property Value Dist'!AK$4,Assumptions!$A$1:$A$16,0),MATCH('Property Value Dist'!AK$2,Assumptions!$A$1:$H$1,0)),0)</f>
        <v>920901</v>
      </c>
      <c r="AL83" s="19">
        <f>ROUND(INDEX('Pop and Housing Units'!$B$2:$P$115,MATCH('Property Value Dist'!$B83,'Pop and Housing Units'!$B$2:$B$115,0),MATCH('Property Value Dist'!AL$2,'Pop and Housing Units'!$B$2:$P$2,0))*INDEX(Assumptions!$A$1:$H$16,MATCH('Property Value Dist'!AL$4,Assumptions!$A$1:$A$16,0),MATCH('Property Value Dist'!AL$2,Assumptions!$A$1:$H$1,0)),0)</f>
        <v>903926</v>
      </c>
      <c r="AM83" s="19">
        <f>ROUND(INDEX('Pop and Housing Units'!$B$2:$P$115,MATCH('Property Value Dist'!$B83,'Pop and Housing Units'!$B$2:$B$115,0),MATCH('Property Value Dist'!AM$2,'Pop and Housing Units'!$B$2:$P$2,0))*INDEX(Assumptions!$A$1:$H$16,MATCH('Property Value Dist'!AM$4,Assumptions!$A$1:$A$16,0),MATCH('Property Value Dist'!AM$2,Assumptions!$A$1:$H$1,0)),0)</f>
        <v>184605</v>
      </c>
      <c r="AN83" s="19">
        <f>ROUND(INDEX('Pop and Housing Units'!$B$2:$P$115,MATCH('Property Value Dist'!$B83,'Pop and Housing Units'!$B$2:$B$115,0),MATCH('Property Value Dist'!AN$2,'Pop and Housing Units'!$B$2:$P$2,0))*INDEX(Assumptions!$A$1:$H$16,MATCH('Property Value Dist'!AN$4,Assumptions!$A$1:$A$16,0),MATCH('Property Value Dist'!AN$2,Assumptions!$A$1:$H$1,0)),0)</f>
        <v>76388</v>
      </c>
      <c r="AO83" s="19">
        <f>ROUND(INDEX('Pop and Housing Units'!$B$2:$P$115,MATCH('Property Value Dist'!$B83,'Pop and Housing Units'!$B$2:$B$115,0),MATCH('Property Value Dist'!AO$2,'Pop and Housing Units'!$B$2:$P$2,0))*INDEX(Assumptions!$A$1:$H$16,MATCH('Property Value Dist'!AO$4,Assumptions!$A$1:$A$16,0),MATCH('Property Value Dist'!AO$2,Assumptions!$A$1:$H$1,0)),0)</f>
        <v>80632</v>
      </c>
      <c r="AP83" s="19">
        <f>ROUND(INDEX('Pop and Housing Units'!$B$2:$P$115,MATCH('Property Value Dist'!$B83,'Pop and Housing Units'!$B$2:$B$115,0),MATCH('Property Value Dist'!AP$2,'Pop and Housing Units'!$B$2:$P$2,0))*INDEX(Assumptions!$A$1:$H$16,MATCH('Property Value Dist'!AP$4,Assumptions!$A$1:$A$16,0),MATCH('Property Value Dist'!AP$2,Assumptions!$A$1:$H$1,0)),0)</f>
        <v>156396</v>
      </c>
      <c r="AQ83" s="19">
        <f>ROUND(INDEX('Pop and Housing Units'!$B$2:$P$115,MATCH('Property Value Dist'!$B83,'Pop and Housing Units'!$B$2:$B$115,0),MATCH('Property Value Dist'!AQ$2,'Pop and Housing Units'!$B$2:$P$2,0))*INDEX(Assumptions!$A$1:$H$16,MATCH('Property Value Dist'!AQ$4,Assumptions!$A$1:$A$16,0),MATCH('Property Value Dist'!AQ$2,Assumptions!$A$1:$H$1,0)),0)</f>
        <v>156895</v>
      </c>
      <c r="AR83" s="19">
        <f>ROUND(INDEX('Pop and Housing Units'!$B$2:$P$115,MATCH('Property Value Dist'!$B83,'Pop and Housing Units'!$B$2:$B$115,0),MATCH('Property Value Dist'!AR$2,'Pop and Housing Units'!$B$2:$P$2,0))*INDEX(Assumptions!$A$1:$H$16,MATCH('Property Value Dist'!AR$4,Assumptions!$A$1:$A$16,0),MATCH('Property Value Dist'!AR$2,Assumptions!$A$1:$H$1,0)),0)</f>
        <v>131134</v>
      </c>
      <c r="AS83" s="19">
        <f>ROUND(INDEX('Pop and Housing Units'!$B$2:$P$115,MATCH('Property Value Dist'!$B83,'Pop and Housing Units'!$B$2:$B$115,0),MATCH('Property Value Dist'!AS$2,'Pop and Housing Units'!$B$2:$P$2,0))*INDEX(Assumptions!$A$1:$H$16,MATCH('Property Value Dist'!AS$4,Assumptions!$A$1:$A$16,0),MATCH('Property Value Dist'!AS$2,Assumptions!$A$1:$H$1,0)),0)</f>
        <v>143433</v>
      </c>
      <c r="AT83" s="19">
        <f>ROUND(INDEX('Pop and Housing Units'!$B$2:$P$115,MATCH('Property Value Dist'!$B83,'Pop and Housing Units'!$B$2:$B$115,0),MATCH('Property Value Dist'!AT$2,'Pop and Housing Units'!$B$2:$P$2,0))*INDEX(Assumptions!$A$1:$H$16,MATCH('Property Value Dist'!AT$4,Assumptions!$A$1:$A$16,0),MATCH('Property Value Dist'!AT$2,Assumptions!$A$1:$H$1,0)),0)</f>
        <v>72797</v>
      </c>
      <c r="AU83" s="19">
        <f>ROUND(INDEX('Pop and Housing Units'!$B$2:$P$115,MATCH('Property Value Dist'!$B83,'Pop and Housing Units'!$B$2:$B$115,0),MATCH('Property Value Dist'!AU$2,'Pop and Housing Units'!$B$2:$P$2,0))*INDEX(Assumptions!$A$1:$H$16,MATCH('Property Value Dist'!AU$4,Assumptions!$A$1:$A$16,0),MATCH('Property Value Dist'!AU$2,Assumptions!$A$1:$H$1,0)),0)</f>
        <v>28005</v>
      </c>
      <c r="AV83" s="19">
        <f>ROUND(INDEX('Pop and Housing Units'!$B$2:$P$115,MATCH('Property Value Dist'!$B83,'Pop and Housing Units'!$B$2:$B$115,0),MATCH('Property Value Dist'!AV$2,'Pop and Housing Units'!$B$2:$P$2,0))*INDEX(Assumptions!$A$1:$H$16,MATCH('Property Value Dist'!AV$4,Assumptions!$A$1:$A$16,0),MATCH('Property Value Dist'!AV$2,Assumptions!$A$1:$H$1,0)),0)</f>
        <v>84182</v>
      </c>
      <c r="AW83" s="19">
        <f>ROUND(INDEX('Pop and Housing Units'!$B$2:$P$115,MATCH('Property Value Dist'!$B83,'Pop and Housing Units'!$B$2:$B$115,0),MATCH('Property Value Dist'!AW$2,'Pop and Housing Units'!$B$2:$P$2,0))*INDEX(Assumptions!$A$1:$H$16,MATCH('Property Value Dist'!AW$4,Assumptions!$A$1:$A$16,0),MATCH('Property Value Dist'!AW$2,Assumptions!$A$1:$H$1,0)),0)</f>
        <v>24182</v>
      </c>
      <c r="AX83" s="19">
        <f>ROUND(INDEX('Pop and Housing Units'!$B$2:$P$115,MATCH('Property Value Dist'!$B83,'Pop and Housing Units'!$B$2:$B$115,0),MATCH('Property Value Dist'!AX$2,'Pop and Housing Units'!$B$2:$P$2,0))*INDEX(Assumptions!$A$1:$H$16,MATCH('Property Value Dist'!AX$4,Assumptions!$A$1:$A$16,0),MATCH('Property Value Dist'!AX$2,Assumptions!$A$1:$H$1,0)),0)</f>
        <v>15208</v>
      </c>
      <c r="AY83" s="19">
        <f>ROUND(INDEX('Pop and Housing Units'!$B$2:$P$115,MATCH('Property Value Dist'!$B83,'Pop and Housing Units'!$B$2:$B$115,0),MATCH('Property Value Dist'!AY$2,'Pop and Housing Units'!$B$2:$P$2,0))*INDEX(Assumptions!$A$1:$H$16,MATCH('Property Value Dist'!AY$4,Assumptions!$A$1:$A$16,0),MATCH('Property Value Dist'!AY$2,Assumptions!$A$1:$H$1,0)),0)</f>
        <v>8975</v>
      </c>
      <c r="AZ83" s="19">
        <f>ROUND(INDEX('Pop and Housing Units'!$B$2:$P$115,MATCH('Property Value Dist'!$B83,'Pop and Housing Units'!$B$2:$B$115,0),MATCH('Property Value Dist'!AZ$2,'Pop and Housing Units'!$B$2:$P$2,0))*INDEX(Assumptions!$A$1:$H$16,MATCH('Property Value Dist'!AZ$4,Assumptions!$A$1:$A$16,0),MATCH('Property Value Dist'!AZ$2,Assumptions!$A$1:$H$1,0)),0)</f>
        <v>2161</v>
      </c>
      <c r="BA83" s="19">
        <f>ROUND(INDEX('Pop and Housing Units'!$B$2:$P$115,MATCH('Property Value Dist'!$B83,'Pop and Housing Units'!$B$2:$B$115,0),MATCH('Property Value Dist'!BA$2,'Pop and Housing Units'!$B$2:$P$2,0))*INDEX(Assumptions!$A$1:$H$16,MATCH('Property Value Dist'!BA$4,Assumptions!$A$1:$A$16,0),MATCH('Property Value Dist'!BA$2,Assumptions!$A$1:$H$1,0)),0)</f>
        <v>4986</v>
      </c>
      <c r="BB83" s="19">
        <f>ROUND(INDEX('Pop and Housing Units'!$B$2:$P$115,MATCH('Property Value Dist'!$B83,'Pop and Housing Units'!$B$2:$B$115,0),MATCH('Property Value Dist'!BB$2,'Pop and Housing Units'!$B$2:$P$2,0))*INDEX(Assumptions!$A$1:$H$16,MATCH('Property Value Dist'!BB$4,Assumptions!$A$1:$A$16,0),MATCH('Property Value Dist'!BB$2,Assumptions!$A$1:$H$1,0)),0)</f>
        <v>2659</v>
      </c>
      <c r="BC83" s="19">
        <f>ROUND(INDEX('Pop and Housing Units'!$B$2:$P$115,MATCH('Property Value Dist'!$B83,'Pop and Housing Units'!$B$2:$B$115,0),MATCH('Property Value Dist'!BC$2,'Pop and Housing Units'!$B$2:$P$2,0))*INDEX(Assumptions!$A$1:$H$16,MATCH('Property Value Dist'!BC$4,Assumptions!$A$1:$A$16,0),MATCH('Property Value Dist'!BC$2,Assumptions!$A$1:$H$1,0)),0)</f>
        <v>98501</v>
      </c>
      <c r="BD83" s="19">
        <f>ROUND(INDEX('Pop and Housing Units'!$B$2:$P$115,MATCH('Property Value Dist'!$B83,'Pop and Housing Units'!$B$2:$B$115,0),MATCH('Property Value Dist'!BD$2,'Pop and Housing Units'!$B$2:$P$2,0))*INDEX(Assumptions!$A$1:$H$16,MATCH('Property Value Dist'!BD$4,Assumptions!$A$1:$A$16,0),MATCH('Property Value Dist'!BD$2,Assumptions!$A$1:$H$1,0)),0)</f>
        <v>138158</v>
      </c>
      <c r="BE83" s="19">
        <f>ROUND(INDEX('Pop and Housing Units'!$B$2:$P$115,MATCH('Property Value Dist'!$B83,'Pop and Housing Units'!$B$2:$B$115,0),MATCH('Property Value Dist'!BE$2,'Pop and Housing Units'!$B$2:$P$2,0))*INDEX(Assumptions!$A$1:$H$16,MATCH('Property Value Dist'!BE$4,Assumptions!$A$1:$A$16,0),MATCH('Property Value Dist'!BE$2,Assumptions!$A$1:$H$1,0)),0)</f>
        <v>187013</v>
      </c>
      <c r="BF83" s="19">
        <f>ROUND(INDEX('Pop and Housing Units'!$B$2:$P$115,MATCH('Property Value Dist'!$B83,'Pop and Housing Units'!$B$2:$B$115,0),MATCH('Property Value Dist'!BF$2,'Pop and Housing Units'!$B$2:$P$2,0))*INDEX(Assumptions!$A$1:$H$16,MATCH('Property Value Dist'!BF$4,Assumptions!$A$1:$A$16,0),MATCH('Property Value Dist'!BF$2,Assumptions!$A$1:$H$1,0)),0)</f>
        <v>184639</v>
      </c>
      <c r="BG83" s="19">
        <f>ROUND(INDEX('Pop and Housing Units'!$B$2:$P$115,MATCH('Property Value Dist'!$B83,'Pop and Housing Units'!$B$2:$B$115,0),MATCH('Property Value Dist'!BG$2,'Pop and Housing Units'!$B$2:$P$2,0))*INDEX(Assumptions!$A$1:$H$16,MATCH('Property Value Dist'!BG$4,Assumptions!$A$1:$A$16,0),MATCH('Property Value Dist'!BG$2,Assumptions!$A$1:$H$1,0)),0)</f>
        <v>117884</v>
      </c>
      <c r="BH83" s="19">
        <f>ROUND(INDEX('Pop and Housing Units'!$B$2:$P$115,MATCH('Property Value Dist'!$B83,'Pop and Housing Units'!$B$2:$B$115,0),MATCH('Property Value Dist'!BH$2,'Pop and Housing Units'!$B$2:$P$2,0))*INDEX(Assumptions!$A$1:$H$16,MATCH('Property Value Dist'!BH$4,Assumptions!$A$1:$A$16,0),MATCH('Property Value Dist'!BH$2,Assumptions!$A$1:$H$1,0)),0)</f>
        <v>67151</v>
      </c>
      <c r="BI83" s="19">
        <f>ROUND(INDEX('Pop and Housing Units'!$B$2:$P$115,MATCH('Property Value Dist'!$B83,'Pop and Housing Units'!$B$2:$B$115,0),MATCH('Property Value Dist'!BI$2,'Pop and Housing Units'!$B$2:$P$2,0))*INDEX(Assumptions!$A$1:$H$16,MATCH('Property Value Dist'!BI$4,Assumptions!$A$1:$A$16,0),MATCH('Property Value Dist'!BI$2,Assumptions!$A$1:$H$1,0)),0)</f>
        <v>124609</v>
      </c>
      <c r="BJ83" s="19">
        <f>ROUND(INDEX('Pop and Housing Units'!$B$2:$P$115,MATCH('Property Value Dist'!$B83,'Pop and Housing Units'!$B$2:$B$115,0),MATCH('Property Value Dist'!BJ$2,'Pop and Housing Units'!$B$2:$P$2,0))*INDEX(Assumptions!$A$1:$H$16,MATCH('Property Value Dist'!BJ$4,Assumptions!$A$1:$A$16,0),MATCH('Property Value Dist'!BJ$2,Assumptions!$A$1:$H$1,0)),0)</f>
        <v>41438</v>
      </c>
      <c r="BK83" s="19">
        <f>ROUND(INDEX('Pop and Housing Units'!$B$2:$P$115,MATCH('Property Value Dist'!$B83,'Pop and Housing Units'!$B$2:$B$115,0),MATCH('Property Value Dist'!BK$2,'Pop and Housing Units'!$B$2:$P$2,0))*INDEX(Assumptions!$A$1:$H$16,MATCH('Property Value Dist'!BK$4,Assumptions!$A$1:$A$16,0),MATCH('Property Value Dist'!BK$2,Assumptions!$A$1:$H$1,0)),0)</f>
        <v>13747</v>
      </c>
      <c r="BL83" s="19">
        <f>ROUND(INDEX('Pop and Housing Units'!$B$2:$P$115,MATCH('Property Value Dist'!$B83,'Pop and Housing Units'!$B$2:$B$115,0),MATCH('Property Value Dist'!BL$2,'Pop and Housing Units'!$B$2:$P$2,0))*INDEX(Assumptions!$A$1:$H$16,MATCH('Property Value Dist'!BL$4,Assumptions!$A$1:$A$16,0),MATCH('Property Value Dist'!BL$2,Assumptions!$A$1:$H$1,0)),0)</f>
        <v>8901</v>
      </c>
      <c r="BM83" s="19">
        <f>ROUND(INDEX('Pop and Housing Units'!$B$2:$P$115,MATCH('Property Value Dist'!$B83,'Pop and Housing Units'!$B$2:$B$115,0),MATCH('Property Value Dist'!BM$2,'Pop and Housing Units'!$B$2:$P$2,0))*INDEX(Assumptions!$A$1:$H$16,MATCH('Property Value Dist'!BM$4,Assumptions!$A$1:$A$16,0),MATCH('Property Value Dist'!BM$2,Assumptions!$A$1:$H$1,0)),0)</f>
        <v>1780</v>
      </c>
      <c r="BN83" s="19">
        <f>ROUND(INDEX('Pop and Housing Units'!$B$2:$P$115,MATCH('Property Value Dist'!$B83,'Pop and Housing Units'!$B$2:$B$115,0),MATCH('Property Value Dist'!BN$2,'Pop and Housing Units'!$B$2:$P$2,0))*INDEX(Assumptions!$A$1:$H$16,MATCH('Property Value Dist'!BN$4,Assumptions!$A$1:$A$16,0),MATCH('Property Value Dist'!BN$2,Assumptions!$A$1:$H$1,0)),0)</f>
        <v>297</v>
      </c>
      <c r="BO83" s="19">
        <f>ROUND(INDEX('Pop and Housing Units'!$B$2:$P$115,MATCH('Property Value Dist'!$B83,'Pop and Housing Units'!$B$2:$B$115,0),MATCH('Property Value Dist'!BO$2,'Pop and Housing Units'!$B$2:$P$2,0))*INDEX(Assumptions!$A$1:$H$16,MATCH('Property Value Dist'!BO$4,Assumptions!$A$1:$A$16,0),MATCH('Property Value Dist'!BO$2,Assumptions!$A$1:$H$1,0)),0)</f>
        <v>4846</v>
      </c>
      <c r="BP83" s="19">
        <f>ROUND(INDEX('Pop and Housing Units'!$B$2:$P$115,MATCH('Property Value Dist'!$B83,'Pop and Housing Units'!$B$2:$B$115,0),MATCH('Property Value Dist'!BP$2,'Pop and Housing Units'!$B$2:$P$2,0))*INDEX(Assumptions!$A$1:$H$16,MATCH('Property Value Dist'!BP$4,Assumptions!$A$1:$A$16,0),MATCH('Property Value Dist'!BP$2,Assumptions!$A$1:$H$1,0)),0)</f>
        <v>22318</v>
      </c>
      <c r="BQ83" s="19">
        <f>ROUND(INDEX('Pop and Housing Units'!$B$2:$P$115,MATCH('Property Value Dist'!$B83,'Pop and Housing Units'!$B$2:$B$115,0),MATCH('Property Value Dist'!BQ$2,'Pop and Housing Units'!$B$2:$P$2,0))*INDEX(Assumptions!$A$1:$H$16,MATCH('Property Value Dist'!BQ$4,Assumptions!$A$1:$A$16,0),MATCH('Property Value Dist'!BQ$2,Assumptions!$A$1:$H$1,0)),0)</f>
        <v>46430</v>
      </c>
      <c r="BR83" s="19">
        <f>ROUND(INDEX('Pop and Housing Units'!$B$2:$P$115,MATCH('Property Value Dist'!$B83,'Pop and Housing Units'!$B$2:$B$115,0),MATCH('Property Value Dist'!BR$2,'Pop and Housing Units'!$B$2:$P$2,0))*INDEX(Assumptions!$A$1:$H$16,MATCH('Property Value Dist'!BR$4,Assumptions!$A$1:$A$16,0),MATCH('Property Value Dist'!BR$2,Assumptions!$A$1:$H$1,0)),0)</f>
        <v>39285</v>
      </c>
      <c r="BS83" s="19">
        <f>ROUND(INDEX('Pop and Housing Units'!$B$2:$P$115,MATCH('Property Value Dist'!$B83,'Pop and Housing Units'!$B$2:$B$115,0),MATCH('Property Value Dist'!BS$2,'Pop and Housing Units'!$B$2:$P$2,0))*INDEX(Assumptions!$A$1:$H$16,MATCH('Property Value Dist'!BS$4,Assumptions!$A$1:$A$16,0),MATCH('Property Value Dist'!BS$2,Assumptions!$A$1:$H$1,0)),0)</f>
        <v>47194</v>
      </c>
      <c r="BT83" s="19">
        <f>ROUND(INDEX('Pop and Housing Units'!$B$2:$P$115,MATCH('Property Value Dist'!$B83,'Pop and Housing Units'!$B$2:$B$115,0),MATCH('Property Value Dist'!BT$2,'Pop and Housing Units'!$B$2:$P$2,0))*INDEX(Assumptions!$A$1:$H$16,MATCH('Property Value Dist'!BT$4,Assumptions!$A$1:$A$16,0),MATCH('Property Value Dist'!BT$2,Assumptions!$A$1:$H$1,0)),0)</f>
        <v>30140</v>
      </c>
      <c r="BU83" s="19">
        <f>ROUND(INDEX('Pop and Housing Units'!$B$2:$P$115,MATCH('Property Value Dist'!$B83,'Pop and Housing Units'!$B$2:$B$115,0),MATCH('Property Value Dist'!BU$2,'Pop and Housing Units'!$B$2:$P$2,0))*INDEX(Assumptions!$A$1:$H$16,MATCH('Property Value Dist'!BU$4,Assumptions!$A$1:$A$16,0),MATCH('Property Value Dist'!BU$2,Assumptions!$A$1:$H$1,0)),0)</f>
        <v>17113</v>
      </c>
      <c r="BV83" s="19">
        <f>ROUND(INDEX('Pop and Housing Units'!$B$2:$P$115,MATCH('Property Value Dist'!$B83,'Pop and Housing Units'!$B$2:$B$115,0),MATCH('Property Value Dist'!BV$2,'Pop and Housing Units'!$B$2:$P$2,0))*INDEX(Assumptions!$A$1:$H$16,MATCH('Property Value Dist'!BV$4,Assumptions!$A$1:$A$16,0),MATCH('Property Value Dist'!BV$2,Assumptions!$A$1:$H$1,0)),0)</f>
        <v>50047</v>
      </c>
      <c r="BW83" s="19">
        <f>ROUND(INDEX('Pop and Housing Units'!$B$2:$P$115,MATCH('Property Value Dist'!$B83,'Pop and Housing Units'!$B$2:$B$115,0),MATCH('Property Value Dist'!BW$2,'Pop and Housing Units'!$B$2:$P$2,0))*INDEX(Assumptions!$A$1:$H$16,MATCH('Property Value Dist'!BW$4,Assumptions!$A$1:$A$16,0),MATCH('Property Value Dist'!BW$2,Assumptions!$A$1:$H$1,0)),0)</f>
        <v>23553</v>
      </c>
      <c r="BX83" s="19">
        <f>ROUND(INDEX('Pop and Housing Units'!$B$2:$P$115,MATCH('Property Value Dist'!$B83,'Pop and Housing Units'!$B$2:$B$115,0),MATCH('Property Value Dist'!BX$2,'Pop and Housing Units'!$B$2:$P$2,0))*INDEX(Assumptions!$A$1:$H$16,MATCH('Property Value Dist'!BX$4,Assumptions!$A$1:$A$16,0),MATCH('Property Value Dist'!BX$2,Assumptions!$A$1:$H$1,0)),0)</f>
        <v>8968</v>
      </c>
      <c r="BY83" s="19">
        <f>ROUND(INDEX('Pop and Housing Units'!$B$2:$P$115,MATCH('Property Value Dist'!$B83,'Pop and Housing Units'!$B$2:$B$115,0),MATCH('Property Value Dist'!BY$2,'Pop and Housing Units'!$B$2:$P$2,0))*INDEX(Assumptions!$A$1:$H$16,MATCH('Property Value Dist'!BY$4,Assumptions!$A$1:$A$16,0),MATCH('Property Value Dist'!BY$2,Assumptions!$A$1:$H$1,0)),0)</f>
        <v>4646</v>
      </c>
      <c r="BZ83" s="19">
        <f>ROUND(INDEX('Pop and Housing Units'!$B$2:$P$115,MATCH('Property Value Dist'!$B83,'Pop and Housing Units'!$B$2:$B$115,0),MATCH('Property Value Dist'!BZ$2,'Pop and Housing Units'!$B$2:$P$2,0))*INDEX(Assumptions!$A$1:$H$16,MATCH('Property Value Dist'!BZ$4,Assumptions!$A$1:$A$16,0),MATCH('Property Value Dist'!BZ$2,Assumptions!$A$1:$H$1,0)),0)</f>
        <v>3176</v>
      </c>
      <c r="CA83" s="19">
        <f>ROUND(INDEX('Pop and Housing Units'!$B$2:$P$115,MATCH('Property Value Dist'!$B83,'Pop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83" s="19">
        <f>ROUND(INDEX('Pop and Housing Units'!$B$2:$P$115,MATCH('Property Value Dist'!$B83,'Pop and Housing Units'!$B$2:$B$115,0),MATCH('Property Value Dist'!CB$2,'Pop and Housing Units'!$B$2:$P$2,0))*INDEX(Assumptions!$A$1:$H$16,MATCH('Property Value Dist'!CB$4,Assumptions!$A$1:$A$16,0),MATCH('Property Value Dist'!CB$2,Assumptions!$A$1:$H$1,0)),0)</f>
        <v>1176</v>
      </c>
    </row>
    <row r="84" spans="2:80">
      <c r="B84" s="18">
        <f t="shared" si="7"/>
        <v>2099</v>
      </c>
      <c r="C84" s="17">
        <f>ROUND(INDEX('Pop and Housing Units'!$B$2:$P$115,MATCH('Property Value Dist'!$B84,'Pop and Housing Units'!$B$2:$B$115,0),MATCH('Property Value Dist'!C$2,'Pop and Housing Units'!$B$2:$P$2,0))*INDEX(Assumptions!$A$1:$H$16,MATCH('Property Value Dist'!C$4,Assumptions!$A$1:$A$16,0),MATCH('Property Value Dist'!C$2,Assumptions!$A$1:$H$1,0)),0)</f>
        <v>1216375</v>
      </c>
      <c r="D84" s="17">
        <f>ROUND(INDEX('Pop and Housing Units'!$B$2:$P$115,MATCH('Property Value Dist'!$B84,'Pop and Housing Units'!$B$2:$B$115,0),MATCH('Property Value Dist'!D$2,'Pop and Housing Units'!$B$2:$P$2,0))*INDEX(Assumptions!$A$1:$H$16,MATCH('Property Value Dist'!D$4,Assumptions!$A$1:$A$16,0),MATCH('Property Value Dist'!D$2,Assumptions!$A$1:$H$1,0)),0)</f>
        <v>1298410</v>
      </c>
      <c r="E84" s="17">
        <f>ROUND(INDEX('Pop and Housing Units'!$B$2:$P$115,MATCH('Property Value Dist'!$B84,'Pop and Housing Units'!$B$2:$B$115,0),MATCH('Property Value Dist'!E$2,'Pop and Housing Units'!$B$2:$P$2,0))*INDEX(Assumptions!$A$1:$H$16,MATCH('Property Value Dist'!E$4,Assumptions!$A$1:$A$16,0),MATCH('Property Value Dist'!E$2,Assumptions!$A$1:$H$1,0)),0)</f>
        <v>1966002</v>
      </c>
      <c r="F84" s="17">
        <f>ROUND(INDEX('Pop and Housing Units'!$B$2:$P$115,MATCH('Property Value Dist'!$B84,'Pop and Housing Units'!$B$2:$B$115,0),MATCH('Property Value Dist'!F$2,'Pop and Housing Units'!$B$2:$P$2,0))*INDEX(Assumptions!$A$1:$H$16,MATCH('Property Value Dist'!F$4,Assumptions!$A$1:$A$16,0),MATCH('Property Value Dist'!F$2,Assumptions!$A$1:$H$1,0)),0)</f>
        <v>4537362</v>
      </c>
      <c r="G84" s="17">
        <f>ROUND(INDEX('Pop and Housing Units'!$B$2:$P$115,MATCH('Property Value Dist'!$B84,'Pop and Housing Units'!$B$2:$B$115,0),MATCH('Property Value Dist'!G$2,'Pop and Housing Units'!$B$2:$P$2,0))*INDEX(Assumptions!$A$1:$H$16,MATCH('Property Value Dist'!G$4,Assumptions!$A$1:$A$16,0),MATCH('Property Value Dist'!G$2,Assumptions!$A$1:$H$1,0)),0)</f>
        <v>3049424</v>
      </c>
      <c r="H84" s="17">
        <f>ROUND(INDEX('Pop and Housing Units'!$B$2:$P$115,MATCH('Property Value Dist'!$B84,'Pop and Housing Units'!$B$2:$B$115,0),MATCH('Property Value Dist'!H$2,'Pop and Housing Units'!$B$2:$P$2,0))*INDEX(Assumptions!$A$1:$H$16,MATCH('Property Value Dist'!H$4,Assumptions!$A$1:$A$16,0),MATCH('Property Value Dist'!H$2,Assumptions!$A$1:$H$1,0)),0)</f>
        <v>2313941</v>
      </c>
      <c r="I84" s="17">
        <f>ROUND(INDEX('Pop and Housing Units'!$B$2:$P$115,MATCH('Property Value Dist'!$B84,'Pop and Housing Units'!$B$2:$B$115,0),MATCH('Property Value Dist'!I$2,'Pop and Housing Units'!$B$2:$P$2,0))*INDEX(Assumptions!$A$1:$H$16,MATCH('Property Value Dist'!I$4,Assumptions!$A$1:$A$16,0),MATCH('Property Value Dist'!I$2,Assumptions!$A$1:$H$1,0)),0)</f>
        <v>6483562</v>
      </c>
      <c r="J84" s="17">
        <f>ROUND(INDEX('Pop and Housing Units'!$B$2:$P$115,MATCH('Property Value Dist'!$B84,'Pop and Housing Units'!$B$2:$B$115,0),MATCH('Property Value Dist'!J$2,'Pop and Housing Units'!$B$2:$P$2,0))*INDEX(Assumptions!$A$1:$H$16,MATCH('Property Value Dist'!J$4,Assumptions!$A$1:$A$16,0),MATCH('Property Value Dist'!J$2,Assumptions!$A$1:$H$1,0)),0)</f>
        <v>3255925</v>
      </c>
      <c r="K84" s="17">
        <f>ROUND(INDEX('Pop and Housing Units'!$B$2:$P$115,MATCH('Property Value Dist'!$B84,'Pop and Housing Units'!$B$2:$B$115,0),MATCH('Property Value Dist'!K$2,'Pop and Housing Units'!$B$2:$P$2,0))*INDEX(Assumptions!$A$1:$H$16,MATCH('Property Value Dist'!K$4,Assumptions!$A$1:$A$16,0),MATCH('Property Value Dist'!K$2,Assumptions!$A$1:$H$1,0)),0)</f>
        <v>1493595</v>
      </c>
      <c r="L84" s="17">
        <f>ROUND(INDEX('Pop and Housing Units'!$B$2:$P$115,MATCH('Property Value Dist'!$B84,'Pop and Housing Units'!$B$2:$B$115,0),MATCH('Property Value Dist'!L$2,'Pop and Housing Units'!$B$2:$P$2,0))*INDEX(Assumptions!$A$1:$H$16,MATCH('Property Value Dist'!L$4,Assumptions!$A$1:$A$16,0),MATCH('Property Value Dist'!L$2,Assumptions!$A$1:$H$1,0)),0)</f>
        <v>1620891</v>
      </c>
      <c r="M84" s="17">
        <f>ROUND(INDEX('Pop and Housing Units'!$B$2:$P$115,MATCH('Property Value Dist'!$B84,'Pop and Housing Units'!$B$2:$B$115,0),MATCH('Property Value Dist'!M$2,'Pop and Housing Units'!$B$2:$P$2,0))*INDEX(Assumptions!$A$1:$H$16,MATCH('Property Value Dist'!M$4,Assumptions!$A$1:$A$16,0),MATCH('Property Value Dist'!M$2,Assumptions!$A$1:$H$1,0)),0)</f>
        <v>562927</v>
      </c>
      <c r="N84" s="17">
        <f>ROUND(INDEX('Pop and Housing Units'!$B$2:$P$115,MATCH('Property Value Dist'!$B84,'Pop and Housing Units'!$B$2:$B$115,0),MATCH('Property Value Dist'!N$2,'Pop and Housing Units'!$B$2:$P$2,0))*INDEX(Assumptions!$A$1:$H$16,MATCH('Property Value Dist'!N$4,Assumptions!$A$1:$A$16,0),MATCH('Property Value Dist'!N$2,Assumptions!$A$1:$H$1,0)),0)</f>
        <v>319652</v>
      </c>
      <c r="O84" s="17">
        <f>ROUND(INDEX('Pop and Housing Units'!$B$2:$P$115,MATCH('Property Value Dist'!$B84,'Pop and Housing Units'!$B$2:$B$115,0),MATCH('Property Value Dist'!O$2,'Pop and Housing Units'!$B$2:$P$2,0))*INDEX(Assumptions!$A$1:$H$16,MATCH('Property Value Dist'!O$4,Assumptions!$A$1:$A$16,0),MATCH('Property Value Dist'!O$2,Assumptions!$A$1:$H$1,0)),0)</f>
        <v>169727</v>
      </c>
      <c r="P84" s="17">
        <f>ROUND(INDEX('Pop and Housing Units'!$B$2:$P$115,MATCH('Property Value Dist'!$B84,'Pop and Housing Units'!$B$2:$B$115,0),MATCH('Property Value Dist'!P$2,'Pop and Housing Units'!$B$2:$P$2,0))*INDEX(Assumptions!$A$1:$H$16,MATCH('Property Value Dist'!P$4,Assumptions!$A$1:$A$16,0),MATCH('Property Value Dist'!P$2,Assumptions!$A$1:$H$1,0)),0)</f>
        <v>1264973</v>
      </c>
      <c r="Q84" s="17">
        <f>ROUND(INDEX('Pop and Housing Units'!$B$2:$P$115,MATCH('Property Value Dist'!$B84,'Pop and Housing Units'!$B$2:$B$115,0),MATCH('Property Value Dist'!Q$2,'Pop and Housing Units'!$B$2:$P$2,0))*INDEX(Assumptions!$A$1:$H$16,MATCH('Property Value Dist'!Q$4,Assumptions!$A$1:$A$16,0),MATCH('Property Value Dist'!Q$2,Assumptions!$A$1:$H$1,0)),0)</f>
        <v>1073129</v>
      </c>
      <c r="R84" s="17">
        <f>ROUND(INDEX('Pop and Housing Units'!$B$2:$P$115,MATCH('Property Value Dist'!$B84,'Pop and Housing Units'!$B$2:$B$115,0),MATCH('Property Value Dist'!R$2,'Pop and Housing Units'!$B$2:$P$2,0))*INDEX(Assumptions!$A$1:$H$16,MATCH('Property Value Dist'!R$4,Assumptions!$A$1:$A$16,0),MATCH('Property Value Dist'!R$2,Assumptions!$A$1:$H$1,0)),0)</f>
        <v>1384875</v>
      </c>
      <c r="S84" s="17">
        <f>ROUND(INDEX('Pop and Housing Units'!$B$2:$P$115,MATCH('Property Value Dist'!$B84,'Pop and Housing Units'!$B$2:$B$115,0),MATCH('Property Value Dist'!S$2,'Pop and Housing Units'!$B$2:$P$2,0))*INDEX(Assumptions!$A$1:$H$16,MATCH('Property Value Dist'!S$4,Assumptions!$A$1:$A$16,0),MATCH('Property Value Dist'!S$2,Assumptions!$A$1:$H$1,0)),0)</f>
        <v>3059516</v>
      </c>
      <c r="T84" s="17">
        <f>ROUND(INDEX('Pop and Housing Units'!$B$2:$P$115,MATCH('Property Value Dist'!$B84,'Pop and Housing Units'!$B$2:$B$115,0),MATCH('Property Value Dist'!T$2,'Pop and Housing Units'!$B$2:$P$2,0))*INDEX(Assumptions!$A$1:$H$16,MATCH('Property Value Dist'!T$4,Assumptions!$A$1:$A$16,0),MATCH('Property Value Dist'!T$2,Assumptions!$A$1:$H$1,0)),0)</f>
        <v>2238183</v>
      </c>
      <c r="U84" s="17">
        <f>ROUND(INDEX('Pop and Housing Units'!$B$2:$P$115,MATCH('Property Value Dist'!$B84,'Pop and Housing Units'!$B$2:$B$115,0),MATCH('Property Value Dist'!U$2,'Pop and Housing Units'!$B$2:$P$2,0))*INDEX(Assumptions!$A$1:$H$16,MATCH('Property Value Dist'!U$4,Assumptions!$A$1:$A$16,0),MATCH('Property Value Dist'!U$2,Assumptions!$A$1:$H$1,0)),0)</f>
        <v>1892463</v>
      </c>
      <c r="V84" s="17">
        <f>ROUND(INDEX('Pop and Housing Units'!$B$2:$P$115,MATCH('Property Value Dist'!$B84,'Pop and Housing Units'!$B$2:$B$115,0),MATCH('Property Value Dist'!V$2,'Pop and Housing Units'!$B$2:$P$2,0))*INDEX(Assumptions!$A$1:$H$16,MATCH('Property Value Dist'!V$4,Assumptions!$A$1:$A$16,0),MATCH('Property Value Dist'!V$2,Assumptions!$A$1:$H$1,0)),0)</f>
        <v>4884034</v>
      </c>
      <c r="W84" s="17">
        <f>ROUND(INDEX('Pop and Housing Units'!$B$2:$P$115,MATCH('Property Value Dist'!$B84,'Pop and Housing Units'!$B$2:$B$115,0),MATCH('Property Value Dist'!W$2,'Pop and Housing Units'!$B$2:$P$2,0))*INDEX(Assumptions!$A$1:$H$16,MATCH('Property Value Dist'!W$4,Assumptions!$A$1:$A$16,0),MATCH('Property Value Dist'!W$2,Assumptions!$A$1:$H$1,0)),0)</f>
        <v>2250173</v>
      </c>
      <c r="X84" s="17">
        <f>ROUND(INDEX('Pop and Housing Units'!$B$2:$P$115,MATCH('Property Value Dist'!$B84,'Pop and Housing Units'!$B$2:$B$115,0),MATCH('Property Value Dist'!X$2,'Pop and Housing Units'!$B$2:$P$2,0))*INDEX(Assumptions!$A$1:$H$16,MATCH('Property Value Dist'!X$4,Assumptions!$A$1:$A$16,0),MATCH('Property Value Dist'!X$2,Assumptions!$A$1:$H$1,0)),0)</f>
        <v>971211</v>
      </c>
      <c r="Y84" s="17">
        <f>ROUND(INDEX('Pop and Housing Units'!$B$2:$P$115,MATCH('Property Value Dist'!$B84,'Pop and Housing Units'!$B$2:$B$115,0),MATCH('Property Value Dist'!Y$2,'Pop and Housing Units'!$B$2:$P$2,0))*INDEX(Assumptions!$A$1:$H$16,MATCH('Property Value Dist'!Y$4,Assumptions!$A$1:$A$16,0),MATCH('Property Value Dist'!Y$2,Assumptions!$A$1:$H$1,0)),0)</f>
        <v>619497</v>
      </c>
      <c r="Z84" s="17">
        <f>ROUND(INDEX('Pop and Housing Units'!$B$2:$P$115,MATCH('Property Value Dist'!$B84,'Pop and Housing Units'!$B$2:$B$115,0),MATCH('Property Value Dist'!Z$2,'Pop and Housing Units'!$B$2:$P$2,0))*INDEX(Assumptions!$A$1:$H$16,MATCH('Property Value Dist'!Z$4,Assumptions!$A$1:$A$16,0),MATCH('Property Value Dist'!Z$2,Assumptions!$A$1:$H$1,0)),0)</f>
        <v>159870</v>
      </c>
      <c r="AA84" s="17">
        <f>ROUND(INDEX('Pop and Housing Units'!$B$2:$P$115,MATCH('Property Value Dist'!$B84,'Pop and Housing Units'!$B$2:$B$115,0),MATCH('Property Value Dist'!AA$2,'Pop and Housing Units'!$B$2:$P$2,0))*INDEX(Assumptions!$A$1:$H$16,MATCH('Property Value Dist'!AA$4,Assumptions!$A$1:$A$16,0),MATCH('Property Value Dist'!AA$2,Assumptions!$A$1:$H$1,0)),0)</f>
        <v>111909</v>
      </c>
      <c r="AB84" s="17">
        <f>ROUND(INDEX('Pop and Housing Units'!$B$2:$P$115,MATCH('Property Value Dist'!$B84,'Pop and Housing Units'!$B$2:$B$115,0),MATCH('Property Value Dist'!AB$2,'Pop and Housing Units'!$B$2:$P$2,0))*INDEX(Assumptions!$A$1:$H$16,MATCH('Property Value Dist'!AB$4,Assumptions!$A$1:$A$16,0),MATCH('Property Value Dist'!AB$2,Assumptions!$A$1:$H$1,0)),0)</f>
        <v>73940</v>
      </c>
      <c r="AC84" s="17">
        <f>ROUND(INDEX('Pop and Housing Units'!$B$2:$P$115,MATCH('Property Value Dist'!$B84,'Pop and Housing Units'!$B$2:$B$115,0),MATCH('Property Value Dist'!AC$2,'Pop and Housing Units'!$B$2:$P$2,0))*INDEX(Assumptions!$A$1:$H$16,MATCH('Property Value Dist'!AC$4,Assumptions!$A$1:$A$16,0),MATCH('Property Value Dist'!AC$2,Assumptions!$A$1:$H$1,0)),0)</f>
        <v>789995</v>
      </c>
      <c r="AD84" s="17">
        <f>ROUND(INDEX('Pop and Housing Units'!$B$2:$P$115,MATCH('Property Value Dist'!$B84,'Pop and Housing Units'!$B$2:$B$115,0),MATCH('Property Value Dist'!AD$2,'Pop and Housing Units'!$B$2:$P$2,0))*INDEX(Assumptions!$A$1:$H$16,MATCH('Property Value Dist'!AD$4,Assumptions!$A$1:$A$16,0),MATCH('Property Value Dist'!AD$2,Assumptions!$A$1:$H$1,0)),0)</f>
        <v>1382491</v>
      </c>
      <c r="AE84" s="17">
        <f>ROUND(INDEX('Pop and Housing Units'!$B$2:$P$115,MATCH('Property Value Dist'!$B84,'Pop and Housing Units'!$B$2:$B$115,0),MATCH('Property Value Dist'!AE$2,'Pop and Housing Units'!$B$2:$P$2,0))*INDEX(Assumptions!$A$1:$H$16,MATCH('Property Value Dist'!AE$4,Assumptions!$A$1:$A$16,0),MATCH('Property Value Dist'!AE$2,Assumptions!$A$1:$H$1,0)),0)</f>
        <v>2492034</v>
      </c>
      <c r="AF84" s="17">
        <f>ROUND(INDEX('Pop and Housing Units'!$B$2:$P$115,MATCH('Property Value Dist'!$B84,'Pop and Housing Units'!$B$2:$B$115,0),MATCH('Property Value Dist'!AF$2,'Pop and Housing Units'!$B$2:$P$2,0))*INDEX(Assumptions!$A$1:$H$16,MATCH('Property Value Dist'!AF$4,Assumptions!$A$1:$A$16,0),MATCH('Property Value Dist'!AF$2,Assumptions!$A$1:$H$1,0)),0)</f>
        <v>4795446</v>
      </c>
      <c r="AG84" s="17">
        <f>ROUND(INDEX('Pop and Housing Units'!$B$2:$P$115,MATCH('Property Value Dist'!$B84,'Pop and Housing Units'!$B$2:$B$115,0),MATCH('Property Value Dist'!AG$2,'Pop and Housing Units'!$B$2:$P$2,0))*INDEX(Assumptions!$A$1:$H$16,MATCH('Property Value Dist'!AG$4,Assumptions!$A$1:$A$16,0),MATCH('Property Value Dist'!AG$2,Assumptions!$A$1:$H$1,0)),0)</f>
        <v>2336698</v>
      </c>
      <c r="AH84" s="17">
        <f>ROUND(INDEX('Pop and Housing Units'!$B$2:$P$115,MATCH('Property Value Dist'!$B84,'Pop and Housing Units'!$B$2:$B$115,0),MATCH('Property Value Dist'!AH$2,'Pop and Housing Units'!$B$2:$P$2,0))*INDEX(Assumptions!$A$1:$H$16,MATCH('Property Value Dist'!AH$4,Assumptions!$A$1:$A$16,0),MATCH('Property Value Dist'!AH$2,Assumptions!$A$1:$H$1,0)),0)</f>
        <v>1688725</v>
      </c>
      <c r="AI84" s="17">
        <f>ROUND(INDEX('Pop and Housing Units'!$B$2:$P$115,MATCH('Property Value Dist'!$B84,'Pop and Housing Units'!$B$2:$B$115,0),MATCH('Property Value Dist'!AI$2,'Pop and Housing Units'!$B$2:$P$2,0))*INDEX(Assumptions!$A$1:$H$16,MATCH('Property Value Dist'!AI$4,Assumptions!$A$1:$A$16,0),MATCH('Property Value Dist'!AI$2,Assumptions!$A$1:$H$1,0)),0)</f>
        <v>4202950</v>
      </c>
      <c r="AJ84" s="17">
        <f>ROUND(INDEX('Pop and Housing Units'!$B$2:$P$115,MATCH('Property Value Dist'!$B84,'Pop and Housing Units'!$B$2:$B$115,0),MATCH('Property Value Dist'!AJ$2,'Pop and Housing Units'!$B$2:$P$2,0))*INDEX(Assumptions!$A$1:$H$16,MATCH('Property Value Dist'!AJ$4,Assumptions!$A$1:$A$16,0),MATCH('Property Value Dist'!AJ$2,Assumptions!$A$1:$H$1,0)),0)</f>
        <v>2236839</v>
      </c>
      <c r="AK84" s="17">
        <f>ROUND(INDEX('Pop and Housing Units'!$B$2:$P$115,MATCH('Property Value Dist'!$B84,'Pop and Housing Units'!$B$2:$B$115,0),MATCH('Property Value Dist'!AK$2,'Pop and Housing Units'!$B$2:$P$2,0))*INDEX(Assumptions!$A$1:$H$16,MATCH('Property Value Dist'!AK$4,Assumptions!$A$1:$A$16,0),MATCH('Property Value Dist'!AK$2,Assumptions!$A$1:$H$1,0)),0)</f>
        <v>963084</v>
      </c>
      <c r="AL84" s="17">
        <f>ROUND(INDEX('Pop and Housing Units'!$B$2:$P$115,MATCH('Property Value Dist'!$B84,'Pop and Housing Units'!$B$2:$B$115,0),MATCH('Property Value Dist'!AL$2,'Pop and Housing Units'!$B$2:$P$2,0))*INDEX(Assumptions!$A$1:$H$16,MATCH('Property Value Dist'!AL$4,Assumptions!$A$1:$A$16,0),MATCH('Property Value Dist'!AL$2,Assumptions!$A$1:$H$1,0)),0)</f>
        <v>945331</v>
      </c>
      <c r="AM84" s="17">
        <f>ROUND(INDEX('Pop and Housing Units'!$B$2:$P$115,MATCH('Property Value Dist'!$B84,'Pop and Housing Units'!$B$2:$B$115,0),MATCH('Property Value Dist'!AM$2,'Pop and Housing Units'!$B$2:$P$2,0))*INDEX(Assumptions!$A$1:$H$16,MATCH('Property Value Dist'!AM$4,Assumptions!$A$1:$A$16,0),MATCH('Property Value Dist'!AM$2,Assumptions!$A$1:$H$1,0)),0)</f>
        <v>193061</v>
      </c>
      <c r="AN84" s="17">
        <f>ROUND(INDEX('Pop and Housing Units'!$B$2:$P$115,MATCH('Property Value Dist'!$B84,'Pop and Housing Units'!$B$2:$B$115,0),MATCH('Property Value Dist'!AN$2,'Pop and Housing Units'!$B$2:$P$2,0))*INDEX(Assumptions!$A$1:$H$16,MATCH('Property Value Dist'!AN$4,Assumptions!$A$1:$A$16,0),MATCH('Property Value Dist'!AN$2,Assumptions!$A$1:$H$1,0)),0)</f>
        <v>79887</v>
      </c>
      <c r="AO84" s="17">
        <f>ROUND(INDEX('Pop and Housing Units'!$B$2:$P$115,MATCH('Property Value Dist'!$B84,'Pop and Housing Units'!$B$2:$B$115,0),MATCH('Property Value Dist'!AO$2,'Pop and Housing Units'!$B$2:$P$2,0))*INDEX(Assumptions!$A$1:$H$16,MATCH('Property Value Dist'!AO$4,Assumptions!$A$1:$A$16,0),MATCH('Property Value Dist'!AO$2,Assumptions!$A$1:$H$1,0)),0)</f>
        <v>84325</v>
      </c>
      <c r="AP84" s="17">
        <f>ROUND(INDEX('Pop and Housing Units'!$B$2:$P$115,MATCH('Property Value Dist'!$B84,'Pop and Housing Units'!$B$2:$B$115,0),MATCH('Property Value Dist'!AP$2,'Pop and Housing Units'!$B$2:$P$2,0))*INDEX(Assumptions!$A$1:$H$16,MATCH('Property Value Dist'!AP$4,Assumptions!$A$1:$A$16,0),MATCH('Property Value Dist'!AP$2,Assumptions!$A$1:$H$1,0)),0)</f>
        <v>157203</v>
      </c>
      <c r="AQ84" s="17">
        <f>ROUND(INDEX('Pop and Housing Units'!$B$2:$P$115,MATCH('Property Value Dist'!$B84,'Pop and Housing Units'!$B$2:$B$115,0),MATCH('Property Value Dist'!AQ$2,'Pop and Housing Units'!$B$2:$P$2,0))*INDEX(Assumptions!$A$1:$H$16,MATCH('Property Value Dist'!AQ$4,Assumptions!$A$1:$A$16,0),MATCH('Property Value Dist'!AQ$2,Assumptions!$A$1:$H$1,0)),0)</f>
        <v>157705</v>
      </c>
      <c r="AR84" s="17">
        <f>ROUND(INDEX('Pop and Housing Units'!$B$2:$P$115,MATCH('Property Value Dist'!$B84,'Pop and Housing Units'!$B$2:$B$115,0),MATCH('Property Value Dist'!AR$2,'Pop and Housing Units'!$B$2:$P$2,0))*INDEX(Assumptions!$A$1:$H$16,MATCH('Property Value Dist'!AR$4,Assumptions!$A$1:$A$16,0),MATCH('Property Value Dist'!AR$2,Assumptions!$A$1:$H$1,0)),0)</f>
        <v>131810</v>
      </c>
      <c r="AS84" s="17">
        <f>ROUND(INDEX('Pop and Housing Units'!$B$2:$P$115,MATCH('Property Value Dist'!$B84,'Pop and Housing Units'!$B$2:$B$115,0),MATCH('Property Value Dist'!AS$2,'Pop and Housing Units'!$B$2:$P$2,0))*INDEX(Assumptions!$A$1:$H$16,MATCH('Property Value Dist'!AS$4,Assumptions!$A$1:$A$16,0),MATCH('Property Value Dist'!AS$2,Assumptions!$A$1:$H$1,0)),0)</f>
        <v>144173</v>
      </c>
      <c r="AT84" s="17">
        <f>ROUND(INDEX('Pop and Housing Units'!$B$2:$P$115,MATCH('Property Value Dist'!$B84,'Pop and Housing Units'!$B$2:$B$115,0),MATCH('Property Value Dist'!AT$2,'Pop and Housing Units'!$B$2:$P$2,0))*INDEX(Assumptions!$A$1:$H$16,MATCH('Property Value Dist'!AT$4,Assumptions!$A$1:$A$16,0),MATCH('Property Value Dist'!AT$2,Assumptions!$A$1:$H$1,0)),0)</f>
        <v>73172</v>
      </c>
      <c r="AU84" s="17">
        <f>ROUND(INDEX('Pop and Housing Units'!$B$2:$P$115,MATCH('Property Value Dist'!$B84,'Pop and Housing Units'!$B$2:$B$115,0),MATCH('Property Value Dist'!AU$2,'Pop and Housing Units'!$B$2:$P$2,0))*INDEX(Assumptions!$A$1:$H$16,MATCH('Property Value Dist'!AU$4,Assumptions!$A$1:$A$16,0),MATCH('Property Value Dist'!AU$2,Assumptions!$A$1:$H$1,0)),0)</f>
        <v>28150</v>
      </c>
      <c r="AV84" s="17">
        <f>ROUND(INDEX('Pop and Housing Units'!$B$2:$P$115,MATCH('Property Value Dist'!$B84,'Pop and Housing Units'!$B$2:$B$115,0),MATCH('Property Value Dist'!AV$2,'Pop and Housing Units'!$B$2:$P$2,0))*INDEX(Assumptions!$A$1:$H$16,MATCH('Property Value Dist'!AV$4,Assumptions!$A$1:$A$16,0),MATCH('Property Value Dist'!AV$2,Assumptions!$A$1:$H$1,0)),0)</f>
        <v>84616</v>
      </c>
      <c r="AW84" s="17">
        <f>ROUND(INDEX('Pop and Housing Units'!$B$2:$P$115,MATCH('Property Value Dist'!$B84,'Pop and Housing Units'!$B$2:$B$115,0),MATCH('Property Value Dist'!AW$2,'Pop and Housing Units'!$B$2:$P$2,0))*INDEX(Assumptions!$A$1:$H$16,MATCH('Property Value Dist'!AW$4,Assumptions!$A$1:$A$16,0),MATCH('Property Value Dist'!AW$2,Assumptions!$A$1:$H$1,0)),0)</f>
        <v>24307</v>
      </c>
      <c r="AX84" s="17">
        <f>ROUND(INDEX('Pop and Housing Units'!$B$2:$P$115,MATCH('Property Value Dist'!$B84,'Pop and Housing Units'!$B$2:$B$115,0),MATCH('Property Value Dist'!AX$2,'Pop and Housing Units'!$B$2:$P$2,0))*INDEX(Assumptions!$A$1:$H$16,MATCH('Property Value Dist'!AX$4,Assumptions!$A$1:$A$16,0),MATCH('Property Value Dist'!AX$2,Assumptions!$A$1:$H$1,0)),0)</f>
        <v>15286</v>
      </c>
      <c r="AY84" s="17">
        <f>ROUND(INDEX('Pop and Housing Units'!$B$2:$P$115,MATCH('Property Value Dist'!$B84,'Pop and Housing Units'!$B$2:$B$115,0),MATCH('Property Value Dist'!AY$2,'Pop and Housing Units'!$B$2:$P$2,0))*INDEX(Assumptions!$A$1:$H$16,MATCH('Property Value Dist'!AY$4,Assumptions!$A$1:$A$16,0),MATCH('Property Value Dist'!AY$2,Assumptions!$A$1:$H$1,0)),0)</f>
        <v>9021</v>
      </c>
      <c r="AZ84" s="17">
        <f>ROUND(INDEX('Pop and Housing Units'!$B$2:$P$115,MATCH('Property Value Dist'!$B84,'Pop and Housing Units'!$B$2:$B$115,0),MATCH('Property Value Dist'!AZ$2,'Pop and Housing Units'!$B$2:$P$2,0))*INDEX(Assumptions!$A$1:$H$16,MATCH('Property Value Dist'!AZ$4,Assumptions!$A$1:$A$16,0),MATCH('Property Value Dist'!AZ$2,Assumptions!$A$1:$H$1,0)),0)</f>
        <v>2172</v>
      </c>
      <c r="BA84" s="17">
        <f>ROUND(INDEX('Pop and Housing Units'!$B$2:$P$115,MATCH('Property Value Dist'!$B84,'Pop and Housing Units'!$B$2:$B$115,0),MATCH('Property Value Dist'!BA$2,'Pop and Housing Units'!$B$2:$P$2,0))*INDEX(Assumptions!$A$1:$H$16,MATCH('Property Value Dist'!BA$4,Assumptions!$A$1:$A$16,0),MATCH('Property Value Dist'!BA$2,Assumptions!$A$1:$H$1,0)),0)</f>
        <v>5012</v>
      </c>
      <c r="BB84" s="17">
        <f>ROUND(INDEX('Pop and Housing Units'!$B$2:$P$115,MATCH('Property Value Dist'!$B84,'Pop and Housing Units'!$B$2:$B$115,0),MATCH('Property Value Dist'!BB$2,'Pop and Housing Units'!$B$2:$P$2,0))*INDEX(Assumptions!$A$1:$H$16,MATCH('Property Value Dist'!BB$4,Assumptions!$A$1:$A$16,0),MATCH('Property Value Dist'!BB$2,Assumptions!$A$1:$H$1,0)),0)</f>
        <v>2673</v>
      </c>
      <c r="BC84" s="17">
        <f>ROUND(INDEX('Pop and Housing Units'!$B$2:$P$115,MATCH('Property Value Dist'!$B84,'Pop and Housing Units'!$B$2:$B$115,0),MATCH('Property Value Dist'!BC$2,'Pop and Housing Units'!$B$2:$P$2,0))*INDEX(Assumptions!$A$1:$H$16,MATCH('Property Value Dist'!BC$4,Assumptions!$A$1:$A$16,0),MATCH('Property Value Dist'!BC$2,Assumptions!$A$1:$H$1,0)),0)</f>
        <v>99040</v>
      </c>
      <c r="BD84" s="17">
        <f>ROUND(INDEX('Pop and Housing Units'!$B$2:$P$115,MATCH('Property Value Dist'!$B84,'Pop and Housing Units'!$B$2:$B$115,0),MATCH('Property Value Dist'!BD$2,'Pop and Housing Units'!$B$2:$P$2,0))*INDEX(Assumptions!$A$1:$H$16,MATCH('Property Value Dist'!BD$4,Assumptions!$A$1:$A$16,0),MATCH('Property Value Dist'!BD$2,Assumptions!$A$1:$H$1,0)),0)</f>
        <v>138914</v>
      </c>
      <c r="BE84" s="17">
        <f>ROUND(INDEX('Pop and Housing Units'!$B$2:$P$115,MATCH('Property Value Dist'!$B84,'Pop and Housing Units'!$B$2:$B$115,0),MATCH('Property Value Dist'!BE$2,'Pop and Housing Units'!$B$2:$P$2,0))*INDEX(Assumptions!$A$1:$H$16,MATCH('Property Value Dist'!BE$4,Assumptions!$A$1:$A$16,0),MATCH('Property Value Dist'!BE$2,Assumptions!$A$1:$H$1,0)),0)</f>
        <v>188037</v>
      </c>
      <c r="BF84" s="17">
        <f>ROUND(INDEX('Pop and Housing Units'!$B$2:$P$115,MATCH('Property Value Dist'!$B84,'Pop and Housing Units'!$B$2:$B$115,0),MATCH('Property Value Dist'!BF$2,'Pop and Housing Units'!$B$2:$P$2,0))*INDEX(Assumptions!$A$1:$H$16,MATCH('Property Value Dist'!BF$4,Assumptions!$A$1:$A$16,0),MATCH('Property Value Dist'!BF$2,Assumptions!$A$1:$H$1,0)),0)</f>
        <v>185650</v>
      </c>
      <c r="BG84" s="17">
        <f>ROUND(INDEX('Pop and Housing Units'!$B$2:$P$115,MATCH('Property Value Dist'!$B84,'Pop and Housing Units'!$B$2:$B$115,0),MATCH('Property Value Dist'!BG$2,'Pop and Housing Units'!$B$2:$P$2,0))*INDEX(Assumptions!$A$1:$H$16,MATCH('Property Value Dist'!BG$4,Assumptions!$A$1:$A$16,0),MATCH('Property Value Dist'!BG$2,Assumptions!$A$1:$H$1,0)),0)</f>
        <v>118530</v>
      </c>
      <c r="BH84" s="17">
        <f>ROUND(INDEX('Pop and Housing Units'!$B$2:$P$115,MATCH('Property Value Dist'!$B84,'Pop and Housing Units'!$B$2:$B$115,0),MATCH('Property Value Dist'!BH$2,'Pop and Housing Units'!$B$2:$P$2,0))*INDEX(Assumptions!$A$1:$H$16,MATCH('Property Value Dist'!BH$4,Assumptions!$A$1:$A$16,0),MATCH('Property Value Dist'!BH$2,Assumptions!$A$1:$H$1,0)),0)</f>
        <v>67518</v>
      </c>
      <c r="BI84" s="17">
        <f>ROUND(INDEX('Pop and Housing Units'!$B$2:$P$115,MATCH('Property Value Dist'!$B84,'Pop and Housing Units'!$B$2:$B$115,0),MATCH('Property Value Dist'!BI$2,'Pop and Housing Units'!$B$2:$P$2,0))*INDEX(Assumptions!$A$1:$H$16,MATCH('Property Value Dist'!BI$4,Assumptions!$A$1:$A$16,0),MATCH('Property Value Dist'!BI$2,Assumptions!$A$1:$H$1,0)),0)</f>
        <v>125292</v>
      </c>
      <c r="BJ84" s="17">
        <f>ROUND(INDEX('Pop and Housing Units'!$B$2:$P$115,MATCH('Property Value Dist'!$B84,'Pop and Housing Units'!$B$2:$B$115,0),MATCH('Property Value Dist'!BJ$2,'Pop and Housing Units'!$B$2:$P$2,0))*INDEX(Assumptions!$A$1:$H$16,MATCH('Property Value Dist'!BJ$4,Assumptions!$A$1:$A$16,0),MATCH('Property Value Dist'!BJ$2,Assumptions!$A$1:$H$1,0)),0)</f>
        <v>41664</v>
      </c>
      <c r="BK84" s="17">
        <f>ROUND(INDEX('Pop and Housing Units'!$B$2:$P$115,MATCH('Property Value Dist'!$B84,'Pop and Housing Units'!$B$2:$B$115,0),MATCH('Property Value Dist'!BK$2,'Pop and Housing Units'!$B$2:$P$2,0))*INDEX(Assumptions!$A$1:$H$16,MATCH('Property Value Dist'!BK$4,Assumptions!$A$1:$A$16,0),MATCH('Property Value Dist'!BK$2,Assumptions!$A$1:$H$1,0)),0)</f>
        <v>13822</v>
      </c>
      <c r="BL84" s="17">
        <f>ROUND(INDEX('Pop and Housing Units'!$B$2:$P$115,MATCH('Property Value Dist'!$B84,'Pop and Housing Units'!$B$2:$B$115,0),MATCH('Property Value Dist'!BL$2,'Pop and Housing Units'!$B$2:$P$2,0))*INDEX(Assumptions!$A$1:$H$16,MATCH('Property Value Dist'!BL$4,Assumptions!$A$1:$A$16,0),MATCH('Property Value Dist'!BL$2,Assumptions!$A$1:$H$1,0)),0)</f>
        <v>8949</v>
      </c>
      <c r="BM84" s="17">
        <f>ROUND(INDEX('Pop and Housing Units'!$B$2:$P$115,MATCH('Property Value Dist'!$B84,'Pop and Housing Units'!$B$2:$B$115,0),MATCH('Property Value Dist'!BM$2,'Pop and Housing Units'!$B$2:$P$2,0))*INDEX(Assumptions!$A$1:$H$16,MATCH('Property Value Dist'!BM$4,Assumptions!$A$1:$A$16,0),MATCH('Property Value Dist'!BM$2,Assumptions!$A$1:$H$1,0)),0)</f>
        <v>1790</v>
      </c>
      <c r="BN84" s="17">
        <f>ROUND(INDEX('Pop and Housing Units'!$B$2:$P$115,MATCH('Property Value Dist'!$B84,'Pop and Housing Units'!$B$2:$B$115,0),MATCH('Property Value Dist'!BN$2,'Pop and Housing Units'!$B$2:$P$2,0))*INDEX(Assumptions!$A$1:$H$16,MATCH('Property Value Dist'!BN$4,Assumptions!$A$1:$A$16,0),MATCH('Property Value Dist'!BN$2,Assumptions!$A$1:$H$1,0)),0)</f>
        <v>298</v>
      </c>
      <c r="BO84" s="17">
        <f>ROUND(INDEX('Pop and Housing Units'!$B$2:$P$115,MATCH('Property Value Dist'!$B84,'Pop and Housing Units'!$B$2:$B$115,0),MATCH('Property Value Dist'!BO$2,'Pop and Housing Units'!$B$2:$P$2,0))*INDEX(Assumptions!$A$1:$H$16,MATCH('Property Value Dist'!BO$4,Assumptions!$A$1:$A$16,0),MATCH('Property Value Dist'!BO$2,Assumptions!$A$1:$H$1,0)),0)</f>
        <v>4872</v>
      </c>
      <c r="BP84" s="17">
        <f>ROUND(INDEX('Pop and Housing Units'!$B$2:$P$115,MATCH('Property Value Dist'!$B84,'Pop and Housing Units'!$B$2:$B$115,0),MATCH('Property Value Dist'!BP$2,'Pop and Housing Units'!$B$2:$P$2,0))*INDEX(Assumptions!$A$1:$H$16,MATCH('Property Value Dist'!BP$4,Assumptions!$A$1:$A$16,0),MATCH('Property Value Dist'!BP$2,Assumptions!$A$1:$H$1,0)),0)</f>
        <v>22541</v>
      </c>
      <c r="BQ84" s="17">
        <f>ROUND(INDEX('Pop and Housing Units'!$B$2:$P$115,MATCH('Property Value Dist'!$B84,'Pop and Housing Units'!$B$2:$B$115,0),MATCH('Property Value Dist'!BQ$2,'Pop and Housing Units'!$B$2:$P$2,0))*INDEX(Assumptions!$A$1:$H$16,MATCH('Property Value Dist'!BQ$4,Assumptions!$A$1:$A$16,0),MATCH('Property Value Dist'!BQ$2,Assumptions!$A$1:$H$1,0)),0)</f>
        <v>46894</v>
      </c>
      <c r="BR84" s="17">
        <f>ROUND(INDEX('Pop and Housing Units'!$B$2:$P$115,MATCH('Property Value Dist'!$B84,'Pop and Housing Units'!$B$2:$B$115,0),MATCH('Property Value Dist'!BR$2,'Pop and Housing Units'!$B$2:$P$2,0))*INDEX(Assumptions!$A$1:$H$16,MATCH('Property Value Dist'!BR$4,Assumptions!$A$1:$A$16,0),MATCH('Property Value Dist'!BR$2,Assumptions!$A$1:$H$1,0)),0)</f>
        <v>39677</v>
      </c>
      <c r="BS84" s="17">
        <f>ROUND(INDEX('Pop and Housing Units'!$B$2:$P$115,MATCH('Property Value Dist'!$B84,'Pop and Housing Units'!$B$2:$B$115,0),MATCH('Property Value Dist'!BS$2,'Pop and Housing Units'!$B$2:$P$2,0))*INDEX(Assumptions!$A$1:$H$16,MATCH('Property Value Dist'!BS$4,Assumptions!$A$1:$A$16,0),MATCH('Property Value Dist'!BS$2,Assumptions!$A$1:$H$1,0)),0)</f>
        <v>47666</v>
      </c>
      <c r="BT84" s="17">
        <f>ROUND(INDEX('Pop and Housing Units'!$B$2:$P$115,MATCH('Property Value Dist'!$B84,'Pop and Housing Units'!$B$2:$B$115,0),MATCH('Property Value Dist'!BT$2,'Pop and Housing Units'!$B$2:$P$2,0))*INDEX(Assumptions!$A$1:$H$16,MATCH('Property Value Dist'!BT$4,Assumptions!$A$1:$A$16,0),MATCH('Property Value Dist'!BT$2,Assumptions!$A$1:$H$1,0)),0)</f>
        <v>30441</v>
      </c>
      <c r="BU84" s="17">
        <f>ROUND(INDEX('Pop and Housing Units'!$B$2:$P$115,MATCH('Property Value Dist'!$B84,'Pop and Housing Units'!$B$2:$B$115,0),MATCH('Property Value Dist'!BU$2,'Pop and Housing Units'!$B$2:$P$2,0))*INDEX(Assumptions!$A$1:$H$16,MATCH('Property Value Dist'!BU$4,Assumptions!$A$1:$A$16,0),MATCH('Property Value Dist'!BU$2,Assumptions!$A$1:$H$1,0)),0)</f>
        <v>17284</v>
      </c>
      <c r="BV84" s="17">
        <f>ROUND(INDEX('Pop and Housing Units'!$B$2:$P$115,MATCH('Property Value Dist'!$B84,'Pop and Housing Units'!$B$2:$B$115,0),MATCH('Property Value Dist'!BV$2,'Pop and Housing Units'!$B$2:$P$2,0))*INDEX(Assumptions!$A$1:$H$16,MATCH('Property Value Dist'!BV$4,Assumptions!$A$1:$A$16,0),MATCH('Property Value Dist'!BV$2,Assumptions!$A$1:$H$1,0)),0)</f>
        <v>50547</v>
      </c>
      <c r="BW84" s="17">
        <f>ROUND(INDEX('Pop and Housing Units'!$B$2:$P$115,MATCH('Property Value Dist'!$B84,'Pop and Housing Units'!$B$2:$B$115,0),MATCH('Property Value Dist'!BW$2,'Pop and Housing Units'!$B$2:$P$2,0))*INDEX(Assumptions!$A$1:$H$16,MATCH('Property Value Dist'!BW$4,Assumptions!$A$1:$A$16,0),MATCH('Property Value Dist'!BW$2,Assumptions!$A$1:$H$1,0)),0)</f>
        <v>23788</v>
      </c>
      <c r="BX84" s="17">
        <f>ROUND(INDEX('Pop and Housing Units'!$B$2:$P$115,MATCH('Property Value Dist'!$B84,'Pop and Housing Units'!$B$2:$B$115,0),MATCH('Property Value Dist'!BX$2,'Pop and Housing Units'!$B$2:$P$2,0))*INDEX(Assumptions!$A$1:$H$16,MATCH('Property Value Dist'!BX$4,Assumptions!$A$1:$A$16,0),MATCH('Property Value Dist'!BX$2,Assumptions!$A$1:$H$1,0)),0)</f>
        <v>9058</v>
      </c>
      <c r="BY84" s="17">
        <f>ROUND(INDEX('Pop and Housing Units'!$B$2:$P$115,MATCH('Property Value Dist'!$B84,'Pop and Housing Units'!$B$2:$B$115,0),MATCH('Property Value Dist'!BY$2,'Pop and Housing Units'!$B$2:$P$2,0))*INDEX(Assumptions!$A$1:$H$16,MATCH('Property Value Dist'!BY$4,Assumptions!$A$1:$A$16,0),MATCH('Property Value Dist'!BY$2,Assumptions!$A$1:$H$1,0)),0)</f>
        <v>4692</v>
      </c>
      <c r="BZ84" s="17">
        <f>ROUND(INDEX('Pop and Housing Units'!$B$2:$P$115,MATCH('Property Value Dist'!$B84,'Pop and Housing Units'!$B$2:$B$115,0),MATCH('Property Value Dist'!BZ$2,'Pop and Housing Units'!$B$2:$P$2,0))*INDEX(Assumptions!$A$1:$H$16,MATCH('Property Value Dist'!BZ$4,Assumptions!$A$1:$A$16,0),MATCH('Property Value Dist'!BZ$2,Assumptions!$A$1:$H$1,0)),0)</f>
        <v>3207</v>
      </c>
      <c r="CA84" s="17">
        <f>ROUND(INDEX('Pop and Housing Units'!$B$2:$P$115,MATCH('Property Value Dist'!$B84,'Pop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84" s="17">
        <f>ROUND(INDEX('Pop and Housing Units'!$B$2:$P$115,MATCH('Property Value Dist'!$B84,'Pop and Housing Units'!$B$2:$B$115,0),MATCH('Property Value Dist'!CB$2,'Pop and Housing Units'!$B$2:$P$2,0))*INDEX(Assumptions!$A$1:$H$16,MATCH('Property Value Dist'!CB$4,Assumptions!$A$1:$A$16,0),MATCH('Property Value Dist'!CB$2,Assumptions!$A$1:$H$1,0)),0)</f>
        <v>1188</v>
      </c>
    </row>
    <row r="85" spans="2:80">
      <c r="B85" s="18">
        <f t="shared" si="7"/>
        <v>2100</v>
      </c>
      <c r="C85" s="19">
        <f>ROUND(INDEX('Pop and Housing Units'!$B$2:$P$115,MATCH('Property Value Dist'!$B85,'Pop and Housing Units'!$B$2:$B$115,0),MATCH('Property Value Dist'!C$2,'Pop and Housing Units'!$B$2:$P$2,0))*INDEX(Assumptions!$A$1:$H$16,MATCH('Property Value Dist'!C$4,Assumptions!$A$1:$A$16,0),MATCH('Property Value Dist'!C$2,Assumptions!$A$1:$H$1,0)),0)</f>
        <v>1272378</v>
      </c>
      <c r="D85" s="19">
        <f>ROUND(INDEX('Pop and Housing Units'!$B$2:$P$115,MATCH('Property Value Dist'!$B85,'Pop and Housing Units'!$B$2:$B$115,0),MATCH('Property Value Dist'!D$2,'Pop and Housing Units'!$B$2:$P$2,0))*INDEX(Assumptions!$A$1:$H$16,MATCH('Property Value Dist'!D$4,Assumptions!$A$1:$A$16,0),MATCH('Property Value Dist'!D$2,Assumptions!$A$1:$H$1,0)),0)</f>
        <v>1358189</v>
      </c>
      <c r="E85" s="19">
        <f>ROUND(INDEX('Pop and Housing Units'!$B$2:$P$115,MATCH('Property Value Dist'!$B85,'Pop and Housing Units'!$B$2:$B$115,0),MATCH('Property Value Dist'!E$2,'Pop and Housing Units'!$B$2:$P$2,0))*INDEX(Assumptions!$A$1:$H$16,MATCH('Property Value Dist'!E$4,Assumptions!$A$1:$A$16,0),MATCH('Property Value Dist'!E$2,Assumptions!$A$1:$H$1,0)),0)</f>
        <v>2056518</v>
      </c>
      <c r="F85" s="19">
        <f>ROUND(INDEX('Pop and Housing Units'!$B$2:$P$115,MATCH('Property Value Dist'!$B85,'Pop and Housing Units'!$B$2:$B$115,0),MATCH('Property Value Dist'!F$2,'Pop and Housing Units'!$B$2:$P$2,0))*INDEX(Assumptions!$A$1:$H$16,MATCH('Property Value Dist'!F$4,Assumptions!$A$1:$A$16,0),MATCH('Property Value Dist'!F$2,Assumptions!$A$1:$H$1,0)),0)</f>
        <v>4746265</v>
      </c>
      <c r="G85" s="19">
        <f>ROUND(INDEX('Pop and Housing Units'!$B$2:$P$115,MATCH('Property Value Dist'!$B85,'Pop and Housing Units'!$B$2:$B$115,0),MATCH('Property Value Dist'!G$2,'Pop and Housing Units'!$B$2:$P$2,0))*INDEX(Assumptions!$A$1:$H$16,MATCH('Property Value Dist'!G$4,Assumptions!$A$1:$A$16,0),MATCH('Property Value Dist'!G$2,Assumptions!$A$1:$H$1,0)),0)</f>
        <v>3189821</v>
      </c>
      <c r="H85" s="19">
        <f>ROUND(INDEX('Pop and Housing Units'!$B$2:$P$115,MATCH('Property Value Dist'!$B85,'Pop and Housing Units'!$B$2:$B$115,0),MATCH('Property Value Dist'!H$2,'Pop and Housing Units'!$B$2:$P$2,0))*INDEX(Assumptions!$A$1:$H$16,MATCH('Property Value Dist'!H$4,Assumptions!$A$1:$A$16,0),MATCH('Property Value Dist'!H$2,Assumptions!$A$1:$H$1,0)),0)</f>
        <v>2420477</v>
      </c>
      <c r="I85" s="19">
        <f>ROUND(INDEX('Pop and Housing Units'!$B$2:$P$115,MATCH('Property Value Dist'!$B85,'Pop and Housing Units'!$B$2:$B$115,0),MATCH('Property Value Dist'!I$2,'Pop and Housing Units'!$B$2:$P$2,0))*INDEX(Assumptions!$A$1:$H$16,MATCH('Property Value Dist'!I$4,Assumptions!$A$1:$A$16,0),MATCH('Property Value Dist'!I$2,Assumptions!$A$1:$H$1,0)),0)</f>
        <v>6782069</v>
      </c>
      <c r="J85" s="19">
        <f>ROUND(INDEX('Pop and Housing Units'!$B$2:$P$115,MATCH('Property Value Dist'!$B85,'Pop and Housing Units'!$B$2:$B$115,0),MATCH('Property Value Dist'!J$2,'Pop and Housing Units'!$B$2:$P$2,0))*INDEX(Assumptions!$A$1:$H$16,MATCH('Property Value Dist'!J$4,Assumptions!$A$1:$A$16,0),MATCH('Property Value Dist'!J$2,Assumptions!$A$1:$H$1,0)),0)</f>
        <v>3405830</v>
      </c>
      <c r="K85" s="19">
        <f>ROUND(INDEX('Pop and Housing Units'!$B$2:$P$115,MATCH('Property Value Dist'!$B85,'Pop and Housing Units'!$B$2:$B$115,0),MATCH('Property Value Dist'!K$2,'Pop and Housing Units'!$B$2:$P$2,0))*INDEX(Assumptions!$A$1:$H$16,MATCH('Property Value Dist'!K$4,Assumptions!$A$1:$A$16,0),MATCH('Property Value Dist'!K$2,Assumptions!$A$1:$H$1,0)),0)</f>
        <v>1562362</v>
      </c>
      <c r="L85" s="19">
        <f>ROUND(INDEX('Pop and Housing Units'!$B$2:$P$115,MATCH('Property Value Dist'!$B85,'Pop and Housing Units'!$B$2:$B$115,0),MATCH('Property Value Dist'!L$2,'Pop and Housing Units'!$B$2:$P$2,0))*INDEX(Assumptions!$A$1:$H$16,MATCH('Property Value Dist'!L$4,Assumptions!$A$1:$A$16,0),MATCH('Property Value Dist'!L$2,Assumptions!$A$1:$H$1,0)),0)</f>
        <v>1695517</v>
      </c>
      <c r="M85" s="19">
        <f>ROUND(INDEX('Pop and Housing Units'!$B$2:$P$115,MATCH('Property Value Dist'!$B85,'Pop and Housing Units'!$B$2:$B$115,0),MATCH('Property Value Dist'!M$2,'Pop and Housing Units'!$B$2:$P$2,0))*INDEX(Assumptions!$A$1:$H$16,MATCH('Property Value Dist'!M$4,Assumptions!$A$1:$A$16,0),MATCH('Property Value Dist'!M$2,Assumptions!$A$1:$H$1,0)),0)</f>
        <v>588845</v>
      </c>
      <c r="N85" s="19">
        <f>ROUND(INDEX('Pop and Housing Units'!$B$2:$P$115,MATCH('Property Value Dist'!$B85,'Pop and Housing Units'!$B$2:$B$115,0),MATCH('Property Value Dist'!N$2,'Pop and Housing Units'!$B$2:$P$2,0))*INDEX(Assumptions!$A$1:$H$16,MATCH('Property Value Dist'!N$4,Assumptions!$A$1:$A$16,0),MATCH('Property Value Dist'!N$2,Assumptions!$A$1:$H$1,0)),0)</f>
        <v>334369</v>
      </c>
      <c r="O85" s="19">
        <f>ROUND(INDEX('Pop and Housing Units'!$B$2:$P$115,MATCH('Property Value Dist'!$B85,'Pop and Housing Units'!$B$2:$B$115,0),MATCH('Property Value Dist'!O$2,'Pop and Housing Units'!$B$2:$P$2,0))*INDEX(Assumptions!$A$1:$H$16,MATCH('Property Value Dist'!O$4,Assumptions!$A$1:$A$16,0),MATCH('Property Value Dist'!O$2,Assumptions!$A$1:$H$1,0)),0)</f>
        <v>177541</v>
      </c>
      <c r="P85" s="19">
        <f>ROUND(INDEX('Pop and Housing Units'!$B$2:$P$115,MATCH('Property Value Dist'!$B85,'Pop and Housing Units'!$B$2:$B$115,0),MATCH('Property Value Dist'!P$2,'Pop and Housing Units'!$B$2:$P$2,0))*INDEX(Assumptions!$A$1:$H$16,MATCH('Property Value Dist'!P$4,Assumptions!$A$1:$A$16,0),MATCH('Property Value Dist'!P$2,Assumptions!$A$1:$H$1,0)),0)</f>
        <v>1321430</v>
      </c>
      <c r="Q85" s="19">
        <f>ROUND(INDEX('Pop and Housing Units'!$B$2:$P$115,MATCH('Property Value Dist'!$B85,'Pop and Housing Units'!$B$2:$B$115,0),MATCH('Property Value Dist'!Q$2,'Pop and Housing Units'!$B$2:$P$2,0))*INDEX(Assumptions!$A$1:$H$16,MATCH('Property Value Dist'!Q$4,Assumptions!$A$1:$A$16,0),MATCH('Property Value Dist'!Q$2,Assumptions!$A$1:$H$1,0)),0)</f>
        <v>1121024</v>
      </c>
      <c r="R85" s="19">
        <f>ROUND(INDEX('Pop and Housing Units'!$B$2:$P$115,MATCH('Property Value Dist'!$B85,'Pop and Housing Units'!$B$2:$B$115,0),MATCH('Property Value Dist'!R$2,'Pop and Housing Units'!$B$2:$P$2,0))*INDEX(Assumptions!$A$1:$H$16,MATCH('Property Value Dist'!R$4,Assumptions!$A$1:$A$16,0),MATCH('Property Value Dist'!R$2,Assumptions!$A$1:$H$1,0)),0)</f>
        <v>1446684</v>
      </c>
      <c r="S85" s="19">
        <f>ROUND(INDEX('Pop and Housing Units'!$B$2:$P$115,MATCH('Property Value Dist'!$B85,'Pop and Housing Units'!$B$2:$B$115,0),MATCH('Property Value Dist'!S$2,'Pop and Housing Units'!$B$2:$P$2,0))*INDEX(Assumptions!$A$1:$H$16,MATCH('Property Value Dist'!S$4,Assumptions!$A$1:$A$16,0),MATCH('Property Value Dist'!S$2,Assumptions!$A$1:$H$1,0)),0)</f>
        <v>3196065</v>
      </c>
      <c r="T85" s="19">
        <f>ROUND(INDEX('Pop and Housing Units'!$B$2:$P$115,MATCH('Property Value Dist'!$B85,'Pop and Housing Units'!$B$2:$B$115,0),MATCH('Property Value Dist'!T$2,'Pop and Housing Units'!$B$2:$P$2,0))*INDEX(Assumptions!$A$1:$H$16,MATCH('Property Value Dist'!T$4,Assumptions!$A$1:$A$16,0),MATCH('Property Value Dist'!T$2,Assumptions!$A$1:$H$1,0)),0)</f>
        <v>2338075</v>
      </c>
      <c r="U85" s="19">
        <f>ROUND(INDEX('Pop and Housing Units'!$B$2:$P$115,MATCH('Property Value Dist'!$B85,'Pop and Housing Units'!$B$2:$B$115,0),MATCH('Property Value Dist'!U$2,'Pop and Housing Units'!$B$2:$P$2,0))*INDEX(Assumptions!$A$1:$H$16,MATCH('Property Value Dist'!U$4,Assumptions!$A$1:$A$16,0),MATCH('Property Value Dist'!U$2,Assumptions!$A$1:$H$1,0)),0)</f>
        <v>1976926</v>
      </c>
      <c r="V85" s="19">
        <f>ROUND(INDEX('Pop and Housing Units'!$B$2:$P$115,MATCH('Property Value Dist'!$B85,'Pop and Housing Units'!$B$2:$B$115,0),MATCH('Property Value Dist'!V$2,'Pop and Housing Units'!$B$2:$P$2,0))*INDEX(Assumptions!$A$1:$H$16,MATCH('Property Value Dist'!V$4,Assumptions!$A$1:$A$16,0),MATCH('Property Value Dist'!V$2,Assumptions!$A$1:$H$1,0)),0)</f>
        <v>5102014</v>
      </c>
      <c r="W85" s="19">
        <f>ROUND(INDEX('Pop and Housing Units'!$B$2:$P$115,MATCH('Property Value Dist'!$B85,'Pop and Housing Units'!$B$2:$B$115,0),MATCH('Property Value Dist'!W$2,'Pop and Housing Units'!$B$2:$P$2,0))*INDEX(Assumptions!$A$1:$H$16,MATCH('Property Value Dist'!W$4,Assumptions!$A$1:$A$16,0),MATCH('Property Value Dist'!W$2,Assumptions!$A$1:$H$1,0)),0)</f>
        <v>2350601</v>
      </c>
      <c r="X85" s="19">
        <f>ROUND(INDEX('Pop and Housing Units'!$B$2:$P$115,MATCH('Property Value Dist'!$B85,'Pop and Housing Units'!$B$2:$B$115,0),MATCH('Property Value Dist'!X$2,'Pop and Housing Units'!$B$2:$P$2,0))*INDEX(Assumptions!$A$1:$H$16,MATCH('Property Value Dist'!X$4,Assumptions!$A$1:$A$16,0),MATCH('Property Value Dist'!X$2,Assumptions!$A$1:$H$1,0)),0)</f>
        <v>1014558</v>
      </c>
      <c r="Y85" s="19">
        <f>ROUND(INDEX('Pop and Housing Units'!$B$2:$P$115,MATCH('Property Value Dist'!$B85,'Pop and Housing Units'!$B$2:$B$115,0),MATCH('Property Value Dist'!Y$2,'Pop and Housing Units'!$B$2:$P$2,0))*INDEX(Assumptions!$A$1:$H$16,MATCH('Property Value Dist'!Y$4,Assumptions!$A$1:$A$16,0),MATCH('Property Value Dist'!Y$2,Assumptions!$A$1:$H$1,0)),0)</f>
        <v>647146</v>
      </c>
      <c r="Z85" s="19">
        <f>ROUND(INDEX('Pop and Housing Units'!$B$2:$P$115,MATCH('Property Value Dist'!$B85,'Pop and Housing Units'!$B$2:$B$115,0),MATCH('Property Value Dist'!Z$2,'Pop and Housing Units'!$B$2:$P$2,0))*INDEX(Assumptions!$A$1:$H$16,MATCH('Property Value Dist'!Z$4,Assumptions!$A$1:$A$16,0),MATCH('Property Value Dist'!Z$2,Assumptions!$A$1:$H$1,0)),0)</f>
        <v>167005</v>
      </c>
      <c r="AA85" s="19">
        <f>ROUND(INDEX('Pop and Housing Units'!$B$2:$P$115,MATCH('Property Value Dist'!$B85,'Pop and Housing Units'!$B$2:$B$115,0),MATCH('Property Value Dist'!AA$2,'Pop and Housing Units'!$B$2:$P$2,0))*INDEX(Assumptions!$A$1:$H$16,MATCH('Property Value Dist'!AA$4,Assumptions!$A$1:$A$16,0),MATCH('Property Value Dist'!AA$2,Assumptions!$A$1:$H$1,0)),0)</f>
        <v>116904</v>
      </c>
      <c r="AB85" s="19">
        <f>ROUND(INDEX('Pop and Housing Units'!$B$2:$P$115,MATCH('Property Value Dist'!$B85,'Pop and Housing Units'!$B$2:$B$115,0),MATCH('Property Value Dist'!AB$2,'Pop and Housing Units'!$B$2:$P$2,0))*INDEX(Assumptions!$A$1:$H$16,MATCH('Property Value Dist'!AB$4,Assumptions!$A$1:$A$16,0),MATCH('Property Value Dist'!AB$2,Assumptions!$A$1:$H$1,0)),0)</f>
        <v>77240</v>
      </c>
      <c r="AC85" s="19">
        <f>ROUND(INDEX('Pop and Housing Units'!$B$2:$P$115,MATCH('Property Value Dist'!$B85,'Pop and Housing Units'!$B$2:$B$115,0),MATCH('Property Value Dist'!AC$2,'Pop and Housing Units'!$B$2:$P$2,0))*INDEX(Assumptions!$A$1:$H$16,MATCH('Property Value Dist'!AC$4,Assumptions!$A$1:$A$16,0),MATCH('Property Value Dist'!AC$2,Assumptions!$A$1:$H$1,0)),0)</f>
        <v>826326</v>
      </c>
      <c r="AD85" s="19">
        <f>ROUND(INDEX('Pop and Housing Units'!$B$2:$P$115,MATCH('Property Value Dist'!$B85,'Pop and Housing Units'!$B$2:$B$115,0),MATCH('Property Value Dist'!AD$2,'Pop and Housing Units'!$B$2:$P$2,0))*INDEX(Assumptions!$A$1:$H$16,MATCH('Property Value Dist'!AD$4,Assumptions!$A$1:$A$16,0),MATCH('Property Value Dist'!AD$2,Assumptions!$A$1:$H$1,0)),0)</f>
        <v>1446070</v>
      </c>
      <c r="AE85" s="19">
        <f>ROUND(INDEX('Pop and Housing Units'!$B$2:$P$115,MATCH('Property Value Dist'!$B85,'Pop and Housing Units'!$B$2:$B$115,0),MATCH('Property Value Dist'!AE$2,'Pop and Housing Units'!$B$2:$P$2,0))*INDEX(Assumptions!$A$1:$H$16,MATCH('Property Value Dist'!AE$4,Assumptions!$A$1:$A$16,0),MATCH('Property Value Dist'!AE$2,Assumptions!$A$1:$H$1,0)),0)</f>
        <v>2606641</v>
      </c>
      <c r="AF85" s="19">
        <f>ROUND(INDEX('Pop and Housing Units'!$B$2:$P$115,MATCH('Property Value Dist'!$B85,'Pop and Housing Units'!$B$2:$B$115,0),MATCH('Property Value Dist'!AF$2,'Pop and Housing Units'!$B$2:$P$2,0))*INDEX(Assumptions!$A$1:$H$16,MATCH('Property Value Dist'!AF$4,Assumptions!$A$1:$A$16,0),MATCH('Property Value Dist'!AF$2,Assumptions!$A$1:$H$1,0)),0)</f>
        <v>5015984</v>
      </c>
      <c r="AG85" s="19">
        <f>ROUND(INDEX('Pop and Housing Units'!$B$2:$P$115,MATCH('Property Value Dist'!$B85,'Pop and Housing Units'!$B$2:$B$115,0),MATCH('Property Value Dist'!AG$2,'Pop and Housing Units'!$B$2:$P$2,0))*INDEX(Assumptions!$A$1:$H$16,MATCH('Property Value Dist'!AG$4,Assumptions!$A$1:$A$16,0),MATCH('Property Value Dist'!AG$2,Assumptions!$A$1:$H$1,0)),0)</f>
        <v>2444161</v>
      </c>
      <c r="AH85" s="19">
        <f>ROUND(INDEX('Pop and Housing Units'!$B$2:$P$115,MATCH('Property Value Dist'!$B85,'Pop and Housing Units'!$B$2:$B$115,0),MATCH('Property Value Dist'!AH$2,'Pop and Housing Units'!$B$2:$P$2,0))*INDEX(Assumptions!$A$1:$H$16,MATCH('Property Value Dist'!AH$4,Assumptions!$A$1:$A$16,0),MATCH('Property Value Dist'!AH$2,Assumptions!$A$1:$H$1,0)),0)</f>
        <v>1766388</v>
      </c>
      <c r="AI85" s="19">
        <f>ROUND(INDEX('Pop and Housing Units'!$B$2:$P$115,MATCH('Property Value Dist'!$B85,'Pop and Housing Units'!$B$2:$B$115,0),MATCH('Property Value Dist'!AI$2,'Pop and Housing Units'!$B$2:$P$2,0))*INDEX(Assumptions!$A$1:$H$16,MATCH('Property Value Dist'!AI$4,Assumptions!$A$1:$A$16,0),MATCH('Property Value Dist'!AI$2,Assumptions!$A$1:$H$1,0)),0)</f>
        <v>4396240</v>
      </c>
      <c r="AJ85" s="19">
        <f>ROUND(INDEX('Pop and Housing Units'!$B$2:$P$115,MATCH('Property Value Dist'!$B85,'Pop and Housing Units'!$B$2:$B$115,0),MATCH('Property Value Dist'!AJ$2,'Pop and Housing Units'!$B$2:$P$2,0))*INDEX(Assumptions!$A$1:$H$16,MATCH('Property Value Dist'!AJ$4,Assumptions!$A$1:$A$16,0),MATCH('Property Value Dist'!AJ$2,Assumptions!$A$1:$H$1,0)),0)</f>
        <v>2339710</v>
      </c>
      <c r="AK85" s="19">
        <f>ROUND(INDEX('Pop and Housing Units'!$B$2:$P$115,MATCH('Property Value Dist'!$B85,'Pop and Housing Units'!$B$2:$B$115,0),MATCH('Property Value Dist'!AK$2,'Pop and Housing Units'!$B$2:$P$2,0))*INDEX(Assumptions!$A$1:$H$16,MATCH('Property Value Dist'!AK$4,Assumptions!$A$1:$A$16,0),MATCH('Property Value Dist'!AK$2,Assumptions!$A$1:$H$1,0)),0)</f>
        <v>1007375</v>
      </c>
      <c r="AL85" s="19">
        <f>ROUND(INDEX('Pop and Housing Units'!$B$2:$P$115,MATCH('Property Value Dist'!$B85,'Pop and Housing Units'!$B$2:$B$115,0),MATCH('Property Value Dist'!AL$2,'Pop and Housing Units'!$B$2:$P$2,0))*INDEX(Assumptions!$A$1:$H$16,MATCH('Property Value Dist'!AL$4,Assumptions!$A$1:$A$16,0),MATCH('Property Value Dist'!AL$2,Assumptions!$A$1:$H$1,0)),0)</f>
        <v>988806</v>
      </c>
      <c r="AM85" s="19">
        <f>ROUND(INDEX('Pop and Housing Units'!$B$2:$P$115,MATCH('Property Value Dist'!$B85,'Pop and Housing Units'!$B$2:$B$115,0),MATCH('Property Value Dist'!AM$2,'Pop and Housing Units'!$B$2:$P$2,0))*INDEX(Assumptions!$A$1:$H$16,MATCH('Property Value Dist'!AM$4,Assumptions!$A$1:$A$16,0),MATCH('Property Value Dist'!AM$2,Assumptions!$A$1:$H$1,0)),0)</f>
        <v>201939</v>
      </c>
      <c r="AN85" s="19">
        <f>ROUND(INDEX('Pop and Housing Units'!$B$2:$P$115,MATCH('Property Value Dist'!$B85,'Pop and Housing Units'!$B$2:$B$115,0),MATCH('Property Value Dist'!AN$2,'Pop and Housing Units'!$B$2:$P$2,0))*INDEX(Assumptions!$A$1:$H$16,MATCH('Property Value Dist'!AN$4,Assumptions!$A$1:$A$16,0),MATCH('Property Value Dist'!AN$2,Assumptions!$A$1:$H$1,0)),0)</f>
        <v>83561</v>
      </c>
      <c r="AO85" s="19">
        <f>ROUND(INDEX('Pop and Housing Units'!$B$2:$P$115,MATCH('Property Value Dist'!$B85,'Pop and Housing Units'!$B$2:$B$115,0),MATCH('Property Value Dist'!AO$2,'Pop and Housing Units'!$B$2:$P$2,0))*INDEX(Assumptions!$A$1:$H$16,MATCH('Property Value Dist'!AO$4,Assumptions!$A$1:$A$16,0),MATCH('Property Value Dist'!AO$2,Assumptions!$A$1:$H$1,0)),0)</f>
        <v>88203</v>
      </c>
      <c r="AP85" s="19">
        <f>ROUND(INDEX('Pop and Housing Units'!$B$2:$P$115,MATCH('Property Value Dist'!$B85,'Pop and Housing Units'!$B$2:$B$115,0),MATCH('Property Value Dist'!AP$2,'Pop and Housing Units'!$B$2:$P$2,0))*INDEX(Assumptions!$A$1:$H$16,MATCH('Property Value Dist'!AP$4,Assumptions!$A$1:$A$16,0),MATCH('Property Value Dist'!AP$2,Assumptions!$A$1:$H$1,0)),0)</f>
        <v>158010</v>
      </c>
      <c r="AQ85" s="19">
        <f>ROUND(INDEX('Pop and Housing Units'!$B$2:$P$115,MATCH('Property Value Dist'!$B85,'Pop and Housing Units'!$B$2:$B$115,0),MATCH('Property Value Dist'!AQ$2,'Pop and Housing Units'!$B$2:$P$2,0))*INDEX(Assumptions!$A$1:$H$16,MATCH('Property Value Dist'!AQ$4,Assumptions!$A$1:$A$16,0),MATCH('Property Value Dist'!AQ$2,Assumptions!$A$1:$H$1,0)),0)</f>
        <v>158514</v>
      </c>
      <c r="AR85" s="19">
        <f>ROUND(INDEX('Pop and Housing Units'!$B$2:$P$115,MATCH('Property Value Dist'!$B85,'Pop and Housing Units'!$B$2:$B$115,0),MATCH('Property Value Dist'!AR$2,'Pop and Housing Units'!$B$2:$P$2,0))*INDEX(Assumptions!$A$1:$H$16,MATCH('Property Value Dist'!AR$4,Assumptions!$A$1:$A$16,0),MATCH('Property Value Dist'!AR$2,Assumptions!$A$1:$H$1,0)),0)</f>
        <v>132487</v>
      </c>
      <c r="AS85" s="19">
        <f>ROUND(INDEX('Pop and Housing Units'!$B$2:$P$115,MATCH('Property Value Dist'!$B85,'Pop and Housing Units'!$B$2:$B$115,0),MATCH('Property Value Dist'!AS$2,'Pop and Housing Units'!$B$2:$P$2,0))*INDEX(Assumptions!$A$1:$H$16,MATCH('Property Value Dist'!AS$4,Assumptions!$A$1:$A$16,0),MATCH('Property Value Dist'!AS$2,Assumptions!$A$1:$H$1,0)),0)</f>
        <v>144913</v>
      </c>
      <c r="AT85" s="19">
        <f>ROUND(INDEX('Pop and Housing Units'!$B$2:$P$115,MATCH('Property Value Dist'!$B85,'Pop and Housing Units'!$B$2:$B$115,0),MATCH('Property Value Dist'!AT$2,'Pop and Housing Units'!$B$2:$P$2,0))*INDEX(Assumptions!$A$1:$H$16,MATCH('Property Value Dist'!AT$4,Assumptions!$A$1:$A$16,0),MATCH('Property Value Dist'!AT$2,Assumptions!$A$1:$H$1,0)),0)</f>
        <v>73548</v>
      </c>
      <c r="AU85" s="19">
        <f>ROUND(INDEX('Pop and Housing Units'!$B$2:$P$115,MATCH('Property Value Dist'!$B85,'Pop and Housing Units'!$B$2:$B$115,0),MATCH('Property Value Dist'!AU$2,'Pop and Housing Units'!$B$2:$P$2,0))*INDEX(Assumptions!$A$1:$H$16,MATCH('Property Value Dist'!AU$4,Assumptions!$A$1:$A$16,0),MATCH('Property Value Dist'!AU$2,Assumptions!$A$1:$H$1,0)),0)</f>
        <v>28294</v>
      </c>
      <c r="AV85" s="19">
        <f>ROUND(INDEX('Pop and Housing Units'!$B$2:$P$115,MATCH('Property Value Dist'!$B85,'Pop and Housing Units'!$B$2:$B$115,0),MATCH('Property Value Dist'!AV$2,'Pop and Housing Units'!$B$2:$P$2,0))*INDEX(Assumptions!$A$1:$H$16,MATCH('Property Value Dist'!AV$4,Assumptions!$A$1:$A$16,0),MATCH('Property Value Dist'!AV$2,Assumptions!$A$1:$H$1,0)),0)</f>
        <v>85050</v>
      </c>
      <c r="AW85" s="19">
        <f>ROUND(INDEX('Pop and Housing Units'!$B$2:$P$115,MATCH('Property Value Dist'!$B85,'Pop and Housing Units'!$B$2:$B$115,0),MATCH('Property Value Dist'!AW$2,'Pop and Housing Units'!$B$2:$P$2,0))*INDEX(Assumptions!$A$1:$H$16,MATCH('Property Value Dist'!AW$4,Assumptions!$A$1:$A$16,0),MATCH('Property Value Dist'!AW$2,Assumptions!$A$1:$H$1,0)),0)</f>
        <v>24432</v>
      </c>
      <c r="AX85" s="19">
        <f>ROUND(INDEX('Pop and Housing Units'!$B$2:$P$115,MATCH('Property Value Dist'!$B85,'Pop and Housing Units'!$B$2:$B$115,0),MATCH('Property Value Dist'!AX$2,'Pop and Housing Units'!$B$2:$P$2,0))*INDEX(Assumptions!$A$1:$H$16,MATCH('Property Value Dist'!AX$4,Assumptions!$A$1:$A$16,0),MATCH('Property Value Dist'!AX$2,Assumptions!$A$1:$H$1,0)),0)</f>
        <v>15364</v>
      </c>
      <c r="AY85" s="19">
        <f>ROUND(INDEX('Pop and Housing Units'!$B$2:$P$115,MATCH('Property Value Dist'!$B85,'Pop and Housing Units'!$B$2:$B$115,0),MATCH('Property Value Dist'!AY$2,'Pop and Housing Units'!$B$2:$P$2,0))*INDEX(Assumptions!$A$1:$H$16,MATCH('Property Value Dist'!AY$4,Assumptions!$A$1:$A$16,0),MATCH('Property Value Dist'!AY$2,Assumptions!$A$1:$H$1,0)),0)</f>
        <v>9068</v>
      </c>
      <c r="AZ85" s="19">
        <f>ROUND(INDEX('Pop and Housing Units'!$B$2:$P$115,MATCH('Property Value Dist'!$B85,'Pop and Housing Units'!$B$2:$B$115,0),MATCH('Property Value Dist'!AZ$2,'Pop and Housing Units'!$B$2:$P$2,0))*INDEX(Assumptions!$A$1:$H$16,MATCH('Property Value Dist'!AZ$4,Assumptions!$A$1:$A$16,0),MATCH('Property Value Dist'!AZ$2,Assumptions!$A$1:$H$1,0)),0)</f>
        <v>2183</v>
      </c>
      <c r="BA85" s="19">
        <f>ROUND(INDEX('Pop and Housing Units'!$B$2:$P$115,MATCH('Property Value Dist'!$B85,'Pop and Housing Units'!$B$2:$B$115,0),MATCH('Property Value Dist'!BA$2,'Pop and Housing Units'!$B$2:$P$2,0))*INDEX(Assumptions!$A$1:$H$16,MATCH('Property Value Dist'!BA$4,Assumptions!$A$1:$A$16,0),MATCH('Property Value Dist'!BA$2,Assumptions!$A$1:$H$1,0)),0)</f>
        <v>5038</v>
      </c>
      <c r="BB85" s="19">
        <f>ROUND(INDEX('Pop and Housing Units'!$B$2:$P$115,MATCH('Property Value Dist'!$B85,'Pop and Housing Units'!$B$2:$B$115,0),MATCH('Property Value Dist'!BB$2,'Pop and Housing Units'!$B$2:$P$2,0))*INDEX(Assumptions!$A$1:$H$16,MATCH('Property Value Dist'!BB$4,Assumptions!$A$1:$A$16,0),MATCH('Property Value Dist'!BB$2,Assumptions!$A$1:$H$1,0)),0)</f>
        <v>2687</v>
      </c>
      <c r="BC85" s="19">
        <f>ROUND(INDEX('Pop and Housing Units'!$B$2:$P$115,MATCH('Property Value Dist'!$B85,'Pop and Housing Units'!$B$2:$B$115,0),MATCH('Property Value Dist'!BC$2,'Pop and Housing Units'!$B$2:$P$2,0))*INDEX(Assumptions!$A$1:$H$16,MATCH('Property Value Dist'!BC$4,Assumptions!$A$1:$A$16,0),MATCH('Property Value Dist'!BC$2,Assumptions!$A$1:$H$1,0)),0)</f>
        <v>99579</v>
      </c>
      <c r="BD85" s="19">
        <f>ROUND(INDEX('Pop and Housing Units'!$B$2:$P$115,MATCH('Property Value Dist'!$B85,'Pop and Housing Units'!$B$2:$B$115,0),MATCH('Property Value Dist'!BD$2,'Pop and Housing Units'!$B$2:$P$2,0))*INDEX(Assumptions!$A$1:$H$16,MATCH('Property Value Dist'!BD$4,Assumptions!$A$1:$A$16,0),MATCH('Property Value Dist'!BD$2,Assumptions!$A$1:$H$1,0)),0)</f>
        <v>139671</v>
      </c>
      <c r="BE85" s="19">
        <f>ROUND(INDEX('Pop and Housing Units'!$B$2:$P$115,MATCH('Property Value Dist'!$B85,'Pop and Housing Units'!$B$2:$B$115,0),MATCH('Property Value Dist'!BE$2,'Pop and Housing Units'!$B$2:$P$2,0))*INDEX(Assumptions!$A$1:$H$16,MATCH('Property Value Dist'!BE$4,Assumptions!$A$1:$A$16,0),MATCH('Property Value Dist'!BE$2,Assumptions!$A$1:$H$1,0)),0)</f>
        <v>189061</v>
      </c>
      <c r="BF85" s="19">
        <f>ROUND(INDEX('Pop and Housing Units'!$B$2:$P$115,MATCH('Property Value Dist'!$B85,'Pop and Housing Units'!$B$2:$B$115,0),MATCH('Property Value Dist'!BF$2,'Pop and Housing Units'!$B$2:$P$2,0))*INDEX(Assumptions!$A$1:$H$16,MATCH('Property Value Dist'!BF$4,Assumptions!$A$1:$A$16,0),MATCH('Property Value Dist'!BF$2,Assumptions!$A$1:$H$1,0)),0)</f>
        <v>186661</v>
      </c>
      <c r="BG85" s="19">
        <f>ROUND(INDEX('Pop and Housing Units'!$B$2:$P$115,MATCH('Property Value Dist'!$B85,'Pop and Housing Units'!$B$2:$B$115,0),MATCH('Property Value Dist'!BG$2,'Pop and Housing Units'!$B$2:$P$2,0))*INDEX(Assumptions!$A$1:$H$16,MATCH('Property Value Dist'!BG$4,Assumptions!$A$1:$A$16,0),MATCH('Property Value Dist'!BG$2,Assumptions!$A$1:$H$1,0)),0)</f>
        <v>119175</v>
      </c>
      <c r="BH85" s="19">
        <f>ROUND(INDEX('Pop and Housing Units'!$B$2:$P$115,MATCH('Property Value Dist'!$B85,'Pop and Housing Units'!$B$2:$B$115,0),MATCH('Property Value Dist'!BH$2,'Pop and Housing Units'!$B$2:$P$2,0))*INDEX(Assumptions!$A$1:$H$16,MATCH('Property Value Dist'!BH$4,Assumptions!$A$1:$A$16,0),MATCH('Property Value Dist'!BH$2,Assumptions!$A$1:$H$1,0)),0)</f>
        <v>67886</v>
      </c>
      <c r="BI85" s="19">
        <f>ROUND(INDEX('Pop and Housing Units'!$B$2:$P$115,MATCH('Property Value Dist'!$B85,'Pop and Housing Units'!$B$2:$B$115,0),MATCH('Property Value Dist'!BI$2,'Pop and Housing Units'!$B$2:$P$2,0))*INDEX(Assumptions!$A$1:$H$16,MATCH('Property Value Dist'!BI$4,Assumptions!$A$1:$A$16,0),MATCH('Property Value Dist'!BI$2,Assumptions!$A$1:$H$1,0)),0)</f>
        <v>125974</v>
      </c>
      <c r="BJ85" s="19">
        <f>ROUND(INDEX('Pop and Housing Units'!$B$2:$P$115,MATCH('Property Value Dist'!$B85,'Pop and Housing Units'!$B$2:$B$115,0),MATCH('Property Value Dist'!BJ$2,'Pop and Housing Units'!$B$2:$P$2,0))*INDEX(Assumptions!$A$1:$H$16,MATCH('Property Value Dist'!BJ$4,Assumptions!$A$1:$A$16,0),MATCH('Property Value Dist'!BJ$2,Assumptions!$A$1:$H$1,0)),0)</f>
        <v>41891</v>
      </c>
      <c r="BK85" s="19">
        <f>ROUND(INDEX('Pop and Housing Units'!$B$2:$P$115,MATCH('Property Value Dist'!$B85,'Pop and Housing Units'!$B$2:$B$115,0),MATCH('Property Value Dist'!BK$2,'Pop and Housing Units'!$B$2:$P$2,0))*INDEX(Assumptions!$A$1:$H$16,MATCH('Property Value Dist'!BK$4,Assumptions!$A$1:$A$16,0),MATCH('Property Value Dist'!BK$2,Assumptions!$A$1:$H$1,0)),0)</f>
        <v>13897</v>
      </c>
      <c r="BL85" s="19">
        <f>ROUND(INDEX('Pop and Housing Units'!$B$2:$P$115,MATCH('Property Value Dist'!$B85,'Pop and Housing Units'!$B$2:$B$115,0),MATCH('Property Value Dist'!BL$2,'Pop and Housing Units'!$B$2:$P$2,0))*INDEX(Assumptions!$A$1:$H$16,MATCH('Property Value Dist'!BL$4,Assumptions!$A$1:$A$16,0),MATCH('Property Value Dist'!BL$2,Assumptions!$A$1:$H$1,0)),0)</f>
        <v>8998</v>
      </c>
      <c r="BM85" s="19">
        <f>ROUND(INDEX('Pop and Housing Units'!$B$2:$P$115,MATCH('Property Value Dist'!$B85,'Pop and Housing Units'!$B$2:$B$115,0),MATCH('Property Value Dist'!BM$2,'Pop and Housing Units'!$B$2:$P$2,0))*INDEX(Assumptions!$A$1:$H$16,MATCH('Property Value Dist'!BM$4,Assumptions!$A$1:$A$16,0),MATCH('Property Value Dist'!BM$2,Assumptions!$A$1:$H$1,0)),0)</f>
        <v>1800</v>
      </c>
      <c r="BN85" s="19">
        <f>ROUND(INDEX('Pop and Housing Units'!$B$2:$P$115,MATCH('Property Value Dist'!$B85,'Pop and Housing Units'!$B$2:$B$115,0),MATCH('Property Value Dist'!BN$2,'Pop and Housing Units'!$B$2:$P$2,0))*INDEX(Assumptions!$A$1:$H$16,MATCH('Property Value Dist'!BN$4,Assumptions!$A$1:$A$16,0),MATCH('Property Value Dist'!BN$2,Assumptions!$A$1:$H$1,0)),0)</f>
        <v>300</v>
      </c>
      <c r="BO85" s="19">
        <f>ROUND(INDEX('Pop and Housing Units'!$B$2:$P$115,MATCH('Property Value Dist'!$B85,'Pop and Housing Units'!$B$2:$B$115,0),MATCH('Property Value Dist'!BO$2,'Pop and Housing Units'!$B$2:$P$2,0))*INDEX(Assumptions!$A$1:$H$16,MATCH('Property Value Dist'!BO$4,Assumptions!$A$1:$A$16,0),MATCH('Property Value Dist'!BO$2,Assumptions!$A$1:$H$1,0)),0)</f>
        <v>4899</v>
      </c>
      <c r="BP85" s="19">
        <f>ROUND(INDEX('Pop and Housing Units'!$B$2:$P$115,MATCH('Property Value Dist'!$B85,'Pop and Housing Units'!$B$2:$B$115,0),MATCH('Property Value Dist'!BP$2,'Pop and Housing Units'!$B$2:$P$2,0))*INDEX(Assumptions!$A$1:$H$16,MATCH('Property Value Dist'!BP$4,Assumptions!$A$1:$A$16,0),MATCH('Property Value Dist'!BP$2,Assumptions!$A$1:$H$1,0)),0)</f>
        <v>22766</v>
      </c>
      <c r="BQ85" s="19">
        <f>ROUND(INDEX('Pop and Housing Units'!$B$2:$P$115,MATCH('Property Value Dist'!$B85,'Pop and Housing Units'!$B$2:$B$115,0),MATCH('Property Value Dist'!BQ$2,'Pop and Housing Units'!$B$2:$P$2,0))*INDEX(Assumptions!$A$1:$H$16,MATCH('Property Value Dist'!BQ$4,Assumptions!$A$1:$A$16,0),MATCH('Property Value Dist'!BQ$2,Assumptions!$A$1:$H$1,0)),0)</f>
        <v>47362</v>
      </c>
      <c r="BR85" s="19">
        <f>ROUND(INDEX('Pop and Housing Units'!$B$2:$P$115,MATCH('Property Value Dist'!$B85,'Pop and Housing Units'!$B$2:$B$115,0),MATCH('Property Value Dist'!BR$2,'Pop and Housing Units'!$B$2:$P$2,0))*INDEX(Assumptions!$A$1:$H$16,MATCH('Property Value Dist'!BR$4,Assumptions!$A$1:$A$16,0),MATCH('Property Value Dist'!BR$2,Assumptions!$A$1:$H$1,0)),0)</f>
        <v>40073</v>
      </c>
      <c r="BS85" s="19">
        <f>ROUND(INDEX('Pop and Housing Units'!$B$2:$P$115,MATCH('Property Value Dist'!$B85,'Pop and Housing Units'!$B$2:$B$115,0),MATCH('Property Value Dist'!BS$2,'Pop and Housing Units'!$B$2:$P$2,0))*INDEX(Assumptions!$A$1:$H$16,MATCH('Property Value Dist'!BS$4,Assumptions!$A$1:$A$16,0),MATCH('Property Value Dist'!BS$2,Assumptions!$A$1:$H$1,0)),0)</f>
        <v>48142</v>
      </c>
      <c r="BT85" s="19">
        <f>ROUND(INDEX('Pop and Housing Units'!$B$2:$P$115,MATCH('Property Value Dist'!$B85,'Pop and Housing Units'!$B$2:$B$115,0),MATCH('Property Value Dist'!BT$2,'Pop and Housing Units'!$B$2:$P$2,0))*INDEX(Assumptions!$A$1:$H$16,MATCH('Property Value Dist'!BT$4,Assumptions!$A$1:$A$16,0),MATCH('Property Value Dist'!BT$2,Assumptions!$A$1:$H$1,0)),0)</f>
        <v>30745</v>
      </c>
      <c r="BU85" s="19">
        <f>ROUND(INDEX('Pop and Housing Units'!$B$2:$P$115,MATCH('Property Value Dist'!$B85,'Pop and Housing Units'!$B$2:$B$115,0),MATCH('Property Value Dist'!BU$2,'Pop and Housing Units'!$B$2:$P$2,0))*INDEX(Assumptions!$A$1:$H$16,MATCH('Property Value Dist'!BU$4,Assumptions!$A$1:$A$16,0),MATCH('Property Value Dist'!BU$2,Assumptions!$A$1:$H$1,0)),0)</f>
        <v>17457</v>
      </c>
      <c r="BV85" s="19">
        <f>ROUND(INDEX('Pop and Housing Units'!$B$2:$P$115,MATCH('Property Value Dist'!$B85,'Pop and Housing Units'!$B$2:$B$115,0),MATCH('Property Value Dist'!BV$2,'Pop and Housing Units'!$B$2:$P$2,0))*INDEX(Assumptions!$A$1:$H$16,MATCH('Property Value Dist'!BV$4,Assumptions!$A$1:$A$16,0),MATCH('Property Value Dist'!BV$2,Assumptions!$A$1:$H$1,0)),0)</f>
        <v>51051</v>
      </c>
      <c r="BW85" s="19">
        <f>ROUND(INDEX('Pop and Housing Units'!$B$2:$P$115,MATCH('Property Value Dist'!$B85,'Pop and Housing Units'!$B$2:$B$115,0),MATCH('Property Value Dist'!BW$2,'Pop and Housing Units'!$B$2:$P$2,0))*INDEX(Assumptions!$A$1:$H$16,MATCH('Property Value Dist'!BW$4,Assumptions!$A$1:$A$16,0),MATCH('Property Value Dist'!BW$2,Assumptions!$A$1:$H$1,0)),0)</f>
        <v>24026</v>
      </c>
      <c r="BX85" s="19">
        <f>ROUND(INDEX('Pop and Housing Units'!$B$2:$P$115,MATCH('Property Value Dist'!$B85,'Pop and Housing Units'!$B$2:$B$115,0),MATCH('Property Value Dist'!BX$2,'Pop and Housing Units'!$B$2:$P$2,0))*INDEX(Assumptions!$A$1:$H$16,MATCH('Property Value Dist'!BX$4,Assumptions!$A$1:$A$16,0),MATCH('Property Value Dist'!BX$2,Assumptions!$A$1:$H$1,0)),0)</f>
        <v>9148</v>
      </c>
      <c r="BY85" s="19">
        <f>ROUND(INDEX('Pop and Housing Units'!$B$2:$P$115,MATCH('Property Value Dist'!$B85,'Pop and Housing Units'!$B$2:$B$115,0),MATCH('Property Value Dist'!BY$2,'Pop and Housing Units'!$B$2:$P$2,0))*INDEX(Assumptions!$A$1:$H$16,MATCH('Property Value Dist'!BY$4,Assumptions!$A$1:$A$16,0),MATCH('Property Value Dist'!BY$2,Assumptions!$A$1:$H$1,0)),0)</f>
        <v>4739</v>
      </c>
      <c r="BZ85" s="19">
        <f>ROUND(INDEX('Pop and Housing Units'!$B$2:$P$115,MATCH('Property Value Dist'!$B85,'Pop and Housing Units'!$B$2:$B$115,0),MATCH('Property Value Dist'!BZ$2,'Pop and Housing Units'!$B$2:$P$2,0))*INDEX(Assumptions!$A$1:$H$16,MATCH('Property Value Dist'!BZ$4,Assumptions!$A$1:$A$16,0),MATCH('Property Value Dist'!BZ$2,Assumptions!$A$1:$H$1,0)),0)</f>
        <v>3239</v>
      </c>
      <c r="CA85" s="19">
        <f>ROUND(INDEX('Pop and Housing Units'!$B$2:$P$115,MATCH('Property Value Dist'!$B85,'Pop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85" s="19">
        <f>ROUND(INDEX('Pop and Housing Units'!$B$2:$P$115,MATCH('Property Value Dist'!$B85,'Pop and Housing Units'!$B$2:$B$115,0),MATCH('Property Value Dist'!CB$2,'Pop and Housing Units'!$B$2:$P$2,0))*INDEX(Assumptions!$A$1:$H$16,MATCH('Property Value Dist'!CB$4,Assumptions!$A$1:$A$16,0),MATCH('Property Value Dist'!CB$2,Assumptions!$A$1:$H$1,0)),0)</f>
        <v>1200</v>
      </c>
    </row>
    <row r="86" spans="2:80">
      <c r="B86" s="18">
        <f t="shared" si="7"/>
        <v>2101</v>
      </c>
      <c r="C86" s="17">
        <f>ROUND(INDEX('Pop and Housing Units'!$B$2:$P$115,MATCH('Property Value Dist'!$B86,'Pop and Housing Units'!$B$2:$B$115,0),MATCH('Property Value Dist'!C$2,'Pop and Housing Units'!$B$2:$P$2,0))*INDEX(Assumptions!$A$1:$H$16,MATCH('Property Value Dist'!C$4,Assumptions!$A$1:$A$16,0),MATCH('Property Value Dist'!C$2,Assumptions!$A$1:$H$1,0)),0)</f>
        <v>1331180</v>
      </c>
      <c r="D86" s="17">
        <f>ROUND(INDEX('Pop and Housing Units'!$B$2:$P$115,MATCH('Property Value Dist'!$B86,'Pop and Housing Units'!$B$2:$B$115,0),MATCH('Property Value Dist'!D$2,'Pop and Housing Units'!$B$2:$P$2,0))*INDEX(Assumptions!$A$1:$H$16,MATCH('Property Value Dist'!D$4,Assumptions!$A$1:$A$16,0),MATCH('Property Value Dist'!D$2,Assumptions!$A$1:$H$1,0)),0)</f>
        <v>1420958</v>
      </c>
      <c r="E86" s="17">
        <f>ROUND(INDEX('Pop and Housing Units'!$B$2:$P$115,MATCH('Property Value Dist'!$B86,'Pop and Housing Units'!$B$2:$B$115,0),MATCH('Property Value Dist'!E$2,'Pop and Housing Units'!$B$2:$P$2,0))*INDEX(Assumptions!$A$1:$H$16,MATCH('Property Value Dist'!E$4,Assumptions!$A$1:$A$16,0),MATCH('Property Value Dist'!E$2,Assumptions!$A$1:$H$1,0)),0)</f>
        <v>2151559</v>
      </c>
      <c r="F86" s="17">
        <f>ROUND(INDEX('Pop and Housing Units'!$B$2:$P$115,MATCH('Property Value Dist'!$B86,'Pop and Housing Units'!$B$2:$B$115,0),MATCH('Property Value Dist'!F$2,'Pop and Housing Units'!$B$2:$P$2,0))*INDEX(Assumptions!$A$1:$H$16,MATCH('Property Value Dist'!F$4,Assumptions!$A$1:$A$16,0),MATCH('Property Value Dist'!F$2,Assumptions!$A$1:$H$1,0)),0)</f>
        <v>4965613</v>
      </c>
      <c r="G86" s="17">
        <f>ROUND(INDEX('Pop and Housing Units'!$B$2:$P$115,MATCH('Property Value Dist'!$B86,'Pop and Housing Units'!$B$2:$B$115,0),MATCH('Property Value Dist'!G$2,'Pop and Housing Units'!$B$2:$P$2,0))*INDEX(Assumptions!$A$1:$H$16,MATCH('Property Value Dist'!G$4,Assumptions!$A$1:$A$16,0),MATCH('Property Value Dist'!G$2,Assumptions!$A$1:$H$1,0)),0)</f>
        <v>3337239</v>
      </c>
      <c r="H86" s="17">
        <f>ROUND(INDEX('Pop and Housing Units'!$B$2:$P$115,MATCH('Property Value Dist'!$B86,'Pop and Housing Units'!$B$2:$B$115,0),MATCH('Property Value Dist'!H$2,'Pop and Housing Units'!$B$2:$P$2,0))*INDEX(Assumptions!$A$1:$H$16,MATCH('Property Value Dist'!H$4,Assumptions!$A$1:$A$16,0),MATCH('Property Value Dist'!H$2,Assumptions!$A$1:$H$1,0)),0)</f>
        <v>2532339</v>
      </c>
      <c r="I86" s="17">
        <f>ROUND(INDEX('Pop and Housing Units'!$B$2:$P$115,MATCH('Property Value Dist'!$B86,'Pop and Housing Units'!$B$2:$B$115,0),MATCH('Property Value Dist'!I$2,'Pop and Housing Units'!$B$2:$P$2,0))*INDEX(Assumptions!$A$1:$H$16,MATCH('Property Value Dist'!I$4,Assumptions!$A$1:$A$16,0),MATCH('Property Value Dist'!I$2,Assumptions!$A$1:$H$1,0)),0)</f>
        <v>7095502</v>
      </c>
      <c r="J86" s="17">
        <f>ROUND(INDEX('Pop and Housing Units'!$B$2:$P$115,MATCH('Property Value Dist'!$B86,'Pop and Housing Units'!$B$2:$B$115,0),MATCH('Property Value Dist'!J$2,'Pop and Housing Units'!$B$2:$P$2,0))*INDEX(Assumptions!$A$1:$H$16,MATCH('Property Value Dist'!J$4,Assumptions!$A$1:$A$16,0),MATCH('Property Value Dist'!J$2,Assumptions!$A$1:$H$1,0)),0)</f>
        <v>3563230</v>
      </c>
      <c r="K86" s="17">
        <f>ROUND(INDEX('Pop and Housing Units'!$B$2:$P$115,MATCH('Property Value Dist'!$B86,'Pop and Housing Units'!$B$2:$B$115,0),MATCH('Property Value Dist'!K$2,'Pop and Housing Units'!$B$2:$P$2,0))*INDEX(Assumptions!$A$1:$H$16,MATCH('Property Value Dist'!K$4,Assumptions!$A$1:$A$16,0),MATCH('Property Value Dist'!K$2,Assumptions!$A$1:$H$1,0)),0)</f>
        <v>1634566</v>
      </c>
      <c r="L86" s="17">
        <f>ROUND(INDEX('Pop and Housing Units'!$B$2:$P$115,MATCH('Property Value Dist'!$B86,'Pop and Housing Units'!$B$2:$B$115,0),MATCH('Property Value Dist'!L$2,'Pop and Housing Units'!$B$2:$P$2,0))*INDEX(Assumptions!$A$1:$H$16,MATCH('Property Value Dist'!L$4,Assumptions!$A$1:$A$16,0),MATCH('Property Value Dist'!L$2,Assumptions!$A$1:$H$1,0)),0)</f>
        <v>1773875</v>
      </c>
      <c r="M86" s="17">
        <f>ROUND(INDEX('Pop and Housing Units'!$B$2:$P$115,MATCH('Property Value Dist'!$B86,'Pop and Housing Units'!$B$2:$B$115,0),MATCH('Property Value Dist'!M$2,'Pop and Housing Units'!$B$2:$P$2,0))*INDEX(Assumptions!$A$1:$H$16,MATCH('Property Value Dist'!M$4,Assumptions!$A$1:$A$16,0),MATCH('Property Value Dist'!M$2,Assumptions!$A$1:$H$1,0)),0)</f>
        <v>616058</v>
      </c>
      <c r="N86" s="17">
        <f>ROUND(INDEX('Pop and Housing Units'!$B$2:$P$115,MATCH('Property Value Dist'!$B86,'Pop and Housing Units'!$B$2:$B$115,0),MATCH('Property Value Dist'!N$2,'Pop and Housing Units'!$B$2:$P$2,0))*INDEX(Assumptions!$A$1:$H$16,MATCH('Property Value Dist'!N$4,Assumptions!$A$1:$A$16,0),MATCH('Property Value Dist'!N$2,Assumptions!$A$1:$H$1,0)),0)</f>
        <v>349822</v>
      </c>
      <c r="O86" s="17">
        <f>ROUND(INDEX('Pop and Housing Units'!$B$2:$P$115,MATCH('Property Value Dist'!$B86,'Pop and Housing Units'!$B$2:$B$115,0),MATCH('Property Value Dist'!O$2,'Pop and Housing Units'!$B$2:$P$2,0))*INDEX(Assumptions!$A$1:$H$16,MATCH('Property Value Dist'!O$4,Assumptions!$A$1:$A$16,0),MATCH('Property Value Dist'!O$2,Assumptions!$A$1:$H$1,0)),0)</f>
        <v>185746</v>
      </c>
      <c r="P86" s="17">
        <f>ROUND(INDEX('Pop and Housing Units'!$B$2:$P$115,MATCH('Property Value Dist'!$B86,'Pop and Housing Units'!$B$2:$B$115,0),MATCH('Property Value Dist'!P$2,'Pop and Housing Units'!$B$2:$P$2,0))*INDEX(Assumptions!$A$1:$H$16,MATCH('Property Value Dist'!P$4,Assumptions!$A$1:$A$16,0),MATCH('Property Value Dist'!P$2,Assumptions!$A$1:$H$1,0)),0)</f>
        <v>1380710</v>
      </c>
      <c r="Q86" s="17">
        <f>ROUND(INDEX('Pop and Housing Units'!$B$2:$P$115,MATCH('Property Value Dist'!$B86,'Pop and Housing Units'!$B$2:$B$115,0),MATCH('Property Value Dist'!Q$2,'Pop and Housing Units'!$B$2:$P$2,0))*INDEX(Assumptions!$A$1:$H$16,MATCH('Property Value Dist'!Q$4,Assumptions!$A$1:$A$16,0),MATCH('Property Value Dist'!Q$2,Assumptions!$A$1:$H$1,0)),0)</f>
        <v>1171313</v>
      </c>
      <c r="R86" s="17">
        <f>ROUND(INDEX('Pop and Housing Units'!$B$2:$P$115,MATCH('Property Value Dist'!$B86,'Pop and Housing Units'!$B$2:$B$115,0),MATCH('Property Value Dist'!R$2,'Pop and Housing Units'!$B$2:$P$2,0))*INDEX(Assumptions!$A$1:$H$16,MATCH('Property Value Dist'!R$4,Assumptions!$A$1:$A$16,0),MATCH('Property Value Dist'!R$2,Assumptions!$A$1:$H$1,0)),0)</f>
        <v>1511583</v>
      </c>
      <c r="S86" s="17">
        <f>ROUND(INDEX('Pop and Housing Units'!$B$2:$P$115,MATCH('Property Value Dist'!$B86,'Pop and Housing Units'!$B$2:$B$115,0),MATCH('Property Value Dist'!S$2,'Pop and Housing Units'!$B$2:$P$2,0))*INDEX(Assumptions!$A$1:$H$16,MATCH('Property Value Dist'!S$4,Assumptions!$A$1:$A$16,0),MATCH('Property Value Dist'!S$2,Assumptions!$A$1:$H$1,0)),0)</f>
        <v>3339442</v>
      </c>
      <c r="T86" s="17">
        <f>ROUND(INDEX('Pop and Housing Units'!$B$2:$P$115,MATCH('Property Value Dist'!$B86,'Pop and Housing Units'!$B$2:$B$115,0),MATCH('Property Value Dist'!T$2,'Pop and Housing Units'!$B$2:$P$2,0))*INDEX(Assumptions!$A$1:$H$16,MATCH('Property Value Dist'!T$4,Assumptions!$A$1:$A$16,0),MATCH('Property Value Dist'!T$2,Assumptions!$A$1:$H$1,0)),0)</f>
        <v>2442962</v>
      </c>
      <c r="U86" s="17">
        <f>ROUND(INDEX('Pop and Housing Units'!$B$2:$P$115,MATCH('Property Value Dist'!$B86,'Pop and Housing Units'!$B$2:$B$115,0),MATCH('Property Value Dist'!U$2,'Pop and Housing Units'!$B$2:$P$2,0))*INDEX(Assumptions!$A$1:$H$16,MATCH('Property Value Dist'!U$4,Assumptions!$A$1:$A$16,0),MATCH('Property Value Dist'!U$2,Assumptions!$A$1:$H$1,0)),0)</f>
        <v>2065612</v>
      </c>
      <c r="V86" s="17">
        <f>ROUND(INDEX('Pop and Housing Units'!$B$2:$P$115,MATCH('Property Value Dist'!$B86,'Pop and Housing Units'!$B$2:$B$115,0),MATCH('Property Value Dist'!V$2,'Pop and Housing Units'!$B$2:$P$2,0))*INDEX(Assumptions!$A$1:$H$16,MATCH('Property Value Dist'!V$4,Assumptions!$A$1:$A$16,0),MATCH('Property Value Dist'!V$2,Assumptions!$A$1:$H$1,0)),0)</f>
        <v>5330893</v>
      </c>
      <c r="W86" s="17">
        <f>ROUND(INDEX('Pop and Housing Units'!$B$2:$P$115,MATCH('Property Value Dist'!$B86,'Pop and Housing Units'!$B$2:$B$115,0),MATCH('Property Value Dist'!W$2,'Pop and Housing Units'!$B$2:$P$2,0))*INDEX(Assumptions!$A$1:$H$16,MATCH('Property Value Dist'!W$4,Assumptions!$A$1:$A$16,0),MATCH('Property Value Dist'!W$2,Assumptions!$A$1:$H$1,0)),0)</f>
        <v>2456050</v>
      </c>
      <c r="X86" s="17">
        <f>ROUND(INDEX('Pop and Housing Units'!$B$2:$P$115,MATCH('Property Value Dist'!$B86,'Pop and Housing Units'!$B$2:$B$115,0),MATCH('Property Value Dist'!X$2,'Pop and Housing Units'!$B$2:$P$2,0))*INDEX(Assumptions!$A$1:$H$16,MATCH('Property Value Dist'!X$4,Assumptions!$A$1:$A$16,0),MATCH('Property Value Dist'!X$2,Assumptions!$A$1:$H$1,0)),0)</f>
        <v>1060071</v>
      </c>
      <c r="Y86" s="17">
        <f>ROUND(INDEX('Pop and Housing Units'!$B$2:$P$115,MATCH('Property Value Dist'!$B86,'Pop and Housing Units'!$B$2:$B$115,0),MATCH('Property Value Dist'!Y$2,'Pop and Housing Units'!$B$2:$P$2,0))*INDEX(Assumptions!$A$1:$H$16,MATCH('Property Value Dist'!Y$4,Assumptions!$A$1:$A$16,0),MATCH('Property Value Dist'!Y$2,Assumptions!$A$1:$H$1,0)),0)</f>
        <v>676177</v>
      </c>
      <c r="Z86" s="17">
        <f>ROUND(INDEX('Pop and Housing Units'!$B$2:$P$115,MATCH('Property Value Dist'!$B86,'Pop and Housing Units'!$B$2:$B$115,0),MATCH('Property Value Dist'!Z$2,'Pop and Housing Units'!$B$2:$P$2,0))*INDEX(Assumptions!$A$1:$H$16,MATCH('Property Value Dist'!Z$4,Assumptions!$A$1:$A$16,0),MATCH('Property Value Dist'!Z$2,Assumptions!$A$1:$H$1,0)),0)</f>
        <v>174497</v>
      </c>
      <c r="AA86" s="17">
        <f>ROUND(INDEX('Pop and Housing Units'!$B$2:$P$115,MATCH('Property Value Dist'!$B86,'Pop and Housing Units'!$B$2:$B$115,0),MATCH('Property Value Dist'!AA$2,'Pop and Housing Units'!$B$2:$P$2,0))*INDEX(Assumptions!$A$1:$H$16,MATCH('Property Value Dist'!AA$4,Assumptions!$A$1:$A$16,0),MATCH('Property Value Dist'!AA$2,Assumptions!$A$1:$H$1,0)),0)</f>
        <v>122148</v>
      </c>
      <c r="AB86" s="17">
        <f>ROUND(INDEX('Pop and Housing Units'!$B$2:$P$115,MATCH('Property Value Dist'!$B86,'Pop and Housing Units'!$B$2:$B$115,0),MATCH('Property Value Dist'!AB$2,'Pop and Housing Units'!$B$2:$P$2,0))*INDEX(Assumptions!$A$1:$H$16,MATCH('Property Value Dist'!AB$4,Assumptions!$A$1:$A$16,0),MATCH('Property Value Dist'!AB$2,Assumptions!$A$1:$H$1,0)),0)</f>
        <v>80705</v>
      </c>
      <c r="AC86" s="17">
        <f>ROUND(INDEX('Pop and Housing Units'!$B$2:$P$115,MATCH('Property Value Dist'!$B86,'Pop and Housing Units'!$B$2:$B$115,0),MATCH('Property Value Dist'!AC$2,'Pop and Housing Units'!$B$2:$P$2,0))*INDEX(Assumptions!$A$1:$H$16,MATCH('Property Value Dist'!AC$4,Assumptions!$A$1:$A$16,0),MATCH('Property Value Dist'!AC$2,Assumptions!$A$1:$H$1,0)),0)</f>
        <v>864474</v>
      </c>
      <c r="AD86" s="17">
        <f>ROUND(INDEX('Pop and Housing Units'!$B$2:$P$115,MATCH('Property Value Dist'!$B86,'Pop and Housing Units'!$B$2:$B$115,0),MATCH('Property Value Dist'!AD$2,'Pop and Housing Units'!$B$2:$P$2,0))*INDEX(Assumptions!$A$1:$H$16,MATCH('Property Value Dist'!AD$4,Assumptions!$A$1:$A$16,0),MATCH('Property Value Dist'!AD$2,Assumptions!$A$1:$H$1,0)),0)</f>
        <v>1512829</v>
      </c>
      <c r="AE86" s="17">
        <f>ROUND(INDEX('Pop and Housing Units'!$B$2:$P$115,MATCH('Property Value Dist'!$B86,'Pop and Housing Units'!$B$2:$B$115,0),MATCH('Property Value Dist'!AE$2,'Pop and Housing Units'!$B$2:$P$2,0))*INDEX(Assumptions!$A$1:$H$16,MATCH('Property Value Dist'!AE$4,Assumptions!$A$1:$A$16,0),MATCH('Property Value Dist'!AE$2,Assumptions!$A$1:$H$1,0)),0)</f>
        <v>2726977</v>
      </c>
      <c r="AF86" s="17">
        <f>ROUND(INDEX('Pop and Housing Units'!$B$2:$P$115,MATCH('Property Value Dist'!$B86,'Pop and Housing Units'!$B$2:$B$115,0),MATCH('Property Value Dist'!AF$2,'Pop and Housing Units'!$B$2:$P$2,0))*INDEX(Assumptions!$A$1:$H$16,MATCH('Property Value Dist'!AF$4,Assumptions!$A$1:$A$16,0),MATCH('Property Value Dist'!AF$2,Assumptions!$A$1:$H$1,0)),0)</f>
        <v>5247549</v>
      </c>
      <c r="AG86" s="17">
        <f>ROUND(INDEX('Pop and Housing Units'!$B$2:$P$115,MATCH('Property Value Dist'!$B86,'Pop and Housing Units'!$B$2:$B$115,0),MATCH('Property Value Dist'!AG$2,'Pop and Housing Units'!$B$2:$P$2,0))*INDEX(Assumptions!$A$1:$H$16,MATCH('Property Value Dist'!AG$4,Assumptions!$A$1:$A$16,0),MATCH('Property Value Dist'!AG$2,Assumptions!$A$1:$H$1,0)),0)</f>
        <v>2556997</v>
      </c>
      <c r="AH86" s="17">
        <f>ROUND(INDEX('Pop and Housing Units'!$B$2:$P$115,MATCH('Property Value Dist'!$B86,'Pop and Housing Units'!$B$2:$B$115,0),MATCH('Property Value Dist'!AH$2,'Pop and Housing Units'!$B$2:$P$2,0))*INDEX(Assumptions!$A$1:$H$16,MATCH('Property Value Dist'!AH$4,Assumptions!$A$1:$A$16,0),MATCH('Property Value Dist'!AH$2,Assumptions!$A$1:$H$1,0)),0)</f>
        <v>1847934</v>
      </c>
      <c r="AI86" s="17">
        <f>ROUND(INDEX('Pop and Housing Units'!$B$2:$P$115,MATCH('Property Value Dist'!$B86,'Pop and Housing Units'!$B$2:$B$115,0),MATCH('Property Value Dist'!AI$2,'Pop and Housing Units'!$B$2:$P$2,0))*INDEX(Assumptions!$A$1:$H$16,MATCH('Property Value Dist'!AI$4,Assumptions!$A$1:$A$16,0),MATCH('Property Value Dist'!AI$2,Assumptions!$A$1:$H$1,0)),0)</f>
        <v>4599194</v>
      </c>
      <c r="AJ86" s="17">
        <f>ROUND(INDEX('Pop and Housing Units'!$B$2:$P$115,MATCH('Property Value Dist'!$B86,'Pop and Housing Units'!$B$2:$B$115,0),MATCH('Property Value Dist'!AJ$2,'Pop and Housing Units'!$B$2:$P$2,0))*INDEX(Assumptions!$A$1:$H$16,MATCH('Property Value Dist'!AJ$4,Assumptions!$A$1:$A$16,0),MATCH('Property Value Dist'!AJ$2,Assumptions!$A$1:$H$1,0)),0)</f>
        <v>2447723</v>
      </c>
      <c r="AK86" s="17">
        <f>ROUND(INDEX('Pop and Housing Units'!$B$2:$P$115,MATCH('Property Value Dist'!$B86,'Pop and Housing Units'!$B$2:$B$115,0),MATCH('Property Value Dist'!AK$2,'Pop and Housing Units'!$B$2:$P$2,0))*INDEX(Assumptions!$A$1:$H$16,MATCH('Property Value Dist'!AK$4,Assumptions!$A$1:$A$16,0),MATCH('Property Value Dist'!AK$2,Assumptions!$A$1:$H$1,0)),0)</f>
        <v>1053881</v>
      </c>
      <c r="AL86" s="17">
        <f>ROUND(INDEX('Pop and Housing Units'!$B$2:$P$115,MATCH('Property Value Dist'!$B86,'Pop and Housing Units'!$B$2:$B$115,0),MATCH('Property Value Dist'!AL$2,'Pop and Housing Units'!$B$2:$P$2,0))*INDEX(Assumptions!$A$1:$H$16,MATCH('Property Value Dist'!AL$4,Assumptions!$A$1:$A$16,0),MATCH('Property Value Dist'!AL$2,Assumptions!$A$1:$H$1,0)),0)</f>
        <v>1034454</v>
      </c>
      <c r="AM86" s="17">
        <f>ROUND(INDEX('Pop and Housing Units'!$B$2:$P$115,MATCH('Property Value Dist'!$B86,'Pop and Housing Units'!$B$2:$B$115,0),MATCH('Property Value Dist'!AM$2,'Pop and Housing Units'!$B$2:$P$2,0))*INDEX(Assumptions!$A$1:$H$16,MATCH('Property Value Dist'!AM$4,Assumptions!$A$1:$A$16,0),MATCH('Property Value Dist'!AM$2,Assumptions!$A$1:$H$1,0)),0)</f>
        <v>211262</v>
      </c>
      <c r="AN86" s="17">
        <f>ROUND(INDEX('Pop and Housing Units'!$B$2:$P$115,MATCH('Property Value Dist'!$B86,'Pop and Housing Units'!$B$2:$B$115,0),MATCH('Property Value Dist'!AN$2,'Pop and Housing Units'!$B$2:$P$2,0))*INDEX(Assumptions!$A$1:$H$16,MATCH('Property Value Dist'!AN$4,Assumptions!$A$1:$A$16,0),MATCH('Property Value Dist'!AN$2,Assumptions!$A$1:$H$1,0)),0)</f>
        <v>87419</v>
      </c>
      <c r="AO86" s="17">
        <f>ROUND(INDEX('Pop and Housing Units'!$B$2:$P$115,MATCH('Property Value Dist'!$B86,'Pop and Housing Units'!$B$2:$B$115,0),MATCH('Property Value Dist'!AO$2,'Pop and Housing Units'!$B$2:$P$2,0))*INDEX(Assumptions!$A$1:$H$16,MATCH('Property Value Dist'!AO$4,Assumptions!$A$1:$A$16,0),MATCH('Property Value Dist'!AO$2,Assumptions!$A$1:$H$1,0)),0)</f>
        <v>92275</v>
      </c>
      <c r="AP86" s="17">
        <f>ROUND(INDEX('Pop and Housing Units'!$B$2:$P$115,MATCH('Property Value Dist'!$B86,'Pop and Housing Units'!$B$2:$B$115,0),MATCH('Property Value Dist'!AP$2,'Pop and Housing Units'!$B$2:$P$2,0))*INDEX(Assumptions!$A$1:$H$16,MATCH('Property Value Dist'!AP$4,Assumptions!$A$1:$A$16,0),MATCH('Property Value Dist'!AP$2,Assumptions!$A$1:$H$1,0)),0)</f>
        <v>158817</v>
      </c>
      <c r="AQ86" s="17">
        <f>ROUND(INDEX('Pop and Housing Units'!$B$2:$P$115,MATCH('Property Value Dist'!$B86,'Pop and Housing Units'!$B$2:$B$115,0),MATCH('Property Value Dist'!AQ$2,'Pop and Housing Units'!$B$2:$P$2,0))*INDEX(Assumptions!$A$1:$H$16,MATCH('Property Value Dist'!AQ$4,Assumptions!$A$1:$A$16,0),MATCH('Property Value Dist'!AQ$2,Assumptions!$A$1:$H$1,0)),0)</f>
        <v>159324</v>
      </c>
      <c r="AR86" s="17">
        <f>ROUND(INDEX('Pop and Housing Units'!$B$2:$P$115,MATCH('Property Value Dist'!$B86,'Pop and Housing Units'!$B$2:$B$115,0),MATCH('Property Value Dist'!AR$2,'Pop and Housing Units'!$B$2:$P$2,0))*INDEX(Assumptions!$A$1:$H$16,MATCH('Property Value Dist'!AR$4,Assumptions!$A$1:$A$16,0),MATCH('Property Value Dist'!AR$2,Assumptions!$A$1:$H$1,0)),0)</f>
        <v>133164</v>
      </c>
      <c r="AS86" s="17">
        <f>ROUND(INDEX('Pop and Housing Units'!$B$2:$P$115,MATCH('Property Value Dist'!$B86,'Pop and Housing Units'!$B$2:$B$115,0),MATCH('Property Value Dist'!AS$2,'Pop and Housing Units'!$B$2:$P$2,0))*INDEX(Assumptions!$A$1:$H$16,MATCH('Property Value Dist'!AS$4,Assumptions!$A$1:$A$16,0),MATCH('Property Value Dist'!AS$2,Assumptions!$A$1:$H$1,0)),0)</f>
        <v>145653</v>
      </c>
      <c r="AT86" s="17">
        <f>ROUND(INDEX('Pop and Housing Units'!$B$2:$P$115,MATCH('Property Value Dist'!$B86,'Pop and Housing Units'!$B$2:$B$115,0),MATCH('Property Value Dist'!AT$2,'Pop and Housing Units'!$B$2:$P$2,0))*INDEX(Assumptions!$A$1:$H$16,MATCH('Property Value Dist'!AT$4,Assumptions!$A$1:$A$16,0),MATCH('Property Value Dist'!AT$2,Assumptions!$A$1:$H$1,0)),0)</f>
        <v>73924</v>
      </c>
      <c r="AU86" s="17">
        <f>ROUND(INDEX('Pop and Housing Units'!$B$2:$P$115,MATCH('Property Value Dist'!$B86,'Pop and Housing Units'!$B$2:$B$115,0),MATCH('Property Value Dist'!AU$2,'Pop and Housing Units'!$B$2:$P$2,0))*INDEX(Assumptions!$A$1:$H$16,MATCH('Property Value Dist'!AU$4,Assumptions!$A$1:$A$16,0),MATCH('Property Value Dist'!AU$2,Assumptions!$A$1:$H$1,0)),0)</f>
        <v>28439</v>
      </c>
      <c r="AV86" s="17">
        <f>ROUND(INDEX('Pop and Housing Units'!$B$2:$P$115,MATCH('Property Value Dist'!$B86,'Pop and Housing Units'!$B$2:$B$115,0),MATCH('Property Value Dist'!AV$2,'Pop and Housing Units'!$B$2:$P$2,0))*INDEX(Assumptions!$A$1:$H$16,MATCH('Property Value Dist'!AV$4,Assumptions!$A$1:$A$16,0),MATCH('Property Value Dist'!AV$2,Assumptions!$A$1:$H$1,0)),0)</f>
        <v>85485</v>
      </c>
      <c r="AW86" s="17">
        <f>ROUND(INDEX('Pop and Housing Units'!$B$2:$P$115,MATCH('Property Value Dist'!$B86,'Pop and Housing Units'!$B$2:$B$115,0),MATCH('Property Value Dist'!AW$2,'Pop and Housing Units'!$B$2:$P$2,0))*INDEX(Assumptions!$A$1:$H$16,MATCH('Property Value Dist'!AW$4,Assumptions!$A$1:$A$16,0),MATCH('Property Value Dist'!AW$2,Assumptions!$A$1:$H$1,0)),0)</f>
        <v>24557</v>
      </c>
      <c r="AX86" s="17">
        <f>ROUND(INDEX('Pop and Housing Units'!$B$2:$P$115,MATCH('Property Value Dist'!$B86,'Pop and Housing Units'!$B$2:$B$115,0),MATCH('Property Value Dist'!AX$2,'Pop and Housing Units'!$B$2:$P$2,0))*INDEX(Assumptions!$A$1:$H$16,MATCH('Property Value Dist'!AX$4,Assumptions!$A$1:$A$16,0),MATCH('Property Value Dist'!AX$2,Assumptions!$A$1:$H$1,0)),0)</f>
        <v>15443</v>
      </c>
      <c r="AY86" s="17">
        <f>ROUND(INDEX('Pop and Housing Units'!$B$2:$P$115,MATCH('Property Value Dist'!$B86,'Pop and Housing Units'!$B$2:$B$115,0),MATCH('Property Value Dist'!AY$2,'Pop and Housing Units'!$B$2:$P$2,0))*INDEX(Assumptions!$A$1:$H$16,MATCH('Property Value Dist'!AY$4,Assumptions!$A$1:$A$16,0),MATCH('Property Value Dist'!AY$2,Assumptions!$A$1:$H$1,0)),0)</f>
        <v>9114</v>
      </c>
      <c r="AZ86" s="17">
        <f>ROUND(INDEX('Pop and Housing Units'!$B$2:$P$115,MATCH('Property Value Dist'!$B86,'Pop and Housing Units'!$B$2:$B$115,0),MATCH('Property Value Dist'!AZ$2,'Pop and Housing Units'!$B$2:$P$2,0))*INDEX(Assumptions!$A$1:$H$16,MATCH('Property Value Dist'!AZ$4,Assumptions!$A$1:$A$16,0),MATCH('Property Value Dist'!AZ$2,Assumptions!$A$1:$H$1,0)),0)</f>
        <v>2194</v>
      </c>
      <c r="BA86" s="17">
        <f>ROUND(INDEX('Pop and Housing Units'!$B$2:$P$115,MATCH('Property Value Dist'!$B86,'Pop and Housing Units'!$B$2:$B$115,0),MATCH('Property Value Dist'!BA$2,'Pop and Housing Units'!$B$2:$P$2,0))*INDEX(Assumptions!$A$1:$H$16,MATCH('Property Value Dist'!BA$4,Assumptions!$A$1:$A$16,0),MATCH('Property Value Dist'!BA$2,Assumptions!$A$1:$H$1,0)),0)</f>
        <v>5063</v>
      </c>
      <c r="BB86" s="17">
        <f>ROUND(INDEX('Pop and Housing Units'!$B$2:$P$115,MATCH('Property Value Dist'!$B86,'Pop and Housing Units'!$B$2:$B$115,0),MATCH('Property Value Dist'!BB$2,'Pop and Housing Units'!$B$2:$P$2,0))*INDEX(Assumptions!$A$1:$H$16,MATCH('Property Value Dist'!BB$4,Assumptions!$A$1:$A$16,0),MATCH('Property Value Dist'!BB$2,Assumptions!$A$1:$H$1,0)),0)</f>
        <v>2700</v>
      </c>
      <c r="BC86" s="17">
        <f>ROUND(INDEX('Pop and Housing Units'!$B$2:$P$115,MATCH('Property Value Dist'!$B86,'Pop and Housing Units'!$B$2:$B$115,0),MATCH('Property Value Dist'!BC$2,'Pop and Housing Units'!$B$2:$P$2,0))*INDEX(Assumptions!$A$1:$H$16,MATCH('Property Value Dist'!BC$4,Assumptions!$A$1:$A$16,0),MATCH('Property Value Dist'!BC$2,Assumptions!$A$1:$H$1,0)),0)</f>
        <v>100119</v>
      </c>
      <c r="BD86" s="17">
        <f>ROUND(INDEX('Pop and Housing Units'!$B$2:$P$115,MATCH('Property Value Dist'!$B86,'Pop and Housing Units'!$B$2:$B$115,0),MATCH('Property Value Dist'!BD$2,'Pop and Housing Units'!$B$2:$P$2,0))*INDEX(Assumptions!$A$1:$H$16,MATCH('Property Value Dist'!BD$4,Assumptions!$A$1:$A$16,0),MATCH('Property Value Dist'!BD$2,Assumptions!$A$1:$H$1,0)),0)</f>
        <v>140427</v>
      </c>
      <c r="BE86" s="17">
        <f>ROUND(INDEX('Pop and Housing Units'!$B$2:$P$115,MATCH('Property Value Dist'!$B86,'Pop and Housing Units'!$B$2:$B$115,0),MATCH('Property Value Dist'!BE$2,'Pop and Housing Units'!$B$2:$P$2,0))*INDEX(Assumptions!$A$1:$H$16,MATCH('Property Value Dist'!BE$4,Assumptions!$A$1:$A$16,0),MATCH('Property Value Dist'!BE$2,Assumptions!$A$1:$H$1,0)),0)</f>
        <v>190085</v>
      </c>
      <c r="BF86" s="17">
        <f>ROUND(INDEX('Pop and Housing Units'!$B$2:$P$115,MATCH('Property Value Dist'!$B86,'Pop and Housing Units'!$B$2:$B$115,0),MATCH('Property Value Dist'!BF$2,'Pop and Housing Units'!$B$2:$P$2,0))*INDEX(Assumptions!$A$1:$H$16,MATCH('Property Value Dist'!BF$4,Assumptions!$A$1:$A$16,0),MATCH('Property Value Dist'!BF$2,Assumptions!$A$1:$H$1,0)),0)</f>
        <v>187672</v>
      </c>
      <c r="BG86" s="17">
        <f>ROUND(INDEX('Pop and Housing Units'!$B$2:$P$115,MATCH('Property Value Dist'!$B86,'Pop and Housing Units'!$B$2:$B$115,0),MATCH('Property Value Dist'!BG$2,'Pop and Housing Units'!$B$2:$P$2,0))*INDEX(Assumptions!$A$1:$H$16,MATCH('Property Value Dist'!BG$4,Assumptions!$A$1:$A$16,0),MATCH('Property Value Dist'!BG$2,Assumptions!$A$1:$H$1,0)),0)</f>
        <v>119821</v>
      </c>
      <c r="BH86" s="17">
        <f>ROUND(INDEX('Pop and Housing Units'!$B$2:$P$115,MATCH('Property Value Dist'!$B86,'Pop and Housing Units'!$B$2:$B$115,0),MATCH('Property Value Dist'!BH$2,'Pop and Housing Units'!$B$2:$P$2,0))*INDEX(Assumptions!$A$1:$H$16,MATCH('Property Value Dist'!BH$4,Assumptions!$A$1:$A$16,0),MATCH('Property Value Dist'!BH$2,Assumptions!$A$1:$H$1,0)),0)</f>
        <v>68254</v>
      </c>
      <c r="BI86" s="17">
        <f>ROUND(INDEX('Pop and Housing Units'!$B$2:$P$115,MATCH('Property Value Dist'!$B86,'Pop and Housing Units'!$B$2:$B$115,0),MATCH('Property Value Dist'!BI$2,'Pop and Housing Units'!$B$2:$P$2,0))*INDEX(Assumptions!$A$1:$H$16,MATCH('Property Value Dist'!BI$4,Assumptions!$A$1:$A$16,0),MATCH('Property Value Dist'!BI$2,Assumptions!$A$1:$H$1,0)),0)</f>
        <v>126656</v>
      </c>
      <c r="BJ86" s="17">
        <f>ROUND(INDEX('Pop and Housing Units'!$B$2:$P$115,MATCH('Property Value Dist'!$B86,'Pop and Housing Units'!$B$2:$B$115,0),MATCH('Property Value Dist'!BJ$2,'Pop and Housing Units'!$B$2:$P$2,0))*INDEX(Assumptions!$A$1:$H$16,MATCH('Property Value Dist'!BJ$4,Assumptions!$A$1:$A$16,0),MATCH('Property Value Dist'!BJ$2,Assumptions!$A$1:$H$1,0)),0)</f>
        <v>42118</v>
      </c>
      <c r="BK86" s="17">
        <f>ROUND(INDEX('Pop and Housing Units'!$B$2:$P$115,MATCH('Property Value Dist'!$B86,'Pop and Housing Units'!$B$2:$B$115,0),MATCH('Property Value Dist'!BK$2,'Pop and Housing Units'!$B$2:$P$2,0))*INDEX(Assumptions!$A$1:$H$16,MATCH('Property Value Dist'!BK$4,Assumptions!$A$1:$A$16,0),MATCH('Property Value Dist'!BK$2,Assumptions!$A$1:$H$1,0)),0)</f>
        <v>13972</v>
      </c>
      <c r="BL86" s="17">
        <f>ROUND(INDEX('Pop and Housing Units'!$B$2:$P$115,MATCH('Property Value Dist'!$B86,'Pop and Housing Units'!$B$2:$B$115,0),MATCH('Property Value Dist'!BL$2,'Pop and Housing Units'!$B$2:$P$2,0))*INDEX(Assumptions!$A$1:$H$16,MATCH('Property Value Dist'!BL$4,Assumptions!$A$1:$A$16,0),MATCH('Property Value Dist'!BL$2,Assumptions!$A$1:$H$1,0)),0)</f>
        <v>9047</v>
      </c>
      <c r="BM86" s="17">
        <f>ROUND(INDEX('Pop and Housing Units'!$B$2:$P$115,MATCH('Property Value Dist'!$B86,'Pop and Housing Units'!$B$2:$B$115,0),MATCH('Property Value Dist'!BM$2,'Pop and Housing Units'!$B$2:$P$2,0))*INDEX(Assumptions!$A$1:$H$16,MATCH('Property Value Dist'!BM$4,Assumptions!$A$1:$A$16,0),MATCH('Property Value Dist'!BM$2,Assumptions!$A$1:$H$1,0)),0)</f>
        <v>1809</v>
      </c>
      <c r="BN86" s="17">
        <f>ROUND(INDEX('Pop and Housing Units'!$B$2:$P$115,MATCH('Property Value Dist'!$B86,'Pop and Housing Units'!$B$2:$B$115,0),MATCH('Property Value Dist'!BN$2,'Pop and Housing Units'!$B$2:$P$2,0))*INDEX(Assumptions!$A$1:$H$16,MATCH('Property Value Dist'!BN$4,Assumptions!$A$1:$A$16,0),MATCH('Property Value Dist'!BN$2,Assumptions!$A$1:$H$1,0)),0)</f>
        <v>302</v>
      </c>
      <c r="BO86" s="17">
        <f>ROUND(INDEX('Pop and Housing Units'!$B$2:$P$115,MATCH('Property Value Dist'!$B86,'Pop and Housing Units'!$B$2:$B$115,0),MATCH('Property Value Dist'!BO$2,'Pop and Housing Units'!$B$2:$P$2,0))*INDEX(Assumptions!$A$1:$H$16,MATCH('Property Value Dist'!BO$4,Assumptions!$A$1:$A$16,0),MATCH('Property Value Dist'!BO$2,Assumptions!$A$1:$H$1,0)),0)</f>
        <v>4926</v>
      </c>
      <c r="BP86" s="17">
        <f>ROUND(INDEX('Pop and Housing Units'!$B$2:$P$115,MATCH('Property Value Dist'!$B86,'Pop and Housing Units'!$B$2:$B$115,0),MATCH('Property Value Dist'!BP$2,'Pop and Housing Units'!$B$2:$P$2,0))*INDEX(Assumptions!$A$1:$H$16,MATCH('Property Value Dist'!BP$4,Assumptions!$A$1:$A$16,0),MATCH('Property Value Dist'!BP$2,Assumptions!$A$1:$H$1,0)),0)</f>
        <v>22994</v>
      </c>
      <c r="BQ86" s="17">
        <f>ROUND(INDEX('Pop and Housing Units'!$B$2:$P$115,MATCH('Property Value Dist'!$B86,'Pop and Housing Units'!$B$2:$B$115,0),MATCH('Property Value Dist'!BQ$2,'Pop and Housing Units'!$B$2:$P$2,0))*INDEX(Assumptions!$A$1:$H$16,MATCH('Property Value Dist'!BQ$4,Assumptions!$A$1:$A$16,0),MATCH('Property Value Dist'!BQ$2,Assumptions!$A$1:$H$1,0)),0)</f>
        <v>47835</v>
      </c>
      <c r="BR86" s="17">
        <f>ROUND(INDEX('Pop and Housing Units'!$B$2:$P$115,MATCH('Property Value Dist'!$B86,'Pop and Housing Units'!$B$2:$B$115,0),MATCH('Property Value Dist'!BR$2,'Pop and Housing Units'!$B$2:$P$2,0))*INDEX(Assumptions!$A$1:$H$16,MATCH('Property Value Dist'!BR$4,Assumptions!$A$1:$A$16,0),MATCH('Property Value Dist'!BR$2,Assumptions!$A$1:$H$1,0)),0)</f>
        <v>40474</v>
      </c>
      <c r="BS86" s="17">
        <f>ROUND(INDEX('Pop and Housing Units'!$B$2:$P$115,MATCH('Property Value Dist'!$B86,'Pop and Housing Units'!$B$2:$B$115,0),MATCH('Property Value Dist'!BS$2,'Pop and Housing Units'!$B$2:$P$2,0))*INDEX(Assumptions!$A$1:$H$16,MATCH('Property Value Dist'!BS$4,Assumptions!$A$1:$A$16,0),MATCH('Property Value Dist'!BS$2,Assumptions!$A$1:$H$1,0)),0)</f>
        <v>48623</v>
      </c>
      <c r="BT86" s="17">
        <f>ROUND(INDEX('Pop and Housing Units'!$B$2:$P$115,MATCH('Property Value Dist'!$B86,'Pop and Housing Units'!$B$2:$B$115,0),MATCH('Property Value Dist'!BT$2,'Pop and Housing Units'!$B$2:$P$2,0))*INDEX(Assumptions!$A$1:$H$16,MATCH('Property Value Dist'!BT$4,Assumptions!$A$1:$A$16,0),MATCH('Property Value Dist'!BT$2,Assumptions!$A$1:$H$1,0)),0)</f>
        <v>31052</v>
      </c>
      <c r="BU86" s="17">
        <f>ROUND(INDEX('Pop and Housing Units'!$B$2:$P$115,MATCH('Property Value Dist'!$B86,'Pop and Housing Units'!$B$2:$B$115,0),MATCH('Property Value Dist'!BU$2,'Pop and Housing Units'!$B$2:$P$2,0))*INDEX(Assumptions!$A$1:$H$16,MATCH('Property Value Dist'!BU$4,Assumptions!$A$1:$A$16,0),MATCH('Property Value Dist'!BU$2,Assumptions!$A$1:$H$1,0)),0)</f>
        <v>17631</v>
      </c>
      <c r="BV86" s="17">
        <f>ROUND(INDEX('Pop and Housing Units'!$B$2:$P$115,MATCH('Property Value Dist'!$B86,'Pop and Housing Units'!$B$2:$B$115,0),MATCH('Property Value Dist'!BV$2,'Pop and Housing Units'!$B$2:$P$2,0))*INDEX(Assumptions!$A$1:$H$16,MATCH('Property Value Dist'!BV$4,Assumptions!$A$1:$A$16,0),MATCH('Property Value Dist'!BV$2,Assumptions!$A$1:$H$1,0)),0)</f>
        <v>51561</v>
      </c>
      <c r="BW86" s="17">
        <f>ROUND(INDEX('Pop and Housing Units'!$B$2:$P$115,MATCH('Property Value Dist'!$B86,'Pop and Housing Units'!$B$2:$B$115,0),MATCH('Property Value Dist'!BW$2,'Pop and Housing Units'!$B$2:$P$2,0))*INDEX(Assumptions!$A$1:$H$16,MATCH('Property Value Dist'!BW$4,Assumptions!$A$1:$A$16,0),MATCH('Property Value Dist'!BW$2,Assumptions!$A$1:$H$1,0)),0)</f>
        <v>24266</v>
      </c>
      <c r="BX86" s="17">
        <f>ROUND(INDEX('Pop and Housing Units'!$B$2:$P$115,MATCH('Property Value Dist'!$B86,'Pop and Housing Units'!$B$2:$B$115,0),MATCH('Property Value Dist'!BX$2,'Pop and Housing Units'!$B$2:$P$2,0))*INDEX(Assumptions!$A$1:$H$16,MATCH('Property Value Dist'!BX$4,Assumptions!$A$1:$A$16,0),MATCH('Property Value Dist'!BX$2,Assumptions!$A$1:$H$1,0)),0)</f>
        <v>9240</v>
      </c>
      <c r="BY86" s="17">
        <f>ROUND(INDEX('Pop and Housing Units'!$B$2:$P$115,MATCH('Property Value Dist'!$B86,'Pop and Housing Units'!$B$2:$B$115,0),MATCH('Property Value Dist'!BY$2,'Pop and Housing Units'!$B$2:$P$2,0))*INDEX(Assumptions!$A$1:$H$16,MATCH('Property Value Dist'!BY$4,Assumptions!$A$1:$A$16,0),MATCH('Property Value Dist'!BY$2,Assumptions!$A$1:$H$1,0)),0)</f>
        <v>4787</v>
      </c>
      <c r="BZ86" s="17">
        <f>ROUND(INDEX('Pop and Housing Units'!$B$2:$P$115,MATCH('Property Value Dist'!$B86,'Pop and Housing Units'!$B$2:$B$115,0),MATCH('Property Value Dist'!BZ$2,'Pop and Housing Units'!$B$2:$P$2,0))*INDEX(Assumptions!$A$1:$H$16,MATCH('Property Value Dist'!BZ$4,Assumptions!$A$1:$A$16,0),MATCH('Property Value Dist'!BZ$2,Assumptions!$A$1:$H$1,0)),0)</f>
        <v>3272</v>
      </c>
      <c r="CA86" s="17">
        <f>ROUND(INDEX('Pop and Housing Units'!$B$2:$P$115,MATCH('Property Value Dist'!$B86,'Pop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86" s="17">
        <f>ROUND(INDEX('Pop and Housing Units'!$B$2:$P$115,MATCH('Property Value Dist'!$B86,'Pop and Housing Units'!$B$2:$B$115,0),MATCH('Property Value Dist'!CB$2,'Pop and Housing Units'!$B$2:$P$2,0))*INDEX(Assumptions!$A$1:$H$16,MATCH('Property Value Dist'!CB$4,Assumptions!$A$1:$A$16,0),MATCH('Property Value Dist'!CB$2,Assumptions!$A$1:$H$1,0)),0)</f>
        <v>1212</v>
      </c>
    </row>
    <row r="87" spans="2:80">
      <c r="B87" s="18">
        <f t="shared" si="7"/>
        <v>2102</v>
      </c>
      <c r="C87" s="19">
        <f>ROUND(INDEX('Pop and Housing Units'!$B$2:$P$115,MATCH('Property Value Dist'!$B87,'Pop and Housing Units'!$B$2:$B$115,0),MATCH('Property Value Dist'!C$2,'Pop and Housing Units'!$B$2:$P$2,0))*INDEX(Assumptions!$A$1:$H$16,MATCH('Property Value Dist'!C$4,Assumptions!$A$1:$A$16,0),MATCH('Property Value Dist'!C$2,Assumptions!$A$1:$H$1,0)),0)</f>
        <v>1392923</v>
      </c>
      <c r="D87" s="19">
        <f>ROUND(INDEX('Pop and Housing Units'!$B$2:$P$115,MATCH('Property Value Dist'!$B87,'Pop and Housing Units'!$B$2:$B$115,0),MATCH('Property Value Dist'!D$2,'Pop and Housing Units'!$B$2:$P$2,0))*INDEX(Assumptions!$A$1:$H$16,MATCH('Property Value Dist'!D$4,Assumptions!$A$1:$A$16,0),MATCH('Property Value Dist'!D$2,Assumptions!$A$1:$H$1,0)),0)</f>
        <v>1486865</v>
      </c>
      <c r="E87" s="19">
        <f>ROUND(INDEX('Pop and Housing Units'!$B$2:$P$115,MATCH('Property Value Dist'!$B87,'Pop and Housing Units'!$B$2:$B$115,0),MATCH('Property Value Dist'!E$2,'Pop and Housing Units'!$B$2:$P$2,0))*INDEX(Assumptions!$A$1:$H$16,MATCH('Property Value Dist'!E$4,Assumptions!$A$1:$A$16,0),MATCH('Property Value Dist'!E$2,Assumptions!$A$1:$H$1,0)),0)</f>
        <v>2251353</v>
      </c>
      <c r="F87" s="19">
        <f>ROUND(INDEX('Pop and Housing Units'!$B$2:$P$115,MATCH('Property Value Dist'!$B87,'Pop and Housing Units'!$B$2:$B$115,0),MATCH('Property Value Dist'!F$2,'Pop and Housing Units'!$B$2:$P$2,0))*INDEX(Assumptions!$A$1:$H$16,MATCH('Property Value Dist'!F$4,Assumptions!$A$1:$A$16,0),MATCH('Property Value Dist'!F$2,Assumptions!$A$1:$H$1,0)),0)</f>
        <v>5195928</v>
      </c>
      <c r="G87" s="19">
        <f>ROUND(INDEX('Pop and Housing Units'!$B$2:$P$115,MATCH('Property Value Dist'!$B87,'Pop and Housing Units'!$B$2:$B$115,0),MATCH('Property Value Dist'!G$2,'Pop and Housing Units'!$B$2:$P$2,0))*INDEX(Assumptions!$A$1:$H$16,MATCH('Property Value Dist'!G$4,Assumptions!$A$1:$A$16,0),MATCH('Property Value Dist'!G$2,Assumptions!$A$1:$H$1,0)),0)</f>
        <v>3492027</v>
      </c>
      <c r="H87" s="19">
        <f>ROUND(INDEX('Pop and Housing Units'!$B$2:$P$115,MATCH('Property Value Dist'!$B87,'Pop and Housing Units'!$B$2:$B$115,0),MATCH('Property Value Dist'!H$2,'Pop and Housing Units'!$B$2:$P$2,0))*INDEX(Assumptions!$A$1:$H$16,MATCH('Property Value Dist'!H$4,Assumptions!$A$1:$A$16,0),MATCH('Property Value Dist'!H$2,Assumptions!$A$1:$H$1,0)),0)</f>
        <v>2649794</v>
      </c>
      <c r="I87" s="19">
        <f>ROUND(INDEX('Pop and Housing Units'!$B$2:$P$115,MATCH('Property Value Dist'!$B87,'Pop and Housing Units'!$B$2:$B$115,0),MATCH('Property Value Dist'!I$2,'Pop and Housing Units'!$B$2:$P$2,0))*INDEX(Assumptions!$A$1:$H$16,MATCH('Property Value Dist'!I$4,Assumptions!$A$1:$A$16,0),MATCH('Property Value Dist'!I$2,Assumptions!$A$1:$H$1,0)),0)</f>
        <v>7424606</v>
      </c>
      <c r="J87" s="19">
        <f>ROUND(INDEX('Pop and Housing Units'!$B$2:$P$115,MATCH('Property Value Dist'!$B87,'Pop and Housing Units'!$B$2:$B$115,0),MATCH('Property Value Dist'!J$2,'Pop and Housing Units'!$B$2:$P$2,0))*INDEX(Assumptions!$A$1:$H$16,MATCH('Property Value Dist'!J$4,Assumptions!$A$1:$A$16,0),MATCH('Property Value Dist'!J$2,Assumptions!$A$1:$H$1,0)),0)</f>
        <v>3728500</v>
      </c>
      <c r="K87" s="19">
        <f>ROUND(INDEX('Pop and Housing Units'!$B$2:$P$115,MATCH('Property Value Dist'!$B87,'Pop and Housing Units'!$B$2:$B$115,0),MATCH('Property Value Dist'!K$2,'Pop and Housing Units'!$B$2:$P$2,0))*INDEX(Assumptions!$A$1:$H$16,MATCH('Property Value Dist'!K$4,Assumptions!$A$1:$A$16,0),MATCH('Property Value Dist'!K$2,Assumptions!$A$1:$H$1,0)),0)</f>
        <v>1710380</v>
      </c>
      <c r="L87" s="19">
        <f>ROUND(INDEX('Pop and Housing Units'!$B$2:$P$115,MATCH('Property Value Dist'!$B87,'Pop and Housing Units'!$B$2:$B$115,0),MATCH('Property Value Dist'!L$2,'Pop and Housing Units'!$B$2:$P$2,0))*INDEX(Assumptions!$A$1:$H$16,MATCH('Property Value Dist'!L$4,Assumptions!$A$1:$A$16,0),MATCH('Property Value Dist'!L$2,Assumptions!$A$1:$H$1,0)),0)</f>
        <v>1856151</v>
      </c>
      <c r="M87" s="19">
        <f>ROUND(INDEX('Pop and Housing Units'!$B$2:$P$115,MATCH('Property Value Dist'!$B87,'Pop and Housing Units'!$B$2:$B$115,0),MATCH('Property Value Dist'!M$2,'Pop and Housing Units'!$B$2:$P$2,0))*INDEX(Assumptions!$A$1:$H$16,MATCH('Property Value Dist'!M$4,Assumptions!$A$1:$A$16,0),MATCH('Property Value Dist'!M$2,Assumptions!$A$1:$H$1,0)),0)</f>
        <v>644632</v>
      </c>
      <c r="N87" s="19">
        <f>ROUND(INDEX('Pop and Housing Units'!$B$2:$P$115,MATCH('Property Value Dist'!$B87,'Pop and Housing Units'!$B$2:$B$115,0),MATCH('Property Value Dist'!N$2,'Pop and Housing Units'!$B$2:$P$2,0))*INDEX(Assumptions!$A$1:$H$16,MATCH('Property Value Dist'!N$4,Assumptions!$A$1:$A$16,0),MATCH('Property Value Dist'!N$2,Assumptions!$A$1:$H$1,0)),0)</f>
        <v>366047</v>
      </c>
      <c r="O87" s="19">
        <f>ROUND(INDEX('Pop and Housing Units'!$B$2:$P$115,MATCH('Property Value Dist'!$B87,'Pop and Housing Units'!$B$2:$B$115,0),MATCH('Property Value Dist'!O$2,'Pop and Housing Units'!$B$2:$P$2,0))*INDEX(Assumptions!$A$1:$H$16,MATCH('Property Value Dist'!O$4,Assumptions!$A$1:$A$16,0),MATCH('Property Value Dist'!O$2,Assumptions!$A$1:$H$1,0)),0)</f>
        <v>194361</v>
      </c>
      <c r="P87" s="19">
        <f>ROUND(INDEX('Pop and Housing Units'!$B$2:$P$115,MATCH('Property Value Dist'!$B87,'Pop and Housing Units'!$B$2:$B$115,0),MATCH('Property Value Dist'!P$2,'Pop and Housing Units'!$B$2:$P$2,0))*INDEX(Assumptions!$A$1:$H$16,MATCH('Property Value Dist'!P$4,Assumptions!$A$1:$A$16,0),MATCH('Property Value Dist'!P$2,Assumptions!$A$1:$H$1,0)),0)</f>
        <v>1442954</v>
      </c>
      <c r="Q87" s="19">
        <f>ROUND(INDEX('Pop and Housing Units'!$B$2:$P$115,MATCH('Property Value Dist'!$B87,'Pop and Housing Units'!$B$2:$B$115,0),MATCH('Property Value Dist'!Q$2,'Pop and Housing Units'!$B$2:$P$2,0))*INDEX(Assumptions!$A$1:$H$16,MATCH('Property Value Dist'!Q$4,Assumptions!$A$1:$A$16,0),MATCH('Property Value Dist'!Q$2,Assumptions!$A$1:$H$1,0)),0)</f>
        <v>1224117</v>
      </c>
      <c r="R87" s="19">
        <f>ROUND(INDEX('Pop and Housing Units'!$B$2:$P$115,MATCH('Property Value Dist'!$B87,'Pop and Housing Units'!$B$2:$B$115,0),MATCH('Property Value Dist'!R$2,'Pop and Housing Units'!$B$2:$P$2,0))*INDEX(Assumptions!$A$1:$H$16,MATCH('Property Value Dist'!R$4,Assumptions!$A$1:$A$16,0),MATCH('Property Value Dist'!R$2,Assumptions!$A$1:$H$1,0)),0)</f>
        <v>1579727</v>
      </c>
      <c r="S87" s="19">
        <f>ROUND(INDEX('Pop and Housing Units'!$B$2:$P$115,MATCH('Property Value Dist'!$B87,'Pop and Housing Units'!$B$2:$B$115,0),MATCH('Property Value Dist'!S$2,'Pop and Housing Units'!$B$2:$P$2,0))*INDEX(Assumptions!$A$1:$H$16,MATCH('Property Value Dist'!S$4,Assumptions!$A$1:$A$16,0),MATCH('Property Value Dist'!S$2,Assumptions!$A$1:$H$1,0)),0)</f>
        <v>3489988</v>
      </c>
      <c r="T87" s="19">
        <f>ROUND(INDEX('Pop and Housing Units'!$B$2:$P$115,MATCH('Property Value Dist'!$B87,'Pop and Housing Units'!$B$2:$B$115,0),MATCH('Property Value Dist'!T$2,'Pop and Housing Units'!$B$2:$P$2,0))*INDEX(Assumptions!$A$1:$H$16,MATCH('Property Value Dist'!T$4,Assumptions!$A$1:$A$16,0),MATCH('Property Value Dist'!T$2,Assumptions!$A$1:$H$1,0)),0)</f>
        <v>2553094</v>
      </c>
      <c r="U87" s="19">
        <f>ROUND(INDEX('Pop and Housing Units'!$B$2:$P$115,MATCH('Property Value Dist'!$B87,'Pop and Housing Units'!$B$2:$B$115,0),MATCH('Property Value Dist'!U$2,'Pop and Housing Units'!$B$2:$P$2,0))*INDEX(Assumptions!$A$1:$H$16,MATCH('Property Value Dist'!U$4,Assumptions!$A$1:$A$16,0),MATCH('Property Value Dist'!U$2,Assumptions!$A$1:$H$1,0)),0)</f>
        <v>2158732</v>
      </c>
      <c r="V87" s="19">
        <f>ROUND(INDEX('Pop and Housing Units'!$B$2:$P$115,MATCH('Property Value Dist'!$B87,'Pop and Housing Units'!$B$2:$B$115,0),MATCH('Property Value Dist'!V$2,'Pop and Housing Units'!$B$2:$P$2,0))*INDEX(Assumptions!$A$1:$H$16,MATCH('Property Value Dist'!V$4,Assumptions!$A$1:$A$16,0),MATCH('Property Value Dist'!V$2,Assumptions!$A$1:$H$1,0)),0)</f>
        <v>5571216</v>
      </c>
      <c r="W87" s="19">
        <f>ROUND(INDEX('Pop and Housing Units'!$B$2:$P$115,MATCH('Property Value Dist'!$B87,'Pop and Housing Units'!$B$2:$B$115,0),MATCH('Property Value Dist'!W$2,'Pop and Housing Units'!$B$2:$P$2,0))*INDEX(Assumptions!$A$1:$H$16,MATCH('Property Value Dist'!W$4,Assumptions!$A$1:$A$16,0),MATCH('Property Value Dist'!W$2,Assumptions!$A$1:$H$1,0)),0)</f>
        <v>2566771</v>
      </c>
      <c r="X87" s="19">
        <f>ROUND(INDEX('Pop and Housing Units'!$B$2:$P$115,MATCH('Property Value Dist'!$B87,'Pop and Housing Units'!$B$2:$B$115,0),MATCH('Property Value Dist'!X$2,'Pop and Housing Units'!$B$2:$P$2,0))*INDEX(Assumptions!$A$1:$H$16,MATCH('Property Value Dist'!X$4,Assumptions!$A$1:$A$16,0),MATCH('Property Value Dist'!X$2,Assumptions!$A$1:$H$1,0)),0)</f>
        <v>1107860</v>
      </c>
      <c r="Y87" s="19">
        <f>ROUND(INDEX('Pop and Housing Units'!$B$2:$P$115,MATCH('Property Value Dist'!$B87,'Pop and Housing Units'!$B$2:$B$115,0),MATCH('Property Value Dist'!Y$2,'Pop and Housing Units'!$B$2:$P$2,0))*INDEX(Assumptions!$A$1:$H$16,MATCH('Property Value Dist'!Y$4,Assumptions!$A$1:$A$16,0),MATCH('Property Value Dist'!Y$2,Assumptions!$A$1:$H$1,0)),0)</f>
        <v>706660</v>
      </c>
      <c r="Z87" s="19">
        <f>ROUND(INDEX('Pop and Housing Units'!$B$2:$P$115,MATCH('Property Value Dist'!$B87,'Pop and Housing Units'!$B$2:$B$115,0),MATCH('Property Value Dist'!Z$2,'Pop and Housing Units'!$B$2:$P$2,0))*INDEX(Assumptions!$A$1:$H$16,MATCH('Property Value Dist'!Z$4,Assumptions!$A$1:$A$16,0),MATCH('Property Value Dist'!Z$2,Assumptions!$A$1:$H$1,0)),0)</f>
        <v>182364</v>
      </c>
      <c r="AA87" s="19">
        <f>ROUND(INDEX('Pop and Housing Units'!$B$2:$P$115,MATCH('Property Value Dist'!$B87,'Pop and Housing Units'!$B$2:$B$115,0),MATCH('Property Value Dist'!AA$2,'Pop and Housing Units'!$B$2:$P$2,0))*INDEX(Assumptions!$A$1:$H$16,MATCH('Property Value Dist'!AA$4,Assumptions!$A$1:$A$16,0),MATCH('Property Value Dist'!AA$2,Assumptions!$A$1:$H$1,0)),0)</f>
        <v>127655</v>
      </c>
      <c r="AB87" s="19">
        <f>ROUND(INDEX('Pop and Housing Units'!$B$2:$P$115,MATCH('Property Value Dist'!$B87,'Pop and Housing Units'!$B$2:$B$115,0),MATCH('Property Value Dist'!AB$2,'Pop and Housing Units'!$B$2:$P$2,0))*INDEX(Assumptions!$A$1:$H$16,MATCH('Property Value Dist'!AB$4,Assumptions!$A$1:$A$16,0),MATCH('Property Value Dist'!AB$2,Assumptions!$A$1:$H$1,0)),0)</f>
        <v>84343</v>
      </c>
      <c r="AC87" s="19">
        <f>ROUND(INDEX('Pop and Housing Units'!$B$2:$P$115,MATCH('Property Value Dist'!$B87,'Pop and Housing Units'!$B$2:$B$115,0),MATCH('Property Value Dist'!AC$2,'Pop and Housing Units'!$B$2:$P$2,0))*INDEX(Assumptions!$A$1:$H$16,MATCH('Property Value Dist'!AC$4,Assumptions!$A$1:$A$16,0),MATCH('Property Value Dist'!AC$2,Assumptions!$A$1:$H$1,0)),0)</f>
        <v>904529</v>
      </c>
      <c r="AD87" s="19">
        <f>ROUND(INDEX('Pop and Housing Units'!$B$2:$P$115,MATCH('Property Value Dist'!$B87,'Pop and Housing Units'!$B$2:$B$115,0),MATCH('Property Value Dist'!AD$2,'Pop and Housing Units'!$B$2:$P$2,0))*INDEX(Assumptions!$A$1:$H$16,MATCH('Property Value Dist'!AD$4,Assumptions!$A$1:$A$16,0),MATCH('Property Value Dist'!AD$2,Assumptions!$A$1:$H$1,0)),0)</f>
        <v>1582925</v>
      </c>
      <c r="AE87" s="19">
        <f>ROUND(INDEX('Pop and Housing Units'!$B$2:$P$115,MATCH('Property Value Dist'!$B87,'Pop and Housing Units'!$B$2:$B$115,0),MATCH('Property Value Dist'!AE$2,'Pop and Housing Units'!$B$2:$P$2,0))*INDEX(Assumptions!$A$1:$H$16,MATCH('Property Value Dist'!AE$4,Assumptions!$A$1:$A$16,0),MATCH('Property Value Dist'!AE$2,Assumptions!$A$1:$H$1,0)),0)</f>
        <v>2853331</v>
      </c>
      <c r="AF87" s="19">
        <f>ROUND(INDEX('Pop and Housing Units'!$B$2:$P$115,MATCH('Property Value Dist'!$B87,'Pop and Housing Units'!$B$2:$B$115,0),MATCH('Property Value Dist'!AF$2,'Pop and Housing Units'!$B$2:$P$2,0))*INDEX(Assumptions!$A$1:$H$16,MATCH('Property Value Dist'!AF$4,Assumptions!$A$1:$A$16,0),MATCH('Property Value Dist'!AF$2,Assumptions!$A$1:$H$1,0)),0)</f>
        <v>5490693</v>
      </c>
      <c r="AG87" s="19">
        <f>ROUND(INDEX('Pop and Housing Units'!$B$2:$P$115,MATCH('Property Value Dist'!$B87,'Pop and Housing Units'!$B$2:$B$115,0),MATCH('Property Value Dist'!AG$2,'Pop and Housing Units'!$B$2:$P$2,0))*INDEX(Assumptions!$A$1:$H$16,MATCH('Property Value Dist'!AG$4,Assumptions!$A$1:$A$16,0),MATCH('Property Value Dist'!AG$2,Assumptions!$A$1:$H$1,0)),0)</f>
        <v>2675474</v>
      </c>
      <c r="AH87" s="19">
        <f>ROUND(INDEX('Pop and Housing Units'!$B$2:$P$115,MATCH('Property Value Dist'!$B87,'Pop and Housing Units'!$B$2:$B$115,0),MATCH('Property Value Dist'!AH$2,'Pop and Housing Units'!$B$2:$P$2,0))*INDEX(Assumptions!$A$1:$H$16,MATCH('Property Value Dist'!AH$4,Assumptions!$A$1:$A$16,0),MATCH('Property Value Dist'!AH$2,Assumptions!$A$1:$H$1,0)),0)</f>
        <v>1933557</v>
      </c>
      <c r="AI87" s="19">
        <f>ROUND(INDEX('Pop and Housing Units'!$B$2:$P$115,MATCH('Property Value Dist'!$B87,'Pop and Housing Units'!$B$2:$B$115,0),MATCH('Property Value Dist'!AI$2,'Pop and Housing Units'!$B$2:$P$2,0))*INDEX(Assumptions!$A$1:$H$16,MATCH('Property Value Dist'!AI$4,Assumptions!$A$1:$A$16,0),MATCH('Property Value Dist'!AI$2,Assumptions!$A$1:$H$1,0)),0)</f>
        <v>4812296</v>
      </c>
      <c r="AJ87" s="19">
        <f>ROUND(INDEX('Pop and Housing Units'!$B$2:$P$115,MATCH('Property Value Dist'!$B87,'Pop and Housing Units'!$B$2:$B$115,0),MATCH('Property Value Dist'!AJ$2,'Pop and Housing Units'!$B$2:$P$2,0))*INDEX(Assumptions!$A$1:$H$16,MATCH('Property Value Dist'!AJ$4,Assumptions!$A$1:$A$16,0),MATCH('Property Value Dist'!AJ$2,Assumptions!$A$1:$H$1,0)),0)</f>
        <v>2561138</v>
      </c>
      <c r="AK87" s="19">
        <f>ROUND(INDEX('Pop and Housing Units'!$B$2:$P$115,MATCH('Property Value Dist'!$B87,'Pop and Housing Units'!$B$2:$B$115,0),MATCH('Property Value Dist'!AK$2,'Pop and Housing Units'!$B$2:$P$2,0))*INDEX(Assumptions!$A$1:$H$16,MATCH('Property Value Dist'!AK$4,Assumptions!$A$1:$A$16,0),MATCH('Property Value Dist'!AK$2,Assumptions!$A$1:$H$1,0)),0)</f>
        <v>1102712</v>
      </c>
      <c r="AL87" s="19">
        <f>ROUND(INDEX('Pop and Housing Units'!$B$2:$P$115,MATCH('Property Value Dist'!$B87,'Pop and Housing Units'!$B$2:$B$115,0),MATCH('Property Value Dist'!AL$2,'Pop and Housing Units'!$B$2:$P$2,0))*INDEX(Assumptions!$A$1:$H$16,MATCH('Property Value Dist'!AL$4,Assumptions!$A$1:$A$16,0),MATCH('Property Value Dist'!AL$2,Assumptions!$A$1:$H$1,0)),0)</f>
        <v>1082386</v>
      </c>
      <c r="AM87" s="19">
        <f>ROUND(INDEX('Pop and Housing Units'!$B$2:$P$115,MATCH('Property Value Dist'!$B87,'Pop and Housing Units'!$B$2:$B$115,0),MATCH('Property Value Dist'!AM$2,'Pop and Housing Units'!$B$2:$P$2,0))*INDEX(Assumptions!$A$1:$H$16,MATCH('Property Value Dist'!AM$4,Assumptions!$A$1:$A$16,0),MATCH('Property Value Dist'!AM$2,Assumptions!$A$1:$H$1,0)),0)</f>
        <v>221051</v>
      </c>
      <c r="AN87" s="19">
        <f>ROUND(INDEX('Pop and Housing Units'!$B$2:$P$115,MATCH('Property Value Dist'!$B87,'Pop and Housing Units'!$B$2:$B$115,0),MATCH('Property Value Dist'!AN$2,'Pop and Housing Units'!$B$2:$P$2,0))*INDEX(Assumptions!$A$1:$H$16,MATCH('Property Value Dist'!AN$4,Assumptions!$A$1:$A$16,0),MATCH('Property Value Dist'!AN$2,Assumptions!$A$1:$H$1,0)),0)</f>
        <v>91469</v>
      </c>
      <c r="AO87" s="19">
        <f>ROUND(INDEX('Pop and Housing Units'!$B$2:$P$115,MATCH('Property Value Dist'!$B87,'Pop and Housing Units'!$B$2:$B$115,0),MATCH('Property Value Dist'!AO$2,'Pop and Housing Units'!$B$2:$P$2,0))*INDEX(Assumptions!$A$1:$H$16,MATCH('Property Value Dist'!AO$4,Assumptions!$A$1:$A$16,0),MATCH('Property Value Dist'!AO$2,Assumptions!$A$1:$H$1,0)),0)</f>
        <v>96551</v>
      </c>
      <c r="AP87" s="19">
        <f>ROUND(INDEX('Pop and Housing Units'!$B$2:$P$115,MATCH('Property Value Dist'!$B87,'Pop and Housing Units'!$B$2:$B$115,0),MATCH('Property Value Dist'!AP$2,'Pop and Housing Units'!$B$2:$P$2,0))*INDEX(Assumptions!$A$1:$H$16,MATCH('Property Value Dist'!AP$4,Assumptions!$A$1:$A$16,0),MATCH('Property Value Dist'!AP$2,Assumptions!$A$1:$H$1,0)),0)</f>
        <v>159624</v>
      </c>
      <c r="AQ87" s="19">
        <f>ROUND(INDEX('Pop and Housing Units'!$B$2:$P$115,MATCH('Property Value Dist'!$B87,'Pop and Housing Units'!$B$2:$B$115,0),MATCH('Property Value Dist'!AQ$2,'Pop and Housing Units'!$B$2:$P$2,0))*INDEX(Assumptions!$A$1:$H$16,MATCH('Property Value Dist'!AQ$4,Assumptions!$A$1:$A$16,0),MATCH('Property Value Dist'!AQ$2,Assumptions!$A$1:$H$1,0)),0)</f>
        <v>160133</v>
      </c>
      <c r="AR87" s="19">
        <f>ROUND(INDEX('Pop and Housing Units'!$B$2:$P$115,MATCH('Property Value Dist'!$B87,'Pop and Housing Units'!$B$2:$B$115,0),MATCH('Property Value Dist'!AR$2,'Pop and Housing Units'!$B$2:$P$2,0))*INDEX(Assumptions!$A$1:$H$16,MATCH('Property Value Dist'!AR$4,Assumptions!$A$1:$A$16,0),MATCH('Property Value Dist'!AR$2,Assumptions!$A$1:$H$1,0)),0)</f>
        <v>133840</v>
      </c>
      <c r="AS87" s="19">
        <f>ROUND(INDEX('Pop and Housing Units'!$B$2:$P$115,MATCH('Property Value Dist'!$B87,'Pop and Housing Units'!$B$2:$B$115,0),MATCH('Property Value Dist'!AS$2,'Pop and Housing Units'!$B$2:$P$2,0))*INDEX(Assumptions!$A$1:$H$16,MATCH('Property Value Dist'!AS$4,Assumptions!$A$1:$A$16,0),MATCH('Property Value Dist'!AS$2,Assumptions!$A$1:$H$1,0)),0)</f>
        <v>146393</v>
      </c>
      <c r="AT87" s="19">
        <f>ROUND(INDEX('Pop and Housing Units'!$B$2:$P$115,MATCH('Property Value Dist'!$B87,'Pop and Housing Units'!$B$2:$B$115,0),MATCH('Property Value Dist'!AT$2,'Pop and Housing Units'!$B$2:$P$2,0))*INDEX(Assumptions!$A$1:$H$16,MATCH('Property Value Dist'!AT$4,Assumptions!$A$1:$A$16,0),MATCH('Property Value Dist'!AT$2,Assumptions!$A$1:$H$1,0)),0)</f>
        <v>74299</v>
      </c>
      <c r="AU87" s="19">
        <f>ROUND(INDEX('Pop and Housing Units'!$B$2:$P$115,MATCH('Property Value Dist'!$B87,'Pop and Housing Units'!$B$2:$B$115,0),MATCH('Property Value Dist'!AU$2,'Pop and Housing Units'!$B$2:$P$2,0))*INDEX(Assumptions!$A$1:$H$16,MATCH('Property Value Dist'!AU$4,Assumptions!$A$1:$A$16,0),MATCH('Property Value Dist'!AU$2,Assumptions!$A$1:$H$1,0)),0)</f>
        <v>28583</v>
      </c>
      <c r="AV87" s="19">
        <f>ROUND(INDEX('Pop and Housing Units'!$B$2:$P$115,MATCH('Property Value Dist'!$B87,'Pop and Housing Units'!$B$2:$B$115,0),MATCH('Property Value Dist'!AV$2,'Pop and Housing Units'!$B$2:$P$2,0))*INDEX(Assumptions!$A$1:$H$16,MATCH('Property Value Dist'!AV$4,Assumptions!$A$1:$A$16,0),MATCH('Property Value Dist'!AV$2,Assumptions!$A$1:$H$1,0)),0)</f>
        <v>85919</v>
      </c>
      <c r="AW87" s="19">
        <f>ROUND(INDEX('Pop and Housing Units'!$B$2:$P$115,MATCH('Property Value Dist'!$B87,'Pop and Housing Units'!$B$2:$B$115,0),MATCH('Property Value Dist'!AW$2,'Pop and Housing Units'!$B$2:$P$2,0))*INDEX(Assumptions!$A$1:$H$16,MATCH('Property Value Dist'!AW$4,Assumptions!$A$1:$A$16,0),MATCH('Property Value Dist'!AW$2,Assumptions!$A$1:$H$1,0)),0)</f>
        <v>24682</v>
      </c>
      <c r="AX87" s="19">
        <f>ROUND(INDEX('Pop and Housing Units'!$B$2:$P$115,MATCH('Property Value Dist'!$B87,'Pop and Housing Units'!$B$2:$B$115,0),MATCH('Property Value Dist'!AX$2,'Pop and Housing Units'!$B$2:$P$2,0))*INDEX(Assumptions!$A$1:$H$16,MATCH('Property Value Dist'!AX$4,Assumptions!$A$1:$A$16,0),MATCH('Property Value Dist'!AX$2,Assumptions!$A$1:$H$1,0)),0)</f>
        <v>15521</v>
      </c>
      <c r="AY87" s="19">
        <f>ROUND(INDEX('Pop and Housing Units'!$B$2:$P$115,MATCH('Property Value Dist'!$B87,'Pop and Housing Units'!$B$2:$B$115,0),MATCH('Property Value Dist'!AY$2,'Pop and Housing Units'!$B$2:$P$2,0))*INDEX(Assumptions!$A$1:$H$16,MATCH('Property Value Dist'!AY$4,Assumptions!$A$1:$A$16,0),MATCH('Property Value Dist'!AY$2,Assumptions!$A$1:$H$1,0)),0)</f>
        <v>9160</v>
      </c>
      <c r="AZ87" s="19">
        <f>ROUND(INDEX('Pop and Housing Units'!$B$2:$P$115,MATCH('Property Value Dist'!$B87,'Pop and Housing Units'!$B$2:$B$115,0),MATCH('Property Value Dist'!AZ$2,'Pop and Housing Units'!$B$2:$P$2,0))*INDEX(Assumptions!$A$1:$H$16,MATCH('Property Value Dist'!AZ$4,Assumptions!$A$1:$A$16,0),MATCH('Property Value Dist'!AZ$2,Assumptions!$A$1:$H$1,0)),0)</f>
        <v>2205</v>
      </c>
      <c r="BA87" s="19">
        <f>ROUND(INDEX('Pop and Housing Units'!$B$2:$P$115,MATCH('Property Value Dist'!$B87,'Pop and Housing Units'!$B$2:$B$115,0),MATCH('Property Value Dist'!BA$2,'Pop and Housing Units'!$B$2:$P$2,0))*INDEX(Assumptions!$A$1:$H$16,MATCH('Property Value Dist'!BA$4,Assumptions!$A$1:$A$16,0),MATCH('Property Value Dist'!BA$2,Assumptions!$A$1:$H$1,0)),0)</f>
        <v>5089</v>
      </c>
      <c r="BB87" s="19">
        <f>ROUND(INDEX('Pop and Housing Units'!$B$2:$P$115,MATCH('Property Value Dist'!$B87,'Pop and Housing Units'!$B$2:$B$115,0),MATCH('Property Value Dist'!BB$2,'Pop and Housing Units'!$B$2:$P$2,0))*INDEX(Assumptions!$A$1:$H$16,MATCH('Property Value Dist'!BB$4,Assumptions!$A$1:$A$16,0),MATCH('Property Value Dist'!BB$2,Assumptions!$A$1:$H$1,0)),0)</f>
        <v>2714</v>
      </c>
      <c r="BC87" s="19">
        <f>ROUND(INDEX('Pop and Housing Units'!$B$2:$P$115,MATCH('Property Value Dist'!$B87,'Pop and Housing Units'!$B$2:$B$115,0),MATCH('Property Value Dist'!BC$2,'Pop and Housing Units'!$B$2:$P$2,0))*INDEX(Assumptions!$A$1:$H$16,MATCH('Property Value Dist'!BC$4,Assumptions!$A$1:$A$16,0),MATCH('Property Value Dist'!BC$2,Assumptions!$A$1:$H$1,0)),0)</f>
        <v>100658</v>
      </c>
      <c r="BD87" s="19">
        <f>ROUND(INDEX('Pop and Housing Units'!$B$2:$P$115,MATCH('Property Value Dist'!$B87,'Pop and Housing Units'!$B$2:$B$115,0),MATCH('Property Value Dist'!BD$2,'Pop and Housing Units'!$B$2:$P$2,0))*INDEX(Assumptions!$A$1:$H$16,MATCH('Property Value Dist'!BD$4,Assumptions!$A$1:$A$16,0),MATCH('Property Value Dist'!BD$2,Assumptions!$A$1:$H$1,0)),0)</f>
        <v>141184</v>
      </c>
      <c r="BE87" s="19">
        <f>ROUND(INDEX('Pop and Housing Units'!$B$2:$P$115,MATCH('Property Value Dist'!$B87,'Pop and Housing Units'!$B$2:$B$115,0),MATCH('Property Value Dist'!BE$2,'Pop and Housing Units'!$B$2:$P$2,0))*INDEX(Assumptions!$A$1:$H$16,MATCH('Property Value Dist'!BE$4,Assumptions!$A$1:$A$16,0),MATCH('Property Value Dist'!BE$2,Assumptions!$A$1:$H$1,0)),0)</f>
        <v>191109</v>
      </c>
      <c r="BF87" s="19">
        <f>ROUND(INDEX('Pop and Housing Units'!$B$2:$P$115,MATCH('Property Value Dist'!$B87,'Pop and Housing Units'!$B$2:$B$115,0),MATCH('Property Value Dist'!BF$2,'Pop and Housing Units'!$B$2:$P$2,0))*INDEX(Assumptions!$A$1:$H$16,MATCH('Property Value Dist'!BF$4,Assumptions!$A$1:$A$16,0),MATCH('Property Value Dist'!BF$2,Assumptions!$A$1:$H$1,0)),0)</f>
        <v>188683</v>
      </c>
      <c r="BG87" s="19">
        <f>ROUND(INDEX('Pop and Housing Units'!$B$2:$P$115,MATCH('Property Value Dist'!$B87,'Pop and Housing Units'!$B$2:$B$115,0),MATCH('Property Value Dist'!BG$2,'Pop and Housing Units'!$B$2:$P$2,0))*INDEX(Assumptions!$A$1:$H$16,MATCH('Property Value Dist'!BG$4,Assumptions!$A$1:$A$16,0),MATCH('Property Value Dist'!BG$2,Assumptions!$A$1:$H$1,0)),0)</f>
        <v>120466</v>
      </c>
      <c r="BH87" s="19">
        <f>ROUND(INDEX('Pop and Housing Units'!$B$2:$P$115,MATCH('Property Value Dist'!$B87,'Pop and Housing Units'!$B$2:$B$115,0),MATCH('Property Value Dist'!BH$2,'Pop and Housing Units'!$B$2:$P$2,0))*INDEX(Assumptions!$A$1:$H$16,MATCH('Property Value Dist'!BH$4,Assumptions!$A$1:$A$16,0),MATCH('Property Value Dist'!BH$2,Assumptions!$A$1:$H$1,0)),0)</f>
        <v>68621</v>
      </c>
      <c r="BI87" s="19">
        <f>ROUND(INDEX('Pop and Housing Units'!$B$2:$P$115,MATCH('Property Value Dist'!$B87,'Pop and Housing Units'!$B$2:$B$115,0),MATCH('Property Value Dist'!BI$2,'Pop and Housing Units'!$B$2:$P$2,0))*INDEX(Assumptions!$A$1:$H$16,MATCH('Property Value Dist'!BI$4,Assumptions!$A$1:$A$16,0),MATCH('Property Value Dist'!BI$2,Assumptions!$A$1:$H$1,0)),0)</f>
        <v>127338</v>
      </c>
      <c r="BJ87" s="19">
        <f>ROUND(INDEX('Pop and Housing Units'!$B$2:$P$115,MATCH('Property Value Dist'!$B87,'Pop and Housing Units'!$B$2:$B$115,0),MATCH('Property Value Dist'!BJ$2,'Pop and Housing Units'!$B$2:$P$2,0))*INDEX(Assumptions!$A$1:$H$16,MATCH('Property Value Dist'!BJ$4,Assumptions!$A$1:$A$16,0),MATCH('Property Value Dist'!BJ$2,Assumptions!$A$1:$H$1,0)),0)</f>
        <v>42345</v>
      </c>
      <c r="BK87" s="19">
        <f>ROUND(INDEX('Pop and Housing Units'!$B$2:$P$115,MATCH('Property Value Dist'!$B87,'Pop and Housing Units'!$B$2:$B$115,0),MATCH('Property Value Dist'!BK$2,'Pop and Housing Units'!$B$2:$P$2,0))*INDEX(Assumptions!$A$1:$H$16,MATCH('Property Value Dist'!BK$4,Assumptions!$A$1:$A$16,0),MATCH('Property Value Dist'!BK$2,Assumptions!$A$1:$H$1,0)),0)</f>
        <v>14048</v>
      </c>
      <c r="BL87" s="19">
        <f>ROUND(INDEX('Pop and Housing Units'!$B$2:$P$115,MATCH('Property Value Dist'!$B87,'Pop and Housing Units'!$B$2:$B$115,0),MATCH('Property Value Dist'!BL$2,'Pop and Housing Units'!$B$2:$P$2,0))*INDEX(Assumptions!$A$1:$H$16,MATCH('Property Value Dist'!BL$4,Assumptions!$A$1:$A$16,0),MATCH('Property Value Dist'!BL$2,Assumptions!$A$1:$H$1,0)),0)</f>
        <v>9096</v>
      </c>
      <c r="BM87" s="19">
        <f>ROUND(INDEX('Pop and Housing Units'!$B$2:$P$115,MATCH('Property Value Dist'!$B87,'Pop and Housing Units'!$B$2:$B$115,0),MATCH('Property Value Dist'!BM$2,'Pop and Housing Units'!$B$2:$P$2,0))*INDEX(Assumptions!$A$1:$H$16,MATCH('Property Value Dist'!BM$4,Assumptions!$A$1:$A$16,0),MATCH('Property Value Dist'!BM$2,Assumptions!$A$1:$H$1,0)),0)</f>
        <v>1819</v>
      </c>
      <c r="BN87" s="19">
        <f>ROUND(INDEX('Pop and Housing Units'!$B$2:$P$115,MATCH('Property Value Dist'!$B87,'Pop and Housing Units'!$B$2:$B$115,0),MATCH('Property Value Dist'!BN$2,'Pop and Housing Units'!$B$2:$P$2,0))*INDEX(Assumptions!$A$1:$H$16,MATCH('Property Value Dist'!BN$4,Assumptions!$A$1:$A$16,0),MATCH('Property Value Dist'!BN$2,Assumptions!$A$1:$H$1,0)),0)</f>
        <v>303</v>
      </c>
      <c r="BO87" s="19">
        <f>ROUND(INDEX('Pop and Housing Units'!$B$2:$P$115,MATCH('Property Value Dist'!$B87,'Pop and Housing Units'!$B$2:$B$115,0),MATCH('Property Value Dist'!BO$2,'Pop and Housing Units'!$B$2:$P$2,0))*INDEX(Assumptions!$A$1:$H$16,MATCH('Property Value Dist'!BO$4,Assumptions!$A$1:$A$16,0),MATCH('Property Value Dist'!BO$2,Assumptions!$A$1:$H$1,0)),0)</f>
        <v>4952</v>
      </c>
      <c r="BP87" s="19">
        <f>ROUND(INDEX('Pop and Housing Units'!$B$2:$P$115,MATCH('Property Value Dist'!$B87,'Pop and Housing Units'!$B$2:$B$115,0),MATCH('Property Value Dist'!BP$2,'Pop and Housing Units'!$B$2:$P$2,0))*INDEX(Assumptions!$A$1:$H$16,MATCH('Property Value Dist'!BP$4,Assumptions!$A$1:$A$16,0),MATCH('Property Value Dist'!BP$2,Assumptions!$A$1:$H$1,0)),0)</f>
        <v>23223</v>
      </c>
      <c r="BQ87" s="19">
        <f>ROUND(INDEX('Pop and Housing Units'!$B$2:$P$115,MATCH('Property Value Dist'!$B87,'Pop and Housing Units'!$B$2:$B$115,0),MATCH('Property Value Dist'!BQ$2,'Pop and Housing Units'!$B$2:$P$2,0))*INDEX(Assumptions!$A$1:$H$16,MATCH('Property Value Dist'!BQ$4,Assumptions!$A$1:$A$16,0),MATCH('Property Value Dist'!BQ$2,Assumptions!$A$1:$H$1,0)),0)</f>
        <v>48313</v>
      </c>
      <c r="BR87" s="19">
        <f>ROUND(INDEX('Pop and Housing Units'!$B$2:$P$115,MATCH('Property Value Dist'!$B87,'Pop and Housing Units'!$B$2:$B$115,0),MATCH('Property Value Dist'!BR$2,'Pop and Housing Units'!$B$2:$P$2,0))*INDEX(Assumptions!$A$1:$H$16,MATCH('Property Value Dist'!BR$4,Assumptions!$A$1:$A$16,0),MATCH('Property Value Dist'!BR$2,Assumptions!$A$1:$H$1,0)),0)</f>
        <v>40878</v>
      </c>
      <c r="BS87" s="19">
        <f>ROUND(INDEX('Pop and Housing Units'!$B$2:$P$115,MATCH('Property Value Dist'!$B87,'Pop and Housing Units'!$B$2:$B$115,0),MATCH('Property Value Dist'!BS$2,'Pop and Housing Units'!$B$2:$P$2,0))*INDEX(Assumptions!$A$1:$H$16,MATCH('Property Value Dist'!BS$4,Assumptions!$A$1:$A$16,0),MATCH('Property Value Dist'!BS$2,Assumptions!$A$1:$H$1,0)),0)</f>
        <v>49109</v>
      </c>
      <c r="BT87" s="19">
        <f>ROUND(INDEX('Pop and Housing Units'!$B$2:$P$115,MATCH('Property Value Dist'!$B87,'Pop and Housing Units'!$B$2:$B$115,0),MATCH('Property Value Dist'!BT$2,'Pop and Housing Units'!$B$2:$P$2,0))*INDEX(Assumptions!$A$1:$H$16,MATCH('Property Value Dist'!BT$4,Assumptions!$A$1:$A$16,0),MATCH('Property Value Dist'!BT$2,Assumptions!$A$1:$H$1,0)),0)</f>
        <v>31362</v>
      </c>
      <c r="BU87" s="19">
        <f>ROUND(INDEX('Pop and Housing Units'!$B$2:$P$115,MATCH('Property Value Dist'!$B87,'Pop and Housing Units'!$B$2:$B$115,0),MATCH('Property Value Dist'!BU$2,'Pop and Housing Units'!$B$2:$P$2,0))*INDEX(Assumptions!$A$1:$H$16,MATCH('Property Value Dist'!BU$4,Assumptions!$A$1:$A$16,0),MATCH('Property Value Dist'!BU$2,Assumptions!$A$1:$H$1,0)),0)</f>
        <v>17808</v>
      </c>
      <c r="BV87" s="19">
        <f>ROUND(INDEX('Pop and Housing Units'!$B$2:$P$115,MATCH('Property Value Dist'!$B87,'Pop and Housing Units'!$B$2:$B$115,0),MATCH('Property Value Dist'!BV$2,'Pop and Housing Units'!$B$2:$P$2,0))*INDEX(Assumptions!$A$1:$H$16,MATCH('Property Value Dist'!BV$4,Assumptions!$A$1:$A$16,0),MATCH('Property Value Dist'!BV$2,Assumptions!$A$1:$H$1,0)),0)</f>
        <v>52076</v>
      </c>
      <c r="BW87" s="19">
        <f>ROUND(INDEX('Pop and Housing Units'!$B$2:$P$115,MATCH('Property Value Dist'!$B87,'Pop and Housing Units'!$B$2:$B$115,0),MATCH('Property Value Dist'!BW$2,'Pop and Housing Units'!$B$2:$P$2,0))*INDEX(Assumptions!$A$1:$H$16,MATCH('Property Value Dist'!BW$4,Assumptions!$A$1:$A$16,0),MATCH('Property Value Dist'!BW$2,Assumptions!$A$1:$H$1,0)),0)</f>
        <v>24508</v>
      </c>
      <c r="BX87" s="19">
        <f>ROUND(INDEX('Pop and Housing Units'!$B$2:$P$115,MATCH('Property Value Dist'!$B87,'Pop and Housing Units'!$B$2:$B$115,0),MATCH('Property Value Dist'!BX$2,'Pop and Housing Units'!$B$2:$P$2,0))*INDEX(Assumptions!$A$1:$H$16,MATCH('Property Value Dist'!BX$4,Assumptions!$A$1:$A$16,0),MATCH('Property Value Dist'!BX$2,Assumptions!$A$1:$H$1,0)),0)</f>
        <v>9332</v>
      </c>
      <c r="BY87" s="19">
        <f>ROUND(INDEX('Pop and Housing Units'!$B$2:$P$115,MATCH('Property Value Dist'!$B87,'Pop and Housing Units'!$B$2:$B$115,0),MATCH('Property Value Dist'!BY$2,'Pop and Housing Units'!$B$2:$P$2,0))*INDEX(Assumptions!$A$1:$H$16,MATCH('Property Value Dist'!BY$4,Assumptions!$A$1:$A$16,0),MATCH('Property Value Dist'!BY$2,Assumptions!$A$1:$H$1,0)),0)</f>
        <v>4834</v>
      </c>
      <c r="BZ87" s="19">
        <f>ROUND(INDEX('Pop and Housing Units'!$B$2:$P$115,MATCH('Property Value Dist'!$B87,'Pop and Housing Units'!$B$2:$B$115,0),MATCH('Property Value Dist'!BZ$2,'Pop and Housing Units'!$B$2:$P$2,0))*INDEX(Assumptions!$A$1:$H$16,MATCH('Property Value Dist'!BZ$4,Assumptions!$A$1:$A$16,0),MATCH('Property Value Dist'!BZ$2,Assumptions!$A$1:$H$1,0)),0)</f>
        <v>3304</v>
      </c>
      <c r="CA87" s="19">
        <f>ROUND(INDEX('Pop and Housing Units'!$B$2:$P$115,MATCH('Property Value Dist'!$B87,'Pop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87" s="19">
        <f>ROUND(INDEX('Pop and Housing Units'!$B$2:$P$115,MATCH('Property Value Dist'!$B87,'Pop and Housing Units'!$B$2:$B$115,0),MATCH('Property Value Dist'!CB$2,'Pop and Housing Units'!$B$2:$P$2,0))*INDEX(Assumptions!$A$1:$H$16,MATCH('Property Value Dist'!CB$4,Assumptions!$A$1:$A$16,0),MATCH('Property Value Dist'!CB$2,Assumptions!$A$1:$H$1,0)),0)</f>
        <v>1224</v>
      </c>
    </row>
    <row r="88" spans="2:80">
      <c r="B88" s="18">
        <f t="shared" si="7"/>
        <v>2103</v>
      </c>
      <c r="C88" s="17">
        <f>ROUND(INDEX('Pop and Housing Units'!$B$2:$P$115,MATCH('Property Value Dist'!$B88,'Pop and Housing Units'!$B$2:$B$115,0),MATCH('Property Value Dist'!C$2,'Pop and Housing Units'!$B$2:$P$2,0))*INDEX(Assumptions!$A$1:$H$16,MATCH('Property Value Dist'!C$4,Assumptions!$A$1:$A$16,0),MATCH('Property Value Dist'!C$2,Assumptions!$A$1:$H$1,0)),0)</f>
        <v>1457753</v>
      </c>
      <c r="D88" s="17">
        <f>ROUND(INDEX('Pop and Housing Units'!$B$2:$P$115,MATCH('Property Value Dist'!$B88,'Pop and Housing Units'!$B$2:$B$115,0),MATCH('Property Value Dist'!D$2,'Pop and Housing Units'!$B$2:$P$2,0))*INDEX(Assumptions!$A$1:$H$16,MATCH('Property Value Dist'!D$4,Assumptions!$A$1:$A$16,0),MATCH('Property Value Dist'!D$2,Assumptions!$A$1:$H$1,0)),0)</f>
        <v>1556067</v>
      </c>
      <c r="E88" s="17">
        <f>ROUND(INDEX('Pop and Housing Units'!$B$2:$P$115,MATCH('Property Value Dist'!$B88,'Pop and Housing Units'!$B$2:$B$115,0),MATCH('Property Value Dist'!E$2,'Pop and Housing Units'!$B$2:$P$2,0))*INDEX(Assumptions!$A$1:$H$16,MATCH('Property Value Dist'!E$4,Assumptions!$A$1:$A$16,0),MATCH('Property Value Dist'!E$2,Assumptions!$A$1:$H$1,0)),0)</f>
        <v>2356136</v>
      </c>
      <c r="F88" s="17">
        <f>ROUND(INDEX('Pop and Housing Units'!$B$2:$P$115,MATCH('Property Value Dist'!$B88,'Pop and Housing Units'!$B$2:$B$115,0),MATCH('Property Value Dist'!F$2,'Pop and Housing Units'!$B$2:$P$2,0))*INDEX(Assumptions!$A$1:$H$16,MATCH('Property Value Dist'!F$4,Assumptions!$A$1:$A$16,0),MATCH('Property Value Dist'!F$2,Assumptions!$A$1:$H$1,0)),0)</f>
        <v>5437760</v>
      </c>
      <c r="G88" s="17">
        <f>ROUND(INDEX('Pop and Housing Units'!$B$2:$P$115,MATCH('Property Value Dist'!$B88,'Pop and Housing Units'!$B$2:$B$115,0),MATCH('Property Value Dist'!G$2,'Pop and Housing Units'!$B$2:$P$2,0))*INDEX(Assumptions!$A$1:$H$16,MATCH('Property Value Dist'!G$4,Assumptions!$A$1:$A$16,0),MATCH('Property Value Dist'!G$2,Assumptions!$A$1:$H$1,0)),0)</f>
        <v>3654554</v>
      </c>
      <c r="H88" s="17">
        <f>ROUND(INDEX('Pop and Housing Units'!$B$2:$P$115,MATCH('Property Value Dist'!$B88,'Pop and Housing Units'!$B$2:$B$115,0),MATCH('Property Value Dist'!H$2,'Pop and Housing Units'!$B$2:$P$2,0))*INDEX(Assumptions!$A$1:$H$16,MATCH('Property Value Dist'!H$4,Assumptions!$A$1:$A$16,0),MATCH('Property Value Dist'!H$2,Assumptions!$A$1:$H$1,0)),0)</f>
        <v>2773122</v>
      </c>
      <c r="I88" s="17">
        <f>ROUND(INDEX('Pop and Housing Units'!$B$2:$P$115,MATCH('Property Value Dist'!$B88,'Pop and Housing Units'!$B$2:$B$115,0),MATCH('Property Value Dist'!I$2,'Pop and Housing Units'!$B$2:$P$2,0))*INDEX(Assumptions!$A$1:$H$16,MATCH('Property Value Dist'!I$4,Assumptions!$A$1:$A$16,0),MATCH('Property Value Dist'!I$2,Assumptions!$A$1:$H$1,0)),0)</f>
        <v>7770165</v>
      </c>
      <c r="J88" s="17">
        <f>ROUND(INDEX('Pop and Housing Units'!$B$2:$P$115,MATCH('Property Value Dist'!$B88,'Pop and Housing Units'!$B$2:$B$115,0),MATCH('Property Value Dist'!J$2,'Pop and Housing Units'!$B$2:$P$2,0))*INDEX(Assumptions!$A$1:$H$16,MATCH('Property Value Dist'!J$4,Assumptions!$A$1:$A$16,0),MATCH('Property Value Dist'!J$2,Assumptions!$A$1:$H$1,0)),0)</f>
        <v>3902033</v>
      </c>
      <c r="K88" s="17">
        <f>ROUND(INDEX('Pop and Housing Units'!$B$2:$P$115,MATCH('Property Value Dist'!$B88,'Pop and Housing Units'!$B$2:$B$115,0),MATCH('Property Value Dist'!K$2,'Pop and Housing Units'!$B$2:$P$2,0))*INDEX(Assumptions!$A$1:$H$16,MATCH('Property Value Dist'!K$4,Assumptions!$A$1:$A$16,0),MATCH('Property Value Dist'!K$2,Assumptions!$A$1:$H$1,0)),0)</f>
        <v>1789986</v>
      </c>
      <c r="L88" s="17">
        <f>ROUND(INDEX('Pop and Housing Units'!$B$2:$P$115,MATCH('Property Value Dist'!$B88,'Pop and Housing Units'!$B$2:$B$115,0),MATCH('Property Value Dist'!L$2,'Pop and Housing Units'!$B$2:$P$2,0))*INDEX(Assumptions!$A$1:$H$16,MATCH('Property Value Dist'!L$4,Assumptions!$A$1:$A$16,0),MATCH('Property Value Dist'!L$2,Assumptions!$A$1:$H$1,0)),0)</f>
        <v>1942541</v>
      </c>
      <c r="M88" s="17">
        <f>ROUND(INDEX('Pop and Housing Units'!$B$2:$P$115,MATCH('Property Value Dist'!$B88,'Pop and Housing Units'!$B$2:$B$115,0),MATCH('Property Value Dist'!M$2,'Pop and Housing Units'!$B$2:$P$2,0))*INDEX(Assumptions!$A$1:$H$16,MATCH('Property Value Dist'!M$4,Assumptions!$A$1:$A$16,0),MATCH('Property Value Dist'!M$2,Assumptions!$A$1:$H$1,0)),0)</f>
        <v>674635</v>
      </c>
      <c r="N88" s="17">
        <f>ROUND(INDEX('Pop and Housing Units'!$B$2:$P$115,MATCH('Property Value Dist'!$B88,'Pop and Housing Units'!$B$2:$B$115,0),MATCH('Property Value Dist'!N$2,'Pop and Housing Units'!$B$2:$P$2,0))*INDEX(Assumptions!$A$1:$H$16,MATCH('Property Value Dist'!N$4,Assumptions!$A$1:$A$16,0),MATCH('Property Value Dist'!N$2,Assumptions!$A$1:$H$1,0)),0)</f>
        <v>383084</v>
      </c>
      <c r="O88" s="17">
        <f>ROUND(INDEX('Pop and Housing Units'!$B$2:$P$115,MATCH('Property Value Dist'!$B88,'Pop and Housing Units'!$B$2:$B$115,0),MATCH('Property Value Dist'!O$2,'Pop and Housing Units'!$B$2:$P$2,0))*INDEX(Assumptions!$A$1:$H$16,MATCH('Property Value Dist'!O$4,Assumptions!$A$1:$A$16,0),MATCH('Property Value Dist'!O$2,Assumptions!$A$1:$H$1,0)),0)</f>
        <v>203407</v>
      </c>
      <c r="P88" s="17">
        <f>ROUND(INDEX('Pop and Housing Units'!$B$2:$P$115,MATCH('Property Value Dist'!$B88,'Pop and Housing Units'!$B$2:$B$115,0),MATCH('Property Value Dist'!P$2,'Pop and Housing Units'!$B$2:$P$2,0))*INDEX(Assumptions!$A$1:$H$16,MATCH('Property Value Dist'!P$4,Assumptions!$A$1:$A$16,0),MATCH('Property Value Dist'!P$2,Assumptions!$A$1:$H$1,0)),0)</f>
        <v>1508310</v>
      </c>
      <c r="Q88" s="17">
        <f>ROUND(INDEX('Pop and Housing Units'!$B$2:$P$115,MATCH('Property Value Dist'!$B88,'Pop and Housing Units'!$B$2:$B$115,0),MATCH('Property Value Dist'!Q$2,'Pop and Housing Units'!$B$2:$P$2,0))*INDEX(Assumptions!$A$1:$H$16,MATCH('Property Value Dist'!Q$4,Assumptions!$A$1:$A$16,0),MATCH('Property Value Dist'!Q$2,Assumptions!$A$1:$H$1,0)),0)</f>
        <v>1279562</v>
      </c>
      <c r="R88" s="17">
        <f>ROUND(INDEX('Pop and Housing Units'!$B$2:$P$115,MATCH('Property Value Dist'!$B88,'Pop and Housing Units'!$B$2:$B$115,0),MATCH('Property Value Dist'!R$2,'Pop and Housing Units'!$B$2:$P$2,0))*INDEX(Assumptions!$A$1:$H$16,MATCH('Property Value Dist'!R$4,Assumptions!$A$1:$A$16,0),MATCH('Property Value Dist'!R$2,Assumptions!$A$1:$H$1,0)),0)</f>
        <v>1651278</v>
      </c>
      <c r="S88" s="17">
        <f>ROUND(INDEX('Pop and Housing Units'!$B$2:$P$115,MATCH('Property Value Dist'!$B88,'Pop and Housing Units'!$B$2:$B$115,0),MATCH('Property Value Dist'!S$2,'Pop and Housing Units'!$B$2:$P$2,0))*INDEX(Assumptions!$A$1:$H$16,MATCH('Property Value Dist'!S$4,Assumptions!$A$1:$A$16,0),MATCH('Property Value Dist'!S$2,Assumptions!$A$1:$H$1,0)),0)</f>
        <v>3648061</v>
      </c>
      <c r="T88" s="17">
        <f>ROUND(INDEX('Pop and Housing Units'!$B$2:$P$115,MATCH('Property Value Dist'!$B88,'Pop and Housing Units'!$B$2:$B$115,0),MATCH('Property Value Dist'!T$2,'Pop and Housing Units'!$B$2:$P$2,0))*INDEX(Assumptions!$A$1:$H$16,MATCH('Property Value Dist'!T$4,Assumptions!$A$1:$A$16,0),MATCH('Property Value Dist'!T$2,Assumptions!$A$1:$H$1,0)),0)</f>
        <v>2668732</v>
      </c>
      <c r="U88" s="17">
        <f>ROUND(INDEX('Pop and Housing Units'!$B$2:$P$115,MATCH('Property Value Dist'!$B88,'Pop and Housing Units'!$B$2:$B$115,0),MATCH('Property Value Dist'!U$2,'Pop and Housing Units'!$B$2:$P$2,0))*INDEX(Assumptions!$A$1:$H$16,MATCH('Property Value Dist'!U$4,Assumptions!$A$1:$A$16,0),MATCH('Property Value Dist'!U$2,Assumptions!$A$1:$H$1,0)),0)</f>
        <v>2256508</v>
      </c>
      <c r="V88" s="17">
        <f>ROUND(INDEX('Pop and Housing Units'!$B$2:$P$115,MATCH('Property Value Dist'!$B88,'Pop and Housing Units'!$B$2:$B$115,0),MATCH('Property Value Dist'!V$2,'Pop and Housing Units'!$B$2:$P$2,0))*INDEX(Assumptions!$A$1:$H$16,MATCH('Property Value Dist'!V$4,Assumptions!$A$1:$A$16,0),MATCH('Property Value Dist'!V$2,Assumptions!$A$1:$H$1,0)),0)</f>
        <v>5823554</v>
      </c>
      <c r="W88" s="17">
        <f>ROUND(INDEX('Pop and Housing Units'!$B$2:$P$115,MATCH('Property Value Dist'!$B88,'Pop and Housing Units'!$B$2:$B$115,0),MATCH('Property Value Dist'!W$2,'Pop and Housing Units'!$B$2:$P$2,0))*INDEX(Assumptions!$A$1:$H$16,MATCH('Property Value Dist'!W$4,Assumptions!$A$1:$A$16,0),MATCH('Property Value Dist'!W$2,Assumptions!$A$1:$H$1,0)),0)</f>
        <v>2683029</v>
      </c>
      <c r="X88" s="17">
        <f>ROUND(INDEX('Pop and Housing Units'!$B$2:$P$115,MATCH('Property Value Dist'!$B88,'Pop and Housing Units'!$B$2:$B$115,0),MATCH('Property Value Dist'!X$2,'Pop and Housing Units'!$B$2:$P$2,0))*INDEX(Assumptions!$A$1:$H$16,MATCH('Property Value Dist'!X$4,Assumptions!$A$1:$A$16,0),MATCH('Property Value Dist'!X$2,Assumptions!$A$1:$H$1,0)),0)</f>
        <v>1158039</v>
      </c>
      <c r="Y88" s="17">
        <f>ROUND(INDEX('Pop and Housing Units'!$B$2:$P$115,MATCH('Property Value Dist'!$B88,'Pop and Housing Units'!$B$2:$B$115,0),MATCH('Property Value Dist'!Y$2,'Pop and Housing Units'!$B$2:$P$2,0))*INDEX(Assumptions!$A$1:$H$16,MATCH('Property Value Dist'!Y$4,Assumptions!$A$1:$A$16,0),MATCH('Property Value Dist'!Y$2,Assumptions!$A$1:$H$1,0)),0)</f>
        <v>738667</v>
      </c>
      <c r="Z88" s="17">
        <f>ROUND(INDEX('Pop and Housing Units'!$B$2:$P$115,MATCH('Property Value Dist'!$B88,'Pop and Housing Units'!$B$2:$B$115,0),MATCH('Property Value Dist'!Z$2,'Pop and Housing Units'!$B$2:$P$2,0))*INDEX(Assumptions!$A$1:$H$16,MATCH('Property Value Dist'!Z$4,Assumptions!$A$1:$A$16,0),MATCH('Property Value Dist'!Z$2,Assumptions!$A$1:$H$1,0)),0)</f>
        <v>190624</v>
      </c>
      <c r="AA88" s="17">
        <f>ROUND(INDEX('Pop and Housing Units'!$B$2:$P$115,MATCH('Property Value Dist'!$B88,'Pop and Housing Units'!$B$2:$B$115,0),MATCH('Property Value Dist'!AA$2,'Pop and Housing Units'!$B$2:$P$2,0))*INDEX(Assumptions!$A$1:$H$16,MATCH('Property Value Dist'!AA$4,Assumptions!$A$1:$A$16,0),MATCH('Property Value Dist'!AA$2,Assumptions!$A$1:$H$1,0)),0)</f>
        <v>133437</v>
      </c>
      <c r="AB88" s="17">
        <f>ROUND(INDEX('Pop and Housing Units'!$B$2:$P$115,MATCH('Property Value Dist'!$B88,'Pop and Housing Units'!$B$2:$B$115,0),MATCH('Property Value Dist'!AB$2,'Pop and Housing Units'!$B$2:$P$2,0))*INDEX(Assumptions!$A$1:$H$16,MATCH('Property Value Dist'!AB$4,Assumptions!$A$1:$A$16,0),MATCH('Property Value Dist'!AB$2,Assumptions!$A$1:$H$1,0)),0)</f>
        <v>88163</v>
      </c>
      <c r="AC88" s="17">
        <f>ROUND(INDEX('Pop and Housing Units'!$B$2:$P$115,MATCH('Property Value Dist'!$B88,'Pop and Housing Units'!$B$2:$B$115,0),MATCH('Property Value Dist'!AC$2,'Pop and Housing Units'!$B$2:$P$2,0))*INDEX(Assumptions!$A$1:$H$16,MATCH('Property Value Dist'!AC$4,Assumptions!$A$1:$A$16,0),MATCH('Property Value Dist'!AC$2,Assumptions!$A$1:$H$1,0)),0)</f>
        <v>946587</v>
      </c>
      <c r="AD88" s="17">
        <f>ROUND(INDEX('Pop and Housing Units'!$B$2:$P$115,MATCH('Property Value Dist'!$B88,'Pop and Housing Units'!$B$2:$B$115,0),MATCH('Property Value Dist'!AD$2,'Pop and Housing Units'!$B$2:$P$2,0))*INDEX(Assumptions!$A$1:$H$16,MATCH('Property Value Dist'!AD$4,Assumptions!$A$1:$A$16,0),MATCH('Property Value Dist'!AD$2,Assumptions!$A$1:$H$1,0)),0)</f>
        <v>1656527</v>
      </c>
      <c r="AE88" s="17">
        <f>ROUND(INDEX('Pop and Housing Units'!$B$2:$P$115,MATCH('Property Value Dist'!$B88,'Pop and Housing Units'!$B$2:$B$115,0),MATCH('Property Value Dist'!AE$2,'Pop and Housing Units'!$B$2:$P$2,0))*INDEX(Assumptions!$A$1:$H$16,MATCH('Property Value Dist'!AE$4,Assumptions!$A$1:$A$16,0),MATCH('Property Value Dist'!AE$2,Assumptions!$A$1:$H$1,0)),0)</f>
        <v>2986002</v>
      </c>
      <c r="AF88" s="17">
        <f>ROUND(INDEX('Pop and Housing Units'!$B$2:$P$115,MATCH('Property Value Dist'!$B88,'Pop and Housing Units'!$B$2:$B$115,0),MATCH('Property Value Dist'!AF$2,'Pop and Housing Units'!$B$2:$P$2,0))*INDEX(Assumptions!$A$1:$H$16,MATCH('Property Value Dist'!AF$4,Assumptions!$A$1:$A$16,0),MATCH('Property Value Dist'!AF$2,Assumptions!$A$1:$H$1,0)),0)</f>
        <v>5745993</v>
      </c>
      <c r="AG88" s="17">
        <f>ROUND(INDEX('Pop and Housing Units'!$B$2:$P$115,MATCH('Property Value Dist'!$B88,'Pop and Housing Units'!$B$2:$B$115,0),MATCH('Property Value Dist'!AG$2,'Pop and Housing Units'!$B$2:$P$2,0))*INDEX(Assumptions!$A$1:$H$16,MATCH('Property Value Dist'!AG$4,Assumptions!$A$1:$A$16,0),MATCH('Property Value Dist'!AG$2,Assumptions!$A$1:$H$1,0)),0)</f>
        <v>2799876</v>
      </c>
      <c r="AH88" s="17">
        <f>ROUND(INDEX('Pop and Housing Units'!$B$2:$P$115,MATCH('Property Value Dist'!$B88,'Pop and Housing Units'!$B$2:$B$115,0),MATCH('Property Value Dist'!AH$2,'Pop and Housing Units'!$B$2:$P$2,0))*INDEX(Assumptions!$A$1:$H$16,MATCH('Property Value Dist'!AH$4,Assumptions!$A$1:$A$16,0),MATCH('Property Value Dist'!AH$2,Assumptions!$A$1:$H$1,0)),0)</f>
        <v>2023462</v>
      </c>
      <c r="AI88" s="17">
        <f>ROUND(INDEX('Pop and Housing Units'!$B$2:$P$115,MATCH('Property Value Dist'!$B88,'Pop and Housing Units'!$B$2:$B$115,0),MATCH('Property Value Dist'!AI$2,'Pop and Housing Units'!$B$2:$P$2,0))*INDEX(Assumptions!$A$1:$H$16,MATCH('Property Value Dist'!AI$4,Assumptions!$A$1:$A$16,0),MATCH('Property Value Dist'!AI$2,Assumptions!$A$1:$H$1,0)),0)</f>
        <v>5036053</v>
      </c>
      <c r="AJ88" s="17">
        <f>ROUND(INDEX('Pop and Housing Units'!$B$2:$P$115,MATCH('Property Value Dist'!$B88,'Pop and Housing Units'!$B$2:$B$115,0),MATCH('Property Value Dist'!AJ$2,'Pop and Housing Units'!$B$2:$P$2,0))*INDEX(Assumptions!$A$1:$H$16,MATCH('Property Value Dist'!AJ$4,Assumptions!$A$1:$A$16,0),MATCH('Property Value Dist'!AJ$2,Assumptions!$A$1:$H$1,0)),0)</f>
        <v>2680223</v>
      </c>
      <c r="AK88" s="17">
        <f>ROUND(INDEX('Pop and Housing Units'!$B$2:$P$115,MATCH('Property Value Dist'!$B88,'Pop and Housing Units'!$B$2:$B$115,0),MATCH('Property Value Dist'!AK$2,'Pop and Housing Units'!$B$2:$P$2,0))*INDEX(Assumptions!$A$1:$H$16,MATCH('Property Value Dist'!AK$4,Assumptions!$A$1:$A$16,0),MATCH('Property Value Dist'!AK$2,Assumptions!$A$1:$H$1,0)),0)</f>
        <v>1153985</v>
      </c>
      <c r="AL88" s="17">
        <f>ROUND(INDEX('Pop and Housing Units'!$B$2:$P$115,MATCH('Property Value Dist'!$B88,'Pop and Housing Units'!$B$2:$B$115,0),MATCH('Property Value Dist'!AL$2,'Pop and Housing Units'!$B$2:$P$2,0))*INDEX(Assumptions!$A$1:$H$16,MATCH('Property Value Dist'!AL$4,Assumptions!$A$1:$A$16,0),MATCH('Property Value Dist'!AL$2,Assumptions!$A$1:$H$1,0)),0)</f>
        <v>1132713</v>
      </c>
      <c r="AM88" s="17">
        <f>ROUND(INDEX('Pop and Housing Units'!$B$2:$P$115,MATCH('Property Value Dist'!$B88,'Pop and Housing Units'!$B$2:$B$115,0),MATCH('Property Value Dist'!AM$2,'Pop and Housing Units'!$B$2:$P$2,0))*INDEX(Assumptions!$A$1:$H$16,MATCH('Property Value Dist'!AM$4,Assumptions!$A$1:$A$16,0),MATCH('Property Value Dist'!AM$2,Assumptions!$A$1:$H$1,0)),0)</f>
        <v>231329</v>
      </c>
      <c r="AN88" s="17">
        <f>ROUND(INDEX('Pop and Housing Units'!$B$2:$P$115,MATCH('Property Value Dist'!$B88,'Pop and Housing Units'!$B$2:$B$115,0),MATCH('Property Value Dist'!AN$2,'Pop and Housing Units'!$B$2:$P$2,0))*INDEX(Assumptions!$A$1:$H$16,MATCH('Property Value Dist'!AN$4,Assumptions!$A$1:$A$16,0),MATCH('Property Value Dist'!AN$2,Assumptions!$A$1:$H$1,0)),0)</f>
        <v>95722</v>
      </c>
      <c r="AO88" s="17">
        <f>ROUND(INDEX('Pop and Housing Units'!$B$2:$P$115,MATCH('Property Value Dist'!$B88,'Pop and Housing Units'!$B$2:$B$115,0),MATCH('Property Value Dist'!AO$2,'Pop and Housing Units'!$B$2:$P$2,0))*INDEX(Assumptions!$A$1:$H$16,MATCH('Property Value Dist'!AO$4,Assumptions!$A$1:$A$16,0),MATCH('Property Value Dist'!AO$2,Assumptions!$A$1:$H$1,0)),0)</f>
        <v>101040</v>
      </c>
      <c r="AP88" s="17">
        <f>ROUND(INDEX('Pop and Housing Units'!$B$2:$P$115,MATCH('Property Value Dist'!$B88,'Pop and Housing Units'!$B$2:$B$115,0),MATCH('Property Value Dist'!AP$2,'Pop and Housing Units'!$B$2:$P$2,0))*INDEX(Assumptions!$A$1:$H$16,MATCH('Property Value Dist'!AP$4,Assumptions!$A$1:$A$16,0),MATCH('Property Value Dist'!AP$2,Assumptions!$A$1:$H$1,0)),0)</f>
        <v>160431</v>
      </c>
      <c r="AQ88" s="17">
        <f>ROUND(INDEX('Pop and Housing Units'!$B$2:$P$115,MATCH('Property Value Dist'!$B88,'Pop and Housing Units'!$B$2:$B$115,0),MATCH('Property Value Dist'!AQ$2,'Pop and Housing Units'!$B$2:$P$2,0))*INDEX(Assumptions!$A$1:$H$16,MATCH('Property Value Dist'!AQ$4,Assumptions!$A$1:$A$16,0),MATCH('Property Value Dist'!AQ$2,Assumptions!$A$1:$H$1,0)),0)</f>
        <v>160943</v>
      </c>
      <c r="AR88" s="17">
        <f>ROUND(INDEX('Pop and Housing Units'!$B$2:$P$115,MATCH('Property Value Dist'!$B88,'Pop and Housing Units'!$B$2:$B$115,0),MATCH('Property Value Dist'!AR$2,'Pop and Housing Units'!$B$2:$P$2,0))*INDEX(Assumptions!$A$1:$H$16,MATCH('Property Value Dist'!AR$4,Assumptions!$A$1:$A$16,0),MATCH('Property Value Dist'!AR$2,Assumptions!$A$1:$H$1,0)),0)</f>
        <v>134517</v>
      </c>
      <c r="AS88" s="17">
        <f>ROUND(INDEX('Pop and Housing Units'!$B$2:$P$115,MATCH('Property Value Dist'!$B88,'Pop and Housing Units'!$B$2:$B$115,0),MATCH('Property Value Dist'!AS$2,'Pop and Housing Units'!$B$2:$P$2,0))*INDEX(Assumptions!$A$1:$H$16,MATCH('Property Value Dist'!AS$4,Assumptions!$A$1:$A$16,0),MATCH('Property Value Dist'!AS$2,Assumptions!$A$1:$H$1,0)),0)</f>
        <v>147133</v>
      </c>
      <c r="AT88" s="17">
        <f>ROUND(INDEX('Pop and Housing Units'!$B$2:$P$115,MATCH('Property Value Dist'!$B88,'Pop and Housing Units'!$B$2:$B$115,0),MATCH('Property Value Dist'!AT$2,'Pop and Housing Units'!$B$2:$P$2,0))*INDEX(Assumptions!$A$1:$H$16,MATCH('Property Value Dist'!AT$4,Assumptions!$A$1:$A$16,0),MATCH('Property Value Dist'!AT$2,Assumptions!$A$1:$H$1,0)),0)</f>
        <v>74675</v>
      </c>
      <c r="AU88" s="17">
        <f>ROUND(INDEX('Pop and Housing Units'!$B$2:$P$115,MATCH('Property Value Dist'!$B88,'Pop and Housing Units'!$B$2:$B$115,0),MATCH('Property Value Dist'!AU$2,'Pop and Housing Units'!$B$2:$P$2,0))*INDEX(Assumptions!$A$1:$H$16,MATCH('Property Value Dist'!AU$4,Assumptions!$A$1:$A$16,0),MATCH('Property Value Dist'!AU$2,Assumptions!$A$1:$H$1,0)),0)</f>
        <v>28728</v>
      </c>
      <c r="AV88" s="17">
        <f>ROUND(INDEX('Pop and Housing Units'!$B$2:$P$115,MATCH('Property Value Dist'!$B88,'Pop and Housing Units'!$B$2:$B$115,0),MATCH('Property Value Dist'!AV$2,'Pop and Housing Units'!$B$2:$P$2,0))*INDEX(Assumptions!$A$1:$H$16,MATCH('Property Value Dist'!AV$4,Assumptions!$A$1:$A$16,0),MATCH('Property Value Dist'!AV$2,Assumptions!$A$1:$H$1,0)),0)</f>
        <v>86353</v>
      </c>
      <c r="AW88" s="17">
        <f>ROUND(INDEX('Pop and Housing Units'!$B$2:$P$115,MATCH('Property Value Dist'!$B88,'Pop and Housing Units'!$B$2:$B$115,0),MATCH('Property Value Dist'!AW$2,'Pop and Housing Units'!$B$2:$P$2,0))*INDEX(Assumptions!$A$1:$H$16,MATCH('Property Value Dist'!AW$4,Assumptions!$A$1:$A$16,0),MATCH('Property Value Dist'!AW$2,Assumptions!$A$1:$H$1,0)),0)</f>
        <v>24806</v>
      </c>
      <c r="AX88" s="17">
        <f>ROUND(INDEX('Pop and Housing Units'!$B$2:$P$115,MATCH('Property Value Dist'!$B88,'Pop and Housing Units'!$B$2:$B$115,0),MATCH('Property Value Dist'!AX$2,'Pop and Housing Units'!$B$2:$P$2,0))*INDEX(Assumptions!$A$1:$H$16,MATCH('Property Value Dist'!AX$4,Assumptions!$A$1:$A$16,0),MATCH('Property Value Dist'!AX$2,Assumptions!$A$1:$H$1,0)),0)</f>
        <v>15600</v>
      </c>
      <c r="AY88" s="17">
        <f>ROUND(INDEX('Pop and Housing Units'!$B$2:$P$115,MATCH('Property Value Dist'!$B88,'Pop and Housing Units'!$B$2:$B$115,0),MATCH('Property Value Dist'!AY$2,'Pop and Housing Units'!$B$2:$P$2,0))*INDEX(Assumptions!$A$1:$H$16,MATCH('Property Value Dist'!AY$4,Assumptions!$A$1:$A$16,0),MATCH('Property Value Dist'!AY$2,Assumptions!$A$1:$H$1,0)),0)</f>
        <v>9206</v>
      </c>
      <c r="AZ88" s="17">
        <f>ROUND(INDEX('Pop and Housing Units'!$B$2:$P$115,MATCH('Property Value Dist'!$B88,'Pop and Housing Units'!$B$2:$B$115,0),MATCH('Property Value Dist'!AZ$2,'Pop and Housing Units'!$B$2:$P$2,0))*INDEX(Assumptions!$A$1:$H$16,MATCH('Property Value Dist'!AZ$4,Assumptions!$A$1:$A$16,0),MATCH('Property Value Dist'!AZ$2,Assumptions!$A$1:$H$1,0)),0)</f>
        <v>2216</v>
      </c>
      <c r="BA88" s="17">
        <f>ROUND(INDEX('Pop and Housing Units'!$B$2:$P$115,MATCH('Property Value Dist'!$B88,'Pop and Housing Units'!$B$2:$B$115,0),MATCH('Property Value Dist'!BA$2,'Pop and Housing Units'!$B$2:$P$2,0))*INDEX(Assumptions!$A$1:$H$16,MATCH('Property Value Dist'!BA$4,Assumptions!$A$1:$A$16,0),MATCH('Property Value Dist'!BA$2,Assumptions!$A$1:$H$1,0)),0)</f>
        <v>5115</v>
      </c>
      <c r="BB88" s="17">
        <f>ROUND(INDEX('Pop and Housing Units'!$B$2:$P$115,MATCH('Property Value Dist'!$B88,'Pop and Housing Units'!$B$2:$B$115,0),MATCH('Property Value Dist'!BB$2,'Pop and Housing Units'!$B$2:$P$2,0))*INDEX(Assumptions!$A$1:$H$16,MATCH('Property Value Dist'!BB$4,Assumptions!$A$1:$A$16,0),MATCH('Property Value Dist'!BB$2,Assumptions!$A$1:$H$1,0)),0)</f>
        <v>2728</v>
      </c>
      <c r="BC88" s="17">
        <f>ROUND(INDEX('Pop and Housing Units'!$B$2:$P$115,MATCH('Property Value Dist'!$B88,'Pop and Housing Units'!$B$2:$B$115,0),MATCH('Property Value Dist'!BC$2,'Pop and Housing Units'!$B$2:$P$2,0))*INDEX(Assumptions!$A$1:$H$16,MATCH('Property Value Dist'!BC$4,Assumptions!$A$1:$A$16,0),MATCH('Property Value Dist'!BC$2,Assumptions!$A$1:$H$1,0)),0)</f>
        <v>101197</v>
      </c>
      <c r="BD88" s="17">
        <f>ROUND(INDEX('Pop and Housing Units'!$B$2:$P$115,MATCH('Property Value Dist'!$B88,'Pop and Housing Units'!$B$2:$B$115,0),MATCH('Property Value Dist'!BD$2,'Pop and Housing Units'!$B$2:$P$2,0))*INDEX(Assumptions!$A$1:$H$16,MATCH('Property Value Dist'!BD$4,Assumptions!$A$1:$A$16,0),MATCH('Property Value Dist'!BD$2,Assumptions!$A$1:$H$1,0)),0)</f>
        <v>141940</v>
      </c>
      <c r="BE88" s="17">
        <f>ROUND(INDEX('Pop and Housing Units'!$B$2:$P$115,MATCH('Property Value Dist'!$B88,'Pop and Housing Units'!$B$2:$B$115,0),MATCH('Property Value Dist'!BE$2,'Pop and Housing Units'!$B$2:$P$2,0))*INDEX(Assumptions!$A$1:$H$16,MATCH('Property Value Dist'!BE$4,Assumptions!$A$1:$A$16,0),MATCH('Property Value Dist'!BE$2,Assumptions!$A$1:$H$1,0)),0)</f>
        <v>192133</v>
      </c>
      <c r="BF88" s="17">
        <f>ROUND(INDEX('Pop and Housing Units'!$B$2:$P$115,MATCH('Property Value Dist'!$B88,'Pop and Housing Units'!$B$2:$B$115,0),MATCH('Property Value Dist'!BF$2,'Pop and Housing Units'!$B$2:$P$2,0))*INDEX(Assumptions!$A$1:$H$16,MATCH('Property Value Dist'!BF$4,Assumptions!$A$1:$A$16,0),MATCH('Property Value Dist'!BF$2,Assumptions!$A$1:$H$1,0)),0)</f>
        <v>189694</v>
      </c>
      <c r="BG88" s="17">
        <f>ROUND(INDEX('Pop and Housing Units'!$B$2:$P$115,MATCH('Property Value Dist'!$B88,'Pop and Housing Units'!$B$2:$B$115,0),MATCH('Property Value Dist'!BG$2,'Pop and Housing Units'!$B$2:$P$2,0))*INDEX(Assumptions!$A$1:$H$16,MATCH('Property Value Dist'!BG$4,Assumptions!$A$1:$A$16,0),MATCH('Property Value Dist'!BG$2,Assumptions!$A$1:$H$1,0)),0)</f>
        <v>121112</v>
      </c>
      <c r="BH88" s="17">
        <f>ROUND(INDEX('Pop and Housing Units'!$B$2:$P$115,MATCH('Property Value Dist'!$B88,'Pop and Housing Units'!$B$2:$B$115,0),MATCH('Property Value Dist'!BH$2,'Pop and Housing Units'!$B$2:$P$2,0))*INDEX(Assumptions!$A$1:$H$16,MATCH('Property Value Dist'!BH$4,Assumptions!$A$1:$A$16,0),MATCH('Property Value Dist'!BH$2,Assumptions!$A$1:$H$1,0)),0)</f>
        <v>68989</v>
      </c>
      <c r="BI88" s="17">
        <f>ROUND(INDEX('Pop and Housing Units'!$B$2:$P$115,MATCH('Property Value Dist'!$B88,'Pop and Housing Units'!$B$2:$B$115,0),MATCH('Property Value Dist'!BI$2,'Pop and Housing Units'!$B$2:$P$2,0))*INDEX(Assumptions!$A$1:$H$16,MATCH('Property Value Dist'!BI$4,Assumptions!$A$1:$A$16,0),MATCH('Property Value Dist'!BI$2,Assumptions!$A$1:$H$1,0)),0)</f>
        <v>128021</v>
      </c>
      <c r="BJ88" s="17">
        <f>ROUND(INDEX('Pop and Housing Units'!$B$2:$P$115,MATCH('Property Value Dist'!$B88,'Pop and Housing Units'!$B$2:$B$115,0),MATCH('Property Value Dist'!BJ$2,'Pop and Housing Units'!$B$2:$P$2,0))*INDEX(Assumptions!$A$1:$H$16,MATCH('Property Value Dist'!BJ$4,Assumptions!$A$1:$A$16,0),MATCH('Property Value Dist'!BJ$2,Assumptions!$A$1:$H$1,0)),0)</f>
        <v>42572</v>
      </c>
      <c r="BK88" s="17">
        <f>ROUND(INDEX('Pop and Housing Units'!$B$2:$P$115,MATCH('Property Value Dist'!$B88,'Pop and Housing Units'!$B$2:$B$115,0),MATCH('Property Value Dist'!BK$2,'Pop and Housing Units'!$B$2:$P$2,0))*INDEX(Assumptions!$A$1:$H$16,MATCH('Property Value Dist'!BK$4,Assumptions!$A$1:$A$16,0),MATCH('Property Value Dist'!BK$2,Assumptions!$A$1:$H$1,0)),0)</f>
        <v>14123</v>
      </c>
      <c r="BL88" s="17">
        <f>ROUND(INDEX('Pop and Housing Units'!$B$2:$P$115,MATCH('Property Value Dist'!$B88,'Pop and Housing Units'!$B$2:$B$115,0),MATCH('Property Value Dist'!BL$2,'Pop and Housing Units'!$B$2:$P$2,0))*INDEX(Assumptions!$A$1:$H$16,MATCH('Property Value Dist'!BL$4,Assumptions!$A$1:$A$16,0),MATCH('Property Value Dist'!BL$2,Assumptions!$A$1:$H$1,0)),0)</f>
        <v>9144</v>
      </c>
      <c r="BM88" s="17">
        <f>ROUND(INDEX('Pop and Housing Units'!$B$2:$P$115,MATCH('Property Value Dist'!$B88,'Pop and Housing Units'!$B$2:$B$115,0),MATCH('Property Value Dist'!BM$2,'Pop and Housing Units'!$B$2:$P$2,0))*INDEX(Assumptions!$A$1:$H$16,MATCH('Property Value Dist'!BM$4,Assumptions!$A$1:$A$16,0),MATCH('Property Value Dist'!BM$2,Assumptions!$A$1:$H$1,0)),0)</f>
        <v>1829</v>
      </c>
      <c r="BN88" s="17">
        <f>ROUND(INDEX('Pop and Housing Units'!$B$2:$P$115,MATCH('Property Value Dist'!$B88,'Pop and Housing Units'!$B$2:$B$115,0),MATCH('Property Value Dist'!BN$2,'Pop and Housing Units'!$B$2:$P$2,0))*INDEX(Assumptions!$A$1:$H$16,MATCH('Property Value Dist'!BN$4,Assumptions!$A$1:$A$16,0),MATCH('Property Value Dist'!BN$2,Assumptions!$A$1:$H$1,0)),0)</f>
        <v>305</v>
      </c>
      <c r="BO88" s="17">
        <f>ROUND(INDEX('Pop and Housing Units'!$B$2:$P$115,MATCH('Property Value Dist'!$B88,'Pop and Housing Units'!$B$2:$B$115,0),MATCH('Property Value Dist'!BO$2,'Pop and Housing Units'!$B$2:$P$2,0))*INDEX(Assumptions!$A$1:$H$16,MATCH('Property Value Dist'!BO$4,Assumptions!$A$1:$A$16,0),MATCH('Property Value Dist'!BO$2,Assumptions!$A$1:$H$1,0)),0)</f>
        <v>4979</v>
      </c>
      <c r="BP88" s="17">
        <f>ROUND(INDEX('Pop and Housing Units'!$B$2:$P$115,MATCH('Property Value Dist'!$B88,'Pop and Housing Units'!$B$2:$B$115,0),MATCH('Property Value Dist'!BP$2,'Pop and Housing Units'!$B$2:$P$2,0))*INDEX(Assumptions!$A$1:$H$16,MATCH('Property Value Dist'!BP$4,Assumptions!$A$1:$A$16,0),MATCH('Property Value Dist'!BP$2,Assumptions!$A$1:$H$1,0)),0)</f>
        <v>23455</v>
      </c>
      <c r="BQ88" s="17">
        <f>ROUND(INDEX('Pop and Housing Units'!$B$2:$P$115,MATCH('Property Value Dist'!$B88,'Pop and Housing Units'!$B$2:$B$115,0),MATCH('Property Value Dist'!BQ$2,'Pop and Housing Units'!$B$2:$P$2,0))*INDEX(Assumptions!$A$1:$H$16,MATCH('Property Value Dist'!BQ$4,Assumptions!$A$1:$A$16,0),MATCH('Property Value Dist'!BQ$2,Assumptions!$A$1:$H$1,0)),0)</f>
        <v>48796</v>
      </c>
      <c r="BR88" s="17">
        <f>ROUND(INDEX('Pop and Housing Units'!$B$2:$P$115,MATCH('Property Value Dist'!$B88,'Pop and Housing Units'!$B$2:$B$115,0),MATCH('Property Value Dist'!BR$2,'Pop and Housing Units'!$B$2:$P$2,0))*INDEX(Assumptions!$A$1:$H$16,MATCH('Property Value Dist'!BR$4,Assumptions!$A$1:$A$16,0),MATCH('Property Value Dist'!BR$2,Assumptions!$A$1:$H$1,0)),0)</f>
        <v>41286</v>
      </c>
      <c r="BS88" s="17">
        <f>ROUND(INDEX('Pop and Housing Units'!$B$2:$P$115,MATCH('Property Value Dist'!$B88,'Pop and Housing Units'!$B$2:$B$115,0),MATCH('Property Value Dist'!BS$2,'Pop and Housing Units'!$B$2:$P$2,0))*INDEX(Assumptions!$A$1:$H$16,MATCH('Property Value Dist'!BS$4,Assumptions!$A$1:$A$16,0),MATCH('Property Value Dist'!BS$2,Assumptions!$A$1:$H$1,0)),0)</f>
        <v>49599</v>
      </c>
      <c r="BT88" s="17">
        <f>ROUND(INDEX('Pop and Housing Units'!$B$2:$P$115,MATCH('Property Value Dist'!$B88,'Pop and Housing Units'!$B$2:$B$115,0),MATCH('Property Value Dist'!BT$2,'Pop and Housing Units'!$B$2:$P$2,0))*INDEX(Assumptions!$A$1:$H$16,MATCH('Property Value Dist'!BT$4,Assumptions!$A$1:$A$16,0),MATCH('Property Value Dist'!BT$2,Assumptions!$A$1:$H$1,0)),0)</f>
        <v>31675</v>
      </c>
      <c r="BU88" s="17">
        <f>ROUND(INDEX('Pop and Housing Units'!$B$2:$P$115,MATCH('Property Value Dist'!$B88,'Pop and Housing Units'!$B$2:$B$115,0),MATCH('Property Value Dist'!BU$2,'Pop and Housing Units'!$B$2:$P$2,0))*INDEX(Assumptions!$A$1:$H$16,MATCH('Property Value Dist'!BU$4,Assumptions!$A$1:$A$16,0),MATCH('Property Value Dist'!BU$2,Assumptions!$A$1:$H$1,0)),0)</f>
        <v>17985</v>
      </c>
      <c r="BV88" s="17">
        <f>ROUND(INDEX('Pop and Housing Units'!$B$2:$P$115,MATCH('Property Value Dist'!$B88,'Pop and Housing Units'!$B$2:$B$115,0),MATCH('Property Value Dist'!BV$2,'Pop and Housing Units'!$B$2:$P$2,0))*INDEX(Assumptions!$A$1:$H$16,MATCH('Property Value Dist'!BV$4,Assumptions!$A$1:$A$16,0),MATCH('Property Value Dist'!BV$2,Assumptions!$A$1:$H$1,0)),0)</f>
        <v>52597</v>
      </c>
      <c r="BW88" s="17">
        <f>ROUND(INDEX('Pop and Housing Units'!$B$2:$P$115,MATCH('Property Value Dist'!$B88,'Pop and Housing Units'!$B$2:$B$115,0),MATCH('Property Value Dist'!BW$2,'Pop and Housing Units'!$B$2:$P$2,0))*INDEX(Assumptions!$A$1:$H$16,MATCH('Property Value Dist'!BW$4,Assumptions!$A$1:$A$16,0),MATCH('Property Value Dist'!BW$2,Assumptions!$A$1:$H$1,0)),0)</f>
        <v>24753</v>
      </c>
      <c r="BX88" s="17">
        <f>ROUND(INDEX('Pop and Housing Units'!$B$2:$P$115,MATCH('Property Value Dist'!$B88,'Pop and Housing Units'!$B$2:$B$115,0),MATCH('Property Value Dist'!BX$2,'Pop and Housing Units'!$B$2:$P$2,0))*INDEX(Assumptions!$A$1:$H$16,MATCH('Property Value Dist'!BX$4,Assumptions!$A$1:$A$16,0),MATCH('Property Value Dist'!BX$2,Assumptions!$A$1:$H$1,0)),0)</f>
        <v>9425</v>
      </c>
      <c r="BY88" s="17">
        <f>ROUND(INDEX('Pop and Housing Units'!$B$2:$P$115,MATCH('Property Value Dist'!$B88,'Pop and Housing Units'!$B$2:$B$115,0),MATCH('Property Value Dist'!BY$2,'Pop and Housing Units'!$B$2:$P$2,0))*INDEX(Assumptions!$A$1:$H$16,MATCH('Property Value Dist'!BY$4,Assumptions!$A$1:$A$16,0),MATCH('Property Value Dist'!BY$2,Assumptions!$A$1:$H$1,0)),0)</f>
        <v>4883</v>
      </c>
      <c r="BZ88" s="17">
        <f>ROUND(INDEX('Pop and Housing Units'!$B$2:$P$115,MATCH('Property Value Dist'!$B88,'Pop and Housing Units'!$B$2:$B$115,0),MATCH('Property Value Dist'!BZ$2,'Pop and Housing Units'!$B$2:$P$2,0))*INDEX(Assumptions!$A$1:$H$16,MATCH('Property Value Dist'!BZ$4,Assumptions!$A$1:$A$16,0),MATCH('Property Value Dist'!BZ$2,Assumptions!$A$1:$H$1,0)),0)</f>
        <v>3338</v>
      </c>
      <c r="CA88" s="17">
        <f>ROUND(INDEX('Pop and Housing Units'!$B$2:$P$115,MATCH('Property Value Dist'!$B88,'Pop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88" s="17">
        <f>ROUND(INDEX('Pop and Housing Units'!$B$2:$P$115,MATCH('Property Value Dist'!$B88,'Pop and Housing Units'!$B$2:$B$115,0),MATCH('Property Value Dist'!CB$2,'Pop and Housing Units'!$B$2:$P$2,0))*INDEX(Assumptions!$A$1:$H$16,MATCH('Property Value Dist'!CB$4,Assumptions!$A$1:$A$16,0),MATCH('Property Value Dist'!CB$2,Assumptions!$A$1:$H$1,0)),0)</f>
        <v>1236</v>
      </c>
    </row>
    <row r="89" spans="2:80">
      <c r="B89" s="18">
        <f t="shared" si="7"/>
        <v>2104</v>
      </c>
      <c r="C89" s="19">
        <f>ROUND(INDEX('Pop and Housing Units'!$B$2:$P$115,MATCH('Property Value Dist'!$B89,'Pop and Housing Units'!$B$2:$B$115,0),MATCH('Property Value Dist'!C$2,'Pop and Housing Units'!$B$2:$P$2,0))*INDEX(Assumptions!$A$1:$H$16,MATCH('Property Value Dist'!C$4,Assumptions!$A$1:$A$16,0),MATCH('Property Value Dist'!C$2,Assumptions!$A$1:$H$1,0)),0)</f>
        <v>1525825</v>
      </c>
      <c r="D89" s="19">
        <f>ROUND(INDEX('Pop and Housing Units'!$B$2:$P$115,MATCH('Property Value Dist'!$B89,'Pop and Housing Units'!$B$2:$B$115,0),MATCH('Property Value Dist'!D$2,'Pop and Housing Units'!$B$2:$P$2,0))*INDEX(Assumptions!$A$1:$H$16,MATCH('Property Value Dist'!D$4,Assumptions!$A$1:$A$16,0),MATCH('Property Value Dist'!D$2,Assumptions!$A$1:$H$1,0)),0)</f>
        <v>1628730</v>
      </c>
      <c r="E89" s="19">
        <f>ROUND(INDEX('Pop and Housing Units'!$B$2:$P$115,MATCH('Property Value Dist'!$B89,'Pop and Housing Units'!$B$2:$B$115,0),MATCH('Property Value Dist'!E$2,'Pop and Housing Units'!$B$2:$P$2,0))*INDEX(Assumptions!$A$1:$H$16,MATCH('Property Value Dist'!E$4,Assumptions!$A$1:$A$16,0),MATCH('Property Value Dist'!E$2,Assumptions!$A$1:$H$1,0)),0)</f>
        <v>2466159</v>
      </c>
      <c r="F89" s="19">
        <f>ROUND(INDEX('Pop and Housing Units'!$B$2:$P$115,MATCH('Property Value Dist'!$B89,'Pop and Housing Units'!$B$2:$B$115,0),MATCH('Property Value Dist'!F$2,'Pop and Housing Units'!$B$2:$P$2,0))*INDEX(Assumptions!$A$1:$H$16,MATCH('Property Value Dist'!F$4,Assumptions!$A$1:$A$16,0),MATCH('Property Value Dist'!F$2,Assumptions!$A$1:$H$1,0)),0)</f>
        <v>5691682</v>
      </c>
      <c r="G89" s="19">
        <f>ROUND(INDEX('Pop and Housing Units'!$B$2:$P$115,MATCH('Property Value Dist'!$B89,'Pop and Housing Units'!$B$2:$B$115,0),MATCH('Property Value Dist'!G$2,'Pop and Housing Units'!$B$2:$P$2,0))*INDEX(Assumptions!$A$1:$H$16,MATCH('Property Value Dist'!G$4,Assumptions!$A$1:$A$16,0),MATCH('Property Value Dist'!G$2,Assumptions!$A$1:$H$1,0)),0)</f>
        <v>3825208</v>
      </c>
      <c r="H89" s="19">
        <f>ROUND(INDEX('Pop and Housing Units'!$B$2:$P$115,MATCH('Property Value Dist'!$B89,'Pop and Housing Units'!$B$2:$B$115,0),MATCH('Property Value Dist'!H$2,'Pop and Housing Units'!$B$2:$P$2,0))*INDEX(Assumptions!$A$1:$H$16,MATCH('Property Value Dist'!H$4,Assumptions!$A$1:$A$16,0),MATCH('Property Value Dist'!H$2,Assumptions!$A$1:$H$1,0)),0)</f>
        <v>2902616</v>
      </c>
      <c r="I89" s="19">
        <f>ROUND(INDEX('Pop and Housing Units'!$B$2:$P$115,MATCH('Property Value Dist'!$B89,'Pop and Housing Units'!$B$2:$B$115,0),MATCH('Property Value Dist'!I$2,'Pop and Housing Units'!$B$2:$P$2,0))*INDEX(Assumptions!$A$1:$H$16,MATCH('Property Value Dist'!I$4,Assumptions!$A$1:$A$16,0),MATCH('Property Value Dist'!I$2,Assumptions!$A$1:$H$1,0)),0)</f>
        <v>8133002</v>
      </c>
      <c r="J89" s="19">
        <f>ROUND(INDEX('Pop and Housing Units'!$B$2:$P$115,MATCH('Property Value Dist'!$B89,'Pop and Housing Units'!$B$2:$B$115,0),MATCH('Property Value Dist'!J$2,'Pop and Housing Units'!$B$2:$P$2,0))*INDEX(Assumptions!$A$1:$H$16,MATCH('Property Value Dist'!J$4,Assumptions!$A$1:$A$16,0),MATCH('Property Value Dist'!J$2,Assumptions!$A$1:$H$1,0)),0)</f>
        <v>4084243</v>
      </c>
      <c r="K89" s="19">
        <f>ROUND(INDEX('Pop and Housing Units'!$B$2:$P$115,MATCH('Property Value Dist'!$B89,'Pop and Housing Units'!$B$2:$B$115,0),MATCH('Property Value Dist'!K$2,'Pop and Housing Units'!$B$2:$P$2,0))*INDEX(Assumptions!$A$1:$H$16,MATCH('Property Value Dist'!K$4,Assumptions!$A$1:$A$16,0),MATCH('Property Value Dist'!K$2,Assumptions!$A$1:$H$1,0)),0)</f>
        <v>1873571</v>
      </c>
      <c r="L89" s="19">
        <f>ROUND(INDEX('Pop and Housing Units'!$B$2:$P$115,MATCH('Property Value Dist'!$B89,'Pop and Housing Units'!$B$2:$B$115,0),MATCH('Property Value Dist'!L$2,'Pop and Housing Units'!$B$2:$P$2,0))*INDEX(Assumptions!$A$1:$H$16,MATCH('Property Value Dist'!L$4,Assumptions!$A$1:$A$16,0),MATCH('Property Value Dist'!L$2,Assumptions!$A$1:$H$1,0)),0)</f>
        <v>2033251</v>
      </c>
      <c r="M89" s="19">
        <f>ROUND(INDEX('Pop and Housing Units'!$B$2:$P$115,MATCH('Property Value Dist'!$B89,'Pop and Housing Units'!$B$2:$B$115,0),MATCH('Property Value Dist'!M$2,'Pop and Housing Units'!$B$2:$P$2,0))*INDEX(Assumptions!$A$1:$H$16,MATCH('Property Value Dist'!M$4,Assumptions!$A$1:$A$16,0),MATCH('Property Value Dist'!M$2,Assumptions!$A$1:$H$1,0)),0)</f>
        <v>706138</v>
      </c>
      <c r="N89" s="19">
        <f>ROUND(INDEX('Pop and Housing Units'!$B$2:$P$115,MATCH('Property Value Dist'!$B89,'Pop and Housing Units'!$B$2:$B$115,0),MATCH('Property Value Dist'!N$2,'Pop and Housing Units'!$B$2:$P$2,0))*INDEX(Assumptions!$A$1:$H$16,MATCH('Property Value Dist'!N$4,Assumptions!$A$1:$A$16,0),MATCH('Property Value Dist'!N$2,Assumptions!$A$1:$H$1,0)),0)</f>
        <v>400973</v>
      </c>
      <c r="O89" s="19">
        <f>ROUND(INDEX('Pop and Housing Units'!$B$2:$P$115,MATCH('Property Value Dist'!$B89,'Pop and Housing Units'!$B$2:$B$115,0),MATCH('Property Value Dist'!O$2,'Pop and Housing Units'!$B$2:$P$2,0))*INDEX(Assumptions!$A$1:$H$16,MATCH('Property Value Dist'!O$4,Assumptions!$A$1:$A$16,0),MATCH('Property Value Dist'!O$2,Assumptions!$A$1:$H$1,0)),0)</f>
        <v>212906</v>
      </c>
      <c r="P89" s="19">
        <f>ROUND(INDEX('Pop and Housing Units'!$B$2:$P$115,MATCH('Property Value Dist'!$B89,'Pop and Housing Units'!$B$2:$B$115,0),MATCH('Property Value Dist'!P$2,'Pop and Housing Units'!$B$2:$P$2,0))*INDEX(Assumptions!$A$1:$H$16,MATCH('Property Value Dist'!P$4,Assumptions!$A$1:$A$16,0),MATCH('Property Value Dist'!P$2,Assumptions!$A$1:$H$1,0)),0)</f>
        <v>1576934</v>
      </c>
      <c r="Q89" s="19">
        <f>ROUND(INDEX('Pop and Housing Units'!$B$2:$P$115,MATCH('Property Value Dist'!$B89,'Pop and Housing Units'!$B$2:$B$115,0),MATCH('Property Value Dist'!Q$2,'Pop and Housing Units'!$B$2:$P$2,0))*INDEX(Assumptions!$A$1:$H$16,MATCH('Property Value Dist'!Q$4,Assumptions!$A$1:$A$16,0),MATCH('Property Value Dist'!Q$2,Assumptions!$A$1:$H$1,0)),0)</f>
        <v>1337778</v>
      </c>
      <c r="R89" s="19">
        <f>ROUND(INDEX('Pop and Housing Units'!$B$2:$P$115,MATCH('Property Value Dist'!$B89,'Pop and Housing Units'!$B$2:$B$115,0),MATCH('Property Value Dist'!R$2,'Pop and Housing Units'!$B$2:$P$2,0))*INDEX(Assumptions!$A$1:$H$16,MATCH('Property Value Dist'!R$4,Assumptions!$A$1:$A$16,0),MATCH('Property Value Dist'!R$2,Assumptions!$A$1:$H$1,0)),0)</f>
        <v>1726407</v>
      </c>
      <c r="S89" s="19">
        <f>ROUND(INDEX('Pop and Housing Units'!$B$2:$P$115,MATCH('Property Value Dist'!$B89,'Pop and Housing Units'!$B$2:$B$115,0),MATCH('Property Value Dist'!S$2,'Pop and Housing Units'!$B$2:$P$2,0))*INDEX(Assumptions!$A$1:$H$16,MATCH('Property Value Dist'!S$4,Assumptions!$A$1:$A$16,0),MATCH('Property Value Dist'!S$2,Assumptions!$A$1:$H$1,0)),0)</f>
        <v>3814038</v>
      </c>
      <c r="T89" s="19">
        <f>ROUND(INDEX('Pop and Housing Units'!$B$2:$P$115,MATCH('Property Value Dist'!$B89,'Pop and Housing Units'!$B$2:$B$115,0),MATCH('Property Value Dist'!T$2,'Pop and Housing Units'!$B$2:$P$2,0))*INDEX(Assumptions!$A$1:$H$16,MATCH('Property Value Dist'!T$4,Assumptions!$A$1:$A$16,0),MATCH('Property Value Dist'!T$2,Assumptions!$A$1:$H$1,0)),0)</f>
        <v>2790152</v>
      </c>
      <c r="U89" s="19">
        <f>ROUND(INDEX('Pop and Housing Units'!$B$2:$P$115,MATCH('Property Value Dist'!$B89,'Pop and Housing Units'!$B$2:$B$115,0),MATCH('Property Value Dist'!U$2,'Pop and Housing Units'!$B$2:$P$2,0))*INDEX(Assumptions!$A$1:$H$16,MATCH('Property Value Dist'!U$4,Assumptions!$A$1:$A$16,0),MATCH('Property Value Dist'!U$2,Assumptions!$A$1:$H$1,0)),0)</f>
        <v>2359173</v>
      </c>
      <c r="V89" s="19">
        <f>ROUND(INDEX('Pop and Housing Units'!$B$2:$P$115,MATCH('Property Value Dist'!$B89,'Pop and Housing Units'!$B$2:$B$115,0),MATCH('Property Value Dist'!V$2,'Pop and Housing Units'!$B$2:$P$2,0))*INDEX(Assumptions!$A$1:$H$16,MATCH('Property Value Dist'!V$4,Assumptions!$A$1:$A$16,0),MATCH('Property Value Dist'!V$2,Assumptions!$A$1:$H$1,0)),0)</f>
        <v>6088510</v>
      </c>
      <c r="W89" s="19">
        <f>ROUND(INDEX('Pop and Housing Units'!$B$2:$P$115,MATCH('Property Value Dist'!$B89,'Pop and Housing Units'!$B$2:$B$115,0),MATCH('Property Value Dist'!W$2,'Pop and Housing Units'!$B$2:$P$2,0))*INDEX(Assumptions!$A$1:$H$16,MATCH('Property Value Dist'!W$4,Assumptions!$A$1:$A$16,0),MATCH('Property Value Dist'!W$2,Assumptions!$A$1:$H$1,0)),0)</f>
        <v>2805099</v>
      </c>
      <c r="X89" s="19">
        <f>ROUND(INDEX('Pop and Housing Units'!$B$2:$P$115,MATCH('Property Value Dist'!$B89,'Pop and Housing Units'!$B$2:$B$115,0),MATCH('Property Value Dist'!X$2,'Pop and Housing Units'!$B$2:$P$2,0))*INDEX(Assumptions!$A$1:$H$16,MATCH('Property Value Dist'!X$4,Assumptions!$A$1:$A$16,0),MATCH('Property Value Dist'!X$2,Assumptions!$A$1:$H$1,0)),0)</f>
        <v>1210727</v>
      </c>
      <c r="Y89" s="19">
        <f>ROUND(INDEX('Pop and Housing Units'!$B$2:$P$115,MATCH('Property Value Dist'!$B89,'Pop and Housing Units'!$B$2:$B$115,0),MATCH('Property Value Dist'!Y$2,'Pop and Housing Units'!$B$2:$P$2,0))*INDEX(Assumptions!$A$1:$H$16,MATCH('Property Value Dist'!Y$4,Assumptions!$A$1:$A$16,0),MATCH('Property Value Dist'!Y$2,Assumptions!$A$1:$H$1,0)),0)</f>
        <v>772274</v>
      </c>
      <c r="Z89" s="19">
        <f>ROUND(INDEX('Pop and Housing Units'!$B$2:$P$115,MATCH('Property Value Dist'!$B89,'Pop and Housing Units'!$B$2:$B$115,0),MATCH('Property Value Dist'!Z$2,'Pop and Housing Units'!$B$2:$P$2,0))*INDEX(Assumptions!$A$1:$H$16,MATCH('Property Value Dist'!Z$4,Assumptions!$A$1:$A$16,0),MATCH('Property Value Dist'!Z$2,Assumptions!$A$1:$H$1,0)),0)</f>
        <v>199297</v>
      </c>
      <c r="AA89" s="19">
        <f>ROUND(INDEX('Pop and Housing Units'!$B$2:$P$115,MATCH('Property Value Dist'!$B89,'Pop and Housing Units'!$B$2:$B$115,0),MATCH('Property Value Dist'!AA$2,'Pop and Housing Units'!$B$2:$P$2,0))*INDEX(Assumptions!$A$1:$H$16,MATCH('Property Value Dist'!AA$4,Assumptions!$A$1:$A$16,0),MATCH('Property Value Dist'!AA$2,Assumptions!$A$1:$H$1,0)),0)</f>
        <v>139508</v>
      </c>
      <c r="AB89" s="19">
        <f>ROUND(INDEX('Pop and Housing Units'!$B$2:$P$115,MATCH('Property Value Dist'!$B89,'Pop and Housing Units'!$B$2:$B$115,0),MATCH('Property Value Dist'!AB$2,'Pop and Housing Units'!$B$2:$P$2,0))*INDEX(Assumptions!$A$1:$H$16,MATCH('Property Value Dist'!AB$4,Assumptions!$A$1:$A$16,0),MATCH('Property Value Dist'!AB$2,Assumptions!$A$1:$H$1,0)),0)</f>
        <v>92175</v>
      </c>
      <c r="AC89" s="19">
        <f>ROUND(INDEX('Pop and Housing Units'!$B$2:$P$115,MATCH('Property Value Dist'!$B89,'Pop and Housing Units'!$B$2:$B$115,0),MATCH('Property Value Dist'!AC$2,'Pop and Housing Units'!$B$2:$P$2,0))*INDEX(Assumptions!$A$1:$H$16,MATCH('Property Value Dist'!AC$4,Assumptions!$A$1:$A$16,0),MATCH('Property Value Dist'!AC$2,Assumptions!$A$1:$H$1,0)),0)</f>
        <v>990747</v>
      </c>
      <c r="AD89" s="19">
        <f>ROUND(INDEX('Pop and Housing Units'!$B$2:$P$115,MATCH('Property Value Dist'!$B89,'Pop and Housing Units'!$B$2:$B$115,0),MATCH('Property Value Dist'!AD$2,'Pop and Housing Units'!$B$2:$P$2,0))*INDEX(Assumptions!$A$1:$H$16,MATCH('Property Value Dist'!AD$4,Assumptions!$A$1:$A$16,0),MATCH('Property Value Dist'!AD$2,Assumptions!$A$1:$H$1,0)),0)</f>
        <v>1733808</v>
      </c>
      <c r="AE89" s="19">
        <f>ROUND(INDEX('Pop and Housing Units'!$B$2:$P$115,MATCH('Property Value Dist'!$B89,'Pop and Housing Units'!$B$2:$B$115,0),MATCH('Property Value Dist'!AE$2,'Pop and Housing Units'!$B$2:$P$2,0))*INDEX(Assumptions!$A$1:$H$16,MATCH('Property Value Dist'!AE$4,Assumptions!$A$1:$A$16,0),MATCH('Property Value Dist'!AE$2,Assumptions!$A$1:$H$1,0)),0)</f>
        <v>3125307</v>
      </c>
      <c r="AF89" s="19">
        <f>ROUND(INDEX('Pop and Housing Units'!$B$2:$P$115,MATCH('Property Value Dist'!$B89,'Pop and Housing Units'!$B$2:$B$115,0),MATCH('Property Value Dist'!AF$2,'Pop and Housing Units'!$B$2:$P$2,0))*INDEX(Assumptions!$A$1:$H$16,MATCH('Property Value Dist'!AF$4,Assumptions!$A$1:$A$16,0),MATCH('Property Value Dist'!AF$2,Assumptions!$A$1:$H$1,0)),0)</f>
        <v>6014059</v>
      </c>
      <c r="AG89" s="19">
        <f>ROUND(INDEX('Pop and Housing Units'!$B$2:$P$115,MATCH('Property Value Dist'!$B89,'Pop and Housing Units'!$B$2:$B$115,0),MATCH('Property Value Dist'!AG$2,'Pop and Housing Units'!$B$2:$P$2,0))*INDEX(Assumptions!$A$1:$H$16,MATCH('Property Value Dist'!AG$4,Assumptions!$A$1:$A$16,0),MATCH('Property Value Dist'!AG$2,Assumptions!$A$1:$H$1,0)),0)</f>
        <v>2930497</v>
      </c>
      <c r="AH89" s="19">
        <f>ROUND(INDEX('Pop and Housing Units'!$B$2:$P$115,MATCH('Property Value Dist'!$B89,'Pop and Housing Units'!$B$2:$B$115,0),MATCH('Property Value Dist'!AH$2,'Pop and Housing Units'!$B$2:$P$2,0))*INDEX(Assumptions!$A$1:$H$16,MATCH('Property Value Dist'!AH$4,Assumptions!$A$1:$A$16,0),MATCH('Property Value Dist'!AH$2,Assumptions!$A$1:$H$1,0)),0)</f>
        <v>2117862</v>
      </c>
      <c r="AI89" s="19">
        <f>ROUND(INDEX('Pop and Housing Units'!$B$2:$P$115,MATCH('Property Value Dist'!$B89,'Pop and Housing Units'!$B$2:$B$115,0),MATCH('Property Value Dist'!AI$2,'Pop and Housing Units'!$B$2:$P$2,0))*INDEX(Assumptions!$A$1:$H$16,MATCH('Property Value Dist'!AI$4,Assumptions!$A$1:$A$16,0),MATCH('Property Value Dist'!AI$2,Assumptions!$A$1:$H$1,0)),0)</f>
        <v>5270998</v>
      </c>
      <c r="AJ89" s="19">
        <f>ROUND(INDEX('Pop and Housing Units'!$B$2:$P$115,MATCH('Property Value Dist'!$B89,'Pop and Housing Units'!$B$2:$B$115,0),MATCH('Property Value Dist'!AJ$2,'Pop and Housing Units'!$B$2:$P$2,0))*INDEX(Assumptions!$A$1:$H$16,MATCH('Property Value Dist'!AJ$4,Assumptions!$A$1:$A$16,0),MATCH('Property Value Dist'!AJ$2,Assumptions!$A$1:$H$1,0)),0)</f>
        <v>2805262</v>
      </c>
      <c r="AK89" s="19">
        <f>ROUND(INDEX('Pop and Housing Units'!$B$2:$P$115,MATCH('Property Value Dist'!$B89,'Pop and Housing Units'!$B$2:$B$115,0),MATCH('Property Value Dist'!AK$2,'Pop and Housing Units'!$B$2:$P$2,0))*INDEX(Assumptions!$A$1:$H$16,MATCH('Property Value Dist'!AK$4,Assumptions!$A$1:$A$16,0),MATCH('Property Value Dist'!AK$2,Assumptions!$A$1:$H$1,0)),0)</f>
        <v>1207821</v>
      </c>
      <c r="AL89" s="19">
        <f>ROUND(INDEX('Pop and Housing Units'!$B$2:$P$115,MATCH('Property Value Dist'!$B89,'Pop and Housing Units'!$B$2:$B$115,0),MATCH('Property Value Dist'!AL$2,'Pop and Housing Units'!$B$2:$P$2,0))*INDEX(Assumptions!$A$1:$H$16,MATCH('Property Value Dist'!AL$4,Assumptions!$A$1:$A$16,0),MATCH('Property Value Dist'!AL$2,Assumptions!$A$1:$H$1,0)),0)</f>
        <v>1185557</v>
      </c>
      <c r="AM89" s="19">
        <f>ROUND(INDEX('Pop and Housing Units'!$B$2:$P$115,MATCH('Property Value Dist'!$B89,'Pop and Housing Units'!$B$2:$B$115,0),MATCH('Property Value Dist'!AM$2,'Pop and Housing Units'!$B$2:$P$2,0))*INDEX(Assumptions!$A$1:$H$16,MATCH('Property Value Dist'!AM$4,Assumptions!$A$1:$A$16,0),MATCH('Property Value Dist'!AM$2,Assumptions!$A$1:$H$1,0)),0)</f>
        <v>242121</v>
      </c>
      <c r="AN89" s="19">
        <f>ROUND(INDEX('Pop and Housing Units'!$B$2:$P$115,MATCH('Property Value Dist'!$B89,'Pop and Housing Units'!$B$2:$B$115,0),MATCH('Property Value Dist'!AN$2,'Pop and Housing Units'!$B$2:$P$2,0))*INDEX(Assumptions!$A$1:$H$16,MATCH('Property Value Dist'!AN$4,Assumptions!$A$1:$A$16,0),MATCH('Property Value Dist'!AN$2,Assumptions!$A$1:$H$1,0)),0)</f>
        <v>100188</v>
      </c>
      <c r="AO89" s="19">
        <f>ROUND(INDEX('Pop and Housing Units'!$B$2:$P$115,MATCH('Property Value Dist'!$B89,'Pop and Housing Units'!$B$2:$B$115,0),MATCH('Property Value Dist'!AO$2,'Pop and Housing Units'!$B$2:$P$2,0))*INDEX(Assumptions!$A$1:$H$16,MATCH('Property Value Dist'!AO$4,Assumptions!$A$1:$A$16,0),MATCH('Property Value Dist'!AO$2,Assumptions!$A$1:$H$1,0)),0)</f>
        <v>105754</v>
      </c>
      <c r="AP89" s="19">
        <f>ROUND(INDEX('Pop and Housing Units'!$B$2:$P$115,MATCH('Property Value Dist'!$B89,'Pop and Housing Units'!$B$2:$B$115,0),MATCH('Property Value Dist'!AP$2,'Pop and Housing Units'!$B$2:$P$2,0))*INDEX(Assumptions!$A$1:$H$16,MATCH('Property Value Dist'!AP$4,Assumptions!$A$1:$A$16,0),MATCH('Property Value Dist'!AP$2,Assumptions!$A$1:$H$1,0)),0)</f>
        <v>161238</v>
      </c>
      <c r="AQ89" s="19">
        <f>ROUND(INDEX('Pop and Housing Units'!$B$2:$P$115,MATCH('Property Value Dist'!$B89,'Pop and Housing Units'!$B$2:$B$115,0),MATCH('Property Value Dist'!AQ$2,'Pop and Housing Units'!$B$2:$P$2,0))*INDEX(Assumptions!$A$1:$H$16,MATCH('Property Value Dist'!AQ$4,Assumptions!$A$1:$A$16,0),MATCH('Property Value Dist'!AQ$2,Assumptions!$A$1:$H$1,0)),0)</f>
        <v>161753</v>
      </c>
      <c r="AR89" s="19">
        <f>ROUND(INDEX('Pop and Housing Units'!$B$2:$P$115,MATCH('Property Value Dist'!$B89,'Pop and Housing Units'!$B$2:$B$115,0),MATCH('Property Value Dist'!AR$2,'Pop and Housing Units'!$B$2:$P$2,0))*INDEX(Assumptions!$A$1:$H$16,MATCH('Property Value Dist'!AR$4,Assumptions!$A$1:$A$16,0),MATCH('Property Value Dist'!AR$2,Assumptions!$A$1:$H$1,0)),0)</f>
        <v>135194</v>
      </c>
      <c r="AS89" s="19">
        <f>ROUND(INDEX('Pop and Housing Units'!$B$2:$P$115,MATCH('Property Value Dist'!$B89,'Pop and Housing Units'!$B$2:$B$115,0),MATCH('Property Value Dist'!AS$2,'Pop and Housing Units'!$B$2:$P$2,0))*INDEX(Assumptions!$A$1:$H$16,MATCH('Property Value Dist'!AS$4,Assumptions!$A$1:$A$16,0),MATCH('Property Value Dist'!AS$2,Assumptions!$A$1:$H$1,0)),0)</f>
        <v>147873</v>
      </c>
      <c r="AT89" s="19">
        <f>ROUND(INDEX('Pop and Housing Units'!$B$2:$P$115,MATCH('Property Value Dist'!$B89,'Pop and Housing Units'!$B$2:$B$115,0),MATCH('Property Value Dist'!AT$2,'Pop and Housing Units'!$B$2:$P$2,0))*INDEX(Assumptions!$A$1:$H$16,MATCH('Property Value Dist'!AT$4,Assumptions!$A$1:$A$16,0),MATCH('Property Value Dist'!AT$2,Assumptions!$A$1:$H$1,0)),0)</f>
        <v>75050</v>
      </c>
      <c r="AU89" s="19">
        <f>ROUND(INDEX('Pop and Housing Units'!$B$2:$P$115,MATCH('Property Value Dist'!$B89,'Pop and Housing Units'!$B$2:$B$115,0),MATCH('Property Value Dist'!AU$2,'Pop and Housing Units'!$B$2:$P$2,0))*INDEX(Assumptions!$A$1:$H$16,MATCH('Property Value Dist'!AU$4,Assumptions!$A$1:$A$16,0),MATCH('Property Value Dist'!AU$2,Assumptions!$A$1:$H$1,0)),0)</f>
        <v>28872</v>
      </c>
      <c r="AV89" s="19">
        <f>ROUND(INDEX('Pop and Housing Units'!$B$2:$P$115,MATCH('Property Value Dist'!$B89,'Pop and Housing Units'!$B$2:$B$115,0),MATCH('Property Value Dist'!AV$2,'Pop and Housing Units'!$B$2:$P$2,0))*INDEX(Assumptions!$A$1:$H$16,MATCH('Property Value Dist'!AV$4,Assumptions!$A$1:$A$16,0),MATCH('Property Value Dist'!AV$2,Assumptions!$A$1:$H$1,0)),0)</f>
        <v>86788</v>
      </c>
      <c r="AW89" s="19">
        <f>ROUND(INDEX('Pop and Housing Units'!$B$2:$P$115,MATCH('Property Value Dist'!$B89,'Pop and Housing Units'!$B$2:$B$115,0),MATCH('Property Value Dist'!AW$2,'Pop and Housing Units'!$B$2:$P$2,0))*INDEX(Assumptions!$A$1:$H$16,MATCH('Property Value Dist'!AW$4,Assumptions!$A$1:$A$16,0),MATCH('Property Value Dist'!AW$2,Assumptions!$A$1:$H$1,0)),0)</f>
        <v>24931</v>
      </c>
      <c r="AX89" s="19">
        <f>ROUND(INDEX('Pop and Housing Units'!$B$2:$P$115,MATCH('Property Value Dist'!$B89,'Pop and Housing Units'!$B$2:$B$115,0),MATCH('Property Value Dist'!AX$2,'Pop and Housing Units'!$B$2:$P$2,0))*INDEX(Assumptions!$A$1:$H$16,MATCH('Property Value Dist'!AX$4,Assumptions!$A$1:$A$16,0),MATCH('Property Value Dist'!AX$2,Assumptions!$A$1:$H$1,0)),0)</f>
        <v>15678</v>
      </c>
      <c r="AY89" s="19">
        <f>ROUND(INDEX('Pop and Housing Units'!$B$2:$P$115,MATCH('Property Value Dist'!$B89,'Pop and Housing Units'!$B$2:$B$115,0),MATCH('Property Value Dist'!AY$2,'Pop and Housing Units'!$B$2:$P$2,0))*INDEX(Assumptions!$A$1:$H$16,MATCH('Property Value Dist'!AY$4,Assumptions!$A$1:$A$16,0),MATCH('Property Value Dist'!AY$2,Assumptions!$A$1:$H$1,0)),0)</f>
        <v>9253</v>
      </c>
      <c r="AZ89" s="19">
        <f>ROUND(INDEX('Pop and Housing Units'!$B$2:$P$115,MATCH('Property Value Dist'!$B89,'Pop and Housing Units'!$B$2:$B$115,0),MATCH('Property Value Dist'!AZ$2,'Pop and Housing Units'!$B$2:$P$2,0))*INDEX(Assumptions!$A$1:$H$16,MATCH('Property Value Dist'!AZ$4,Assumptions!$A$1:$A$16,0),MATCH('Property Value Dist'!AZ$2,Assumptions!$A$1:$H$1,0)),0)</f>
        <v>2228</v>
      </c>
      <c r="BA89" s="19">
        <f>ROUND(INDEX('Pop and Housing Units'!$B$2:$P$115,MATCH('Property Value Dist'!$B89,'Pop and Housing Units'!$B$2:$B$115,0),MATCH('Property Value Dist'!BA$2,'Pop and Housing Units'!$B$2:$P$2,0))*INDEX(Assumptions!$A$1:$H$16,MATCH('Property Value Dist'!BA$4,Assumptions!$A$1:$A$16,0),MATCH('Property Value Dist'!BA$2,Assumptions!$A$1:$H$1,0)),0)</f>
        <v>5140</v>
      </c>
      <c r="BB89" s="19">
        <f>ROUND(INDEX('Pop and Housing Units'!$B$2:$P$115,MATCH('Property Value Dist'!$B89,'Pop and Housing Units'!$B$2:$B$115,0),MATCH('Property Value Dist'!BB$2,'Pop and Housing Units'!$B$2:$P$2,0))*INDEX(Assumptions!$A$1:$H$16,MATCH('Property Value Dist'!BB$4,Assumptions!$A$1:$A$16,0),MATCH('Property Value Dist'!BB$2,Assumptions!$A$1:$H$1,0)),0)</f>
        <v>2742</v>
      </c>
      <c r="BC89" s="19">
        <f>ROUND(INDEX('Pop and Housing Units'!$B$2:$P$115,MATCH('Property Value Dist'!$B89,'Pop and Housing Units'!$B$2:$B$115,0),MATCH('Property Value Dist'!BC$2,'Pop and Housing Units'!$B$2:$P$2,0))*INDEX(Assumptions!$A$1:$H$16,MATCH('Property Value Dist'!BC$4,Assumptions!$A$1:$A$16,0),MATCH('Property Value Dist'!BC$2,Assumptions!$A$1:$H$1,0)),0)</f>
        <v>101737</v>
      </c>
      <c r="BD89" s="19">
        <f>ROUND(INDEX('Pop and Housing Units'!$B$2:$P$115,MATCH('Property Value Dist'!$B89,'Pop and Housing Units'!$B$2:$B$115,0),MATCH('Property Value Dist'!BD$2,'Pop and Housing Units'!$B$2:$P$2,0))*INDEX(Assumptions!$A$1:$H$16,MATCH('Property Value Dist'!BD$4,Assumptions!$A$1:$A$16,0),MATCH('Property Value Dist'!BD$2,Assumptions!$A$1:$H$1,0)),0)</f>
        <v>142697</v>
      </c>
      <c r="BE89" s="19">
        <f>ROUND(INDEX('Pop and Housing Units'!$B$2:$P$115,MATCH('Property Value Dist'!$B89,'Pop and Housing Units'!$B$2:$B$115,0),MATCH('Property Value Dist'!BE$2,'Pop and Housing Units'!$B$2:$P$2,0))*INDEX(Assumptions!$A$1:$H$16,MATCH('Property Value Dist'!BE$4,Assumptions!$A$1:$A$16,0),MATCH('Property Value Dist'!BE$2,Assumptions!$A$1:$H$1,0)),0)</f>
        <v>193157</v>
      </c>
      <c r="BF89" s="19">
        <f>ROUND(INDEX('Pop and Housing Units'!$B$2:$P$115,MATCH('Property Value Dist'!$B89,'Pop and Housing Units'!$B$2:$B$115,0),MATCH('Property Value Dist'!BF$2,'Pop and Housing Units'!$B$2:$P$2,0))*INDEX(Assumptions!$A$1:$H$16,MATCH('Property Value Dist'!BF$4,Assumptions!$A$1:$A$16,0),MATCH('Property Value Dist'!BF$2,Assumptions!$A$1:$H$1,0)),0)</f>
        <v>190705</v>
      </c>
      <c r="BG89" s="19">
        <f>ROUND(INDEX('Pop and Housing Units'!$B$2:$P$115,MATCH('Property Value Dist'!$B89,'Pop and Housing Units'!$B$2:$B$115,0),MATCH('Property Value Dist'!BG$2,'Pop and Housing Units'!$B$2:$P$2,0))*INDEX(Assumptions!$A$1:$H$16,MATCH('Property Value Dist'!BG$4,Assumptions!$A$1:$A$16,0),MATCH('Property Value Dist'!BG$2,Assumptions!$A$1:$H$1,0)),0)</f>
        <v>121757</v>
      </c>
      <c r="BH89" s="19">
        <f>ROUND(INDEX('Pop and Housing Units'!$B$2:$P$115,MATCH('Property Value Dist'!$B89,'Pop and Housing Units'!$B$2:$B$115,0),MATCH('Property Value Dist'!BH$2,'Pop and Housing Units'!$B$2:$P$2,0))*INDEX(Assumptions!$A$1:$H$16,MATCH('Property Value Dist'!BH$4,Assumptions!$A$1:$A$16,0),MATCH('Property Value Dist'!BH$2,Assumptions!$A$1:$H$1,0)),0)</f>
        <v>69357</v>
      </c>
      <c r="BI89" s="19">
        <f>ROUND(INDEX('Pop and Housing Units'!$B$2:$P$115,MATCH('Property Value Dist'!$B89,'Pop and Housing Units'!$B$2:$B$115,0),MATCH('Property Value Dist'!BI$2,'Pop and Housing Units'!$B$2:$P$2,0))*INDEX(Assumptions!$A$1:$H$16,MATCH('Property Value Dist'!BI$4,Assumptions!$A$1:$A$16,0),MATCH('Property Value Dist'!BI$2,Assumptions!$A$1:$H$1,0)),0)</f>
        <v>128703</v>
      </c>
      <c r="BJ89" s="19">
        <f>ROUND(INDEX('Pop and Housing Units'!$B$2:$P$115,MATCH('Property Value Dist'!$B89,'Pop and Housing Units'!$B$2:$B$115,0),MATCH('Property Value Dist'!BJ$2,'Pop and Housing Units'!$B$2:$P$2,0))*INDEX(Assumptions!$A$1:$H$16,MATCH('Property Value Dist'!BJ$4,Assumptions!$A$1:$A$16,0),MATCH('Property Value Dist'!BJ$2,Assumptions!$A$1:$H$1,0)),0)</f>
        <v>42799</v>
      </c>
      <c r="BK89" s="19">
        <f>ROUND(INDEX('Pop and Housing Units'!$B$2:$P$115,MATCH('Property Value Dist'!$B89,'Pop and Housing Units'!$B$2:$B$115,0),MATCH('Property Value Dist'!BK$2,'Pop and Housing Units'!$B$2:$P$2,0))*INDEX(Assumptions!$A$1:$H$16,MATCH('Property Value Dist'!BK$4,Assumptions!$A$1:$A$16,0),MATCH('Property Value Dist'!BK$2,Assumptions!$A$1:$H$1,0)),0)</f>
        <v>14198</v>
      </c>
      <c r="BL89" s="19">
        <f>ROUND(INDEX('Pop and Housing Units'!$B$2:$P$115,MATCH('Property Value Dist'!$B89,'Pop and Housing Units'!$B$2:$B$115,0),MATCH('Property Value Dist'!BL$2,'Pop and Housing Units'!$B$2:$P$2,0))*INDEX(Assumptions!$A$1:$H$16,MATCH('Property Value Dist'!BL$4,Assumptions!$A$1:$A$16,0),MATCH('Property Value Dist'!BL$2,Assumptions!$A$1:$H$1,0)),0)</f>
        <v>9193</v>
      </c>
      <c r="BM89" s="19">
        <f>ROUND(INDEX('Pop and Housing Units'!$B$2:$P$115,MATCH('Property Value Dist'!$B89,'Pop and Housing Units'!$B$2:$B$115,0),MATCH('Property Value Dist'!BM$2,'Pop and Housing Units'!$B$2:$P$2,0))*INDEX(Assumptions!$A$1:$H$16,MATCH('Property Value Dist'!BM$4,Assumptions!$A$1:$A$16,0),MATCH('Property Value Dist'!BM$2,Assumptions!$A$1:$H$1,0)),0)</f>
        <v>1839</v>
      </c>
      <c r="BN89" s="19">
        <f>ROUND(INDEX('Pop and Housing Units'!$B$2:$P$115,MATCH('Property Value Dist'!$B89,'Pop and Housing Units'!$B$2:$B$115,0),MATCH('Property Value Dist'!BN$2,'Pop and Housing Units'!$B$2:$P$2,0))*INDEX(Assumptions!$A$1:$H$16,MATCH('Property Value Dist'!BN$4,Assumptions!$A$1:$A$16,0),MATCH('Property Value Dist'!BN$2,Assumptions!$A$1:$H$1,0)),0)</f>
        <v>306</v>
      </c>
      <c r="BO89" s="19">
        <f>ROUND(INDEX('Pop and Housing Units'!$B$2:$P$115,MATCH('Property Value Dist'!$B89,'Pop and Housing Units'!$B$2:$B$115,0),MATCH('Property Value Dist'!BO$2,'Pop and Housing Units'!$B$2:$P$2,0))*INDEX(Assumptions!$A$1:$H$16,MATCH('Property Value Dist'!BO$4,Assumptions!$A$1:$A$16,0),MATCH('Property Value Dist'!BO$2,Assumptions!$A$1:$H$1,0)),0)</f>
        <v>5005</v>
      </c>
      <c r="BP89" s="19">
        <f>ROUND(INDEX('Pop and Housing Units'!$B$2:$P$115,MATCH('Property Value Dist'!$B89,'Pop and Housing Units'!$B$2:$B$115,0),MATCH('Property Value Dist'!BP$2,'Pop and Housing Units'!$B$2:$P$2,0))*INDEX(Assumptions!$A$1:$H$16,MATCH('Property Value Dist'!BP$4,Assumptions!$A$1:$A$16,0),MATCH('Property Value Dist'!BP$2,Assumptions!$A$1:$H$1,0)),0)</f>
        <v>23690</v>
      </c>
      <c r="BQ89" s="19">
        <f>ROUND(INDEX('Pop and Housing Units'!$B$2:$P$115,MATCH('Property Value Dist'!$B89,'Pop and Housing Units'!$B$2:$B$115,0),MATCH('Property Value Dist'!BQ$2,'Pop and Housing Units'!$B$2:$P$2,0))*INDEX(Assumptions!$A$1:$H$16,MATCH('Property Value Dist'!BQ$4,Assumptions!$A$1:$A$16,0),MATCH('Property Value Dist'!BQ$2,Assumptions!$A$1:$H$1,0)),0)</f>
        <v>49283</v>
      </c>
      <c r="BR89" s="19">
        <f>ROUND(INDEX('Pop and Housing Units'!$B$2:$P$115,MATCH('Property Value Dist'!$B89,'Pop and Housing Units'!$B$2:$B$115,0),MATCH('Property Value Dist'!BR$2,'Pop and Housing Units'!$B$2:$P$2,0))*INDEX(Assumptions!$A$1:$H$16,MATCH('Property Value Dist'!BR$4,Assumptions!$A$1:$A$16,0),MATCH('Property Value Dist'!BR$2,Assumptions!$A$1:$H$1,0)),0)</f>
        <v>41699</v>
      </c>
      <c r="BS89" s="19">
        <f>ROUND(INDEX('Pop and Housing Units'!$B$2:$P$115,MATCH('Property Value Dist'!$B89,'Pop and Housing Units'!$B$2:$B$115,0),MATCH('Property Value Dist'!BS$2,'Pop and Housing Units'!$B$2:$P$2,0))*INDEX(Assumptions!$A$1:$H$16,MATCH('Property Value Dist'!BS$4,Assumptions!$A$1:$A$16,0),MATCH('Property Value Dist'!BS$2,Assumptions!$A$1:$H$1,0)),0)</f>
        <v>50095</v>
      </c>
      <c r="BT89" s="19">
        <f>ROUND(INDEX('Pop and Housing Units'!$B$2:$P$115,MATCH('Property Value Dist'!$B89,'Pop and Housing Units'!$B$2:$B$115,0),MATCH('Property Value Dist'!BT$2,'Pop and Housing Units'!$B$2:$P$2,0))*INDEX(Assumptions!$A$1:$H$16,MATCH('Property Value Dist'!BT$4,Assumptions!$A$1:$A$16,0),MATCH('Property Value Dist'!BT$2,Assumptions!$A$1:$H$1,0)),0)</f>
        <v>31992</v>
      </c>
      <c r="BU89" s="19">
        <f>ROUND(INDEX('Pop and Housing Units'!$B$2:$P$115,MATCH('Property Value Dist'!$B89,'Pop and Housing Units'!$B$2:$B$115,0),MATCH('Property Value Dist'!BU$2,'Pop and Housing Units'!$B$2:$P$2,0))*INDEX(Assumptions!$A$1:$H$16,MATCH('Property Value Dist'!BU$4,Assumptions!$A$1:$A$16,0),MATCH('Property Value Dist'!BU$2,Assumptions!$A$1:$H$1,0)),0)</f>
        <v>18165</v>
      </c>
      <c r="BV89" s="19">
        <f>ROUND(INDEX('Pop and Housing Units'!$B$2:$P$115,MATCH('Property Value Dist'!$B89,'Pop and Housing Units'!$B$2:$B$115,0),MATCH('Property Value Dist'!BV$2,'Pop and Housing Units'!$B$2:$P$2,0))*INDEX(Assumptions!$A$1:$H$16,MATCH('Property Value Dist'!BV$4,Assumptions!$A$1:$A$16,0),MATCH('Property Value Dist'!BV$2,Assumptions!$A$1:$H$1,0)),0)</f>
        <v>53122</v>
      </c>
      <c r="BW89" s="19">
        <f>ROUND(INDEX('Pop and Housing Units'!$B$2:$P$115,MATCH('Property Value Dist'!$B89,'Pop and Housing Units'!$B$2:$B$115,0),MATCH('Property Value Dist'!BW$2,'Pop and Housing Units'!$B$2:$P$2,0))*INDEX(Assumptions!$A$1:$H$16,MATCH('Property Value Dist'!BW$4,Assumptions!$A$1:$A$16,0),MATCH('Property Value Dist'!BW$2,Assumptions!$A$1:$H$1,0)),0)</f>
        <v>25000</v>
      </c>
      <c r="BX89" s="19">
        <f>ROUND(INDEX('Pop and Housing Units'!$B$2:$P$115,MATCH('Property Value Dist'!$B89,'Pop and Housing Units'!$B$2:$B$115,0),MATCH('Property Value Dist'!BX$2,'Pop and Housing Units'!$B$2:$P$2,0))*INDEX(Assumptions!$A$1:$H$16,MATCH('Property Value Dist'!BX$4,Assumptions!$A$1:$A$16,0),MATCH('Property Value Dist'!BX$2,Assumptions!$A$1:$H$1,0)),0)</f>
        <v>9520</v>
      </c>
      <c r="BY89" s="19">
        <f>ROUND(INDEX('Pop and Housing Units'!$B$2:$P$115,MATCH('Property Value Dist'!$B89,'Pop and Housing Units'!$B$2:$B$115,0),MATCH('Property Value Dist'!BY$2,'Pop and Housing Units'!$B$2:$P$2,0))*INDEX(Assumptions!$A$1:$H$16,MATCH('Property Value Dist'!BY$4,Assumptions!$A$1:$A$16,0),MATCH('Property Value Dist'!BY$2,Assumptions!$A$1:$H$1,0)),0)</f>
        <v>4931</v>
      </c>
      <c r="BZ89" s="19">
        <f>ROUND(INDEX('Pop and Housing Units'!$B$2:$P$115,MATCH('Property Value Dist'!$B89,'Pop and Housing Units'!$B$2:$B$115,0),MATCH('Property Value Dist'!BZ$2,'Pop and Housing Units'!$B$2:$P$2,0))*INDEX(Assumptions!$A$1:$H$16,MATCH('Property Value Dist'!BZ$4,Assumptions!$A$1:$A$16,0),MATCH('Property Value Dist'!BZ$2,Assumptions!$A$1:$H$1,0)),0)</f>
        <v>3371</v>
      </c>
      <c r="CA89" s="19">
        <f>ROUND(INDEX('Pop and Housing Units'!$B$2:$P$115,MATCH('Property Value Dist'!$B89,'Pop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89" s="19">
        <f>ROUND(INDEX('Pop and Housing Units'!$B$2:$P$115,MATCH('Property Value Dist'!$B89,'Pop and Housing Units'!$B$2:$B$115,0),MATCH('Property Value Dist'!CB$2,'Pop and Housing Units'!$B$2:$P$2,0))*INDEX(Assumptions!$A$1:$H$16,MATCH('Property Value Dist'!CB$4,Assumptions!$A$1:$A$16,0),MATCH('Property Value Dist'!CB$2,Assumptions!$A$1:$H$1,0)),0)</f>
        <v>1248</v>
      </c>
    </row>
    <row r="90" spans="2:80">
      <c r="B90" s="18">
        <f t="shared" si="7"/>
        <v>2105</v>
      </c>
      <c r="C90" s="17">
        <f>ROUND(INDEX('Pop and Housing Units'!$B$2:$P$115,MATCH('Property Value Dist'!$B90,'Pop and Housing Units'!$B$2:$B$115,0),MATCH('Property Value Dist'!C$2,'Pop and Housing Units'!$B$2:$P$2,0))*INDEX(Assumptions!$A$1:$H$16,MATCH('Property Value Dist'!C$4,Assumptions!$A$1:$A$16,0),MATCH('Property Value Dist'!C$2,Assumptions!$A$1:$H$1,0)),0)</f>
        <v>1597300</v>
      </c>
      <c r="D90" s="17">
        <f>ROUND(INDEX('Pop and Housing Units'!$B$2:$P$115,MATCH('Property Value Dist'!$B90,'Pop and Housing Units'!$B$2:$B$115,0),MATCH('Property Value Dist'!D$2,'Pop and Housing Units'!$B$2:$P$2,0))*INDEX(Assumptions!$A$1:$H$16,MATCH('Property Value Dist'!D$4,Assumptions!$A$1:$A$16,0),MATCH('Property Value Dist'!D$2,Assumptions!$A$1:$H$1,0)),0)</f>
        <v>1705025</v>
      </c>
      <c r="E90" s="17">
        <f>ROUND(INDEX('Pop and Housing Units'!$B$2:$P$115,MATCH('Property Value Dist'!$B90,'Pop and Housing Units'!$B$2:$B$115,0),MATCH('Property Value Dist'!E$2,'Pop and Housing Units'!$B$2:$P$2,0))*INDEX(Assumptions!$A$1:$H$16,MATCH('Property Value Dist'!E$4,Assumptions!$A$1:$A$16,0),MATCH('Property Value Dist'!E$2,Assumptions!$A$1:$H$1,0)),0)</f>
        <v>2581683</v>
      </c>
      <c r="F90" s="17">
        <f>ROUND(INDEX('Pop and Housing Units'!$B$2:$P$115,MATCH('Property Value Dist'!$B90,'Pop and Housing Units'!$B$2:$B$115,0),MATCH('Property Value Dist'!F$2,'Pop and Housing Units'!$B$2:$P$2,0))*INDEX(Assumptions!$A$1:$H$16,MATCH('Property Value Dist'!F$4,Assumptions!$A$1:$A$16,0),MATCH('Property Value Dist'!F$2,Assumptions!$A$1:$H$1,0)),0)</f>
        <v>5958301</v>
      </c>
      <c r="G90" s="17">
        <f>ROUND(INDEX('Pop and Housing Units'!$B$2:$P$115,MATCH('Property Value Dist'!$B90,'Pop and Housing Units'!$B$2:$B$115,0),MATCH('Property Value Dist'!G$2,'Pop and Housing Units'!$B$2:$P$2,0))*INDEX(Assumptions!$A$1:$H$16,MATCH('Property Value Dist'!G$4,Assumptions!$A$1:$A$16,0),MATCH('Property Value Dist'!G$2,Assumptions!$A$1:$H$1,0)),0)</f>
        <v>4004395</v>
      </c>
      <c r="H90" s="17">
        <f>ROUND(INDEX('Pop and Housing Units'!$B$2:$P$115,MATCH('Property Value Dist'!$B90,'Pop and Housing Units'!$B$2:$B$115,0),MATCH('Property Value Dist'!H$2,'Pop and Housing Units'!$B$2:$P$2,0))*INDEX(Assumptions!$A$1:$H$16,MATCH('Property Value Dist'!H$4,Assumptions!$A$1:$A$16,0),MATCH('Property Value Dist'!H$2,Assumptions!$A$1:$H$1,0)),0)</f>
        <v>3038585</v>
      </c>
      <c r="I90" s="17">
        <f>ROUND(INDEX('Pop and Housing Units'!$B$2:$P$115,MATCH('Property Value Dist'!$B90,'Pop and Housing Units'!$B$2:$B$115,0),MATCH('Property Value Dist'!I$2,'Pop and Housing Units'!$B$2:$P$2,0))*INDEX(Assumptions!$A$1:$H$16,MATCH('Property Value Dist'!I$4,Assumptions!$A$1:$A$16,0),MATCH('Property Value Dist'!I$2,Assumptions!$A$1:$H$1,0)),0)</f>
        <v>8513982</v>
      </c>
      <c r="J90" s="17">
        <f>ROUND(INDEX('Pop and Housing Units'!$B$2:$P$115,MATCH('Property Value Dist'!$B90,'Pop and Housing Units'!$B$2:$B$115,0),MATCH('Property Value Dist'!J$2,'Pop and Housing Units'!$B$2:$P$2,0))*INDEX(Assumptions!$A$1:$H$16,MATCH('Property Value Dist'!J$4,Assumptions!$A$1:$A$16,0),MATCH('Property Value Dist'!J$2,Assumptions!$A$1:$H$1,0)),0)</f>
        <v>4275564</v>
      </c>
      <c r="K90" s="17">
        <f>ROUND(INDEX('Pop and Housing Units'!$B$2:$P$115,MATCH('Property Value Dist'!$B90,'Pop and Housing Units'!$B$2:$B$115,0),MATCH('Property Value Dist'!K$2,'Pop and Housing Units'!$B$2:$P$2,0))*INDEX(Assumptions!$A$1:$H$16,MATCH('Property Value Dist'!K$4,Assumptions!$A$1:$A$16,0),MATCH('Property Value Dist'!K$2,Assumptions!$A$1:$H$1,0)),0)</f>
        <v>1961336</v>
      </c>
      <c r="L90" s="17">
        <f>ROUND(INDEX('Pop and Housing Units'!$B$2:$P$115,MATCH('Property Value Dist'!$B90,'Pop and Housing Units'!$B$2:$B$115,0),MATCH('Property Value Dist'!L$2,'Pop and Housing Units'!$B$2:$P$2,0))*INDEX(Assumptions!$A$1:$H$16,MATCH('Property Value Dist'!L$4,Assumptions!$A$1:$A$16,0),MATCH('Property Value Dist'!L$2,Assumptions!$A$1:$H$1,0)),0)</f>
        <v>2128495</v>
      </c>
      <c r="M90" s="17">
        <f>ROUND(INDEX('Pop and Housing Units'!$B$2:$P$115,MATCH('Property Value Dist'!$B90,'Pop and Housing Units'!$B$2:$B$115,0),MATCH('Property Value Dist'!M$2,'Pop and Housing Units'!$B$2:$P$2,0))*INDEX(Assumptions!$A$1:$H$16,MATCH('Property Value Dist'!M$4,Assumptions!$A$1:$A$16,0),MATCH('Property Value Dist'!M$2,Assumptions!$A$1:$H$1,0)),0)</f>
        <v>739216</v>
      </c>
      <c r="N90" s="17">
        <f>ROUND(INDEX('Pop and Housing Units'!$B$2:$P$115,MATCH('Property Value Dist'!$B90,'Pop and Housing Units'!$B$2:$B$115,0),MATCH('Property Value Dist'!N$2,'Pop and Housing Units'!$B$2:$P$2,0))*INDEX(Assumptions!$A$1:$H$16,MATCH('Property Value Dist'!N$4,Assumptions!$A$1:$A$16,0),MATCH('Property Value Dist'!N$2,Assumptions!$A$1:$H$1,0)),0)</f>
        <v>419756</v>
      </c>
      <c r="O90" s="17">
        <f>ROUND(INDEX('Pop and Housing Units'!$B$2:$P$115,MATCH('Property Value Dist'!$B90,'Pop and Housing Units'!$B$2:$B$115,0),MATCH('Property Value Dist'!O$2,'Pop and Housing Units'!$B$2:$P$2,0))*INDEX(Assumptions!$A$1:$H$16,MATCH('Property Value Dist'!O$4,Assumptions!$A$1:$A$16,0),MATCH('Property Value Dist'!O$2,Assumptions!$A$1:$H$1,0)),0)</f>
        <v>222879</v>
      </c>
      <c r="P90" s="17">
        <f>ROUND(INDEX('Pop and Housing Units'!$B$2:$P$115,MATCH('Property Value Dist'!$B90,'Pop and Housing Units'!$B$2:$B$115,0),MATCH('Property Value Dist'!P$2,'Pop and Housing Units'!$B$2:$P$2,0))*INDEX(Assumptions!$A$1:$H$16,MATCH('Property Value Dist'!P$4,Assumptions!$A$1:$A$16,0),MATCH('Property Value Dist'!P$2,Assumptions!$A$1:$H$1,0)),0)</f>
        <v>1648989</v>
      </c>
      <c r="Q90" s="17">
        <f>ROUND(INDEX('Pop and Housing Units'!$B$2:$P$115,MATCH('Property Value Dist'!$B90,'Pop and Housing Units'!$B$2:$B$115,0),MATCH('Property Value Dist'!Q$2,'Pop and Housing Units'!$B$2:$P$2,0))*INDEX(Assumptions!$A$1:$H$16,MATCH('Property Value Dist'!Q$4,Assumptions!$A$1:$A$16,0),MATCH('Property Value Dist'!Q$2,Assumptions!$A$1:$H$1,0)),0)</f>
        <v>1398906</v>
      </c>
      <c r="R90" s="17">
        <f>ROUND(INDEX('Pop and Housing Units'!$B$2:$P$115,MATCH('Property Value Dist'!$B90,'Pop and Housing Units'!$B$2:$B$115,0),MATCH('Property Value Dist'!R$2,'Pop and Housing Units'!$B$2:$P$2,0))*INDEX(Assumptions!$A$1:$H$16,MATCH('Property Value Dist'!R$4,Assumptions!$A$1:$A$16,0),MATCH('Property Value Dist'!R$2,Assumptions!$A$1:$H$1,0)),0)</f>
        <v>1805292</v>
      </c>
      <c r="S90" s="17">
        <f>ROUND(INDEX('Pop and Housing Units'!$B$2:$P$115,MATCH('Property Value Dist'!$B90,'Pop and Housing Units'!$B$2:$B$115,0),MATCH('Property Value Dist'!S$2,'Pop and Housing Units'!$B$2:$P$2,0))*INDEX(Assumptions!$A$1:$H$16,MATCH('Property Value Dist'!S$4,Assumptions!$A$1:$A$16,0),MATCH('Property Value Dist'!S$2,Assumptions!$A$1:$H$1,0)),0)</f>
        <v>3988314</v>
      </c>
      <c r="T90" s="17">
        <f>ROUND(INDEX('Pop and Housing Units'!$B$2:$P$115,MATCH('Property Value Dist'!$B90,'Pop and Housing Units'!$B$2:$B$115,0),MATCH('Property Value Dist'!T$2,'Pop and Housing Units'!$B$2:$P$2,0))*INDEX(Assumptions!$A$1:$H$16,MATCH('Property Value Dist'!T$4,Assumptions!$A$1:$A$16,0),MATCH('Property Value Dist'!T$2,Assumptions!$A$1:$H$1,0)),0)</f>
        <v>2917643</v>
      </c>
      <c r="U90" s="17">
        <f>ROUND(INDEX('Pop and Housing Units'!$B$2:$P$115,MATCH('Property Value Dist'!$B90,'Pop and Housing Units'!$B$2:$B$115,0),MATCH('Property Value Dist'!U$2,'Pop and Housing Units'!$B$2:$P$2,0))*INDEX(Assumptions!$A$1:$H$16,MATCH('Property Value Dist'!U$4,Assumptions!$A$1:$A$16,0),MATCH('Property Value Dist'!U$2,Assumptions!$A$1:$H$1,0)),0)</f>
        <v>2466971</v>
      </c>
      <c r="V90" s="17">
        <f>ROUND(INDEX('Pop and Housing Units'!$B$2:$P$115,MATCH('Property Value Dist'!$B90,'Pop and Housing Units'!$B$2:$B$115,0),MATCH('Property Value Dist'!V$2,'Pop and Housing Units'!$B$2:$P$2,0))*INDEX(Assumptions!$A$1:$H$16,MATCH('Property Value Dist'!V$4,Assumptions!$A$1:$A$16,0),MATCH('Property Value Dist'!V$2,Assumptions!$A$1:$H$1,0)),0)</f>
        <v>6366714</v>
      </c>
      <c r="W90" s="17">
        <f>ROUND(INDEX('Pop and Housing Units'!$B$2:$P$115,MATCH('Property Value Dist'!$B90,'Pop and Housing Units'!$B$2:$B$115,0),MATCH('Property Value Dist'!W$2,'Pop and Housing Units'!$B$2:$P$2,0))*INDEX(Assumptions!$A$1:$H$16,MATCH('Property Value Dist'!W$4,Assumptions!$A$1:$A$16,0),MATCH('Property Value Dist'!W$2,Assumptions!$A$1:$H$1,0)),0)</f>
        <v>2933273</v>
      </c>
      <c r="X90" s="17">
        <f>ROUND(INDEX('Pop and Housing Units'!$B$2:$P$115,MATCH('Property Value Dist'!$B90,'Pop and Housing Units'!$B$2:$B$115,0),MATCH('Property Value Dist'!X$2,'Pop and Housing Units'!$B$2:$P$2,0))*INDEX(Assumptions!$A$1:$H$16,MATCH('Property Value Dist'!X$4,Assumptions!$A$1:$A$16,0),MATCH('Property Value Dist'!X$2,Assumptions!$A$1:$H$1,0)),0)</f>
        <v>1266049</v>
      </c>
      <c r="Y90" s="17">
        <f>ROUND(INDEX('Pop and Housing Units'!$B$2:$P$115,MATCH('Property Value Dist'!$B90,'Pop and Housing Units'!$B$2:$B$115,0),MATCH('Property Value Dist'!Y$2,'Pop and Housing Units'!$B$2:$P$2,0))*INDEX(Assumptions!$A$1:$H$16,MATCH('Property Value Dist'!Y$4,Assumptions!$A$1:$A$16,0),MATCH('Property Value Dist'!Y$2,Assumptions!$A$1:$H$1,0)),0)</f>
        <v>807562</v>
      </c>
      <c r="Z90" s="17">
        <f>ROUND(INDEX('Pop and Housing Units'!$B$2:$P$115,MATCH('Property Value Dist'!$B90,'Pop and Housing Units'!$B$2:$B$115,0),MATCH('Property Value Dist'!Z$2,'Pop and Housing Units'!$B$2:$P$2,0))*INDEX(Assumptions!$A$1:$H$16,MATCH('Property Value Dist'!Z$4,Assumptions!$A$1:$A$16,0),MATCH('Property Value Dist'!Z$2,Assumptions!$A$1:$H$1,0)),0)</f>
        <v>208403</v>
      </c>
      <c r="AA90" s="17">
        <f>ROUND(INDEX('Pop and Housing Units'!$B$2:$P$115,MATCH('Property Value Dist'!$B90,'Pop and Housing Units'!$B$2:$B$115,0),MATCH('Property Value Dist'!AA$2,'Pop and Housing Units'!$B$2:$P$2,0))*INDEX(Assumptions!$A$1:$H$16,MATCH('Property Value Dist'!AA$4,Assumptions!$A$1:$A$16,0),MATCH('Property Value Dist'!AA$2,Assumptions!$A$1:$H$1,0)),0)</f>
        <v>145882</v>
      </c>
      <c r="AB90" s="17">
        <f>ROUND(INDEX('Pop and Housing Units'!$B$2:$P$115,MATCH('Property Value Dist'!$B90,'Pop and Housing Units'!$B$2:$B$115,0),MATCH('Property Value Dist'!AB$2,'Pop and Housing Units'!$B$2:$P$2,0))*INDEX(Assumptions!$A$1:$H$16,MATCH('Property Value Dist'!AB$4,Assumptions!$A$1:$A$16,0),MATCH('Property Value Dist'!AB$2,Assumptions!$A$1:$H$1,0)),0)</f>
        <v>96386</v>
      </c>
      <c r="AC90" s="17">
        <f>ROUND(INDEX('Pop and Housing Units'!$B$2:$P$115,MATCH('Property Value Dist'!$B90,'Pop and Housing Units'!$B$2:$B$115,0),MATCH('Property Value Dist'!AC$2,'Pop and Housing Units'!$B$2:$P$2,0))*INDEX(Assumptions!$A$1:$H$16,MATCH('Property Value Dist'!AC$4,Assumptions!$A$1:$A$16,0),MATCH('Property Value Dist'!AC$2,Assumptions!$A$1:$H$1,0)),0)</f>
        <v>1037116</v>
      </c>
      <c r="AD90" s="17">
        <f>ROUND(INDEX('Pop and Housing Units'!$B$2:$P$115,MATCH('Property Value Dist'!$B90,'Pop and Housing Units'!$B$2:$B$115,0),MATCH('Property Value Dist'!AD$2,'Pop and Housing Units'!$B$2:$P$2,0))*INDEX(Assumptions!$A$1:$H$16,MATCH('Property Value Dist'!AD$4,Assumptions!$A$1:$A$16,0),MATCH('Property Value Dist'!AD$2,Assumptions!$A$1:$H$1,0)),0)</f>
        <v>1814953</v>
      </c>
      <c r="AE90" s="17">
        <f>ROUND(INDEX('Pop and Housing Units'!$B$2:$P$115,MATCH('Property Value Dist'!$B90,'Pop and Housing Units'!$B$2:$B$115,0),MATCH('Property Value Dist'!AE$2,'Pop and Housing Units'!$B$2:$P$2,0))*INDEX(Assumptions!$A$1:$H$16,MATCH('Property Value Dist'!AE$4,Assumptions!$A$1:$A$16,0),MATCH('Property Value Dist'!AE$2,Assumptions!$A$1:$H$1,0)),0)</f>
        <v>3271577</v>
      </c>
      <c r="AF90" s="17">
        <f>ROUND(INDEX('Pop and Housing Units'!$B$2:$P$115,MATCH('Property Value Dist'!$B90,'Pop and Housing Units'!$B$2:$B$115,0),MATCH('Property Value Dist'!AF$2,'Pop and Housing Units'!$B$2:$P$2,0))*INDEX(Assumptions!$A$1:$H$16,MATCH('Property Value Dist'!AF$4,Assumptions!$A$1:$A$16,0),MATCH('Property Value Dist'!AF$2,Assumptions!$A$1:$H$1,0)),0)</f>
        <v>6295528</v>
      </c>
      <c r="AG90" s="17">
        <f>ROUND(INDEX('Pop and Housing Units'!$B$2:$P$115,MATCH('Property Value Dist'!$B90,'Pop and Housing Units'!$B$2:$B$115,0),MATCH('Property Value Dist'!AG$2,'Pop and Housing Units'!$B$2:$P$2,0))*INDEX(Assumptions!$A$1:$H$16,MATCH('Property Value Dist'!AG$4,Assumptions!$A$1:$A$16,0),MATCH('Property Value Dist'!AG$2,Assumptions!$A$1:$H$1,0)),0)</f>
        <v>3067650</v>
      </c>
      <c r="AH90" s="17">
        <f>ROUND(INDEX('Pop and Housing Units'!$B$2:$P$115,MATCH('Property Value Dist'!$B90,'Pop and Housing Units'!$B$2:$B$115,0),MATCH('Property Value Dist'!AH$2,'Pop and Housing Units'!$B$2:$P$2,0))*INDEX(Assumptions!$A$1:$H$16,MATCH('Property Value Dist'!AH$4,Assumptions!$A$1:$A$16,0),MATCH('Property Value Dist'!AH$2,Assumptions!$A$1:$H$1,0)),0)</f>
        <v>2216981</v>
      </c>
      <c r="AI90" s="17">
        <f>ROUND(INDEX('Pop and Housing Units'!$B$2:$P$115,MATCH('Property Value Dist'!$B90,'Pop and Housing Units'!$B$2:$B$115,0),MATCH('Property Value Dist'!AI$2,'Pop and Housing Units'!$B$2:$P$2,0))*INDEX(Assumptions!$A$1:$H$16,MATCH('Property Value Dist'!AI$4,Assumptions!$A$1:$A$16,0),MATCH('Property Value Dist'!AI$2,Assumptions!$A$1:$H$1,0)),0)</f>
        <v>5517691</v>
      </c>
      <c r="AJ90" s="17">
        <f>ROUND(INDEX('Pop and Housing Units'!$B$2:$P$115,MATCH('Property Value Dist'!$B90,'Pop and Housing Units'!$B$2:$B$115,0),MATCH('Property Value Dist'!AJ$2,'Pop and Housing Units'!$B$2:$P$2,0))*INDEX(Assumptions!$A$1:$H$16,MATCH('Property Value Dist'!AJ$4,Assumptions!$A$1:$A$16,0),MATCH('Property Value Dist'!AJ$2,Assumptions!$A$1:$H$1,0)),0)</f>
        <v>2936553</v>
      </c>
      <c r="AK90" s="17">
        <f>ROUND(INDEX('Pop and Housing Units'!$B$2:$P$115,MATCH('Property Value Dist'!$B90,'Pop and Housing Units'!$B$2:$B$115,0),MATCH('Property Value Dist'!AK$2,'Pop and Housing Units'!$B$2:$P$2,0))*INDEX(Assumptions!$A$1:$H$16,MATCH('Property Value Dist'!AK$4,Assumptions!$A$1:$A$16,0),MATCH('Property Value Dist'!AK$2,Assumptions!$A$1:$H$1,0)),0)</f>
        <v>1264349</v>
      </c>
      <c r="AL90" s="17">
        <f>ROUND(INDEX('Pop and Housing Units'!$B$2:$P$115,MATCH('Property Value Dist'!$B90,'Pop and Housing Units'!$B$2:$B$115,0),MATCH('Property Value Dist'!AL$2,'Pop and Housing Units'!$B$2:$P$2,0))*INDEX(Assumptions!$A$1:$H$16,MATCH('Property Value Dist'!AL$4,Assumptions!$A$1:$A$16,0),MATCH('Property Value Dist'!AL$2,Assumptions!$A$1:$H$1,0)),0)</f>
        <v>1241043</v>
      </c>
      <c r="AM90" s="17">
        <f>ROUND(INDEX('Pop and Housing Units'!$B$2:$P$115,MATCH('Property Value Dist'!$B90,'Pop and Housing Units'!$B$2:$B$115,0),MATCH('Property Value Dist'!AM$2,'Pop and Housing Units'!$B$2:$P$2,0))*INDEX(Assumptions!$A$1:$H$16,MATCH('Property Value Dist'!AM$4,Assumptions!$A$1:$A$16,0),MATCH('Property Value Dist'!AM$2,Assumptions!$A$1:$H$1,0)),0)</f>
        <v>253453</v>
      </c>
      <c r="AN90" s="17">
        <f>ROUND(INDEX('Pop and Housing Units'!$B$2:$P$115,MATCH('Property Value Dist'!$B90,'Pop and Housing Units'!$B$2:$B$115,0),MATCH('Property Value Dist'!AN$2,'Pop and Housing Units'!$B$2:$P$2,0))*INDEX(Assumptions!$A$1:$H$16,MATCH('Property Value Dist'!AN$4,Assumptions!$A$1:$A$16,0),MATCH('Property Value Dist'!AN$2,Assumptions!$A$1:$H$1,0)),0)</f>
        <v>104877</v>
      </c>
      <c r="AO90" s="17">
        <f>ROUND(INDEX('Pop and Housing Units'!$B$2:$P$115,MATCH('Property Value Dist'!$B90,'Pop and Housing Units'!$B$2:$B$115,0),MATCH('Property Value Dist'!AO$2,'Pop and Housing Units'!$B$2:$P$2,0))*INDEX(Assumptions!$A$1:$H$16,MATCH('Property Value Dist'!AO$4,Assumptions!$A$1:$A$16,0),MATCH('Property Value Dist'!AO$2,Assumptions!$A$1:$H$1,0)),0)</f>
        <v>110703</v>
      </c>
      <c r="AP90" s="17">
        <f>ROUND(INDEX('Pop and Housing Units'!$B$2:$P$115,MATCH('Property Value Dist'!$B90,'Pop and Housing Units'!$B$2:$B$115,0),MATCH('Property Value Dist'!AP$2,'Pop and Housing Units'!$B$2:$P$2,0))*INDEX(Assumptions!$A$1:$H$16,MATCH('Property Value Dist'!AP$4,Assumptions!$A$1:$A$16,0),MATCH('Property Value Dist'!AP$2,Assumptions!$A$1:$H$1,0)),0)</f>
        <v>162045</v>
      </c>
      <c r="AQ90" s="17">
        <f>ROUND(INDEX('Pop and Housing Units'!$B$2:$P$115,MATCH('Property Value Dist'!$B90,'Pop and Housing Units'!$B$2:$B$115,0),MATCH('Property Value Dist'!AQ$2,'Pop and Housing Units'!$B$2:$P$2,0))*INDEX(Assumptions!$A$1:$H$16,MATCH('Property Value Dist'!AQ$4,Assumptions!$A$1:$A$16,0),MATCH('Property Value Dist'!AQ$2,Assumptions!$A$1:$H$1,0)),0)</f>
        <v>162562</v>
      </c>
      <c r="AR90" s="17">
        <f>ROUND(INDEX('Pop and Housing Units'!$B$2:$P$115,MATCH('Property Value Dist'!$B90,'Pop and Housing Units'!$B$2:$B$115,0),MATCH('Property Value Dist'!AR$2,'Pop and Housing Units'!$B$2:$P$2,0))*INDEX(Assumptions!$A$1:$H$16,MATCH('Property Value Dist'!AR$4,Assumptions!$A$1:$A$16,0),MATCH('Property Value Dist'!AR$2,Assumptions!$A$1:$H$1,0)),0)</f>
        <v>135870</v>
      </c>
      <c r="AS90" s="17">
        <f>ROUND(INDEX('Pop and Housing Units'!$B$2:$P$115,MATCH('Property Value Dist'!$B90,'Pop and Housing Units'!$B$2:$B$115,0),MATCH('Property Value Dist'!AS$2,'Pop and Housing Units'!$B$2:$P$2,0))*INDEX(Assumptions!$A$1:$H$16,MATCH('Property Value Dist'!AS$4,Assumptions!$A$1:$A$16,0),MATCH('Property Value Dist'!AS$2,Assumptions!$A$1:$H$1,0)),0)</f>
        <v>148613</v>
      </c>
      <c r="AT90" s="17">
        <f>ROUND(INDEX('Pop and Housing Units'!$B$2:$P$115,MATCH('Property Value Dist'!$B90,'Pop and Housing Units'!$B$2:$B$115,0),MATCH('Property Value Dist'!AT$2,'Pop and Housing Units'!$B$2:$P$2,0))*INDEX(Assumptions!$A$1:$H$16,MATCH('Property Value Dist'!AT$4,Assumptions!$A$1:$A$16,0),MATCH('Property Value Dist'!AT$2,Assumptions!$A$1:$H$1,0)),0)</f>
        <v>75426</v>
      </c>
      <c r="AU90" s="17">
        <f>ROUND(INDEX('Pop and Housing Units'!$B$2:$P$115,MATCH('Property Value Dist'!$B90,'Pop and Housing Units'!$B$2:$B$115,0),MATCH('Property Value Dist'!AU$2,'Pop and Housing Units'!$B$2:$P$2,0))*INDEX(Assumptions!$A$1:$H$16,MATCH('Property Value Dist'!AU$4,Assumptions!$A$1:$A$16,0),MATCH('Property Value Dist'!AU$2,Assumptions!$A$1:$H$1,0)),0)</f>
        <v>29017</v>
      </c>
      <c r="AV90" s="17">
        <f>ROUND(INDEX('Pop and Housing Units'!$B$2:$P$115,MATCH('Property Value Dist'!$B90,'Pop and Housing Units'!$B$2:$B$115,0),MATCH('Property Value Dist'!AV$2,'Pop and Housing Units'!$B$2:$P$2,0))*INDEX(Assumptions!$A$1:$H$16,MATCH('Property Value Dist'!AV$4,Assumptions!$A$1:$A$16,0),MATCH('Property Value Dist'!AV$2,Assumptions!$A$1:$H$1,0)),0)</f>
        <v>87222</v>
      </c>
      <c r="AW90" s="17">
        <f>ROUND(INDEX('Pop and Housing Units'!$B$2:$P$115,MATCH('Property Value Dist'!$B90,'Pop and Housing Units'!$B$2:$B$115,0),MATCH('Property Value Dist'!AW$2,'Pop and Housing Units'!$B$2:$P$2,0))*INDEX(Assumptions!$A$1:$H$16,MATCH('Property Value Dist'!AW$4,Assumptions!$A$1:$A$16,0),MATCH('Property Value Dist'!AW$2,Assumptions!$A$1:$H$1,0)),0)</f>
        <v>25056</v>
      </c>
      <c r="AX90" s="17">
        <f>ROUND(INDEX('Pop and Housing Units'!$B$2:$P$115,MATCH('Property Value Dist'!$B90,'Pop and Housing Units'!$B$2:$B$115,0),MATCH('Property Value Dist'!AX$2,'Pop and Housing Units'!$B$2:$P$2,0))*INDEX(Assumptions!$A$1:$H$16,MATCH('Property Value Dist'!AX$4,Assumptions!$A$1:$A$16,0),MATCH('Property Value Dist'!AX$2,Assumptions!$A$1:$H$1,0)),0)</f>
        <v>15757</v>
      </c>
      <c r="AY90" s="17">
        <f>ROUND(INDEX('Pop and Housing Units'!$B$2:$P$115,MATCH('Property Value Dist'!$B90,'Pop and Housing Units'!$B$2:$B$115,0),MATCH('Property Value Dist'!AY$2,'Pop and Housing Units'!$B$2:$P$2,0))*INDEX(Assumptions!$A$1:$H$16,MATCH('Property Value Dist'!AY$4,Assumptions!$A$1:$A$16,0),MATCH('Property Value Dist'!AY$2,Assumptions!$A$1:$H$1,0)),0)</f>
        <v>9299</v>
      </c>
      <c r="AZ90" s="17">
        <f>ROUND(INDEX('Pop and Housing Units'!$B$2:$P$115,MATCH('Property Value Dist'!$B90,'Pop and Housing Units'!$B$2:$B$115,0),MATCH('Property Value Dist'!AZ$2,'Pop and Housing Units'!$B$2:$P$2,0))*INDEX(Assumptions!$A$1:$H$16,MATCH('Property Value Dist'!AZ$4,Assumptions!$A$1:$A$16,0),MATCH('Property Value Dist'!AZ$2,Assumptions!$A$1:$H$1,0)),0)</f>
        <v>2239</v>
      </c>
      <c r="BA90" s="17">
        <f>ROUND(INDEX('Pop and Housing Units'!$B$2:$P$115,MATCH('Property Value Dist'!$B90,'Pop and Housing Units'!$B$2:$B$115,0),MATCH('Property Value Dist'!BA$2,'Pop and Housing Units'!$B$2:$P$2,0))*INDEX(Assumptions!$A$1:$H$16,MATCH('Property Value Dist'!BA$4,Assumptions!$A$1:$A$16,0),MATCH('Property Value Dist'!BA$2,Assumptions!$A$1:$H$1,0)),0)</f>
        <v>5166</v>
      </c>
      <c r="BB90" s="17">
        <f>ROUND(INDEX('Pop and Housing Units'!$B$2:$P$115,MATCH('Property Value Dist'!$B90,'Pop and Housing Units'!$B$2:$B$115,0),MATCH('Property Value Dist'!BB$2,'Pop and Housing Units'!$B$2:$P$2,0))*INDEX(Assumptions!$A$1:$H$16,MATCH('Property Value Dist'!BB$4,Assumptions!$A$1:$A$16,0),MATCH('Property Value Dist'!BB$2,Assumptions!$A$1:$H$1,0)),0)</f>
        <v>2755</v>
      </c>
      <c r="BC90" s="17">
        <f>ROUND(INDEX('Pop and Housing Units'!$B$2:$P$115,MATCH('Property Value Dist'!$B90,'Pop and Housing Units'!$B$2:$B$115,0),MATCH('Property Value Dist'!BC$2,'Pop and Housing Units'!$B$2:$P$2,0))*INDEX(Assumptions!$A$1:$H$16,MATCH('Property Value Dist'!BC$4,Assumptions!$A$1:$A$16,0),MATCH('Property Value Dist'!BC$2,Assumptions!$A$1:$H$1,0)),0)</f>
        <v>102276</v>
      </c>
      <c r="BD90" s="17">
        <f>ROUND(INDEX('Pop and Housing Units'!$B$2:$P$115,MATCH('Property Value Dist'!$B90,'Pop and Housing Units'!$B$2:$B$115,0),MATCH('Property Value Dist'!BD$2,'Pop and Housing Units'!$B$2:$P$2,0))*INDEX(Assumptions!$A$1:$H$16,MATCH('Property Value Dist'!BD$4,Assumptions!$A$1:$A$16,0),MATCH('Property Value Dist'!BD$2,Assumptions!$A$1:$H$1,0)),0)</f>
        <v>143453</v>
      </c>
      <c r="BE90" s="17">
        <f>ROUND(INDEX('Pop and Housing Units'!$B$2:$P$115,MATCH('Property Value Dist'!$B90,'Pop and Housing Units'!$B$2:$B$115,0),MATCH('Property Value Dist'!BE$2,'Pop and Housing Units'!$B$2:$P$2,0))*INDEX(Assumptions!$A$1:$H$16,MATCH('Property Value Dist'!BE$4,Assumptions!$A$1:$A$16,0),MATCH('Property Value Dist'!BE$2,Assumptions!$A$1:$H$1,0)),0)</f>
        <v>194181</v>
      </c>
      <c r="BF90" s="17">
        <f>ROUND(INDEX('Pop and Housing Units'!$B$2:$P$115,MATCH('Property Value Dist'!$B90,'Pop and Housing Units'!$B$2:$B$115,0),MATCH('Property Value Dist'!BF$2,'Pop and Housing Units'!$B$2:$P$2,0))*INDEX(Assumptions!$A$1:$H$16,MATCH('Property Value Dist'!BF$4,Assumptions!$A$1:$A$16,0),MATCH('Property Value Dist'!BF$2,Assumptions!$A$1:$H$1,0)),0)</f>
        <v>191716</v>
      </c>
      <c r="BG90" s="17">
        <f>ROUND(INDEX('Pop and Housing Units'!$B$2:$P$115,MATCH('Property Value Dist'!$B90,'Pop and Housing Units'!$B$2:$B$115,0),MATCH('Property Value Dist'!BG$2,'Pop and Housing Units'!$B$2:$P$2,0))*INDEX(Assumptions!$A$1:$H$16,MATCH('Property Value Dist'!BG$4,Assumptions!$A$1:$A$16,0),MATCH('Property Value Dist'!BG$2,Assumptions!$A$1:$H$1,0)),0)</f>
        <v>122403</v>
      </c>
      <c r="BH90" s="17">
        <f>ROUND(INDEX('Pop and Housing Units'!$B$2:$P$115,MATCH('Property Value Dist'!$B90,'Pop and Housing Units'!$B$2:$B$115,0),MATCH('Property Value Dist'!BH$2,'Pop and Housing Units'!$B$2:$P$2,0))*INDEX(Assumptions!$A$1:$H$16,MATCH('Property Value Dist'!BH$4,Assumptions!$A$1:$A$16,0),MATCH('Property Value Dist'!BH$2,Assumptions!$A$1:$H$1,0)),0)</f>
        <v>69724</v>
      </c>
      <c r="BI90" s="17">
        <f>ROUND(INDEX('Pop and Housing Units'!$B$2:$P$115,MATCH('Property Value Dist'!$B90,'Pop and Housing Units'!$B$2:$B$115,0),MATCH('Property Value Dist'!BI$2,'Pop and Housing Units'!$B$2:$P$2,0))*INDEX(Assumptions!$A$1:$H$16,MATCH('Property Value Dist'!BI$4,Assumptions!$A$1:$A$16,0),MATCH('Property Value Dist'!BI$2,Assumptions!$A$1:$H$1,0)),0)</f>
        <v>129385</v>
      </c>
      <c r="BJ90" s="17">
        <f>ROUND(INDEX('Pop and Housing Units'!$B$2:$P$115,MATCH('Property Value Dist'!$B90,'Pop and Housing Units'!$B$2:$B$115,0),MATCH('Property Value Dist'!BJ$2,'Pop and Housing Units'!$B$2:$P$2,0))*INDEX(Assumptions!$A$1:$H$16,MATCH('Property Value Dist'!BJ$4,Assumptions!$A$1:$A$16,0),MATCH('Property Value Dist'!BJ$2,Assumptions!$A$1:$H$1,0)),0)</f>
        <v>43026</v>
      </c>
      <c r="BK90" s="17">
        <f>ROUND(INDEX('Pop and Housing Units'!$B$2:$P$115,MATCH('Property Value Dist'!$B90,'Pop and Housing Units'!$B$2:$B$115,0),MATCH('Property Value Dist'!BK$2,'Pop and Housing Units'!$B$2:$P$2,0))*INDEX(Assumptions!$A$1:$H$16,MATCH('Property Value Dist'!BK$4,Assumptions!$A$1:$A$16,0),MATCH('Property Value Dist'!BK$2,Assumptions!$A$1:$H$1,0)),0)</f>
        <v>14273</v>
      </c>
      <c r="BL90" s="17">
        <f>ROUND(INDEX('Pop and Housing Units'!$B$2:$P$115,MATCH('Property Value Dist'!$B90,'Pop and Housing Units'!$B$2:$B$115,0),MATCH('Property Value Dist'!BL$2,'Pop and Housing Units'!$B$2:$P$2,0))*INDEX(Assumptions!$A$1:$H$16,MATCH('Property Value Dist'!BL$4,Assumptions!$A$1:$A$16,0),MATCH('Property Value Dist'!BL$2,Assumptions!$A$1:$H$1,0)),0)</f>
        <v>9242</v>
      </c>
      <c r="BM90" s="17">
        <f>ROUND(INDEX('Pop and Housing Units'!$B$2:$P$115,MATCH('Property Value Dist'!$B90,'Pop and Housing Units'!$B$2:$B$115,0),MATCH('Property Value Dist'!BM$2,'Pop and Housing Units'!$B$2:$P$2,0))*INDEX(Assumptions!$A$1:$H$16,MATCH('Property Value Dist'!BM$4,Assumptions!$A$1:$A$16,0),MATCH('Property Value Dist'!BM$2,Assumptions!$A$1:$H$1,0)),0)</f>
        <v>1848</v>
      </c>
      <c r="BN90" s="17">
        <f>ROUND(INDEX('Pop and Housing Units'!$B$2:$P$115,MATCH('Property Value Dist'!$B90,'Pop and Housing Units'!$B$2:$B$115,0),MATCH('Property Value Dist'!BN$2,'Pop and Housing Units'!$B$2:$P$2,0))*INDEX(Assumptions!$A$1:$H$16,MATCH('Property Value Dist'!BN$4,Assumptions!$A$1:$A$16,0),MATCH('Property Value Dist'!BN$2,Assumptions!$A$1:$H$1,0)),0)</f>
        <v>308</v>
      </c>
      <c r="BO90" s="17">
        <f>ROUND(INDEX('Pop and Housing Units'!$B$2:$P$115,MATCH('Property Value Dist'!$B90,'Pop and Housing Units'!$B$2:$B$115,0),MATCH('Property Value Dist'!BO$2,'Pop and Housing Units'!$B$2:$P$2,0))*INDEX(Assumptions!$A$1:$H$16,MATCH('Property Value Dist'!BO$4,Assumptions!$A$1:$A$16,0),MATCH('Property Value Dist'!BO$2,Assumptions!$A$1:$H$1,0)),0)</f>
        <v>5032</v>
      </c>
      <c r="BP90" s="17">
        <f>ROUND(INDEX('Pop and Housing Units'!$B$2:$P$115,MATCH('Property Value Dist'!$B90,'Pop and Housing Units'!$B$2:$B$115,0),MATCH('Property Value Dist'!BP$2,'Pop and Housing Units'!$B$2:$P$2,0))*INDEX(Assumptions!$A$1:$H$16,MATCH('Property Value Dist'!BP$4,Assumptions!$A$1:$A$16,0),MATCH('Property Value Dist'!BP$2,Assumptions!$A$1:$H$1,0)),0)</f>
        <v>23926</v>
      </c>
      <c r="BQ90" s="17">
        <f>ROUND(INDEX('Pop and Housing Units'!$B$2:$P$115,MATCH('Property Value Dist'!$B90,'Pop and Housing Units'!$B$2:$B$115,0),MATCH('Property Value Dist'!BQ$2,'Pop and Housing Units'!$B$2:$P$2,0))*INDEX(Assumptions!$A$1:$H$16,MATCH('Property Value Dist'!BQ$4,Assumptions!$A$1:$A$16,0),MATCH('Property Value Dist'!BQ$2,Assumptions!$A$1:$H$1,0)),0)</f>
        <v>49775</v>
      </c>
      <c r="BR90" s="17">
        <f>ROUND(INDEX('Pop and Housing Units'!$B$2:$P$115,MATCH('Property Value Dist'!$B90,'Pop and Housing Units'!$B$2:$B$115,0),MATCH('Property Value Dist'!BR$2,'Pop and Housing Units'!$B$2:$P$2,0))*INDEX(Assumptions!$A$1:$H$16,MATCH('Property Value Dist'!BR$4,Assumptions!$A$1:$A$16,0),MATCH('Property Value Dist'!BR$2,Assumptions!$A$1:$H$1,0)),0)</f>
        <v>42115</v>
      </c>
      <c r="BS90" s="17">
        <f>ROUND(INDEX('Pop and Housing Units'!$B$2:$P$115,MATCH('Property Value Dist'!$B90,'Pop and Housing Units'!$B$2:$B$115,0),MATCH('Property Value Dist'!BS$2,'Pop and Housing Units'!$B$2:$P$2,0))*INDEX(Assumptions!$A$1:$H$16,MATCH('Property Value Dist'!BS$4,Assumptions!$A$1:$A$16,0),MATCH('Property Value Dist'!BS$2,Assumptions!$A$1:$H$1,0)),0)</f>
        <v>50595</v>
      </c>
      <c r="BT90" s="17">
        <f>ROUND(INDEX('Pop and Housing Units'!$B$2:$P$115,MATCH('Property Value Dist'!$B90,'Pop and Housing Units'!$B$2:$B$115,0),MATCH('Property Value Dist'!BT$2,'Pop and Housing Units'!$B$2:$P$2,0))*INDEX(Assumptions!$A$1:$H$16,MATCH('Property Value Dist'!BT$4,Assumptions!$A$1:$A$16,0),MATCH('Property Value Dist'!BT$2,Assumptions!$A$1:$H$1,0)),0)</f>
        <v>32311</v>
      </c>
      <c r="BU90" s="17">
        <f>ROUND(INDEX('Pop and Housing Units'!$B$2:$P$115,MATCH('Property Value Dist'!$B90,'Pop and Housing Units'!$B$2:$B$115,0),MATCH('Property Value Dist'!BU$2,'Pop and Housing Units'!$B$2:$P$2,0))*INDEX(Assumptions!$A$1:$H$16,MATCH('Property Value Dist'!BU$4,Assumptions!$A$1:$A$16,0),MATCH('Property Value Dist'!BU$2,Assumptions!$A$1:$H$1,0)),0)</f>
        <v>18347</v>
      </c>
      <c r="BV90" s="17">
        <f>ROUND(INDEX('Pop and Housing Units'!$B$2:$P$115,MATCH('Property Value Dist'!$B90,'Pop and Housing Units'!$B$2:$B$115,0),MATCH('Property Value Dist'!BV$2,'Pop and Housing Units'!$B$2:$P$2,0))*INDEX(Assumptions!$A$1:$H$16,MATCH('Property Value Dist'!BV$4,Assumptions!$A$1:$A$16,0),MATCH('Property Value Dist'!BV$2,Assumptions!$A$1:$H$1,0)),0)</f>
        <v>53653</v>
      </c>
      <c r="BW90" s="17">
        <f>ROUND(INDEX('Pop and Housing Units'!$B$2:$P$115,MATCH('Property Value Dist'!$B90,'Pop and Housing Units'!$B$2:$B$115,0),MATCH('Property Value Dist'!BW$2,'Pop and Housing Units'!$B$2:$P$2,0))*INDEX(Assumptions!$A$1:$H$16,MATCH('Property Value Dist'!BW$4,Assumptions!$A$1:$A$16,0),MATCH('Property Value Dist'!BW$2,Assumptions!$A$1:$H$1,0)),0)</f>
        <v>25250</v>
      </c>
      <c r="BX90" s="17">
        <f>ROUND(INDEX('Pop and Housing Units'!$B$2:$P$115,MATCH('Property Value Dist'!$B90,'Pop and Housing Units'!$B$2:$B$115,0),MATCH('Property Value Dist'!BX$2,'Pop and Housing Units'!$B$2:$P$2,0))*INDEX(Assumptions!$A$1:$H$16,MATCH('Property Value Dist'!BX$4,Assumptions!$A$1:$A$16,0),MATCH('Property Value Dist'!BX$2,Assumptions!$A$1:$H$1,0)),0)</f>
        <v>9615</v>
      </c>
      <c r="BY90" s="17">
        <f>ROUND(INDEX('Pop and Housing Units'!$B$2:$P$115,MATCH('Property Value Dist'!$B90,'Pop and Housing Units'!$B$2:$B$115,0),MATCH('Property Value Dist'!BY$2,'Pop and Housing Units'!$B$2:$P$2,0))*INDEX(Assumptions!$A$1:$H$16,MATCH('Property Value Dist'!BY$4,Assumptions!$A$1:$A$16,0),MATCH('Property Value Dist'!BY$2,Assumptions!$A$1:$H$1,0)),0)</f>
        <v>4981</v>
      </c>
      <c r="BZ90" s="17">
        <f>ROUND(INDEX('Pop and Housing Units'!$B$2:$P$115,MATCH('Property Value Dist'!$B90,'Pop and Housing Units'!$B$2:$B$115,0),MATCH('Property Value Dist'!BZ$2,'Pop and Housing Units'!$B$2:$P$2,0))*INDEX(Assumptions!$A$1:$H$16,MATCH('Property Value Dist'!BZ$4,Assumptions!$A$1:$A$16,0),MATCH('Property Value Dist'!BZ$2,Assumptions!$A$1:$H$1,0)),0)</f>
        <v>3405</v>
      </c>
      <c r="CA90" s="17">
        <f>ROUND(INDEX('Pop and Housing Units'!$B$2:$P$115,MATCH('Property Value Dist'!$B90,'Pop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90" s="17">
        <f>ROUND(INDEX('Pop and Housing Units'!$B$2:$P$115,MATCH('Property Value Dist'!$B90,'Pop and Housing Units'!$B$2:$B$115,0),MATCH('Property Value Dist'!CB$2,'Pop and Housing Units'!$B$2:$P$2,0))*INDEX(Assumptions!$A$1:$H$16,MATCH('Property Value Dist'!CB$4,Assumptions!$A$1:$A$16,0),MATCH('Property Value Dist'!CB$2,Assumptions!$A$1:$H$1,0)),0)</f>
        <v>1261</v>
      </c>
    </row>
    <row r="91" spans="2:80">
      <c r="B91" s="18">
        <f t="shared" si="7"/>
        <v>2106</v>
      </c>
      <c r="C91" s="19">
        <f>ROUND(INDEX('Pop and Housing Units'!$B$2:$P$115,MATCH('Property Value Dist'!$B91,'Pop and Housing Units'!$B$2:$B$115,0),MATCH('Property Value Dist'!C$2,'Pop and Housing Units'!$B$2:$P$2,0))*INDEX(Assumptions!$A$1:$H$16,MATCH('Property Value Dist'!C$4,Assumptions!$A$1:$A$16,0),MATCH('Property Value Dist'!C$2,Assumptions!$A$1:$H$1,0)),0)</f>
        <v>1672349</v>
      </c>
      <c r="D91" s="19">
        <f>ROUND(INDEX('Pop and Housing Units'!$B$2:$P$115,MATCH('Property Value Dist'!$B91,'Pop and Housing Units'!$B$2:$B$115,0),MATCH('Property Value Dist'!D$2,'Pop and Housing Units'!$B$2:$P$2,0))*INDEX(Assumptions!$A$1:$H$16,MATCH('Property Value Dist'!D$4,Assumptions!$A$1:$A$16,0),MATCH('Property Value Dist'!D$2,Assumptions!$A$1:$H$1,0)),0)</f>
        <v>1785135</v>
      </c>
      <c r="E91" s="19">
        <f>ROUND(INDEX('Pop and Housing Units'!$B$2:$P$115,MATCH('Property Value Dist'!$B91,'Pop and Housing Units'!$B$2:$B$115,0),MATCH('Property Value Dist'!E$2,'Pop and Housing Units'!$B$2:$P$2,0))*INDEX(Assumptions!$A$1:$H$16,MATCH('Property Value Dist'!E$4,Assumptions!$A$1:$A$16,0),MATCH('Property Value Dist'!E$2,Assumptions!$A$1:$H$1,0)),0)</f>
        <v>2702983</v>
      </c>
      <c r="F91" s="19">
        <f>ROUND(INDEX('Pop and Housing Units'!$B$2:$P$115,MATCH('Property Value Dist'!$B91,'Pop and Housing Units'!$B$2:$B$115,0),MATCH('Property Value Dist'!F$2,'Pop and Housing Units'!$B$2:$P$2,0))*INDEX(Assumptions!$A$1:$H$16,MATCH('Property Value Dist'!F$4,Assumptions!$A$1:$A$16,0),MATCH('Property Value Dist'!F$2,Assumptions!$A$1:$H$1,0)),0)</f>
        <v>6238251</v>
      </c>
      <c r="G91" s="19">
        <f>ROUND(INDEX('Pop and Housing Units'!$B$2:$P$115,MATCH('Property Value Dist'!$B91,'Pop and Housing Units'!$B$2:$B$115,0),MATCH('Property Value Dist'!G$2,'Pop and Housing Units'!$B$2:$P$2,0))*INDEX(Assumptions!$A$1:$H$16,MATCH('Property Value Dist'!G$4,Assumptions!$A$1:$A$16,0),MATCH('Property Value Dist'!G$2,Assumptions!$A$1:$H$1,0)),0)</f>
        <v>4192540</v>
      </c>
      <c r="H91" s="19">
        <f>ROUND(INDEX('Pop and Housing Units'!$B$2:$P$115,MATCH('Property Value Dist'!$B91,'Pop and Housing Units'!$B$2:$B$115,0),MATCH('Property Value Dist'!H$2,'Pop and Housing Units'!$B$2:$P$2,0))*INDEX(Assumptions!$A$1:$H$16,MATCH('Property Value Dist'!H$4,Assumptions!$A$1:$A$16,0),MATCH('Property Value Dist'!H$2,Assumptions!$A$1:$H$1,0)),0)</f>
        <v>3181353</v>
      </c>
      <c r="I91" s="19">
        <f>ROUND(INDEX('Pop and Housing Units'!$B$2:$P$115,MATCH('Property Value Dist'!$B91,'Pop and Housing Units'!$B$2:$B$115,0),MATCH('Property Value Dist'!I$2,'Pop and Housing Units'!$B$2:$P$2,0))*INDEX(Assumptions!$A$1:$H$16,MATCH('Property Value Dist'!I$4,Assumptions!$A$1:$A$16,0),MATCH('Property Value Dist'!I$2,Assumptions!$A$1:$H$1,0)),0)</f>
        <v>8914010</v>
      </c>
      <c r="J91" s="19">
        <f>ROUND(INDEX('Pop and Housing Units'!$B$2:$P$115,MATCH('Property Value Dist'!$B91,'Pop and Housing Units'!$B$2:$B$115,0),MATCH('Property Value Dist'!J$2,'Pop and Housing Units'!$B$2:$P$2,0))*INDEX(Assumptions!$A$1:$H$16,MATCH('Property Value Dist'!J$4,Assumptions!$A$1:$A$16,0),MATCH('Property Value Dist'!J$2,Assumptions!$A$1:$H$1,0)),0)</f>
        <v>4476451</v>
      </c>
      <c r="K91" s="19">
        <f>ROUND(INDEX('Pop and Housing Units'!$B$2:$P$115,MATCH('Property Value Dist'!$B91,'Pop and Housing Units'!$B$2:$B$115,0),MATCH('Property Value Dist'!K$2,'Pop and Housing Units'!$B$2:$P$2,0))*INDEX(Assumptions!$A$1:$H$16,MATCH('Property Value Dist'!K$4,Assumptions!$A$1:$A$16,0),MATCH('Property Value Dist'!K$2,Assumptions!$A$1:$H$1,0)),0)</f>
        <v>2053489</v>
      </c>
      <c r="L91" s="19">
        <f>ROUND(INDEX('Pop and Housing Units'!$B$2:$P$115,MATCH('Property Value Dist'!$B91,'Pop and Housing Units'!$B$2:$B$115,0),MATCH('Property Value Dist'!L$2,'Pop and Housing Units'!$B$2:$P$2,0))*INDEX(Assumptions!$A$1:$H$16,MATCH('Property Value Dist'!L$4,Assumptions!$A$1:$A$16,0),MATCH('Property Value Dist'!L$2,Assumptions!$A$1:$H$1,0)),0)</f>
        <v>2228502</v>
      </c>
      <c r="M91" s="19">
        <f>ROUND(INDEX('Pop and Housing Units'!$B$2:$P$115,MATCH('Property Value Dist'!$B91,'Pop and Housing Units'!$B$2:$B$115,0),MATCH('Property Value Dist'!M$2,'Pop and Housing Units'!$B$2:$P$2,0))*INDEX(Assumptions!$A$1:$H$16,MATCH('Property Value Dist'!M$4,Assumptions!$A$1:$A$16,0),MATCH('Property Value Dist'!M$2,Assumptions!$A$1:$H$1,0)),0)</f>
        <v>773948</v>
      </c>
      <c r="N91" s="19">
        <f>ROUND(INDEX('Pop and Housing Units'!$B$2:$P$115,MATCH('Property Value Dist'!$B91,'Pop and Housing Units'!$B$2:$B$115,0),MATCH('Property Value Dist'!N$2,'Pop and Housing Units'!$B$2:$P$2,0))*INDEX(Assumptions!$A$1:$H$16,MATCH('Property Value Dist'!N$4,Assumptions!$A$1:$A$16,0),MATCH('Property Value Dist'!N$2,Assumptions!$A$1:$H$1,0)),0)</f>
        <v>439478</v>
      </c>
      <c r="O91" s="19">
        <f>ROUND(INDEX('Pop and Housing Units'!$B$2:$P$115,MATCH('Property Value Dist'!$B91,'Pop and Housing Units'!$B$2:$B$115,0),MATCH('Property Value Dist'!O$2,'Pop and Housing Units'!$B$2:$P$2,0))*INDEX(Assumptions!$A$1:$H$16,MATCH('Property Value Dist'!O$4,Assumptions!$A$1:$A$16,0),MATCH('Property Value Dist'!O$2,Assumptions!$A$1:$H$1,0)),0)</f>
        <v>233351</v>
      </c>
      <c r="P91" s="19">
        <f>ROUND(INDEX('Pop and Housing Units'!$B$2:$P$115,MATCH('Property Value Dist'!$B91,'Pop and Housing Units'!$B$2:$B$115,0),MATCH('Property Value Dist'!P$2,'Pop and Housing Units'!$B$2:$P$2,0))*INDEX(Assumptions!$A$1:$H$16,MATCH('Property Value Dist'!P$4,Assumptions!$A$1:$A$16,0),MATCH('Property Value Dist'!P$2,Assumptions!$A$1:$H$1,0)),0)</f>
        <v>1724647</v>
      </c>
      <c r="Q91" s="19">
        <f>ROUND(INDEX('Pop and Housing Units'!$B$2:$P$115,MATCH('Property Value Dist'!$B91,'Pop and Housing Units'!$B$2:$B$115,0),MATCH('Property Value Dist'!Q$2,'Pop and Housing Units'!$B$2:$P$2,0))*INDEX(Assumptions!$A$1:$H$16,MATCH('Property Value Dist'!Q$4,Assumptions!$A$1:$A$16,0),MATCH('Property Value Dist'!Q$2,Assumptions!$A$1:$H$1,0)),0)</f>
        <v>1463089</v>
      </c>
      <c r="R91" s="19">
        <f>ROUND(INDEX('Pop and Housing Units'!$B$2:$P$115,MATCH('Property Value Dist'!$B91,'Pop and Housing Units'!$B$2:$B$115,0),MATCH('Property Value Dist'!R$2,'Pop and Housing Units'!$B$2:$P$2,0))*INDEX(Assumptions!$A$1:$H$16,MATCH('Property Value Dist'!R$4,Assumptions!$A$1:$A$16,0),MATCH('Property Value Dist'!R$2,Assumptions!$A$1:$H$1,0)),0)</f>
        <v>1888121</v>
      </c>
      <c r="S91" s="19">
        <f>ROUND(INDEX('Pop and Housing Units'!$B$2:$P$115,MATCH('Property Value Dist'!$B91,'Pop and Housing Units'!$B$2:$B$115,0),MATCH('Property Value Dist'!S$2,'Pop and Housing Units'!$B$2:$P$2,0))*INDEX(Assumptions!$A$1:$H$16,MATCH('Property Value Dist'!S$4,Assumptions!$A$1:$A$16,0),MATCH('Property Value Dist'!S$2,Assumptions!$A$1:$H$1,0)),0)</f>
        <v>4171303</v>
      </c>
      <c r="T91" s="19">
        <f>ROUND(INDEX('Pop and Housing Units'!$B$2:$P$115,MATCH('Property Value Dist'!$B91,'Pop and Housing Units'!$B$2:$B$115,0),MATCH('Property Value Dist'!T$2,'Pop and Housing Units'!$B$2:$P$2,0))*INDEX(Assumptions!$A$1:$H$16,MATCH('Property Value Dist'!T$4,Assumptions!$A$1:$A$16,0),MATCH('Property Value Dist'!T$2,Assumptions!$A$1:$H$1,0)),0)</f>
        <v>3051509</v>
      </c>
      <c r="U91" s="19">
        <f>ROUND(INDEX('Pop and Housing Units'!$B$2:$P$115,MATCH('Property Value Dist'!$B91,'Pop and Housing Units'!$B$2:$B$115,0),MATCH('Property Value Dist'!U$2,'Pop and Housing Units'!$B$2:$P$2,0))*INDEX(Assumptions!$A$1:$H$16,MATCH('Property Value Dist'!U$4,Assumptions!$A$1:$A$16,0),MATCH('Property Value Dist'!U$2,Assumptions!$A$1:$H$1,0)),0)</f>
        <v>2580159</v>
      </c>
      <c r="V91" s="19">
        <f>ROUND(INDEX('Pop and Housing Units'!$B$2:$P$115,MATCH('Property Value Dist'!$B91,'Pop and Housing Units'!$B$2:$B$115,0),MATCH('Property Value Dist'!V$2,'Pop and Housing Units'!$B$2:$P$2,0))*INDEX(Assumptions!$A$1:$H$16,MATCH('Property Value Dist'!V$4,Assumptions!$A$1:$A$16,0),MATCH('Property Value Dist'!V$2,Assumptions!$A$1:$H$1,0)),0)</f>
        <v>6658828</v>
      </c>
      <c r="W91" s="19">
        <f>ROUND(INDEX('Pop and Housing Units'!$B$2:$P$115,MATCH('Property Value Dist'!$B91,'Pop and Housing Units'!$B$2:$B$115,0),MATCH('Property Value Dist'!W$2,'Pop and Housing Units'!$B$2:$P$2,0))*INDEX(Assumptions!$A$1:$H$16,MATCH('Property Value Dist'!W$4,Assumptions!$A$1:$A$16,0),MATCH('Property Value Dist'!W$2,Assumptions!$A$1:$H$1,0)),0)</f>
        <v>3067856</v>
      </c>
      <c r="X91" s="19">
        <f>ROUND(INDEX('Pop and Housing Units'!$B$2:$P$115,MATCH('Property Value Dist'!$B91,'Pop and Housing Units'!$B$2:$B$115,0),MATCH('Property Value Dist'!X$2,'Pop and Housing Units'!$B$2:$P$2,0))*INDEX(Assumptions!$A$1:$H$16,MATCH('Property Value Dist'!X$4,Assumptions!$A$1:$A$16,0),MATCH('Property Value Dist'!X$2,Assumptions!$A$1:$H$1,0)),0)</f>
        <v>1324137</v>
      </c>
      <c r="Y91" s="19">
        <f>ROUND(INDEX('Pop and Housing Units'!$B$2:$P$115,MATCH('Property Value Dist'!$B91,'Pop and Housing Units'!$B$2:$B$115,0),MATCH('Property Value Dist'!Y$2,'Pop and Housing Units'!$B$2:$P$2,0))*INDEX(Assumptions!$A$1:$H$16,MATCH('Property Value Dist'!Y$4,Assumptions!$A$1:$A$16,0),MATCH('Property Value Dist'!Y$2,Assumptions!$A$1:$H$1,0)),0)</f>
        <v>844614</v>
      </c>
      <c r="Z91" s="19">
        <f>ROUND(INDEX('Pop and Housing Units'!$B$2:$P$115,MATCH('Property Value Dist'!$B91,'Pop and Housing Units'!$B$2:$B$115,0),MATCH('Property Value Dist'!Z$2,'Pop and Housing Units'!$B$2:$P$2,0))*INDEX(Assumptions!$A$1:$H$16,MATCH('Property Value Dist'!Z$4,Assumptions!$A$1:$A$16,0),MATCH('Property Value Dist'!Z$2,Assumptions!$A$1:$H$1,0)),0)</f>
        <v>217965</v>
      </c>
      <c r="AA91" s="19">
        <f>ROUND(INDEX('Pop and Housing Units'!$B$2:$P$115,MATCH('Property Value Dist'!$B91,'Pop and Housing Units'!$B$2:$B$115,0),MATCH('Property Value Dist'!AA$2,'Pop and Housing Units'!$B$2:$P$2,0))*INDEX(Assumptions!$A$1:$H$16,MATCH('Property Value Dist'!AA$4,Assumptions!$A$1:$A$16,0),MATCH('Property Value Dist'!AA$2,Assumptions!$A$1:$H$1,0)),0)</f>
        <v>152575</v>
      </c>
      <c r="AB91" s="19">
        <f>ROUND(INDEX('Pop and Housing Units'!$B$2:$P$115,MATCH('Property Value Dist'!$B91,'Pop and Housing Units'!$B$2:$B$115,0),MATCH('Property Value Dist'!AB$2,'Pop and Housing Units'!$B$2:$P$2,0))*INDEX(Assumptions!$A$1:$H$16,MATCH('Property Value Dist'!AB$4,Assumptions!$A$1:$A$16,0),MATCH('Property Value Dist'!AB$2,Assumptions!$A$1:$H$1,0)),0)</f>
        <v>100809</v>
      </c>
      <c r="AC91" s="19">
        <f>ROUND(INDEX('Pop and Housing Units'!$B$2:$P$115,MATCH('Property Value Dist'!$B91,'Pop and Housing Units'!$B$2:$B$115,0),MATCH('Property Value Dist'!AC$2,'Pop and Housing Units'!$B$2:$P$2,0))*INDEX(Assumptions!$A$1:$H$16,MATCH('Property Value Dist'!AC$4,Assumptions!$A$1:$A$16,0),MATCH('Property Value Dist'!AC$2,Assumptions!$A$1:$H$1,0)),0)</f>
        <v>1085803</v>
      </c>
      <c r="AD91" s="19">
        <f>ROUND(INDEX('Pop and Housing Units'!$B$2:$P$115,MATCH('Property Value Dist'!$B91,'Pop and Housing Units'!$B$2:$B$115,0),MATCH('Property Value Dist'!AD$2,'Pop and Housing Units'!$B$2:$P$2,0))*INDEX(Assumptions!$A$1:$H$16,MATCH('Property Value Dist'!AD$4,Assumptions!$A$1:$A$16,0),MATCH('Property Value Dist'!AD$2,Assumptions!$A$1:$H$1,0)),0)</f>
        <v>1900156</v>
      </c>
      <c r="AE91" s="19">
        <f>ROUND(INDEX('Pop and Housing Units'!$B$2:$P$115,MATCH('Property Value Dist'!$B91,'Pop and Housing Units'!$B$2:$B$115,0),MATCH('Property Value Dist'!AE$2,'Pop and Housing Units'!$B$2:$P$2,0))*INDEX(Assumptions!$A$1:$H$16,MATCH('Property Value Dist'!AE$4,Assumptions!$A$1:$A$16,0),MATCH('Property Value Dist'!AE$2,Assumptions!$A$1:$H$1,0)),0)</f>
        <v>3425160</v>
      </c>
      <c r="AF91" s="19">
        <f>ROUND(INDEX('Pop and Housing Units'!$B$2:$P$115,MATCH('Property Value Dist'!$B91,'Pop and Housing Units'!$B$2:$B$115,0),MATCH('Property Value Dist'!AF$2,'Pop and Housing Units'!$B$2:$P$2,0))*INDEX(Assumptions!$A$1:$H$16,MATCH('Property Value Dist'!AF$4,Assumptions!$A$1:$A$16,0),MATCH('Property Value Dist'!AF$2,Assumptions!$A$1:$H$1,0)),0)</f>
        <v>6591070</v>
      </c>
      <c r="AG91" s="19">
        <f>ROUND(INDEX('Pop and Housing Units'!$B$2:$P$115,MATCH('Property Value Dist'!$B91,'Pop and Housing Units'!$B$2:$B$115,0),MATCH('Property Value Dist'!AG$2,'Pop and Housing Units'!$B$2:$P$2,0))*INDEX(Assumptions!$A$1:$H$16,MATCH('Property Value Dist'!AG$4,Assumptions!$A$1:$A$16,0),MATCH('Property Value Dist'!AG$2,Assumptions!$A$1:$H$1,0)),0)</f>
        <v>3211660</v>
      </c>
      <c r="AH91" s="19">
        <f>ROUND(INDEX('Pop and Housing Units'!$B$2:$P$115,MATCH('Property Value Dist'!$B91,'Pop and Housing Units'!$B$2:$B$115,0),MATCH('Property Value Dist'!AH$2,'Pop and Housing Units'!$B$2:$P$2,0))*INDEX(Assumptions!$A$1:$H$16,MATCH('Property Value Dist'!AH$4,Assumptions!$A$1:$A$16,0),MATCH('Property Value Dist'!AH$2,Assumptions!$A$1:$H$1,0)),0)</f>
        <v>2321057</v>
      </c>
      <c r="AI91" s="19">
        <f>ROUND(INDEX('Pop and Housing Units'!$B$2:$P$115,MATCH('Property Value Dist'!$B91,'Pop and Housing Units'!$B$2:$B$115,0),MATCH('Property Value Dist'!AI$2,'Pop and Housing Units'!$B$2:$P$2,0))*INDEX(Assumptions!$A$1:$H$16,MATCH('Property Value Dist'!AI$4,Assumptions!$A$1:$A$16,0),MATCH('Property Value Dist'!AI$2,Assumptions!$A$1:$H$1,0)),0)</f>
        <v>5776717</v>
      </c>
      <c r="AJ91" s="19">
        <f>ROUND(INDEX('Pop and Housing Units'!$B$2:$P$115,MATCH('Property Value Dist'!$B91,'Pop and Housing Units'!$B$2:$B$115,0),MATCH('Property Value Dist'!AJ$2,'Pop and Housing Units'!$B$2:$P$2,0))*INDEX(Assumptions!$A$1:$H$16,MATCH('Property Value Dist'!AJ$4,Assumptions!$A$1:$A$16,0),MATCH('Property Value Dist'!AJ$2,Assumptions!$A$1:$H$1,0)),0)</f>
        <v>3074409</v>
      </c>
      <c r="AK91" s="19">
        <f>ROUND(INDEX('Pop and Housing Units'!$B$2:$P$115,MATCH('Property Value Dist'!$B91,'Pop and Housing Units'!$B$2:$B$115,0),MATCH('Property Value Dist'!AK$2,'Pop and Housing Units'!$B$2:$P$2,0))*INDEX(Assumptions!$A$1:$H$16,MATCH('Property Value Dist'!AK$4,Assumptions!$A$1:$A$16,0),MATCH('Property Value Dist'!AK$2,Assumptions!$A$1:$H$1,0)),0)</f>
        <v>1323704</v>
      </c>
      <c r="AL91" s="19">
        <f>ROUND(INDEX('Pop and Housing Units'!$B$2:$P$115,MATCH('Property Value Dist'!$B91,'Pop and Housing Units'!$B$2:$B$115,0),MATCH('Property Value Dist'!AL$2,'Pop and Housing Units'!$B$2:$P$2,0))*INDEX(Assumptions!$A$1:$H$16,MATCH('Property Value Dist'!AL$4,Assumptions!$A$1:$A$16,0),MATCH('Property Value Dist'!AL$2,Assumptions!$A$1:$H$1,0)),0)</f>
        <v>1299304</v>
      </c>
      <c r="AM91" s="19">
        <f>ROUND(INDEX('Pop and Housing Units'!$B$2:$P$115,MATCH('Property Value Dist'!$B91,'Pop and Housing Units'!$B$2:$B$115,0),MATCH('Property Value Dist'!AM$2,'Pop and Housing Units'!$B$2:$P$2,0))*INDEX(Assumptions!$A$1:$H$16,MATCH('Property Value Dist'!AM$4,Assumptions!$A$1:$A$16,0),MATCH('Property Value Dist'!AM$2,Assumptions!$A$1:$H$1,0)),0)</f>
        <v>265351</v>
      </c>
      <c r="AN91" s="19">
        <f>ROUND(INDEX('Pop and Housing Units'!$B$2:$P$115,MATCH('Property Value Dist'!$B91,'Pop and Housing Units'!$B$2:$B$115,0),MATCH('Property Value Dist'!AN$2,'Pop and Housing Units'!$B$2:$P$2,0))*INDEX(Assumptions!$A$1:$H$16,MATCH('Property Value Dist'!AN$4,Assumptions!$A$1:$A$16,0),MATCH('Property Value Dist'!AN$2,Assumptions!$A$1:$H$1,0)),0)</f>
        <v>109800</v>
      </c>
      <c r="AO91" s="19">
        <f>ROUND(INDEX('Pop and Housing Units'!$B$2:$P$115,MATCH('Property Value Dist'!$B91,'Pop and Housing Units'!$B$2:$B$115,0),MATCH('Property Value Dist'!AO$2,'Pop and Housing Units'!$B$2:$P$2,0))*INDEX(Assumptions!$A$1:$H$16,MATCH('Property Value Dist'!AO$4,Assumptions!$A$1:$A$16,0),MATCH('Property Value Dist'!AO$2,Assumptions!$A$1:$H$1,0)),0)</f>
        <v>115900</v>
      </c>
      <c r="AP91" s="19">
        <f>ROUND(INDEX('Pop and Housing Units'!$B$2:$P$115,MATCH('Property Value Dist'!$B91,'Pop and Housing Units'!$B$2:$B$115,0),MATCH('Property Value Dist'!AP$2,'Pop and Housing Units'!$B$2:$P$2,0))*INDEX(Assumptions!$A$1:$H$16,MATCH('Property Value Dist'!AP$4,Assumptions!$A$1:$A$16,0),MATCH('Property Value Dist'!AP$2,Assumptions!$A$1:$H$1,0)),0)</f>
        <v>162852</v>
      </c>
      <c r="AQ91" s="19">
        <f>ROUND(INDEX('Pop and Housing Units'!$B$2:$P$115,MATCH('Property Value Dist'!$B91,'Pop and Housing Units'!$B$2:$B$115,0),MATCH('Property Value Dist'!AQ$2,'Pop and Housing Units'!$B$2:$P$2,0))*INDEX(Assumptions!$A$1:$H$16,MATCH('Property Value Dist'!AQ$4,Assumptions!$A$1:$A$16,0),MATCH('Property Value Dist'!AQ$2,Assumptions!$A$1:$H$1,0)),0)</f>
        <v>163372</v>
      </c>
      <c r="AR91" s="19">
        <f>ROUND(INDEX('Pop and Housing Units'!$B$2:$P$115,MATCH('Property Value Dist'!$B91,'Pop and Housing Units'!$B$2:$B$115,0),MATCH('Property Value Dist'!AR$2,'Pop and Housing Units'!$B$2:$P$2,0))*INDEX(Assumptions!$A$1:$H$16,MATCH('Property Value Dist'!AR$4,Assumptions!$A$1:$A$16,0),MATCH('Property Value Dist'!AR$2,Assumptions!$A$1:$H$1,0)),0)</f>
        <v>136547</v>
      </c>
      <c r="AS91" s="19">
        <f>ROUND(INDEX('Pop and Housing Units'!$B$2:$P$115,MATCH('Property Value Dist'!$B91,'Pop and Housing Units'!$B$2:$B$115,0),MATCH('Property Value Dist'!AS$2,'Pop and Housing Units'!$B$2:$P$2,0))*INDEX(Assumptions!$A$1:$H$16,MATCH('Property Value Dist'!AS$4,Assumptions!$A$1:$A$16,0),MATCH('Property Value Dist'!AS$2,Assumptions!$A$1:$H$1,0)),0)</f>
        <v>149354</v>
      </c>
      <c r="AT91" s="19">
        <f>ROUND(INDEX('Pop and Housing Units'!$B$2:$P$115,MATCH('Property Value Dist'!$B91,'Pop and Housing Units'!$B$2:$B$115,0),MATCH('Property Value Dist'!AT$2,'Pop and Housing Units'!$B$2:$P$2,0))*INDEX(Assumptions!$A$1:$H$16,MATCH('Property Value Dist'!AT$4,Assumptions!$A$1:$A$16,0),MATCH('Property Value Dist'!AT$2,Assumptions!$A$1:$H$1,0)),0)</f>
        <v>75802</v>
      </c>
      <c r="AU91" s="19">
        <f>ROUND(INDEX('Pop and Housing Units'!$B$2:$P$115,MATCH('Property Value Dist'!$B91,'Pop and Housing Units'!$B$2:$B$115,0),MATCH('Property Value Dist'!AU$2,'Pop and Housing Units'!$B$2:$P$2,0))*INDEX(Assumptions!$A$1:$H$16,MATCH('Property Value Dist'!AU$4,Assumptions!$A$1:$A$16,0),MATCH('Property Value Dist'!AU$2,Assumptions!$A$1:$H$1,0)),0)</f>
        <v>29161</v>
      </c>
      <c r="AV91" s="19">
        <f>ROUND(INDEX('Pop and Housing Units'!$B$2:$P$115,MATCH('Property Value Dist'!$B91,'Pop and Housing Units'!$B$2:$B$115,0),MATCH('Property Value Dist'!AV$2,'Pop and Housing Units'!$B$2:$P$2,0))*INDEX(Assumptions!$A$1:$H$16,MATCH('Property Value Dist'!AV$4,Assumptions!$A$1:$A$16,0),MATCH('Property Value Dist'!AV$2,Assumptions!$A$1:$H$1,0)),0)</f>
        <v>87657</v>
      </c>
      <c r="AW91" s="19">
        <f>ROUND(INDEX('Pop and Housing Units'!$B$2:$P$115,MATCH('Property Value Dist'!$B91,'Pop and Housing Units'!$B$2:$B$115,0),MATCH('Property Value Dist'!AW$2,'Pop and Housing Units'!$B$2:$P$2,0))*INDEX(Assumptions!$A$1:$H$16,MATCH('Property Value Dist'!AW$4,Assumptions!$A$1:$A$16,0),MATCH('Property Value Dist'!AW$2,Assumptions!$A$1:$H$1,0)),0)</f>
        <v>25181</v>
      </c>
      <c r="AX91" s="19">
        <f>ROUND(INDEX('Pop and Housing Units'!$B$2:$P$115,MATCH('Property Value Dist'!$B91,'Pop and Housing Units'!$B$2:$B$115,0),MATCH('Property Value Dist'!AX$2,'Pop and Housing Units'!$B$2:$P$2,0))*INDEX(Assumptions!$A$1:$H$16,MATCH('Property Value Dist'!AX$4,Assumptions!$A$1:$A$16,0),MATCH('Property Value Dist'!AX$2,Assumptions!$A$1:$H$1,0)),0)</f>
        <v>15835</v>
      </c>
      <c r="AY91" s="19">
        <f>ROUND(INDEX('Pop and Housing Units'!$B$2:$P$115,MATCH('Property Value Dist'!$B91,'Pop and Housing Units'!$B$2:$B$115,0),MATCH('Property Value Dist'!AY$2,'Pop and Housing Units'!$B$2:$P$2,0))*INDEX(Assumptions!$A$1:$H$16,MATCH('Property Value Dist'!AY$4,Assumptions!$A$1:$A$16,0),MATCH('Property Value Dist'!AY$2,Assumptions!$A$1:$H$1,0)),0)</f>
        <v>9345</v>
      </c>
      <c r="AZ91" s="19">
        <f>ROUND(INDEX('Pop and Housing Units'!$B$2:$P$115,MATCH('Property Value Dist'!$B91,'Pop and Housing Units'!$B$2:$B$115,0),MATCH('Property Value Dist'!AZ$2,'Pop and Housing Units'!$B$2:$P$2,0))*INDEX(Assumptions!$A$1:$H$16,MATCH('Property Value Dist'!AZ$4,Assumptions!$A$1:$A$16,0),MATCH('Property Value Dist'!AZ$2,Assumptions!$A$1:$H$1,0)),0)</f>
        <v>2250</v>
      </c>
      <c r="BA91" s="19">
        <f>ROUND(INDEX('Pop and Housing Units'!$B$2:$P$115,MATCH('Property Value Dist'!$B91,'Pop and Housing Units'!$B$2:$B$115,0),MATCH('Property Value Dist'!BA$2,'Pop and Housing Units'!$B$2:$P$2,0))*INDEX(Assumptions!$A$1:$H$16,MATCH('Property Value Dist'!BA$4,Assumptions!$A$1:$A$16,0),MATCH('Property Value Dist'!BA$2,Assumptions!$A$1:$H$1,0)),0)</f>
        <v>5192</v>
      </c>
      <c r="BB91" s="19">
        <f>ROUND(INDEX('Pop and Housing Units'!$B$2:$P$115,MATCH('Property Value Dist'!$B91,'Pop and Housing Units'!$B$2:$B$115,0),MATCH('Property Value Dist'!BB$2,'Pop and Housing Units'!$B$2:$P$2,0))*INDEX(Assumptions!$A$1:$H$16,MATCH('Property Value Dist'!BB$4,Assumptions!$A$1:$A$16,0),MATCH('Property Value Dist'!BB$2,Assumptions!$A$1:$H$1,0)),0)</f>
        <v>2769</v>
      </c>
      <c r="BC91" s="19">
        <f>ROUND(INDEX('Pop and Housing Units'!$B$2:$P$115,MATCH('Property Value Dist'!$B91,'Pop and Housing Units'!$B$2:$B$115,0),MATCH('Property Value Dist'!BC$2,'Pop and Housing Units'!$B$2:$P$2,0))*INDEX(Assumptions!$A$1:$H$16,MATCH('Property Value Dist'!BC$4,Assumptions!$A$1:$A$16,0),MATCH('Property Value Dist'!BC$2,Assumptions!$A$1:$H$1,0)),0)</f>
        <v>102815</v>
      </c>
      <c r="BD91" s="19">
        <f>ROUND(INDEX('Pop and Housing Units'!$B$2:$P$115,MATCH('Property Value Dist'!$B91,'Pop and Housing Units'!$B$2:$B$115,0),MATCH('Property Value Dist'!BD$2,'Pop and Housing Units'!$B$2:$P$2,0))*INDEX(Assumptions!$A$1:$H$16,MATCH('Property Value Dist'!BD$4,Assumptions!$A$1:$A$16,0),MATCH('Property Value Dist'!BD$2,Assumptions!$A$1:$H$1,0)),0)</f>
        <v>144210</v>
      </c>
      <c r="BE91" s="19">
        <f>ROUND(INDEX('Pop and Housing Units'!$B$2:$P$115,MATCH('Property Value Dist'!$B91,'Pop and Housing Units'!$B$2:$B$115,0),MATCH('Property Value Dist'!BE$2,'Pop and Housing Units'!$B$2:$P$2,0))*INDEX(Assumptions!$A$1:$H$16,MATCH('Property Value Dist'!BE$4,Assumptions!$A$1:$A$16,0),MATCH('Property Value Dist'!BE$2,Assumptions!$A$1:$H$1,0)),0)</f>
        <v>195205</v>
      </c>
      <c r="BF91" s="19">
        <f>ROUND(INDEX('Pop and Housing Units'!$B$2:$P$115,MATCH('Property Value Dist'!$B91,'Pop and Housing Units'!$B$2:$B$115,0),MATCH('Property Value Dist'!BF$2,'Pop and Housing Units'!$B$2:$P$2,0))*INDEX(Assumptions!$A$1:$H$16,MATCH('Property Value Dist'!BF$4,Assumptions!$A$1:$A$16,0),MATCH('Property Value Dist'!BF$2,Assumptions!$A$1:$H$1,0)),0)</f>
        <v>192727</v>
      </c>
      <c r="BG91" s="19">
        <f>ROUND(INDEX('Pop and Housing Units'!$B$2:$P$115,MATCH('Property Value Dist'!$B91,'Pop and Housing Units'!$B$2:$B$115,0),MATCH('Property Value Dist'!BG$2,'Pop and Housing Units'!$B$2:$P$2,0))*INDEX(Assumptions!$A$1:$H$16,MATCH('Property Value Dist'!BG$4,Assumptions!$A$1:$A$16,0),MATCH('Property Value Dist'!BG$2,Assumptions!$A$1:$H$1,0)),0)</f>
        <v>123048</v>
      </c>
      <c r="BH91" s="19">
        <f>ROUND(INDEX('Pop and Housing Units'!$B$2:$P$115,MATCH('Property Value Dist'!$B91,'Pop and Housing Units'!$B$2:$B$115,0),MATCH('Property Value Dist'!BH$2,'Pop and Housing Units'!$B$2:$P$2,0))*INDEX(Assumptions!$A$1:$H$16,MATCH('Property Value Dist'!BH$4,Assumptions!$A$1:$A$16,0),MATCH('Property Value Dist'!BH$2,Assumptions!$A$1:$H$1,0)),0)</f>
        <v>70092</v>
      </c>
      <c r="BI91" s="19">
        <f>ROUND(INDEX('Pop and Housing Units'!$B$2:$P$115,MATCH('Property Value Dist'!$B91,'Pop and Housing Units'!$B$2:$B$115,0),MATCH('Property Value Dist'!BI$2,'Pop and Housing Units'!$B$2:$P$2,0))*INDEX(Assumptions!$A$1:$H$16,MATCH('Property Value Dist'!BI$4,Assumptions!$A$1:$A$16,0),MATCH('Property Value Dist'!BI$2,Assumptions!$A$1:$H$1,0)),0)</f>
        <v>130068</v>
      </c>
      <c r="BJ91" s="19">
        <f>ROUND(INDEX('Pop and Housing Units'!$B$2:$P$115,MATCH('Property Value Dist'!$B91,'Pop and Housing Units'!$B$2:$B$115,0),MATCH('Property Value Dist'!BJ$2,'Pop and Housing Units'!$B$2:$P$2,0))*INDEX(Assumptions!$A$1:$H$16,MATCH('Property Value Dist'!BJ$4,Assumptions!$A$1:$A$16,0),MATCH('Property Value Dist'!BJ$2,Assumptions!$A$1:$H$1,0)),0)</f>
        <v>43253</v>
      </c>
      <c r="BK91" s="19">
        <f>ROUND(INDEX('Pop and Housing Units'!$B$2:$P$115,MATCH('Property Value Dist'!$B91,'Pop and Housing Units'!$B$2:$B$115,0),MATCH('Property Value Dist'!BK$2,'Pop and Housing Units'!$B$2:$P$2,0))*INDEX(Assumptions!$A$1:$H$16,MATCH('Property Value Dist'!BK$4,Assumptions!$A$1:$A$16,0),MATCH('Property Value Dist'!BK$2,Assumptions!$A$1:$H$1,0)),0)</f>
        <v>14349</v>
      </c>
      <c r="BL91" s="19">
        <f>ROUND(INDEX('Pop and Housing Units'!$B$2:$P$115,MATCH('Property Value Dist'!$B91,'Pop and Housing Units'!$B$2:$B$115,0),MATCH('Property Value Dist'!BL$2,'Pop and Housing Units'!$B$2:$P$2,0))*INDEX(Assumptions!$A$1:$H$16,MATCH('Property Value Dist'!BL$4,Assumptions!$A$1:$A$16,0),MATCH('Property Value Dist'!BL$2,Assumptions!$A$1:$H$1,0)),0)</f>
        <v>9291</v>
      </c>
      <c r="BM91" s="19">
        <f>ROUND(INDEX('Pop and Housing Units'!$B$2:$P$115,MATCH('Property Value Dist'!$B91,'Pop and Housing Units'!$B$2:$B$115,0),MATCH('Property Value Dist'!BM$2,'Pop and Housing Units'!$B$2:$P$2,0))*INDEX(Assumptions!$A$1:$H$16,MATCH('Property Value Dist'!BM$4,Assumptions!$A$1:$A$16,0),MATCH('Property Value Dist'!BM$2,Assumptions!$A$1:$H$1,0)),0)</f>
        <v>1858</v>
      </c>
      <c r="BN91" s="19">
        <f>ROUND(INDEX('Pop and Housing Units'!$B$2:$P$115,MATCH('Property Value Dist'!$B91,'Pop and Housing Units'!$B$2:$B$115,0),MATCH('Property Value Dist'!BN$2,'Pop and Housing Units'!$B$2:$P$2,0))*INDEX(Assumptions!$A$1:$H$16,MATCH('Property Value Dist'!BN$4,Assumptions!$A$1:$A$16,0),MATCH('Property Value Dist'!BN$2,Assumptions!$A$1:$H$1,0)),0)</f>
        <v>310</v>
      </c>
      <c r="BO91" s="19">
        <f>ROUND(INDEX('Pop and Housing Units'!$B$2:$P$115,MATCH('Property Value Dist'!$B91,'Pop and Housing Units'!$B$2:$B$115,0),MATCH('Property Value Dist'!BO$2,'Pop and Housing Units'!$B$2:$P$2,0))*INDEX(Assumptions!$A$1:$H$16,MATCH('Property Value Dist'!BO$4,Assumptions!$A$1:$A$16,0),MATCH('Property Value Dist'!BO$2,Assumptions!$A$1:$H$1,0)),0)</f>
        <v>5058</v>
      </c>
      <c r="BP91" s="19">
        <f>ROUND(INDEX('Pop and Housing Units'!$B$2:$P$115,MATCH('Property Value Dist'!$B91,'Pop and Housing Units'!$B$2:$B$115,0),MATCH('Property Value Dist'!BP$2,'Pop and Housing Units'!$B$2:$P$2,0))*INDEX(Assumptions!$A$1:$H$16,MATCH('Property Value Dist'!BP$4,Assumptions!$A$1:$A$16,0),MATCH('Property Value Dist'!BP$2,Assumptions!$A$1:$H$1,0)),0)</f>
        <v>24165</v>
      </c>
      <c r="BQ91" s="19">
        <f>ROUND(INDEX('Pop and Housing Units'!$B$2:$P$115,MATCH('Property Value Dist'!$B91,'Pop and Housing Units'!$B$2:$B$115,0),MATCH('Property Value Dist'!BQ$2,'Pop and Housing Units'!$B$2:$P$2,0))*INDEX(Assumptions!$A$1:$H$16,MATCH('Property Value Dist'!BQ$4,Assumptions!$A$1:$A$16,0),MATCH('Property Value Dist'!BQ$2,Assumptions!$A$1:$H$1,0)),0)</f>
        <v>50273</v>
      </c>
      <c r="BR91" s="19">
        <f>ROUND(INDEX('Pop and Housing Units'!$B$2:$P$115,MATCH('Property Value Dist'!$B91,'Pop and Housing Units'!$B$2:$B$115,0),MATCH('Property Value Dist'!BR$2,'Pop and Housing Units'!$B$2:$P$2,0))*INDEX(Assumptions!$A$1:$H$16,MATCH('Property Value Dist'!BR$4,Assumptions!$A$1:$A$16,0),MATCH('Property Value Dist'!BR$2,Assumptions!$A$1:$H$1,0)),0)</f>
        <v>42536</v>
      </c>
      <c r="BS91" s="19">
        <f>ROUND(INDEX('Pop and Housing Units'!$B$2:$P$115,MATCH('Property Value Dist'!$B91,'Pop and Housing Units'!$B$2:$B$115,0),MATCH('Property Value Dist'!BS$2,'Pop and Housing Units'!$B$2:$P$2,0))*INDEX(Assumptions!$A$1:$H$16,MATCH('Property Value Dist'!BS$4,Assumptions!$A$1:$A$16,0),MATCH('Property Value Dist'!BS$2,Assumptions!$A$1:$H$1,0)),0)</f>
        <v>51100</v>
      </c>
      <c r="BT91" s="19">
        <f>ROUND(INDEX('Pop and Housing Units'!$B$2:$P$115,MATCH('Property Value Dist'!$B91,'Pop and Housing Units'!$B$2:$B$115,0),MATCH('Property Value Dist'!BT$2,'Pop and Housing Units'!$B$2:$P$2,0))*INDEX(Assumptions!$A$1:$H$16,MATCH('Property Value Dist'!BT$4,Assumptions!$A$1:$A$16,0),MATCH('Property Value Dist'!BT$2,Assumptions!$A$1:$H$1,0)),0)</f>
        <v>32634</v>
      </c>
      <c r="BU91" s="19">
        <f>ROUND(INDEX('Pop and Housing Units'!$B$2:$P$115,MATCH('Property Value Dist'!$B91,'Pop and Housing Units'!$B$2:$B$115,0),MATCH('Property Value Dist'!BU$2,'Pop and Housing Units'!$B$2:$P$2,0))*INDEX(Assumptions!$A$1:$H$16,MATCH('Property Value Dist'!BU$4,Assumptions!$A$1:$A$16,0),MATCH('Property Value Dist'!BU$2,Assumptions!$A$1:$H$1,0)),0)</f>
        <v>18530</v>
      </c>
      <c r="BV91" s="19">
        <f>ROUND(INDEX('Pop and Housing Units'!$B$2:$P$115,MATCH('Property Value Dist'!$B91,'Pop and Housing Units'!$B$2:$B$115,0),MATCH('Property Value Dist'!BV$2,'Pop and Housing Units'!$B$2:$P$2,0))*INDEX(Assumptions!$A$1:$H$16,MATCH('Property Value Dist'!BV$4,Assumptions!$A$1:$A$16,0),MATCH('Property Value Dist'!BV$2,Assumptions!$A$1:$H$1,0)),0)</f>
        <v>54189</v>
      </c>
      <c r="BW91" s="19">
        <f>ROUND(INDEX('Pop and Housing Units'!$B$2:$P$115,MATCH('Property Value Dist'!$B91,'Pop and Housing Units'!$B$2:$B$115,0),MATCH('Property Value Dist'!BW$2,'Pop and Housing Units'!$B$2:$P$2,0))*INDEX(Assumptions!$A$1:$H$16,MATCH('Property Value Dist'!BW$4,Assumptions!$A$1:$A$16,0),MATCH('Property Value Dist'!BW$2,Assumptions!$A$1:$H$1,0)),0)</f>
        <v>25502</v>
      </c>
      <c r="BX91" s="19">
        <f>ROUND(INDEX('Pop and Housing Units'!$B$2:$P$115,MATCH('Property Value Dist'!$B91,'Pop and Housing Units'!$B$2:$B$115,0),MATCH('Property Value Dist'!BX$2,'Pop and Housing Units'!$B$2:$P$2,0))*INDEX(Assumptions!$A$1:$H$16,MATCH('Property Value Dist'!BX$4,Assumptions!$A$1:$A$16,0),MATCH('Property Value Dist'!BX$2,Assumptions!$A$1:$H$1,0)),0)</f>
        <v>9711</v>
      </c>
      <c r="BY91" s="19">
        <f>ROUND(INDEX('Pop and Housing Units'!$B$2:$P$115,MATCH('Property Value Dist'!$B91,'Pop and Housing Units'!$B$2:$B$115,0),MATCH('Property Value Dist'!BY$2,'Pop and Housing Units'!$B$2:$P$2,0))*INDEX(Assumptions!$A$1:$H$16,MATCH('Property Value Dist'!BY$4,Assumptions!$A$1:$A$16,0),MATCH('Property Value Dist'!BY$2,Assumptions!$A$1:$H$1,0)),0)</f>
        <v>5030</v>
      </c>
      <c r="BZ91" s="19">
        <f>ROUND(INDEX('Pop and Housing Units'!$B$2:$P$115,MATCH('Property Value Dist'!$B91,'Pop and Housing Units'!$B$2:$B$115,0),MATCH('Property Value Dist'!BZ$2,'Pop and Housing Units'!$B$2:$P$2,0))*INDEX(Assumptions!$A$1:$H$16,MATCH('Property Value Dist'!BZ$4,Assumptions!$A$1:$A$16,0),MATCH('Property Value Dist'!BZ$2,Assumptions!$A$1:$H$1,0)),0)</f>
        <v>3439</v>
      </c>
      <c r="CA91" s="19">
        <f>ROUND(INDEX('Pop and Housing Units'!$B$2:$P$115,MATCH('Property Value Dist'!$B91,'Pop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91" s="19">
        <f>ROUND(INDEX('Pop and Housing Units'!$B$2:$P$115,MATCH('Property Value Dist'!$B91,'Pop and Housing Units'!$B$2:$B$115,0),MATCH('Property Value Dist'!CB$2,'Pop and Housing Units'!$B$2:$P$2,0))*INDEX(Assumptions!$A$1:$H$16,MATCH('Property Value Dist'!CB$4,Assumptions!$A$1:$A$16,0),MATCH('Property Value Dist'!CB$2,Assumptions!$A$1:$H$1,0)),0)</f>
        <v>1274</v>
      </c>
    </row>
    <row r="92" spans="2:80">
      <c r="B92" s="18">
        <f t="shared" si="7"/>
        <v>2107</v>
      </c>
      <c r="C92" s="17">
        <f>ROUND(INDEX('Pop and Housing Units'!$B$2:$P$115,MATCH('Property Value Dist'!$B92,'Pop and Housing Units'!$B$2:$B$115,0),MATCH('Property Value Dist'!C$2,'Pop and Housing Units'!$B$2:$P$2,0))*INDEX(Assumptions!$A$1:$H$16,MATCH('Property Value Dist'!C$4,Assumptions!$A$1:$A$16,0),MATCH('Property Value Dist'!C$2,Assumptions!$A$1:$H$1,0)),0)</f>
        <v>1751150</v>
      </c>
      <c r="D92" s="17">
        <f>ROUND(INDEX('Pop and Housing Units'!$B$2:$P$115,MATCH('Property Value Dist'!$B92,'Pop and Housing Units'!$B$2:$B$115,0),MATCH('Property Value Dist'!D$2,'Pop and Housing Units'!$B$2:$P$2,0))*INDEX(Assumptions!$A$1:$H$16,MATCH('Property Value Dist'!D$4,Assumptions!$A$1:$A$16,0),MATCH('Property Value Dist'!D$2,Assumptions!$A$1:$H$1,0)),0)</f>
        <v>1869251</v>
      </c>
      <c r="E92" s="17">
        <f>ROUND(INDEX('Pop and Housing Units'!$B$2:$P$115,MATCH('Property Value Dist'!$B92,'Pop and Housing Units'!$B$2:$B$115,0),MATCH('Property Value Dist'!E$2,'Pop and Housing Units'!$B$2:$P$2,0))*INDEX(Assumptions!$A$1:$H$16,MATCH('Property Value Dist'!E$4,Assumptions!$A$1:$A$16,0),MATCH('Property Value Dist'!E$2,Assumptions!$A$1:$H$1,0)),0)</f>
        <v>2830348</v>
      </c>
      <c r="F92" s="17">
        <f>ROUND(INDEX('Pop and Housing Units'!$B$2:$P$115,MATCH('Property Value Dist'!$B92,'Pop and Housing Units'!$B$2:$B$115,0),MATCH('Property Value Dist'!F$2,'Pop and Housing Units'!$B$2:$P$2,0))*INDEX(Assumptions!$A$1:$H$16,MATCH('Property Value Dist'!F$4,Assumptions!$A$1:$A$16,0),MATCH('Property Value Dist'!F$2,Assumptions!$A$1:$H$1,0)),0)</f>
        <v>6532198</v>
      </c>
      <c r="G92" s="17">
        <f>ROUND(INDEX('Pop and Housing Units'!$B$2:$P$115,MATCH('Property Value Dist'!$B92,'Pop and Housing Units'!$B$2:$B$115,0),MATCH('Property Value Dist'!G$2,'Pop and Housing Units'!$B$2:$P$2,0))*INDEX(Assumptions!$A$1:$H$16,MATCH('Property Value Dist'!G$4,Assumptions!$A$1:$A$16,0),MATCH('Property Value Dist'!G$2,Assumptions!$A$1:$H$1,0)),0)</f>
        <v>4390093</v>
      </c>
      <c r="H92" s="17">
        <f>ROUND(INDEX('Pop and Housing Units'!$B$2:$P$115,MATCH('Property Value Dist'!$B92,'Pop and Housing Units'!$B$2:$B$115,0),MATCH('Property Value Dist'!H$2,'Pop and Housing Units'!$B$2:$P$2,0))*INDEX(Assumptions!$A$1:$H$16,MATCH('Property Value Dist'!H$4,Assumptions!$A$1:$A$16,0),MATCH('Property Value Dist'!H$2,Assumptions!$A$1:$H$1,0)),0)</f>
        <v>3331258</v>
      </c>
      <c r="I92" s="17">
        <f>ROUND(INDEX('Pop and Housing Units'!$B$2:$P$115,MATCH('Property Value Dist'!$B92,'Pop and Housing Units'!$B$2:$B$115,0),MATCH('Property Value Dist'!I$2,'Pop and Housing Units'!$B$2:$P$2,0))*INDEX(Assumptions!$A$1:$H$16,MATCH('Property Value Dist'!I$4,Assumptions!$A$1:$A$16,0),MATCH('Property Value Dist'!I$2,Assumptions!$A$1:$H$1,0)),0)</f>
        <v>9334039</v>
      </c>
      <c r="J92" s="17">
        <f>ROUND(INDEX('Pop and Housing Units'!$B$2:$P$115,MATCH('Property Value Dist'!$B92,'Pop and Housing Units'!$B$2:$B$115,0),MATCH('Property Value Dist'!J$2,'Pop and Housing Units'!$B$2:$P$2,0))*INDEX(Assumptions!$A$1:$H$16,MATCH('Property Value Dist'!J$4,Assumptions!$A$1:$A$16,0),MATCH('Property Value Dist'!J$2,Assumptions!$A$1:$H$1,0)),0)</f>
        <v>4687382</v>
      </c>
      <c r="K92" s="17">
        <f>ROUND(INDEX('Pop and Housing Units'!$B$2:$P$115,MATCH('Property Value Dist'!$B92,'Pop and Housing Units'!$B$2:$B$115,0),MATCH('Property Value Dist'!K$2,'Pop and Housing Units'!$B$2:$P$2,0))*INDEX(Assumptions!$A$1:$H$16,MATCH('Property Value Dist'!K$4,Assumptions!$A$1:$A$16,0),MATCH('Property Value Dist'!K$2,Assumptions!$A$1:$H$1,0)),0)</f>
        <v>2150250</v>
      </c>
      <c r="L92" s="17">
        <f>ROUND(INDEX('Pop and Housing Units'!$B$2:$P$115,MATCH('Property Value Dist'!$B92,'Pop and Housing Units'!$B$2:$B$115,0),MATCH('Property Value Dist'!L$2,'Pop and Housing Units'!$B$2:$P$2,0))*INDEX(Assumptions!$A$1:$H$16,MATCH('Property Value Dist'!L$4,Assumptions!$A$1:$A$16,0),MATCH('Property Value Dist'!L$2,Assumptions!$A$1:$H$1,0)),0)</f>
        <v>2333510</v>
      </c>
      <c r="M92" s="17">
        <f>ROUND(INDEX('Pop and Housing Units'!$B$2:$P$115,MATCH('Property Value Dist'!$B92,'Pop and Housing Units'!$B$2:$B$115,0),MATCH('Property Value Dist'!M$2,'Pop and Housing Units'!$B$2:$P$2,0))*INDEX(Assumptions!$A$1:$H$16,MATCH('Property Value Dist'!M$4,Assumptions!$A$1:$A$16,0),MATCH('Property Value Dist'!M$2,Assumptions!$A$1:$H$1,0)),0)</f>
        <v>810416</v>
      </c>
      <c r="N92" s="17">
        <f>ROUND(INDEX('Pop and Housing Units'!$B$2:$P$115,MATCH('Property Value Dist'!$B92,'Pop and Housing Units'!$B$2:$B$115,0),MATCH('Property Value Dist'!N$2,'Pop and Housing Units'!$B$2:$P$2,0))*INDEX(Assumptions!$A$1:$H$16,MATCH('Property Value Dist'!N$4,Assumptions!$A$1:$A$16,0),MATCH('Property Value Dist'!N$2,Assumptions!$A$1:$H$1,0)),0)</f>
        <v>460186</v>
      </c>
      <c r="O92" s="17">
        <f>ROUND(INDEX('Pop and Housing Units'!$B$2:$P$115,MATCH('Property Value Dist'!$B92,'Pop and Housing Units'!$B$2:$B$115,0),MATCH('Property Value Dist'!O$2,'Pop and Housing Units'!$B$2:$P$2,0))*INDEX(Assumptions!$A$1:$H$16,MATCH('Property Value Dist'!O$4,Assumptions!$A$1:$A$16,0),MATCH('Property Value Dist'!O$2,Assumptions!$A$1:$H$1,0)),0)</f>
        <v>244347</v>
      </c>
      <c r="P92" s="17">
        <f>ROUND(INDEX('Pop and Housing Units'!$B$2:$P$115,MATCH('Property Value Dist'!$B92,'Pop and Housing Units'!$B$2:$B$115,0),MATCH('Property Value Dist'!P$2,'Pop and Housing Units'!$B$2:$P$2,0))*INDEX(Assumptions!$A$1:$H$16,MATCH('Property Value Dist'!P$4,Assumptions!$A$1:$A$16,0),MATCH('Property Value Dist'!P$2,Assumptions!$A$1:$H$1,0)),0)</f>
        <v>1804088</v>
      </c>
      <c r="Q92" s="17">
        <f>ROUND(INDEX('Pop and Housing Units'!$B$2:$P$115,MATCH('Property Value Dist'!$B92,'Pop and Housing Units'!$B$2:$B$115,0),MATCH('Property Value Dist'!Q$2,'Pop and Housing Units'!$B$2:$P$2,0))*INDEX(Assumptions!$A$1:$H$16,MATCH('Property Value Dist'!Q$4,Assumptions!$A$1:$A$16,0),MATCH('Property Value Dist'!Q$2,Assumptions!$A$1:$H$1,0)),0)</f>
        <v>1530482</v>
      </c>
      <c r="R92" s="17">
        <f>ROUND(INDEX('Pop and Housing Units'!$B$2:$P$115,MATCH('Property Value Dist'!$B92,'Pop and Housing Units'!$B$2:$B$115,0),MATCH('Property Value Dist'!R$2,'Pop and Housing Units'!$B$2:$P$2,0))*INDEX(Assumptions!$A$1:$H$16,MATCH('Property Value Dist'!R$4,Assumptions!$A$1:$A$16,0),MATCH('Property Value Dist'!R$2,Assumptions!$A$1:$H$1,0)),0)</f>
        <v>1975092</v>
      </c>
      <c r="S92" s="17">
        <f>ROUND(INDEX('Pop and Housing Units'!$B$2:$P$115,MATCH('Property Value Dist'!$B92,'Pop and Housing Units'!$B$2:$B$115,0),MATCH('Property Value Dist'!S$2,'Pop and Housing Units'!$B$2:$P$2,0))*INDEX(Assumptions!$A$1:$H$16,MATCH('Property Value Dist'!S$4,Assumptions!$A$1:$A$16,0),MATCH('Property Value Dist'!S$2,Assumptions!$A$1:$H$1,0)),0)</f>
        <v>4363442</v>
      </c>
      <c r="T92" s="17">
        <f>ROUND(INDEX('Pop and Housing Units'!$B$2:$P$115,MATCH('Property Value Dist'!$B92,'Pop and Housing Units'!$B$2:$B$115,0),MATCH('Property Value Dist'!T$2,'Pop and Housing Units'!$B$2:$P$2,0))*INDEX(Assumptions!$A$1:$H$16,MATCH('Property Value Dist'!T$4,Assumptions!$A$1:$A$16,0),MATCH('Property Value Dist'!T$2,Assumptions!$A$1:$H$1,0)),0)</f>
        <v>3192067</v>
      </c>
      <c r="U92" s="17">
        <f>ROUND(INDEX('Pop and Housing Units'!$B$2:$P$115,MATCH('Property Value Dist'!$B92,'Pop and Housing Units'!$B$2:$B$115,0),MATCH('Property Value Dist'!U$2,'Pop and Housing Units'!$B$2:$P$2,0))*INDEX(Assumptions!$A$1:$H$16,MATCH('Property Value Dist'!U$4,Assumptions!$A$1:$A$16,0),MATCH('Property Value Dist'!U$2,Assumptions!$A$1:$H$1,0)),0)</f>
        <v>2699007</v>
      </c>
      <c r="V92" s="17">
        <f>ROUND(INDEX('Pop and Housing Units'!$B$2:$P$115,MATCH('Property Value Dist'!$B92,'Pop and Housing Units'!$B$2:$B$115,0),MATCH('Property Value Dist'!V$2,'Pop and Housing Units'!$B$2:$P$2,0))*INDEX(Assumptions!$A$1:$H$16,MATCH('Property Value Dist'!V$4,Assumptions!$A$1:$A$16,0),MATCH('Property Value Dist'!V$2,Assumptions!$A$1:$H$1,0)),0)</f>
        <v>6965547</v>
      </c>
      <c r="W92" s="17">
        <f>ROUND(INDEX('Pop and Housing Units'!$B$2:$P$115,MATCH('Property Value Dist'!$B92,'Pop and Housing Units'!$B$2:$B$115,0),MATCH('Property Value Dist'!W$2,'Pop and Housing Units'!$B$2:$P$2,0))*INDEX(Assumptions!$A$1:$H$16,MATCH('Property Value Dist'!W$4,Assumptions!$A$1:$A$16,0),MATCH('Property Value Dist'!W$2,Assumptions!$A$1:$H$1,0)),0)</f>
        <v>3209168</v>
      </c>
      <c r="X92" s="17">
        <f>ROUND(INDEX('Pop and Housing Units'!$B$2:$P$115,MATCH('Property Value Dist'!$B92,'Pop and Housing Units'!$B$2:$B$115,0),MATCH('Property Value Dist'!X$2,'Pop and Housing Units'!$B$2:$P$2,0))*INDEX(Assumptions!$A$1:$H$16,MATCH('Property Value Dist'!X$4,Assumptions!$A$1:$A$16,0),MATCH('Property Value Dist'!X$2,Assumptions!$A$1:$H$1,0)),0)</f>
        <v>1385129</v>
      </c>
      <c r="Y92" s="17">
        <f>ROUND(INDEX('Pop and Housing Units'!$B$2:$P$115,MATCH('Property Value Dist'!$B92,'Pop and Housing Units'!$B$2:$B$115,0),MATCH('Property Value Dist'!Y$2,'Pop and Housing Units'!$B$2:$P$2,0))*INDEX(Assumptions!$A$1:$H$16,MATCH('Property Value Dist'!Y$4,Assumptions!$A$1:$A$16,0),MATCH('Property Value Dist'!Y$2,Assumptions!$A$1:$H$1,0)),0)</f>
        <v>883519</v>
      </c>
      <c r="Z92" s="17">
        <f>ROUND(INDEX('Pop and Housing Units'!$B$2:$P$115,MATCH('Property Value Dist'!$B92,'Pop and Housing Units'!$B$2:$B$115,0),MATCH('Property Value Dist'!Z$2,'Pop and Housing Units'!$B$2:$P$2,0))*INDEX(Assumptions!$A$1:$H$16,MATCH('Property Value Dist'!Z$4,Assumptions!$A$1:$A$16,0),MATCH('Property Value Dist'!Z$2,Assumptions!$A$1:$H$1,0)),0)</f>
        <v>228005</v>
      </c>
      <c r="AA92" s="17">
        <f>ROUND(INDEX('Pop and Housing Units'!$B$2:$P$115,MATCH('Property Value Dist'!$B92,'Pop and Housing Units'!$B$2:$B$115,0),MATCH('Property Value Dist'!AA$2,'Pop and Housing Units'!$B$2:$P$2,0))*INDEX(Assumptions!$A$1:$H$16,MATCH('Property Value Dist'!AA$4,Assumptions!$A$1:$A$16,0),MATCH('Property Value Dist'!AA$2,Assumptions!$A$1:$H$1,0)),0)</f>
        <v>159603</v>
      </c>
      <c r="AB92" s="17">
        <f>ROUND(INDEX('Pop and Housing Units'!$B$2:$P$115,MATCH('Property Value Dist'!$B92,'Pop and Housing Units'!$B$2:$B$115,0),MATCH('Property Value Dist'!AB$2,'Pop and Housing Units'!$B$2:$P$2,0))*INDEX(Assumptions!$A$1:$H$16,MATCH('Property Value Dist'!AB$4,Assumptions!$A$1:$A$16,0),MATCH('Property Value Dist'!AB$2,Assumptions!$A$1:$H$1,0)),0)</f>
        <v>105452</v>
      </c>
      <c r="AC92" s="17">
        <f>ROUND(INDEX('Pop and Housing Units'!$B$2:$P$115,MATCH('Property Value Dist'!$B92,'Pop and Housing Units'!$B$2:$B$115,0),MATCH('Property Value Dist'!AC$2,'Pop and Housing Units'!$B$2:$P$2,0))*INDEX(Assumptions!$A$1:$H$16,MATCH('Property Value Dist'!AC$4,Assumptions!$A$1:$A$16,0),MATCH('Property Value Dist'!AC$2,Assumptions!$A$1:$H$1,0)),0)</f>
        <v>1136925</v>
      </c>
      <c r="AD92" s="17">
        <f>ROUND(INDEX('Pop and Housing Units'!$B$2:$P$115,MATCH('Property Value Dist'!$B92,'Pop and Housing Units'!$B$2:$B$115,0),MATCH('Property Value Dist'!AD$2,'Pop and Housing Units'!$B$2:$P$2,0))*INDEX(Assumptions!$A$1:$H$16,MATCH('Property Value Dist'!AD$4,Assumptions!$A$1:$A$16,0),MATCH('Property Value Dist'!AD$2,Assumptions!$A$1:$H$1,0)),0)</f>
        <v>1989618</v>
      </c>
      <c r="AE92" s="17">
        <f>ROUND(INDEX('Pop and Housing Units'!$B$2:$P$115,MATCH('Property Value Dist'!$B92,'Pop and Housing Units'!$B$2:$B$115,0),MATCH('Property Value Dist'!AE$2,'Pop and Housing Units'!$B$2:$P$2,0))*INDEX(Assumptions!$A$1:$H$16,MATCH('Property Value Dist'!AE$4,Assumptions!$A$1:$A$16,0),MATCH('Property Value Dist'!AE$2,Assumptions!$A$1:$H$1,0)),0)</f>
        <v>3586423</v>
      </c>
      <c r="AF92" s="17">
        <f>ROUND(INDEX('Pop and Housing Units'!$B$2:$P$115,MATCH('Property Value Dist'!$B92,'Pop and Housing Units'!$B$2:$B$115,0),MATCH('Property Value Dist'!AF$2,'Pop and Housing Units'!$B$2:$P$2,0))*INDEX(Assumptions!$A$1:$H$16,MATCH('Property Value Dist'!AF$4,Assumptions!$A$1:$A$16,0),MATCH('Property Value Dist'!AF$2,Assumptions!$A$1:$H$1,0)),0)</f>
        <v>6901389</v>
      </c>
      <c r="AG92" s="17">
        <f>ROUND(INDEX('Pop and Housing Units'!$B$2:$P$115,MATCH('Property Value Dist'!$B92,'Pop and Housing Units'!$B$2:$B$115,0),MATCH('Property Value Dist'!AG$2,'Pop and Housing Units'!$B$2:$P$2,0))*INDEX(Assumptions!$A$1:$H$16,MATCH('Property Value Dist'!AG$4,Assumptions!$A$1:$A$16,0),MATCH('Property Value Dist'!AG$2,Assumptions!$A$1:$H$1,0)),0)</f>
        <v>3362870</v>
      </c>
      <c r="AH92" s="17">
        <f>ROUND(INDEX('Pop and Housing Units'!$B$2:$P$115,MATCH('Property Value Dist'!$B92,'Pop and Housing Units'!$B$2:$B$115,0),MATCH('Property Value Dist'!AH$2,'Pop and Housing Units'!$B$2:$P$2,0))*INDEX(Assumptions!$A$1:$H$16,MATCH('Property Value Dist'!AH$4,Assumptions!$A$1:$A$16,0),MATCH('Property Value Dist'!AH$2,Assumptions!$A$1:$H$1,0)),0)</f>
        <v>2430337</v>
      </c>
      <c r="AI92" s="17">
        <f>ROUND(INDEX('Pop and Housing Units'!$B$2:$P$115,MATCH('Property Value Dist'!$B92,'Pop and Housing Units'!$B$2:$B$115,0),MATCH('Property Value Dist'!AI$2,'Pop and Housing Units'!$B$2:$P$2,0))*INDEX(Assumptions!$A$1:$H$16,MATCH('Property Value Dist'!AI$4,Assumptions!$A$1:$A$16,0),MATCH('Property Value Dist'!AI$2,Assumptions!$A$1:$H$1,0)),0)</f>
        <v>6048696</v>
      </c>
      <c r="AJ92" s="17">
        <f>ROUND(INDEX('Pop and Housing Units'!$B$2:$P$115,MATCH('Property Value Dist'!$B92,'Pop and Housing Units'!$B$2:$B$115,0),MATCH('Property Value Dist'!AJ$2,'Pop and Housing Units'!$B$2:$P$2,0))*INDEX(Assumptions!$A$1:$H$16,MATCH('Property Value Dist'!AJ$4,Assumptions!$A$1:$A$16,0),MATCH('Property Value Dist'!AJ$2,Assumptions!$A$1:$H$1,0)),0)</f>
        <v>3219158</v>
      </c>
      <c r="AK92" s="17">
        <f>ROUND(INDEX('Pop and Housing Units'!$B$2:$P$115,MATCH('Property Value Dist'!$B92,'Pop and Housing Units'!$B$2:$B$115,0),MATCH('Property Value Dist'!AK$2,'Pop and Housing Units'!$B$2:$P$2,0))*INDEX(Assumptions!$A$1:$H$16,MATCH('Property Value Dist'!AK$4,Assumptions!$A$1:$A$16,0),MATCH('Property Value Dist'!AK$2,Assumptions!$A$1:$H$1,0)),0)</f>
        <v>1386026</v>
      </c>
      <c r="AL92" s="17">
        <f>ROUND(INDEX('Pop and Housing Units'!$B$2:$P$115,MATCH('Property Value Dist'!$B92,'Pop and Housing Units'!$B$2:$B$115,0),MATCH('Property Value Dist'!AL$2,'Pop and Housing Units'!$B$2:$P$2,0))*INDEX(Assumptions!$A$1:$H$16,MATCH('Property Value Dist'!AL$4,Assumptions!$A$1:$A$16,0),MATCH('Property Value Dist'!AL$2,Assumptions!$A$1:$H$1,0)),0)</f>
        <v>1360477</v>
      </c>
      <c r="AM92" s="17">
        <f>ROUND(INDEX('Pop and Housing Units'!$B$2:$P$115,MATCH('Property Value Dist'!$B92,'Pop and Housing Units'!$B$2:$B$115,0),MATCH('Property Value Dist'!AM$2,'Pop and Housing Units'!$B$2:$P$2,0))*INDEX(Assumptions!$A$1:$H$16,MATCH('Property Value Dist'!AM$4,Assumptions!$A$1:$A$16,0),MATCH('Property Value Dist'!AM$2,Assumptions!$A$1:$H$1,0)),0)</f>
        <v>277844</v>
      </c>
      <c r="AN92" s="17">
        <f>ROUND(INDEX('Pop and Housing Units'!$B$2:$P$115,MATCH('Property Value Dist'!$B92,'Pop and Housing Units'!$B$2:$B$115,0),MATCH('Property Value Dist'!AN$2,'Pop and Housing Units'!$B$2:$P$2,0))*INDEX(Assumptions!$A$1:$H$16,MATCH('Property Value Dist'!AN$4,Assumptions!$A$1:$A$16,0),MATCH('Property Value Dist'!AN$2,Assumptions!$A$1:$H$1,0)),0)</f>
        <v>114970</v>
      </c>
      <c r="AO92" s="17">
        <f>ROUND(INDEX('Pop and Housing Units'!$B$2:$P$115,MATCH('Property Value Dist'!$B92,'Pop and Housing Units'!$B$2:$B$115,0),MATCH('Property Value Dist'!AO$2,'Pop and Housing Units'!$B$2:$P$2,0))*INDEX(Assumptions!$A$1:$H$16,MATCH('Property Value Dist'!AO$4,Assumptions!$A$1:$A$16,0),MATCH('Property Value Dist'!AO$2,Assumptions!$A$1:$H$1,0)),0)</f>
        <v>121357</v>
      </c>
      <c r="AP92" s="17">
        <f>ROUND(INDEX('Pop and Housing Units'!$B$2:$P$115,MATCH('Property Value Dist'!$B92,'Pop and Housing Units'!$B$2:$B$115,0),MATCH('Property Value Dist'!AP$2,'Pop and Housing Units'!$B$2:$P$2,0))*INDEX(Assumptions!$A$1:$H$16,MATCH('Property Value Dist'!AP$4,Assumptions!$A$1:$A$16,0),MATCH('Property Value Dist'!AP$2,Assumptions!$A$1:$H$1,0)),0)</f>
        <v>163659</v>
      </c>
      <c r="AQ92" s="17">
        <f>ROUND(INDEX('Pop and Housing Units'!$B$2:$P$115,MATCH('Property Value Dist'!$B92,'Pop and Housing Units'!$B$2:$B$115,0),MATCH('Property Value Dist'!AQ$2,'Pop and Housing Units'!$B$2:$P$2,0))*INDEX(Assumptions!$A$1:$H$16,MATCH('Property Value Dist'!AQ$4,Assumptions!$A$1:$A$16,0),MATCH('Property Value Dist'!AQ$2,Assumptions!$A$1:$H$1,0)),0)</f>
        <v>164181</v>
      </c>
      <c r="AR92" s="17">
        <f>ROUND(INDEX('Pop and Housing Units'!$B$2:$P$115,MATCH('Property Value Dist'!$B92,'Pop and Housing Units'!$B$2:$B$115,0),MATCH('Property Value Dist'!AR$2,'Pop and Housing Units'!$B$2:$P$2,0))*INDEX(Assumptions!$A$1:$H$16,MATCH('Property Value Dist'!AR$4,Assumptions!$A$1:$A$16,0),MATCH('Property Value Dist'!AR$2,Assumptions!$A$1:$H$1,0)),0)</f>
        <v>137224</v>
      </c>
      <c r="AS92" s="17">
        <f>ROUND(INDEX('Pop and Housing Units'!$B$2:$P$115,MATCH('Property Value Dist'!$B92,'Pop and Housing Units'!$B$2:$B$115,0),MATCH('Property Value Dist'!AS$2,'Pop and Housing Units'!$B$2:$P$2,0))*INDEX(Assumptions!$A$1:$H$16,MATCH('Property Value Dist'!AS$4,Assumptions!$A$1:$A$16,0),MATCH('Property Value Dist'!AS$2,Assumptions!$A$1:$H$1,0)),0)</f>
        <v>150094</v>
      </c>
      <c r="AT92" s="17">
        <f>ROUND(INDEX('Pop and Housing Units'!$B$2:$P$115,MATCH('Property Value Dist'!$B92,'Pop and Housing Units'!$B$2:$B$115,0),MATCH('Property Value Dist'!AT$2,'Pop and Housing Units'!$B$2:$P$2,0))*INDEX(Assumptions!$A$1:$H$16,MATCH('Property Value Dist'!AT$4,Assumptions!$A$1:$A$16,0),MATCH('Property Value Dist'!AT$2,Assumptions!$A$1:$H$1,0)),0)</f>
        <v>76177</v>
      </c>
      <c r="AU92" s="17">
        <f>ROUND(INDEX('Pop and Housing Units'!$B$2:$P$115,MATCH('Property Value Dist'!$B92,'Pop and Housing Units'!$B$2:$B$115,0),MATCH('Property Value Dist'!AU$2,'Pop and Housing Units'!$B$2:$P$2,0))*INDEX(Assumptions!$A$1:$H$16,MATCH('Property Value Dist'!AU$4,Assumptions!$A$1:$A$16,0),MATCH('Property Value Dist'!AU$2,Assumptions!$A$1:$H$1,0)),0)</f>
        <v>29306</v>
      </c>
      <c r="AV92" s="17">
        <f>ROUND(INDEX('Pop and Housing Units'!$B$2:$P$115,MATCH('Property Value Dist'!$B92,'Pop and Housing Units'!$B$2:$B$115,0),MATCH('Property Value Dist'!AV$2,'Pop and Housing Units'!$B$2:$P$2,0))*INDEX(Assumptions!$A$1:$H$16,MATCH('Property Value Dist'!AV$4,Assumptions!$A$1:$A$16,0),MATCH('Property Value Dist'!AV$2,Assumptions!$A$1:$H$1,0)),0)</f>
        <v>88091</v>
      </c>
      <c r="AW92" s="17">
        <f>ROUND(INDEX('Pop and Housing Units'!$B$2:$P$115,MATCH('Property Value Dist'!$B92,'Pop and Housing Units'!$B$2:$B$115,0),MATCH('Property Value Dist'!AW$2,'Pop and Housing Units'!$B$2:$P$2,0))*INDEX(Assumptions!$A$1:$H$16,MATCH('Property Value Dist'!AW$4,Assumptions!$A$1:$A$16,0),MATCH('Property Value Dist'!AW$2,Assumptions!$A$1:$H$1,0)),0)</f>
        <v>25305</v>
      </c>
      <c r="AX92" s="17">
        <f>ROUND(INDEX('Pop and Housing Units'!$B$2:$P$115,MATCH('Property Value Dist'!$B92,'Pop and Housing Units'!$B$2:$B$115,0),MATCH('Property Value Dist'!AX$2,'Pop and Housing Units'!$B$2:$P$2,0))*INDEX(Assumptions!$A$1:$H$16,MATCH('Property Value Dist'!AX$4,Assumptions!$A$1:$A$16,0),MATCH('Property Value Dist'!AX$2,Assumptions!$A$1:$H$1,0)),0)</f>
        <v>15914</v>
      </c>
      <c r="AY92" s="17">
        <f>ROUND(INDEX('Pop and Housing Units'!$B$2:$P$115,MATCH('Property Value Dist'!$B92,'Pop and Housing Units'!$B$2:$B$115,0),MATCH('Property Value Dist'!AY$2,'Pop and Housing Units'!$B$2:$P$2,0))*INDEX(Assumptions!$A$1:$H$16,MATCH('Property Value Dist'!AY$4,Assumptions!$A$1:$A$16,0),MATCH('Property Value Dist'!AY$2,Assumptions!$A$1:$H$1,0)),0)</f>
        <v>9392</v>
      </c>
      <c r="AZ92" s="17">
        <f>ROUND(INDEX('Pop and Housing Units'!$B$2:$P$115,MATCH('Property Value Dist'!$B92,'Pop and Housing Units'!$B$2:$B$115,0),MATCH('Property Value Dist'!AZ$2,'Pop and Housing Units'!$B$2:$P$2,0))*INDEX(Assumptions!$A$1:$H$16,MATCH('Property Value Dist'!AZ$4,Assumptions!$A$1:$A$16,0),MATCH('Property Value Dist'!AZ$2,Assumptions!$A$1:$H$1,0)),0)</f>
        <v>2261</v>
      </c>
      <c r="BA92" s="17">
        <f>ROUND(INDEX('Pop and Housing Units'!$B$2:$P$115,MATCH('Property Value Dist'!$B92,'Pop and Housing Units'!$B$2:$B$115,0),MATCH('Property Value Dist'!BA$2,'Pop and Housing Units'!$B$2:$P$2,0))*INDEX(Assumptions!$A$1:$H$16,MATCH('Property Value Dist'!BA$4,Assumptions!$A$1:$A$16,0),MATCH('Property Value Dist'!BA$2,Assumptions!$A$1:$H$1,0)),0)</f>
        <v>5218</v>
      </c>
      <c r="BB92" s="17">
        <f>ROUND(INDEX('Pop and Housing Units'!$B$2:$P$115,MATCH('Property Value Dist'!$B92,'Pop and Housing Units'!$B$2:$B$115,0),MATCH('Property Value Dist'!BB$2,'Pop and Housing Units'!$B$2:$P$2,0))*INDEX(Assumptions!$A$1:$H$16,MATCH('Property Value Dist'!BB$4,Assumptions!$A$1:$A$16,0),MATCH('Property Value Dist'!BB$2,Assumptions!$A$1:$H$1,0)),0)</f>
        <v>2783</v>
      </c>
      <c r="BC92" s="17">
        <f>ROUND(INDEX('Pop and Housing Units'!$B$2:$P$115,MATCH('Property Value Dist'!$B92,'Pop and Housing Units'!$B$2:$B$115,0),MATCH('Property Value Dist'!BC$2,'Pop and Housing Units'!$B$2:$P$2,0))*INDEX(Assumptions!$A$1:$H$16,MATCH('Property Value Dist'!BC$4,Assumptions!$A$1:$A$16,0),MATCH('Property Value Dist'!BC$2,Assumptions!$A$1:$H$1,0)),0)</f>
        <v>103355</v>
      </c>
      <c r="BD92" s="17">
        <f>ROUND(INDEX('Pop and Housing Units'!$B$2:$P$115,MATCH('Property Value Dist'!$B92,'Pop and Housing Units'!$B$2:$B$115,0),MATCH('Property Value Dist'!BD$2,'Pop and Housing Units'!$B$2:$P$2,0))*INDEX(Assumptions!$A$1:$H$16,MATCH('Property Value Dist'!BD$4,Assumptions!$A$1:$A$16,0),MATCH('Property Value Dist'!BD$2,Assumptions!$A$1:$H$1,0)),0)</f>
        <v>144966</v>
      </c>
      <c r="BE92" s="17">
        <f>ROUND(INDEX('Pop and Housing Units'!$B$2:$P$115,MATCH('Property Value Dist'!$B92,'Pop and Housing Units'!$B$2:$B$115,0),MATCH('Property Value Dist'!BE$2,'Pop and Housing Units'!$B$2:$P$2,0))*INDEX(Assumptions!$A$1:$H$16,MATCH('Property Value Dist'!BE$4,Assumptions!$A$1:$A$16,0),MATCH('Property Value Dist'!BE$2,Assumptions!$A$1:$H$1,0)),0)</f>
        <v>196229</v>
      </c>
      <c r="BF92" s="17">
        <f>ROUND(INDEX('Pop and Housing Units'!$B$2:$P$115,MATCH('Property Value Dist'!$B92,'Pop and Housing Units'!$B$2:$B$115,0),MATCH('Property Value Dist'!BF$2,'Pop and Housing Units'!$B$2:$P$2,0))*INDEX(Assumptions!$A$1:$H$16,MATCH('Property Value Dist'!BF$4,Assumptions!$A$1:$A$16,0),MATCH('Property Value Dist'!BF$2,Assumptions!$A$1:$H$1,0)),0)</f>
        <v>193738</v>
      </c>
      <c r="BG92" s="17">
        <f>ROUND(INDEX('Pop and Housing Units'!$B$2:$P$115,MATCH('Property Value Dist'!$B92,'Pop and Housing Units'!$B$2:$B$115,0),MATCH('Property Value Dist'!BG$2,'Pop and Housing Units'!$B$2:$P$2,0))*INDEX(Assumptions!$A$1:$H$16,MATCH('Property Value Dist'!BG$4,Assumptions!$A$1:$A$16,0),MATCH('Property Value Dist'!BG$2,Assumptions!$A$1:$H$1,0)),0)</f>
        <v>123693</v>
      </c>
      <c r="BH92" s="17">
        <f>ROUND(INDEX('Pop and Housing Units'!$B$2:$P$115,MATCH('Property Value Dist'!$B92,'Pop and Housing Units'!$B$2:$B$115,0),MATCH('Property Value Dist'!BH$2,'Pop and Housing Units'!$B$2:$P$2,0))*INDEX(Assumptions!$A$1:$H$16,MATCH('Property Value Dist'!BH$4,Assumptions!$A$1:$A$16,0),MATCH('Property Value Dist'!BH$2,Assumptions!$A$1:$H$1,0)),0)</f>
        <v>70460</v>
      </c>
      <c r="BI92" s="17">
        <f>ROUND(INDEX('Pop and Housing Units'!$B$2:$P$115,MATCH('Property Value Dist'!$B92,'Pop and Housing Units'!$B$2:$B$115,0),MATCH('Property Value Dist'!BI$2,'Pop and Housing Units'!$B$2:$P$2,0))*INDEX(Assumptions!$A$1:$H$16,MATCH('Property Value Dist'!BI$4,Assumptions!$A$1:$A$16,0),MATCH('Property Value Dist'!BI$2,Assumptions!$A$1:$H$1,0)),0)</f>
        <v>130750</v>
      </c>
      <c r="BJ92" s="17">
        <f>ROUND(INDEX('Pop and Housing Units'!$B$2:$P$115,MATCH('Property Value Dist'!$B92,'Pop and Housing Units'!$B$2:$B$115,0),MATCH('Property Value Dist'!BJ$2,'Pop and Housing Units'!$B$2:$P$2,0))*INDEX(Assumptions!$A$1:$H$16,MATCH('Property Value Dist'!BJ$4,Assumptions!$A$1:$A$16,0),MATCH('Property Value Dist'!BJ$2,Assumptions!$A$1:$H$1,0)),0)</f>
        <v>43480</v>
      </c>
      <c r="BK92" s="17">
        <f>ROUND(INDEX('Pop and Housing Units'!$B$2:$P$115,MATCH('Property Value Dist'!$B92,'Pop and Housing Units'!$B$2:$B$115,0),MATCH('Property Value Dist'!BK$2,'Pop and Housing Units'!$B$2:$P$2,0))*INDEX(Assumptions!$A$1:$H$16,MATCH('Property Value Dist'!BK$4,Assumptions!$A$1:$A$16,0),MATCH('Property Value Dist'!BK$2,Assumptions!$A$1:$H$1,0)),0)</f>
        <v>14424</v>
      </c>
      <c r="BL92" s="17">
        <f>ROUND(INDEX('Pop and Housing Units'!$B$2:$P$115,MATCH('Property Value Dist'!$B92,'Pop and Housing Units'!$B$2:$B$115,0),MATCH('Property Value Dist'!BL$2,'Pop and Housing Units'!$B$2:$P$2,0))*INDEX(Assumptions!$A$1:$H$16,MATCH('Property Value Dist'!BL$4,Assumptions!$A$1:$A$16,0),MATCH('Property Value Dist'!BL$2,Assumptions!$A$1:$H$1,0)),0)</f>
        <v>9339</v>
      </c>
      <c r="BM92" s="17">
        <f>ROUND(INDEX('Pop and Housing Units'!$B$2:$P$115,MATCH('Property Value Dist'!$B92,'Pop and Housing Units'!$B$2:$B$115,0),MATCH('Property Value Dist'!BM$2,'Pop and Housing Units'!$B$2:$P$2,0))*INDEX(Assumptions!$A$1:$H$16,MATCH('Property Value Dist'!BM$4,Assumptions!$A$1:$A$16,0),MATCH('Property Value Dist'!BM$2,Assumptions!$A$1:$H$1,0)),0)</f>
        <v>1868</v>
      </c>
      <c r="BN92" s="17">
        <f>ROUND(INDEX('Pop and Housing Units'!$B$2:$P$115,MATCH('Property Value Dist'!$B92,'Pop and Housing Units'!$B$2:$B$115,0),MATCH('Property Value Dist'!BN$2,'Pop and Housing Units'!$B$2:$P$2,0))*INDEX(Assumptions!$A$1:$H$16,MATCH('Property Value Dist'!BN$4,Assumptions!$A$1:$A$16,0),MATCH('Property Value Dist'!BN$2,Assumptions!$A$1:$H$1,0)),0)</f>
        <v>311</v>
      </c>
      <c r="BO92" s="17">
        <f>ROUND(INDEX('Pop and Housing Units'!$B$2:$P$115,MATCH('Property Value Dist'!$B92,'Pop and Housing Units'!$B$2:$B$115,0),MATCH('Property Value Dist'!BO$2,'Pop and Housing Units'!$B$2:$P$2,0))*INDEX(Assumptions!$A$1:$H$16,MATCH('Property Value Dist'!BO$4,Assumptions!$A$1:$A$16,0),MATCH('Property Value Dist'!BO$2,Assumptions!$A$1:$H$1,0)),0)</f>
        <v>5085</v>
      </c>
      <c r="BP92" s="17">
        <f>ROUND(INDEX('Pop and Housing Units'!$B$2:$P$115,MATCH('Property Value Dist'!$B92,'Pop and Housing Units'!$B$2:$B$115,0),MATCH('Property Value Dist'!BP$2,'Pop and Housing Units'!$B$2:$P$2,0))*INDEX(Assumptions!$A$1:$H$16,MATCH('Property Value Dist'!BP$4,Assumptions!$A$1:$A$16,0),MATCH('Property Value Dist'!BP$2,Assumptions!$A$1:$H$1,0)),0)</f>
        <v>24407</v>
      </c>
      <c r="BQ92" s="17">
        <f>ROUND(INDEX('Pop and Housing Units'!$B$2:$P$115,MATCH('Property Value Dist'!$B92,'Pop and Housing Units'!$B$2:$B$115,0),MATCH('Property Value Dist'!BQ$2,'Pop and Housing Units'!$B$2:$P$2,0))*INDEX(Assumptions!$A$1:$H$16,MATCH('Property Value Dist'!BQ$4,Assumptions!$A$1:$A$16,0),MATCH('Property Value Dist'!BQ$2,Assumptions!$A$1:$H$1,0)),0)</f>
        <v>50775</v>
      </c>
      <c r="BR92" s="17">
        <f>ROUND(INDEX('Pop and Housing Units'!$B$2:$P$115,MATCH('Property Value Dist'!$B92,'Pop and Housing Units'!$B$2:$B$115,0),MATCH('Property Value Dist'!BR$2,'Pop and Housing Units'!$B$2:$P$2,0))*INDEX(Assumptions!$A$1:$H$16,MATCH('Property Value Dist'!BR$4,Assumptions!$A$1:$A$16,0),MATCH('Property Value Dist'!BR$2,Assumptions!$A$1:$H$1,0)),0)</f>
        <v>42961</v>
      </c>
      <c r="BS92" s="17">
        <f>ROUND(INDEX('Pop and Housing Units'!$B$2:$P$115,MATCH('Property Value Dist'!$B92,'Pop and Housing Units'!$B$2:$B$115,0),MATCH('Property Value Dist'!BS$2,'Pop and Housing Units'!$B$2:$P$2,0))*INDEX(Assumptions!$A$1:$H$16,MATCH('Property Value Dist'!BS$4,Assumptions!$A$1:$A$16,0),MATCH('Property Value Dist'!BS$2,Assumptions!$A$1:$H$1,0)),0)</f>
        <v>51611</v>
      </c>
      <c r="BT92" s="17">
        <f>ROUND(INDEX('Pop and Housing Units'!$B$2:$P$115,MATCH('Property Value Dist'!$B92,'Pop and Housing Units'!$B$2:$B$115,0),MATCH('Property Value Dist'!BT$2,'Pop and Housing Units'!$B$2:$P$2,0))*INDEX(Assumptions!$A$1:$H$16,MATCH('Property Value Dist'!BT$4,Assumptions!$A$1:$A$16,0),MATCH('Property Value Dist'!BT$2,Assumptions!$A$1:$H$1,0)),0)</f>
        <v>32960</v>
      </c>
      <c r="BU92" s="17">
        <f>ROUND(INDEX('Pop and Housing Units'!$B$2:$P$115,MATCH('Property Value Dist'!$B92,'Pop and Housing Units'!$B$2:$B$115,0),MATCH('Property Value Dist'!BU$2,'Pop and Housing Units'!$B$2:$P$2,0))*INDEX(Assumptions!$A$1:$H$16,MATCH('Property Value Dist'!BU$4,Assumptions!$A$1:$A$16,0),MATCH('Property Value Dist'!BU$2,Assumptions!$A$1:$H$1,0)),0)</f>
        <v>18715</v>
      </c>
      <c r="BV92" s="17">
        <f>ROUND(INDEX('Pop and Housing Units'!$B$2:$P$115,MATCH('Property Value Dist'!$B92,'Pop and Housing Units'!$B$2:$B$115,0),MATCH('Property Value Dist'!BV$2,'Pop and Housing Units'!$B$2:$P$2,0))*INDEX(Assumptions!$A$1:$H$16,MATCH('Property Value Dist'!BV$4,Assumptions!$A$1:$A$16,0),MATCH('Property Value Dist'!BV$2,Assumptions!$A$1:$H$1,0)),0)</f>
        <v>54730</v>
      </c>
      <c r="BW92" s="17">
        <f>ROUND(INDEX('Pop and Housing Units'!$B$2:$P$115,MATCH('Property Value Dist'!$B92,'Pop and Housing Units'!$B$2:$B$115,0),MATCH('Property Value Dist'!BW$2,'Pop and Housing Units'!$B$2:$P$2,0))*INDEX(Assumptions!$A$1:$H$16,MATCH('Property Value Dist'!BW$4,Assumptions!$A$1:$A$16,0),MATCH('Property Value Dist'!BW$2,Assumptions!$A$1:$H$1,0)),0)</f>
        <v>25757</v>
      </c>
      <c r="BX92" s="17">
        <f>ROUND(INDEX('Pop and Housing Units'!$B$2:$P$115,MATCH('Property Value Dist'!$B92,'Pop and Housing Units'!$B$2:$B$115,0),MATCH('Property Value Dist'!BX$2,'Pop and Housing Units'!$B$2:$P$2,0))*INDEX(Assumptions!$A$1:$H$16,MATCH('Property Value Dist'!BX$4,Assumptions!$A$1:$A$16,0),MATCH('Property Value Dist'!BX$2,Assumptions!$A$1:$H$1,0)),0)</f>
        <v>9808</v>
      </c>
      <c r="BY92" s="17">
        <f>ROUND(INDEX('Pop and Housing Units'!$B$2:$P$115,MATCH('Property Value Dist'!$B92,'Pop and Housing Units'!$B$2:$B$115,0),MATCH('Property Value Dist'!BY$2,'Pop and Housing Units'!$B$2:$P$2,0))*INDEX(Assumptions!$A$1:$H$16,MATCH('Property Value Dist'!BY$4,Assumptions!$A$1:$A$16,0),MATCH('Property Value Dist'!BY$2,Assumptions!$A$1:$H$1,0)),0)</f>
        <v>5081</v>
      </c>
      <c r="BZ92" s="17">
        <f>ROUND(INDEX('Pop and Housing Units'!$B$2:$P$115,MATCH('Property Value Dist'!$B92,'Pop and Housing Units'!$B$2:$B$115,0),MATCH('Property Value Dist'!BZ$2,'Pop and Housing Units'!$B$2:$P$2,0))*INDEX(Assumptions!$A$1:$H$16,MATCH('Property Value Dist'!BZ$4,Assumptions!$A$1:$A$16,0),MATCH('Property Value Dist'!BZ$2,Assumptions!$A$1:$H$1,0)),0)</f>
        <v>3473</v>
      </c>
      <c r="CA92" s="17">
        <f>ROUND(INDEX('Pop and Housing Units'!$B$2:$P$115,MATCH('Property Value Dist'!$B92,'Pop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92" s="17">
        <f>ROUND(INDEX('Pop and Housing Units'!$B$2:$P$115,MATCH('Property Value Dist'!$B92,'Pop and Housing Units'!$B$2:$B$115,0),MATCH('Property Value Dist'!CB$2,'Pop and Housing Units'!$B$2:$P$2,0))*INDEX(Assumptions!$A$1:$H$16,MATCH('Property Value Dist'!CB$4,Assumptions!$A$1:$A$16,0),MATCH('Property Value Dist'!CB$2,Assumptions!$A$1:$H$1,0)),0)</f>
        <v>1286</v>
      </c>
    </row>
    <row r="93" spans="2:80">
      <c r="B93" s="18">
        <f t="shared" si="7"/>
        <v>2108</v>
      </c>
      <c r="C93" s="19">
        <f>ROUND(INDEX('Pop and Housing Units'!$B$2:$P$115,MATCH('Property Value Dist'!$B93,'Pop and Housing Units'!$B$2:$B$115,0),MATCH('Property Value Dist'!C$2,'Pop and Housing Units'!$B$2:$P$2,0))*INDEX(Assumptions!$A$1:$H$16,MATCH('Property Value Dist'!C$4,Assumptions!$A$1:$A$16,0),MATCH('Property Value Dist'!C$2,Assumptions!$A$1:$H$1,0)),0)</f>
        <v>1833892</v>
      </c>
      <c r="D93" s="19">
        <f>ROUND(INDEX('Pop and Housing Units'!$B$2:$P$115,MATCH('Property Value Dist'!$B93,'Pop and Housing Units'!$B$2:$B$115,0),MATCH('Property Value Dist'!D$2,'Pop and Housing Units'!$B$2:$P$2,0))*INDEX(Assumptions!$A$1:$H$16,MATCH('Property Value Dist'!D$4,Assumptions!$A$1:$A$16,0),MATCH('Property Value Dist'!D$2,Assumptions!$A$1:$H$1,0)),0)</f>
        <v>1957573</v>
      </c>
      <c r="E93" s="19">
        <f>ROUND(INDEX('Pop and Housing Units'!$B$2:$P$115,MATCH('Property Value Dist'!$B93,'Pop and Housing Units'!$B$2:$B$115,0),MATCH('Property Value Dist'!E$2,'Pop and Housing Units'!$B$2:$P$2,0))*INDEX(Assumptions!$A$1:$H$16,MATCH('Property Value Dist'!E$4,Assumptions!$A$1:$A$16,0),MATCH('Property Value Dist'!E$2,Assumptions!$A$1:$H$1,0)),0)</f>
        <v>2964081</v>
      </c>
      <c r="F93" s="19">
        <f>ROUND(INDEX('Pop and Housing Units'!$B$2:$P$115,MATCH('Property Value Dist'!$B93,'Pop and Housing Units'!$B$2:$B$115,0),MATCH('Property Value Dist'!F$2,'Pop and Housing Units'!$B$2:$P$2,0))*INDEX(Assumptions!$A$1:$H$16,MATCH('Property Value Dist'!F$4,Assumptions!$A$1:$A$16,0),MATCH('Property Value Dist'!F$2,Assumptions!$A$1:$H$1,0)),0)</f>
        <v>6840843</v>
      </c>
      <c r="G93" s="19">
        <f>ROUND(INDEX('Pop and Housing Units'!$B$2:$P$115,MATCH('Property Value Dist'!$B93,'Pop and Housing Units'!$B$2:$B$115,0),MATCH('Property Value Dist'!G$2,'Pop and Housing Units'!$B$2:$P$2,0))*INDEX(Assumptions!$A$1:$H$16,MATCH('Property Value Dist'!G$4,Assumptions!$A$1:$A$16,0),MATCH('Property Value Dist'!G$2,Assumptions!$A$1:$H$1,0)),0)</f>
        <v>4597524</v>
      </c>
      <c r="H93" s="19">
        <f>ROUND(INDEX('Pop and Housing Units'!$B$2:$P$115,MATCH('Property Value Dist'!$B93,'Pop and Housing Units'!$B$2:$B$115,0),MATCH('Property Value Dist'!H$2,'Pop and Housing Units'!$B$2:$P$2,0))*INDEX(Assumptions!$A$1:$H$16,MATCH('Property Value Dist'!H$4,Assumptions!$A$1:$A$16,0),MATCH('Property Value Dist'!H$2,Assumptions!$A$1:$H$1,0)),0)</f>
        <v>3488659</v>
      </c>
      <c r="I93" s="19">
        <f>ROUND(INDEX('Pop and Housing Units'!$B$2:$P$115,MATCH('Property Value Dist'!$B93,'Pop and Housing Units'!$B$2:$B$115,0),MATCH('Property Value Dist'!I$2,'Pop and Housing Units'!$B$2:$P$2,0))*INDEX(Assumptions!$A$1:$H$16,MATCH('Property Value Dist'!I$4,Assumptions!$A$1:$A$16,0),MATCH('Property Value Dist'!I$2,Assumptions!$A$1:$H$1,0)),0)</f>
        <v>9775070</v>
      </c>
      <c r="J93" s="19">
        <f>ROUND(INDEX('Pop and Housing Units'!$B$2:$P$115,MATCH('Property Value Dist'!$B93,'Pop and Housing Units'!$B$2:$B$115,0),MATCH('Property Value Dist'!J$2,'Pop and Housing Units'!$B$2:$P$2,0))*INDEX(Assumptions!$A$1:$H$16,MATCH('Property Value Dist'!J$4,Assumptions!$A$1:$A$16,0),MATCH('Property Value Dist'!J$2,Assumptions!$A$1:$H$1,0)),0)</f>
        <v>4908859</v>
      </c>
      <c r="K93" s="19">
        <f>ROUND(INDEX('Pop and Housing Units'!$B$2:$P$115,MATCH('Property Value Dist'!$B93,'Pop and Housing Units'!$B$2:$B$115,0),MATCH('Property Value Dist'!K$2,'Pop and Housing Units'!$B$2:$P$2,0))*INDEX(Assumptions!$A$1:$H$16,MATCH('Property Value Dist'!K$4,Assumptions!$A$1:$A$16,0),MATCH('Property Value Dist'!K$2,Assumptions!$A$1:$H$1,0)),0)</f>
        <v>2251849</v>
      </c>
      <c r="L93" s="19">
        <f>ROUND(INDEX('Pop and Housing Units'!$B$2:$P$115,MATCH('Property Value Dist'!$B93,'Pop and Housing Units'!$B$2:$B$115,0),MATCH('Property Value Dist'!L$2,'Pop and Housing Units'!$B$2:$P$2,0))*INDEX(Assumptions!$A$1:$H$16,MATCH('Property Value Dist'!L$4,Assumptions!$A$1:$A$16,0),MATCH('Property Value Dist'!L$2,Assumptions!$A$1:$H$1,0)),0)</f>
        <v>2443768</v>
      </c>
      <c r="M93" s="19">
        <f>ROUND(INDEX('Pop and Housing Units'!$B$2:$P$115,MATCH('Property Value Dist'!$B93,'Pop and Housing Units'!$B$2:$B$115,0),MATCH('Property Value Dist'!M$2,'Pop and Housing Units'!$B$2:$P$2,0))*INDEX(Assumptions!$A$1:$H$16,MATCH('Property Value Dist'!M$4,Assumptions!$A$1:$A$16,0),MATCH('Property Value Dist'!M$2,Assumptions!$A$1:$H$1,0)),0)</f>
        <v>848708</v>
      </c>
      <c r="N93" s="19">
        <f>ROUND(INDEX('Pop and Housing Units'!$B$2:$P$115,MATCH('Property Value Dist'!$B93,'Pop and Housing Units'!$B$2:$B$115,0),MATCH('Property Value Dist'!N$2,'Pop and Housing Units'!$B$2:$P$2,0))*INDEX(Assumptions!$A$1:$H$16,MATCH('Property Value Dist'!N$4,Assumptions!$A$1:$A$16,0),MATCH('Property Value Dist'!N$2,Assumptions!$A$1:$H$1,0)),0)</f>
        <v>481930</v>
      </c>
      <c r="O93" s="19">
        <f>ROUND(INDEX('Pop and Housing Units'!$B$2:$P$115,MATCH('Property Value Dist'!$B93,'Pop and Housing Units'!$B$2:$B$115,0),MATCH('Property Value Dist'!O$2,'Pop and Housing Units'!$B$2:$P$2,0))*INDEX(Assumptions!$A$1:$H$16,MATCH('Property Value Dist'!O$4,Assumptions!$A$1:$A$16,0),MATCH('Property Value Dist'!O$2,Assumptions!$A$1:$H$1,0)),0)</f>
        <v>255892</v>
      </c>
      <c r="P93" s="19">
        <f>ROUND(INDEX('Pop and Housing Units'!$B$2:$P$115,MATCH('Property Value Dist'!$B93,'Pop and Housing Units'!$B$2:$B$115,0),MATCH('Property Value Dist'!P$2,'Pop and Housing Units'!$B$2:$P$2,0))*INDEX(Assumptions!$A$1:$H$16,MATCH('Property Value Dist'!P$4,Assumptions!$A$1:$A$16,0),MATCH('Property Value Dist'!P$2,Assumptions!$A$1:$H$1,0)),0)</f>
        <v>1887501</v>
      </c>
      <c r="Q93" s="19">
        <f>ROUND(INDEX('Pop and Housing Units'!$B$2:$P$115,MATCH('Property Value Dist'!$B93,'Pop and Housing Units'!$B$2:$B$115,0),MATCH('Property Value Dist'!Q$2,'Pop and Housing Units'!$B$2:$P$2,0))*INDEX(Assumptions!$A$1:$H$16,MATCH('Property Value Dist'!Q$4,Assumptions!$A$1:$A$16,0),MATCH('Property Value Dist'!Q$2,Assumptions!$A$1:$H$1,0)),0)</f>
        <v>1601245</v>
      </c>
      <c r="R93" s="19">
        <f>ROUND(INDEX('Pop and Housing Units'!$B$2:$P$115,MATCH('Property Value Dist'!$B93,'Pop and Housing Units'!$B$2:$B$115,0),MATCH('Property Value Dist'!R$2,'Pop and Housing Units'!$B$2:$P$2,0))*INDEX(Assumptions!$A$1:$H$16,MATCH('Property Value Dist'!R$4,Assumptions!$A$1:$A$16,0),MATCH('Property Value Dist'!R$2,Assumptions!$A$1:$H$1,0)),0)</f>
        <v>2066411</v>
      </c>
      <c r="S93" s="19">
        <f>ROUND(INDEX('Pop and Housing Units'!$B$2:$P$115,MATCH('Property Value Dist'!$B93,'Pop and Housing Units'!$B$2:$B$115,0),MATCH('Property Value Dist'!S$2,'Pop and Housing Units'!$B$2:$P$2,0))*INDEX(Assumptions!$A$1:$H$16,MATCH('Property Value Dist'!S$4,Assumptions!$A$1:$A$16,0),MATCH('Property Value Dist'!S$2,Assumptions!$A$1:$H$1,0)),0)</f>
        <v>4565188</v>
      </c>
      <c r="T93" s="19">
        <f>ROUND(INDEX('Pop and Housing Units'!$B$2:$P$115,MATCH('Property Value Dist'!$B93,'Pop and Housing Units'!$B$2:$B$115,0),MATCH('Property Value Dist'!T$2,'Pop and Housing Units'!$B$2:$P$2,0))*INDEX(Assumptions!$A$1:$H$16,MATCH('Property Value Dist'!T$4,Assumptions!$A$1:$A$16,0),MATCH('Property Value Dist'!T$2,Assumptions!$A$1:$H$1,0)),0)</f>
        <v>3339654</v>
      </c>
      <c r="U93" s="19">
        <f>ROUND(INDEX('Pop and Housing Units'!$B$2:$P$115,MATCH('Property Value Dist'!$B93,'Pop and Housing Units'!$B$2:$B$115,0),MATCH('Property Value Dist'!U$2,'Pop and Housing Units'!$B$2:$P$2,0))*INDEX(Assumptions!$A$1:$H$16,MATCH('Property Value Dist'!U$4,Assumptions!$A$1:$A$16,0),MATCH('Property Value Dist'!U$2,Assumptions!$A$1:$H$1,0)),0)</f>
        <v>2823797</v>
      </c>
      <c r="V93" s="19">
        <f>ROUND(INDEX('Pop and Housing Units'!$B$2:$P$115,MATCH('Property Value Dist'!$B93,'Pop and Housing Units'!$B$2:$B$115,0),MATCH('Property Value Dist'!V$2,'Pop and Housing Units'!$B$2:$P$2,0))*INDEX(Assumptions!$A$1:$H$16,MATCH('Property Value Dist'!V$4,Assumptions!$A$1:$A$16,0),MATCH('Property Value Dist'!V$2,Assumptions!$A$1:$H$1,0)),0)</f>
        <v>7287603</v>
      </c>
      <c r="W93" s="19">
        <f>ROUND(INDEX('Pop and Housing Units'!$B$2:$P$115,MATCH('Property Value Dist'!$B93,'Pop and Housing Units'!$B$2:$B$115,0),MATCH('Property Value Dist'!W$2,'Pop and Housing Units'!$B$2:$P$2,0))*INDEX(Assumptions!$A$1:$H$16,MATCH('Property Value Dist'!W$4,Assumptions!$A$1:$A$16,0),MATCH('Property Value Dist'!W$2,Assumptions!$A$1:$H$1,0)),0)</f>
        <v>3357545</v>
      </c>
      <c r="X93" s="19">
        <f>ROUND(INDEX('Pop and Housing Units'!$B$2:$P$115,MATCH('Property Value Dist'!$B93,'Pop and Housing Units'!$B$2:$B$115,0),MATCH('Property Value Dist'!X$2,'Pop and Housing Units'!$B$2:$P$2,0))*INDEX(Assumptions!$A$1:$H$16,MATCH('Property Value Dist'!X$4,Assumptions!$A$1:$A$16,0),MATCH('Property Value Dist'!X$2,Assumptions!$A$1:$H$1,0)),0)</f>
        <v>1449171</v>
      </c>
      <c r="Y93" s="19">
        <f>ROUND(INDEX('Pop and Housing Units'!$B$2:$P$115,MATCH('Property Value Dist'!$B93,'Pop and Housing Units'!$B$2:$B$115,0),MATCH('Property Value Dist'!Y$2,'Pop and Housing Units'!$B$2:$P$2,0))*INDEX(Assumptions!$A$1:$H$16,MATCH('Property Value Dist'!Y$4,Assumptions!$A$1:$A$16,0),MATCH('Property Value Dist'!Y$2,Assumptions!$A$1:$H$1,0)),0)</f>
        <v>924369</v>
      </c>
      <c r="Z93" s="19">
        <f>ROUND(INDEX('Pop and Housing Units'!$B$2:$P$115,MATCH('Property Value Dist'!$B93,'Pop and Housing Units'!$B$2:$B$115,0),MATCH('Property Value Dist'!Z$2,'Pop and Housing Units'!$B$2:$P$2,0))*INDEX(Assumptions!$A$1:$H$16,MATCH('Property Value Dist'!Z$4,Assumptions!$A$1:$A$16,0),MATCH('Property Value Dist'!Z$2,Assumptions!$A$1:$H$1,0)),0)</f>
        <v>238547</v>
      </c>
      <c r="AA93" s="19">
        <f>ROUND(INDEX('Pop and Housing Units'!$B$2:$P$115,MATCH('Property Value Dist'!$B93,'Pop and Housing Units'!$B$2:$B$115,0),MATCH('Property Value Dist'!AA$2,'Pop and Housing Units'!$B$2:$P$2,0))*INDEX(Assumptions!$A$1:$H$16,MATCH('Property Value Dist'!AA$4,Assumptions!$A$1:$A$16,0),MATCH('Property Value Dist'!AA$2,Assumptions!$A$1:$H$1,0)),0)</f>
        <v>166983</v>
      </c>
      <c r="AB93" s="19">
        <f>ROUND(INDEX('Pop and Housing Units'!$B$2:$P$115,MATCH('Property Value Dist'!$B93,'Pop and Housing Units'!$B$2:$B$115,0),MATCH('Property Value Dist'!AB$2,'Pop and Housing Units'!$B$2:$P$2,0))*INDEX(Assumptions!$A$1:$H$16,MATCH('Property Value Dist'!AB$4,Assumptions!$A$1:$A$16,0),MATCH('Property Value Dist'!AB$2,Assumptions!$A$1:$H$1,0)),0)</f>
        <v>110328</v>
      </c>
      <c r="AC93" s="19">
        <f>ROUND(INDEX('Pop and Housing Units'!$B$2:$P$115,MATCH('Property Value Dist'!$B93,'Pop and Housing Units'!$B$2:$B$115,0),MATCH('Property Value Dist'!AC$2,'Pop and Housing Units'!$B$2:$P$2,0))*INDEX(Assumptions!$A$1:$H$16,MATCH('Property Value Dist'!AC$4,Assumptions!$A$1:$A$16,0),MATCH('Property Value Dist'!AC$2,Assumptions!$A$1:$H$1,0)),0)</f>
        <v>1190602</v>
      </c>
      <c r="AD93" s="19">
        <f>ROUND(INDEX('Pop and Housing Units'!$B$2:$P$115,MATCH('Property Value Dist'!$B93,'Pop and Housing Units'!$B$2:$B$115,0),MATCH('Property Value Dist'!AD$2,'Pop and Housing Units'!$B$2:$P$2,0))*INDEX(Assumptions!$A$1:$H$16,MATCH('Property Value Dist'!AD$4,Assumptions!$A$1:$A$16,0),MATCH('Property Value Dist'!AD$2,Assumptions!$A$1:$H$1,0)),0)</f>
        <v>2083554</v>
      </c>
      <c r="AE93" s="19">
        <f>ROUND(INDEX('Pop and Housing Units'!$B$2:$P$115,MATCH('Property Value Dist'!$B93,'Pop and Housing Units'!$B$2:$B$115,0),MATCH('Property Value Dist'!AE$2,'Pop and Housing Units'!$B$2:$P$2,0))*INDEX(Assumptions!$A$1:$H$16,MATCH('Property Value Dist'!AE$4,Assumptions!$A$1:$A$16,0),MATCH('Property Value Dist'!AE$2,Assumptions!$A$1:$H$1,0)),0)</f>
        <v>3755749</v>
      </c>
      <c r="AF93" s="19">
        <f>ROUND(INDEX('Pop and Housing Units'!$B$2:$P$115,MATCH('Property Value Dist'!$B93,'Pop and Housing Units'!$B$2:$B$115,0),MATCH('Property Value Dist'!AF$2,'Pop and Housing Units'!$B$2:$P$2,0))*INDEX(Assumptions!$A$1:$H$16,MATCH('Property Value Dist'!AF$4,Assumptions!$A$1:$A$16,0),MATCH('Property Value Dist'!AF$2,Assumptions!$A$1:$H$1,0)),0)</f>
        <v>7227225</v>
      </c>
      <c r="AG93" s="19">
        <f>ROUND(INDEX('Pop and Housing Units'!$B$2:$P$115,MATCH('Property Value Dist'!$B93,'Pop and Housing Units'!$B$2:$B$115,0),MATCH('Property Value Dist'!AG$2,'Pop and Housing Units'!$B$2:$P$2,0))*INDEX(Assumptions!$A$1:$H$16,MATCH('Property Value Dist'!AG$4,Assumptions!$A$1:$A$16,0),MATCH('Property Value Dist'!AG$2,Assumptions!$A$1:$H$1,0)),0)</f>
        <v>3521642</v>
      </c>
      <c r="AH93" s="19">
        <f>ROUND(INDEX('Pop and Housing Units'!$B$2:$P$115,MATCH('Property Value Dist'!$B93,'Pop and Housing Units'!$B$2:$B$115,0),MATCH('Property Value Dist'!AH$2,'Pop and Housing Units'!$B$2:$P$2,0))*INDEX(Assumptions!$A$1:$H$16,MATCH('Property Value Dist'!AH$4,Assumptions!$A$1:$A$16,0),MATCH('Property Value Dist'!AH$2,Assumptions!$A$1:$H$1,0)),0)</f>
        <v>2545080</v>
      </c>
      <c r="AI93" s="19">
        <f>ROUND(INDEX('Pop and Housing Units'!$B$2:$P$115,MATCH('Property Value Dist'!$B93,'Pop and Housing Units'!$B$2:$B$115,0),MATCH('Property Value Dist'!AI$2,'Pop and Housing Units'!$B$2:$P$2,0))*INDEX(Assumptions!$A$1:$H$16,MATCH('Property Value Dist'!AI$4,Assumptions!$A$1:$A$16,0),MATCH('Property Value Dist'!AI$2,Assumptions!$A$1:$H$1,0)),0)</f>
        <v>6334273</v>
      </c>
      <c r="AJ93" s="19">
        <f>ROUND(INDEX('Pop and Housing Units'!$B$2:$P$115,MATCH('Property Value Dist'!$B93,'Pop and Housing Units'!$B$2:$B$115,0),MATCH('Property Value Dist'!AJ$2,'Pop and Housing Units'!$B$2:$P$2,0))*INDEX(Assumptions!$A$1:$H$16,MATCH('Property Value Dist'!AJ$4,Assumptions!$A$1:$A$16,0),MATCH('Property Value Dist'!AJ$2,Assumptions!$A$1:$H$1,0)),0)</f>
        <v>3371144</v>
      </c>
      <c r="AK93" s="19">
        <f>ROUND(INDEX('Pop and Housing Units'!$B$2:$P$115,MATCH('Property Value Dist'!$B93,'Pop and Housing Units'!$B$2:$B$115,0),MATCH('Property Value Dist'!AK$2,'Pop and Housing Units'!$B$2:$P$2,0))*INDEX(Assumptions!$A$1:$H$16,MATCH('Property Value Dist'!AK$4,Assumptions!$A$1:$A$16,0),MATCH('Property Value Dist'!AK$2,Assumptions!$A$1:$H$1,0)),0)</f>
        <v>1451465</v>
      </c>
      <c r="AL93" s="19">
        <f>ROUND(INDEX('Pop and Housing Units'!$B$2:$P$115,MATCH('Property Value Dist'!$B93,'Pop and Housing Units'!$B$2:$B$115,0),MATCH('Property Value Dist'!AL$2,'Pop and Housing Units'!$B$2:$P$2,0))*INDEX(Assumptions!$A$1:$H$16,MATCH('Property Value Dist'!AL$4,Assumptions!$A$1:$A$16,0),MATCH('Property Value Dist'!AL$2,Assumptions!$A$1:$H$1,0)),0)</f>
        <v>1424710</v>
      </c>
      <c r="AM93" s="19">
        <f>ROUND(INDEX('Pop and Housing Units'!$B$2:$P$115,MATCH('Property Value Dist'!$B93,'Pop and Housing Units'!$B$2:$B$115,0),MATCH('Property Value Dist'!AM$2,'Pop and Housing Units'!$B$2:$P$2,0))*INDEX(Assumptions!$A$1:$H$16,MATCH('Property Value Dist'!AM$4,Assumptions!$A$1:$A$16,0),MATCH('Property Value Dist'!AM$2,Assumptions!$A$1:$H$1,0)),0)</f>
        <v>290962</v>
      </c>
      <c r="AN93" s="19">
        <f>ROUND(INDEX('Pop and Housing Units'!$B$2:$P$115,MATCH('Property Value Dist'!$B93,'Pop and Housing Units'!$B$2:$B$115,0),MATCH('Property Value Dist'!AN$2,'Pop and Housing Units'!$B$2:$P$2,0))*INDEX(Assumptions!$A$1:$H$16,MATCH('Property Value Dist'!AN$4,Assumptions!$A$1:$A$16,0),MATCH('Property Value Dist'!AN$2,Assumptions!$A$1:$H$1,0)),0)</f>
        <v>120398</v>
      </c>
      <c r="AO93" s="19">
        <f>ROUND(INDEX('Pop and Housing Units'!$B$2:$P$115,MATCH('Property Value Dist'!$B93,'Pop and Housing Units'!$B$2:$B$115,0),MATCH('Property Value Dist'!AO$2,'Pop and Housing Units'!$B$2:$P$2,0))*INDEX(Assumptions!$A$1:$H$16,MATCH('Property Value Dist'!AO$4,Assumptions!$A$1:$A$16,0),MATCH('Property Value Dist'!AO$2,Assumptions!$A$1:$H$1,0)),0)</f>
        <v>127087</v>
      </c>
      <c r="AP93" s="19">
        <f>ROUND(INDEX('Pop and Housing Units'!$B$2:$P$115,MATCH('Property Value Dist'!$B93,'Pop and Housing Units'!$B$2:$B$115,0),MATCH('Property Value Dist'!AP$2,'Pop and Housing Units'!$B$2:$P$2,0))*INDEX(Assumptions!$A$1:$H$16,MATCH('Property Value Dist'!AP$4,Assumptions!$A$1:$A$16,0),MATCH('Property Value Dist'!AP$2,Assumptions!$A$1:$H$1,0)),0)</f>
        <v>164466</v>
      </c>
      <c r="AQ93" s="19">
        <f>ROUND(INDEX('Pop and Housing Units'!$B$2:$P$115,MATCH('Property Value Dist'!$B93,'Pop and Housing Units'!$B$2:$B$115,0),MATCH('Property Value Dist'!AQ$2,'Pop and Housing Units'!$B$2:$P$2,0))*INDEX(Assumptions!$A$1:$H$16,MATCH('Property Value Dist'!AQ$4,Assumptions!$A$1:$A$16,0),MATCH('Property Value Dist'!AQ$2,Assumptions!$A$1:$H$1,0)),0)</f>
        <v>164991</v>
      </c>
      <c r="AR93" s="19">
        <f>ROUND(INDEX('Pop and Housing Units'!$B$2:$P$115,MATCH('Property Value Dist'!$B93,'Pop and Housing Units'!$B$2:$B$115,0),MATCH('Property Value Dist'!AR$2,'Pop and Housing Units'!$B$2:$P$2,0))*INDEX(Assumptions!$A$1:$H$16,MATCH('Property Value Dist'!AR$4,Assumptions!$A$1:$A$16,0),MATCH('Property Value Dist'!AR$2,Assumptions!$A$1:$H$1,0)),0)</f>
        <v>137900</v>
      </c>
      <c r="AS93" s="19">
        <f>ROUND(INDEX('Pop and Housing Units'!$B$2:$P$115,MATCH('Property Value Dist'!$B93,'Pop and Housing Units'!$B$2:$B$115,0),MATCH('Property Value Dist'!AS$2,'Pop and Housing Units'!$B$2:$P$2,0))*INDEX(Assumptions!$A$1:$H$16,MATCH('Property Value Dist'!AS$4,Assumptions!$A$1:$A$16,0),MATCH('Property Value Dist'!AS$2,Assumptions!$A$1:$H$1,0)),0)</f>
        <v>150834</v>
      </c>
      <c r="AT93" s="19">
        <f>ROUND(INDEX('Pop and Housing Units'!$B$2:$P$115,MATCH('Property Value Dist'!$B93,'Pop and Housing Units'!$B$2:$B$115,0),MATCH('Property Value Dist'!AT$2,'Pop and Housing Units'!$B$2:$P$2,0))*INDEX(Assumptions!$A$1:$H$16,MATCH('Property Value Dist'!AT$4,Assumptions!$A$1:$A$16,0),MATCH('Property Value Dist'!AT$2,Assumptions!$A$1:$H$1,0)),0)</f>
        <v>76553</v>
      </c>
      <c r="AU93" s="19">
        <f>ROUND(INDEX('Pop and Housing Units'!$B$2:$P$115,MATCH('Property Value Dist'!$B93,'Pop and Housing Units'!$B$2:$B$115,0),MATCH('Property Value Dist'!AU$2,'Pop and Housing Units'!$B$2:$P$2,0))*INDEX(Assumptions!$A$1:$H$16,MATCH('Property Value Dist'!AU$4,Assumptions!$A$1:$A$16,0),MATCH('Property Value Dist'!AU$2,Assumptions!$A$1:$H$1,0)),0)</f>
        <v>29450</v>
      </c>
      <c r="AV93" s="19">
        <f>ROUND(INDEX('Pop and Housing Units'!$B$2:$P$115,MATCH('Property Value Dist'!$B93,'Pop and Housing Units'!$B$2:$B$115,0),MATCH('Property Value Dist'!AV$2,'Pop and Housing Units'!$B$2:$P$2,0))*INDEX(Assumptions!$A$1:$H$16,MATCH('Property Value Dist'!AV$4,Assumptions!$A$1:$A$16,0),MATCH('Property Value Dist'!AV$2,Assumptions!$A$1:$H$1,0)),0)</f>
        <v>88525</v>
      </c>
      <c r="AW93" s="19">
        <f>ROUND(INDEX('Pop and Housing Units'!$B$2:$P$115,MATCH('Property Value Dist'!$B93,'Pop and Housing Units'!$B$2:$B$115,0),MATCH('Property Value Dist'!AW$2,'Pop and Housing Units'!$B$2:$P$2,0))*INDEX(Assumptions!$A$1:$H$16,MATCH('Property Value Dist'!AW$4,Assumptions!$A$1:$A$16,0),MATCH('Property Value Dist'!AW$2,Assumptions!$A$1:$H$1,0)),0)</f>
        <v>25430</v>
      </c>
      <c r="AX93" s="19">
        <f>ROUND(INDEX('Pop and Housing Units'!$B$2:$P$115,MATCH('Property Value Dist'!$B93,'Pop and Housing Units'!$B$2:$B$115,0),MATCH('Property Value Dist'!AX$2,'Pop and Housing Units'!$B$2:$P$2,0))*INDEX(Assumptions!$A$1:$H$16,MATCH('Property Value Dist'!AX$4,Assumptions!$A$1:$A$16,0),MATCH('Property Value Dist'!AX$2,Assumptions!$A$1:$H$1,0)),0)</f>
        <v>15992</v>
      </c>
      <c r="AY93" s="19">
        <f>ROUND(INDEX('Pop and Housing Units'!$B$2:$P$115,MATCH('Property Value Dist'!$B93,'Pop and Housing Units'!$B$2:$B$115,0),MATCH('Property Value Dist'!AY$2,'Pop and Housing Units'!$B$2:$P$2,0))*INDEX(Assumptions!$A$1:$H$16,MATCH('Property Value Dist'!AY$4,Assumptions!$A$1:$A$16,0),MATCH('Property Value Dist'!AY$2,Assumptions!$A$1:$H$1,0)),0)</f>
        <v>9438</v>
      </c>
      <c r="AZ93" s="19">
        <f>ROUND(INDEX('Pop and Housing Units'!$B$2:$P$115,MATCH('Property Value Dist'!$B93,'Pop and Housing Units'!$B$2:$B$115,0),MATCH('Property Value Dist'!AZ$2,'Pop and Housing Units'!$B$2:$P$2,0))*INDEX(Assumptions!$A$1:$H$16,MATCH('Property Value Dist'!AZ$4,Assumptions!$A$1:$A$16,0),MATCH('Property Value Dist'!AZ$2,Assumptions!$A$1:$H$1,0)),0)</f>
        <v>2272</v>
      </c>
      <c r="BA93" s="19">
        <f>ROUND(INDEX('Pop and Housing Units'!$B$2:$P$115,MATCH('Property Value Dist'!$B93,'Pop and Housing Units'!$B$2:$B$115,0),MATCH('Property Value Dist'!BA$2,'Pop and Housing Units'!$B$2:$P$2,0))*INDEX(Assumptions!$A$1:$H$16,MATCH('Property Value Dist'!BA$4,Assumptions!$A$1:$A$16,0),MATCH('Property Value Dist'!BA$2,Assumptions!$A$1:$H$1,0)),0)</f>
        <v>5243</v>
      </c>
      <c r="BB93" s="19">
        <f>ROUND(INDEX('Pop and Housing Units'!$B$2:$P$115,MATCH('Property Value Dist'!$B93,'Pop and Housing Units'!$B$2:$B$115,0),MATCH('Property Value Dist'!BB$2,'Pop and Housing Units'!$B$2:$P$2,0))*INDEX(Assumptions!$A$1:$H$16,MATCH('Property Value Dist'!BB$4,Assumptions!$A$1:$A$16,0),MATCH('Property Value Dist'!BB$2,Assumptions!$A$1:$H$1,0)),0)</f>
        <v>2796</v>
      </c>
      <c r="BC93" s="19">
        <f>ROUND(INDEX('Pop and Housing Units'!$B$2:$P$115,MATCH('Property Value Dist'!$B93,'Pop and Housing Units'!$B$2:$B$115,0),MATCH('Property Value Dist'!BC$2,'Pop and Housing Units'!$B$2:$P$2,0))*INDEX(Assumptions!$A$1:$H$16,MATCH('Property Value Dist'!BC$4,Assumptions!$A$1:$A$16,0),MATCH('Property Value Dist'!BC$2,Assumptions!$A$1:$H$1,0)),0)</f>
        <v>103894</v>
      </c>
      <c r="BD93" s="19">
        <f>ROUND(INDEX('Pop and Housing Units'!$B$2:$P$115,MATCH('Property Value Dist'!$B93,'Pop and Housing Units'!$B$2:$B$115,0),MATCH('Property Value Dist'!BD$2,'Pop and Housing Units'!$B$2:$P$2,0))*INDEX(Assumptions!$A$1:$H$16,MATCH('Property Value Dist'!BD$4,Assumptions!$A$1:$A$16,0),MATCH('Property Value Dist'!BD$2,Assumptions!$A$1:$H$1,0)),0)</f>
        <v>145723</v>
      </c>
      <c r="BE93" s="19">
        <f>ROUND(INDEX('Pop and Housing Units'!$B$2:$P$115,MATCH('Property Value Dist'!$B93,'Pop and Housing Units'!$B$2:$B$115,0),MATCH('Property Value Dist'!BE$2,'Pop and Housing Units'!$B$2:$P$2,0))*INDEX(Assumptions!$A$1:$H$16,MATCH('Property Value Dist'!BE$4,Assumptions!$A$1:$A$16,0),MATCH('Property Value Dist'!BE$2,Assumptions!$A$1:$H$1,0)),0)</f>
        <v>197252</v>
      </c>
      <c r="BF93" s="19">
        <f>ROUND(INDEX('Pop and Housing Units'!$B$2:$P$115,MATCH('Property Value Dist'!$B93,'Pop and Housing Units'!$B$2:$B$115,0),MATCH('Property Value Dist'!BF$2,'Pop and Housing Units'!$B$2:$P$2,0))*INDEX(Assumptions!$A$1:$H$16,MATCH('Property Value Dist'!BF$4,Assumptions!$A$1:$A$16,0),MATCH('Property Value Dist'!BF$2,Assumptions!$A$1:$H$1,0)),0)</f>
        <v>194749</v>
      </c>
      <c r="BG93" s="19">
        <f>ROUND(INDEX('Pop and Housing Units'!$B$2:$P$115,MATCH('Property Value Dist'!$B93,'Pop and Housing Units'!$B$2:$B$115,0),MATCH('Property Value Dist'!BG$2,'Pop and Housing Units'!$B$2:$P$2,0))*INDEX(Assumptions!$A$1:$H$16,MATCH('Property Value Dist'!BG$4,Assumptions!$A$1:$A$16,0),MATCH('Property Value Dist'!BG$2,Assumptions!$A$1:$H$1,0)),0)</f>
        <v>124339</v>
      </c>
      <c r="BH93" s="19">
        <f>ROUND(INDEX('Pop and Housing Units'!$B$2:$P$115,MATCH('Property Value Dist'!$B93,'Pop and Housing Units'!$B$2:$B$115,0),MATCH('Property Value Dist'!BH$2,'Pop and Housing Units'!$B$2:$P$2,0))*INDEX(Assumptions!$A$1:$H$16,MATCH('Property Value Dist'!BH$4,Assumptions!$A$1:$A$16,0),MATCH('Property Value Dist'!BH$2,Assumptions!$A$1:$H$1,0)),0)</f>
        <v>70827</v>
      </c>
      <c r="BI93" s="19">
        <f>ROUND(INDEX('Pop and Housing Units'!$B$2:$P$115,MATCH('Property Value Dist'!$B93,'Pop and Housing Units'!$B$2:$B$115,0),MATCH('Property Value Dist'!BI$2,'Pop and Housing Units'!$B$2:$P$2,0))*INDEX(Assumptions!$A$1:$H$16,MATCH('Property Value Dist'!BI$4,Assumptions!$A$1:$A$16,0),MATCH('Property Value Dist'!BI$2,Assumptions!$A$1:$H$1,0)),0)</f>
        <v>131432</v>
      </c>
      <c r="BJ93" s="19">
        <f>ROUND(INDEX('Pop and Housing Units'!$B$2:$P$115,MATCH('Property Value Dist'!$B93,'Pop and Housing Units'!$B$2:$B$115,0),MATCH('Property Value Dist'!BJ$2,'Pop and Housing Units'!$B$2:$P$2,0))*INDEX(Assumptions!$A$1:$H$16,MATCH('Property Value Dist'!BJ$4,Assumptions!$A$1:$A$16,0),MATCH('Property Value Dist'!BJ$2,Assumptions!$A$1:$H$1,0)),0)</f>
        <v>43706</v>
      </c>
      <c r="BK93" s="19">
        <f>ROUND(INDEX('Pop and Housing Units'!$B$2:$P$115,MATCH('Property Value Dist'!$B93,'Pop and Housing Units'!$B$2:$B$115,0),MATCH('Property Value Dist'!BK$2,'Pop and Housing Units'!$B$2:$P$2,0))*INDEX(Assumptions!$A$1:$H$16,MATCH('Property Value Dist'!BK$4,Assumptions!$A$1:$A$16,0),MATCH('Property Value Dist'!BK$2,Assumptions!$A$1:$H$1,0)),0)</f>
        <v>14499</v>
      </c>
      <c r="BL93" s="19">
        <f>ROUND(INDEX('Pop and Housing Units'!$B$2:$P$115,MATCH('Property Value Dist'!$B93,'Pop and Housing Units'!$B$2:$B$115,0),MATCH('Property Value Dist'!BL$2,'Pop and Housing Units'!$B$2:$P$2,0))*INDEX(Assumptions!$A$1:$H$16,MATCH('Property Value Dist'!BL$4,Assumptions!$A$1:$A$16,0),MATCH('Property Value Dist'!BL$2,Assumptions!$A$1:$H$1,0)),0)</f>
        <v>9388</v>
      </c>
      <c r="BM93" s="19">
        <f>ROUND(INDEX('Pop and Housing Units'!$B$2:$P$115,MATCH('Property Value Dist'!$B93,'Pop and Housing Units'!$B$2:$B$115,0),MATCH('Property Value Dist'!BM$2,'Pop and Housing Units'!$B$2:$P$2,0))*INDEX(Assumptions!$A$1:$H$16,MATCH('Property Value Dist'!BM$4,Assumptions!$A$1:$A$16,0),MATCH('Property Value Dist'!BM$2,Assumptions!$A$1:$H$1,0)),0)</f>
        <v>1878</v>
      </c>
      <c r="BN93" s="19">
        <f>ROUND(INDEX('Pop and Housing Units'!$B$2:$P$115,MATCH('Property Value Dist'!$B93,'Pop and Housing Units'!$B$2:$B$115,0),MATCH('Property Value Dist'!BN$2,'Pop and Housing Units'!$B$2:$P$2,0))*INDEX(Assumptions!$A$1:$H$16,MATCH('Property Value Dist'!BN$4,Assumptions!$A$1:$A$16,0),MATCH('Property Value Dist'!BN$2,Assumptions!$A$1:$H$1,0)),0)</f>
        <v>313</v>
      </c>
      <c r="BO93" s="19">
        <f>ROUND(INDEX('Pop and Housing Units'!$B$2:$P$115,MATCH('Property Value Dist'!$B93,'Pop and Housing Units'!$B$2:$B$115,0),MATCH('Property Value Dist'!BO$2,'Pop and Housing Units'!$B$2:$P$2,0))*INDEX(Assumptions!$A$1:$H$16,MATCH('Property Value Dist'!BO$4,Assumptions!$A$1:$A$16,0),MATCH('Property Value Dist'!BO$2,Assumptions!$A$1:$H$1,0)),0)</f>
        <v>5111</v>
      </c>
      <c r="BP93" s="19">
        <f>ROUND(INDEX('Pop and Housing Units'!$B$2:$P$115,MATCH('Property Value Dist'!$B93,'Pop and Housing Units'!$B$2:$B$115,0),MATCH('Property Value Dist'!BP$2,'Pop and Housing Units'!$B$2:$P$2,0))*INDEX(Assumptions!$A$1:$H$16,MATCH('Property Value Dist'!BP$4,Assumptions!$A$1:$A$16,0),MATCH('Property Value Dist'!BP$2,Assumptions!$A$1:$H$1,0)),0)</f>
        <v>24651</v>
      </c>
      <c r="BQ93" s="19">
        <f>ROUND(INDEX('Pop and Housing Units'!$B$2:$P$115,MATCH('Property Value Dist'!$B93,'Pop and Housing Units'!$B$2:$B$115,0),MATCH('Property Value Dist'!BQ$2,'Pop and Housing Units'!$B$2:$P$2,0))*INDEX(Assumptions!$A$1:$H$16,MATCH('Property Value Dist'!BQ$4,Assumptions!$A$1:$A$16,0),MATCH('Property Value Dist'!BQ$2,Assumptions!$A$1:$H$1,0)),0)</f>
        <v>51282</v>
      </c>
      <c r="BR93" s="19">
        <f>ROUND(INDEX('Pop and Housing Units'!$B$2:$P$115,MATCH('Property Value Dist'!$B93,'Pop and Housing Units'!$B$2:$B$115,0),MATCH('Property Value Dist'!BR$2,'Pop and Housing Units'!$B$2:$P$2,0))*INDEX(Assumptions!$A$1:$H$16,MATCH('Property Value Dist'!BR$4,Assumptions!$A$1:$A$16,0),MATCH('Property Value Dist'!BR$2,Assumptions!$A$1:$H$1,0)),0)</f>
        <v>43390</v>
      </c>
      <c r="BS93" s="19">
        <f>ROUND(INDEX('Pop and Housing Units'!$B$2:$P$115,MATCH('Property Value Dist'!$B93,'Pop and Housing Units'!$B$2:$B$115,0),MATCH('Property Value Dist'!BS$2,'Pop and Housing Units'!$B$2:$P$2,0))*INDEX(Assumptions!$A$1:$H$16,MATCH('Property Value Dist'!BS$4,Assumptions!$A$1:$A$16,0),MATCH('Property Value Dist'!BS$2,Assumptions!$A$1:$H$1,0)),0)</f>
        <v>52127</v>
      </c>
      <c r="BT93" s="19">
        <f>ROUND(INDEX('Pop and Housing Units'!$B$2:$P$115,MATCH('Property Value Dist'!$B93,'Pop and Housing Units'!$B$2:$B$115,0),MATCH('Property Value Dist'!BT$2,'Pop and Housing Units'!$B$2:$P$2,0))*INDEX(Assumptions!$A$1:$H$16,MATCH('Property Value Dist'!BT$4,Assumptions!$A$1:$A$16,0),MATCH('Property Value Dist'!BT$2,Assumptions!$A$1:$H$1,0)),0)</f>
        <v>33290</v>
      </c>
      <c r="BU93" s="19">
        <f>ROUND(INDEX('Pop and Housing Units'!$B$2:$P$115,MATCH('Property Value Dist'!$B93,'Pop and Housing Units'!$B$2:$B$115,0),MATCH('Property Value Dist'!BU$2,'Pop and Housing Units'!$B$2:$P$2,0))*INDEX(Assumptions!$A$1:$H$16,MATCH('Property Value Dist'!BU$4,Assumptions!$A$1:$A$16,0),MATCH('Property Value Dist'!BU$2,Assumptions!$A$1:$H$1,0)),0)</f>
        <v>18902</v>
      </c>
      <c r="BV93" s="19">
        <f>ROUND(INDEX('Pop and Housing Units'!$B$2:$P$115,MATCH('Property Value Dist'!$B93,'Pop and Housing Units'!$B$2:$B$115,0),MATCH('Property Value Dist'!BV$2,'Pop and Housing Units'!$B$2:$P$2,0))*INDEX(Assumptions!$A$1:$H$16,MATCH('Property Value Dist'!BV$4,Assumptions!$A$1:$A$16,0),MATCH('Property Value Dist'!BV$2,Assumptions!$A$1:$H$1,0)),0)</f>
        <v>55277</v>
      </c>
      <c r="BW93" s="19">
        <f>ROUND(INDEX('Pop and Housing Units'!$B$2:$P$115,MATCH('Property Value Dist'!$B93,'Pop and Housing Units'!$B$2:$B$115,0),MATCH('Property Value Dist'!BW$2,'Pop and Housing Units'!$B$2:$P$2,0))*INDEX(Assumptions!$A$1:$H$16,MATCH('Property Value Dist'!BW$4,Assumptions!$A$1:$A$16,0),MATCH('Property Value Dist'!BW$2,Assumptions!$A$1:$H$1,0)),0)</f>
        <v>26015</v>
      </c>
      <c r="BX93" s="19">
        <f>ROUND(INDEX('Pop and Housing Units'!$B$2:$P$115,MATCH('Property Value Dist'!$B93,'Pop and Housing Units'!$B$2:$B$115,0),MATCH('Property Value Dist'!BX$2,'Pop and Housing Units'!$B$2:$P$2,0))*INDEX(Assumptions!$A$1:$H$16,MATCH('Property Value Dist'!BX$4,Assumptions!$A$1:$A$16,0),MATCH('Property Value Dist'!BX$2,Assumptions!$A$1:$H$1,0)),0)</f>
        <v>9906</v>
      </c>
      <c r="BY93" s="19">
        <f>ROUND(INDEX('Pop and Housing Units'!$B$2:$P$115,MATCH('Property Value Dist'!$B93,'Pop and Housing Units'!$B$2:$B$115,0),MATCH('Property Value Dist'!BY$2,'Pop and Housing Units'!$B$2:$P$2,0))*INDEX(Assumptions!$A$1:$H$16,MATCH('Property Value Dist'!BY$4,Assumptions!$A$1:$A$16,0),MATCH('Property Value Dist'!BY$2,Assumptions!$A$1:$H$1,0)),0)</f>
        <v>5131</v>
      </c>
      <c r="BZ93" s="19">
        <f>ROUND(INDEX('Pop and Housing Units'!$B$2:$P$115,MATCH('Property Value Dist'!$B93,'Pop and Housing Units'!$B$2:$B$115,0),MATCH('Property Value Dist'!BZ$2,'Pop and Housing Units'!$B$2:$P$2,0))*INDEX(Assumptions!$A$1:$H$16,MATCH('Property Value Dist'!BZ$4,Assumptions!$A$1:$A$16,0),MATCH('Property Value Dist'!BZ$2,Assumptions!$A$1:$H$1,0)),0)</f>
        <v>3508</v>
      </c>
      <c r="CA93" s="19">
        <f>ROUND(INDEX('Pop and Housing Units'!$B$2:$P$115,MATCH('Property Value Dist'!$B93,'Pop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93" s="19">
        <f>ROUND(INDEX('Pop and Housing Units'!$B$2:$P$115,MATCH('Property Value Dist'!$B93,'Pop and Housing Units'!$B$2:$B$115,0),MATCH('Property Value Dist'!CB$2,'Pop and Housing Units'!$B$2:$P$2,0))*INDEX(Assumptions!$A$1:$H$16,MATCH('Property Value Dist'!CB$4,Assumptions!$A$1:$A$16,0),MATCH('Property Value Dist'!CB$2,Assumptions!$A$1:$H$1,0)),0)</f>
        <v>1299</v>
      </c>
    </row>
    <row r="94" spans="2:80">
      <c r="B94" s="18">
        <f t="shared" si="7"/>
        <v>2109</v>
      </c>
      <c r="C94" s="17">
        <f>ROUND(INDEX('Pop and Housing Units'!$B$2:$P$115,MATCH('Property Value Dist'!$B94,'Pop and Housing Units'!$B$2:$B$115,0),MATCH('Property Value Dist'!C$2,'Pop and Housing Units'!$B$2:$P$2,0))*INDEX(Assumptions!$A$1:$H$16,MATCH('Property Value Dist'!C$4,Assumptions!$A$1:$A$16,0),MATCH('Property Value Dist'!C$2,Assumptions!$A$1:$H$1,0)),0)</f>
        <v>1920770</v>
      </c>
      <c r="D94" s="17">
        <f>ROUND(INDEX('Pop and Housing Units'!$B$2:$P$115,MATCH('Property Value Dist'!$B94,'Pop and Housing Units'!$B$2:$B$115,0),MATCH('Property Value Dist'!D$2,'Pop and Housing Units'!$B$2:$P$2,0))*INDEX(Assumptions!$A$1:$H$16,MATCH('Property Value Dist'!D$4,Assumptions!$A$1:$A$16,0),MATCH('Property Value Dist'!D$2,Assumptions!$A$1:$H$1,0)),0)</f>
        <v>2050311</v>
      </c>
      <c r="E94" s="17">
        <f>ROUND(INDEX('Pop and Housing Units'!$B$2:$P$115,MATCH('Property Value Dist'!$B94,'Pop and Housing Units'!$B$2:$B$115,0),MATCH('Property Value Dist'!E$2,'Pop and Housing Units'!$B$2:$P$2,0))*INDEX(Assumptions!$A$1:$H$16,MATCH('Property Value Dist'!E$4,Assumptions!$A$1:$A$16,0),MATCH('Property Value Dist'!E$2,Assumptions!$A$1:$H$1,0)),0)</f>
        <v>3104501</v>
      </c>
      <c r="F94" s="17">
        <f>ROUND(INDEX('Pop and Housing Units'!$B$2:$P$115,MATCH('Property Value Dist'!$B94,'Pop and Housing Units'!$B$2:$B$115,0),MATCH('Property Value Dist'!F$2,'Pop and Housing Units'!$B$2:$P$2,0))*INDEX(Assumptions!$A$1:$H$16,MATCH('Property Value Dist'!F$4,Assumptions!$A$1:$A$16,0),MATCH('Property Value Dist'!F$2,Assumptions!$A$1:$H$1,0)),0)</f>
        <v>7164920</v>
      </c>
      <c r="G94" s="17">
        <f>ROUND(INDEX('Pop and Housing Units'!$B$2:$P$115,MATCH('Property Value Dist'!$B94,'Pop and Housing Units'!$B$2:$B$115,0),MATCH('Property Value Dist'!G$2,'Pop and Housing Units'!$B$2:$P$2,0))*INDEX(Assumptions!$A$1:$H$16,MATCH('Property Value Dist'!G$4,Assumptions!$A$1:$A$16,0),MATCH('Property Value Dist'!G$2,Assumptions!$A$1:$H$1,0)),0)</f>
        <v>4815327</v>
      </c>
      <c r="H94" s="17">
        <f>ROUND(INDEX('Pop and Housing Units'!$B$2:$P$115,MATCH('Property Value Dist'!$B94,'Pop and Housing Units'!$B$2:$B$115,0),MATCH('Property Value Dist'!H$2,'Pop and Housing Units'!$B$2:$P$2,0))*INDEX(Assumptions!$A$1:$H$16,MATCH('Property Value Dist'!H$4,Assumptions!$A$1:$A$16,0),MATCH('Property Value Dist'!H$2,Assumptions!$A$1:$H$1,0)),0)</f>
        <v>3653931</v>
      </c>
      <c r="I94" s="17">
        <f>ROUND(INDEX('Pop and Housing Units'!$B$2:$P$115,MATCH('Property Value Dist'!$B94,'Pop and Housing Units'!$B$2:$B$115,0),MATCH('Property Value Dist'!I$2,'Pop and Housing Units'!$B$2:$P$2,0))*INDEX(Assumptions!$A$1:$H$16,MATCH('Property Value Dist'!I$4,Assumptions!$A$1:$A$16,0),MATCH('Property Value Dist'!I$2,Assumptions!$A$1:$H$1,0)),0)</f>
        <v>10238153</v>
      </c>
      <c r="J94" s="17">
        <f>ROUND(INDEX('Pop and Housing Units'!$B$2:$P$115,MATCH('Property Value Dist'!$B94,'Pop and Housing Units'!$B$2:$B$115,0),MATCH('Property Value Dist'!J$2,'Pop and Housing Units'!$B$2:$P$2,0))*INDEX(Assumptions!$A$1:$H$16,MATCH('Property Value Dist'!J$4,Assumptions!$A$1:$A$16,0),MATCH('Property Value Dist'!J$2,Assumptions!$A$1:$H$1,0)),0)</f>
        <v>5141411</v>
      </c>
      <c r="K94" s="17">
        <f>ROUND(INDEX('Pop and Housing Units'!$B$2:$P$115,MATCH('Property Value Dist'!$B94,'Pop and Housing Units'!$B$2:$B$115,0),MATCH('Property Value Dist'!K$2,'Pop and Housing Units'!$B$2:$P$2,0))*INDEX(Assumptions!$A$1:$H$16,MATCH('Property Value Dist'!K$4,Assumptions!$A$1:$A$16,0),MATCH('Property Value Dist'!K$2,Assumptions!$A$1:$H$1,0)),0)</f>
        <v>2358527</v>
      </c>
      <c r="L94" s="17">
        <f>ROUND(INDEX('Pop and Housing Units'!$B$2:$P$115,MATCH('Property Value Dist'!$B94,'Pop and Housing Units'!$B$2:$B$115,0),MATCH('Property Value Dist'!L$2,'Pop and Housing Units'!$B$2:$P$2,0))*INDEX(Assumptions!$A$1:$H$16,MATCH('Property Value Dist'!L$4,Assumptions!$A$1:$A$16,0),MATCH('Property Value Dist'!L$2,Assumptions!$A$1:$H$1,0)),0)</f>
        <v>2559538</v>
      </c>
      <c r="M94" s="17">
        <f>ROUND(INDEX('Pop and Housing Units'!$B$2:$P$115,MATCH('Property Value Dist'!$B94,'Pop and Housing Units'!$B$2:$B$115,0),MATCH('Property Value Dist'!M$2,'Pop and Housing Units'!$B$2:$P$2,0))*INDEX(Assumptions!$A$1:$H$16,MATCH('Property Value Dist'!M$4,Assumptions!$A$1:$A$16,0),MATCH('Property Value Dist'!M$2,Assumptions!$A$1:$H$1,0)),0)</f>
        <v>888915</v>
      </c>
      <c r="N94" s="17">
        <f>ROUND(INDEX('Pop and Housing Units'!$B$2:$P$115,MATCH('Property Value Dist'!$B94,'Pop and Housing Units'!$B$2:$B$115,0),MATCH('Property Value Dist'!N$2,'Pop and Housing Units'!$B$2:$P$2,0))*INDEX(Assumptions!$A$1:$H$16,MATCH('Property Value Dist'!N$4,Assumptions!$A$1:$A$16,0),MATCH('Property Value Dist'!N$2,Assumptions!$A$1:$H$1,0)),0)</f>
        <v>504761</v>
      </c>
      <c r="O94" s="17">
        <f>ROUND(INDEX('Pop and Housing Units'!$B$2:$P$115,MATCH('Property Value Dist'!$B94,'Pop and Housing Units'!$B$2:$B$115,0),MATCH('Property Value Dist'!O$2,'Pop and Housing Units'!$B$2:$P$2,0))*INDEX(Assumptions!$A$1:$H$16,MATCH('Property Value Dist'!O$4,Assumptions!$A$1:$A$16,0),MATCH('Property Value Dist'!O$2,Assumptions!$A$1:$H$1,0)),0)</f>
        <v>268014</v>
      </c>
      <c r="P94" s="17">
        <f>ROUND(INDEX('Pop and Housing Units'!$B$2:$P$115,MATCH('Property Value Dist'!$B94,'Pop and Housing Units'!$B$2:$B$115,0),MATCH('Property Value Dist'!P$2,'Pop and Housing Units'!$B$2:$P$2,0))*INDEX(Assumptions!$A$1:$H$16,MATCH('Property Value Dist'!P$4,Assumptions!$A$1:$A$16,0),MATCH('Property Value Dist'!P$2,Assumptions!$A$1:$H$1,0)),0)</f>
        <v>1975085</v>
      </c>
      <c r="Q94" s="17">
        <f>ROUND(INDEX('Pop and Housing Units'!$B$2:$P$115,MATCH('Property Value Dist'!$B94,'Pop and Housing Units'!$B$2:$B$115,0),MATCH('Property Value Dist'!Q$2,'Pop and Housing Units'!$B$2:$P$2,0))*INDEX(Assumptions!$A$1:$H$16,MATCH('Property Value Dist'!Q$4,Assumptions!$A$1:$A$16,0),MATCH('Property Value Dist'!Q$2,Assumptions!$A$1:$H$1,0)),0)</f>
        <v>1675546</v>
      </c>
      <c r="R94" s="17">
        <f>ROUND(INDEX('Pop and Housing Units'!$B$2:$P$115,MATCH('Property Value Dist'!$B94,'Pop and Housing Units'!$B$2:$B$115,0),MATCH('Property Value Dist'!R$2,'Pop and Housing Units'!$B$2:$P$2,0))*INDEX(Assumptions!$A$1:$H$16,MATCH('Property Value Dist'!R$4,Assumptions!$A$1:$A$16,0),MATCH('Property Value Dist'!R$2,Assumptions!$A$1:$H$1,0)),0)</f>
        <v>2162296</v>
      </c>
      <c r="S94" s="17">
        <f>ROUND(INDEX('Pop and Housing Units'!$B$2:$P$115,MATCH('Property Value Dist'!$B94,'Pop and Housing Units'!$B$2:$B$115,0),MATCH('Property Value Dist'!S$2,'Pop and Housing Units'!$B$2:$P$2,0))*INDEX(Assumptions!$A$1:$H$16,MATCH('Property Value Dist'!S$4,Assumptions!$A$1:$A$16,0),MATCH('Property Value Dist'!S$2,Assumptions!$A$1:$H$1,0)),0)</f>
        <v>4777021</v>
      </c>
      <c r="T94" s="17">
        <f>ROUND(INDEX('Pop and Housing Units'!$B$2:$P$115,MATCH('Property Value Dist'!$B94,'Pop and Housing Units'!$B$2:$B$115,0),MATCH('Property Value Dist'!T$2,'Pop and Housing Units'!$B$2:$P$2,0))*INDEX(Assumptions!$A$1:$H$16,MATCH('Property Value Dist'!T$4,Assumptions!$A$1:$A$16,0),MATCH('Property Value Dist'!T$2,Assumptions!$A$1:$H$1,0)),0)</f>
        <v>3494620</v>
      </c>
      <c r="U94" s="17">
        <f>ROUND(INDEX('Pop and Housing Units'!$B$2:$P$115,MATCH('Property Value Dist'!$B94,'Pop and Housing Units'!$B$2:$B$115,0),MATCH('Property Value Dist'!U$2,'Pop and Housing Units'!$B$2:$P$2,0))*INDEX(Assumptions!$A$1:$H$16,MATCH('Property Value Dist'!U$4,Assumptions!$A$1:$A$16,0),MATCH('Property Value Dist'!U$2,Assumptions!$A$1:$H$1,0)),0)</f>
        <v>2954826</v>
      </c>
      <c r="V94" s="17">
        <f>ROUND(INDEX('Pop and Housing Units'!$B$2:$P$115,MATCH('Property Value Dist'!$B94,'Pop and Housing Units'!$B$2:$B$115,0),MATCH('Property Value Dist'!V$2,'Pop and Housing Units'!$B$2:$P$2,0))*INDEX(Assumptions!$A$1:$H$16,MATCH('Property Value Dist'!V$4,Assumptions!$A$1:$A$16,0),MATCH('Property Value Dist'!V$2,Assumptions!$A$1:$H$1,0)),0)</f>
        <v>7625761</v>
      </c>
      <c r="W94" s="17">
        <f>ROUND(INDEX('Pop and Housing Units'!$B$2:$P$115,MATCH('Property Value Dist'!$B94,'Pop and Housing Units'!$B$2:$B$115,0),MATCH('Property Value Dist'!W$2,'Pop and Housing Units'!$B$2:$P$2,0))*INDEX(Assumptions!$A$1:$H$16,MATCH('Property Value Dist'!W$4,Assumptions!$A$1:$A$16,0),MATCH('Property Value Dist'!W$2,Assumptions!$A$1:$H$1,0)),0)</f>
        <v>3513341</v>
      </c>
      <c r="X94" s="17">
        <f>ROUND(INDEX('Pop and Housing Units'!$B$2:$P$115,MATCH('Property Value Dist'!$B94,'Pop and Housing Units'!$B$2:$B$115,0),MATCH('Property Value Dist'!X$2,'Pop and Housing Units'!$B$2:$P$2,0))*INDEX(Assumptions!$A$1:$H$16,MATCH('Property Value Dist'!X$4,Assumptions!$A$1:$A$16,0),MATCH('Property Value Dist'!X$2,Assumptions!$A$1:$H$1,0)),0)</f>
        <v>1516416</v>
      </c>
      <c r="Y94" s="17">
        <f>ROUND(INDEX('Pop and Housing Units'!$B$2:$P$115,MATCH('Property Value Dist'!$B94,'Pop and Housing Units'!$B$2:$B$115,0),MATCH('Property Value Dist'!Y$2,'Pop and Housing Units'!$B$2:$P$2,0))*INDEX(Assumptions!$A$1:$H$16,MATCH('Property Value Dist'!Y$4,Assumptions!$A$1:$A$16,0),MATCH('Property Value Dist'!Y$2,Assumptions!$A$1:$H$1,0)),0)</f>
        <v>967261</v>
      </c>
      <c r="Z94" s="17">
        <f>ROUND(INDEX('Pop and Housing Units'!$B$2:$P$115,MATCH('Property Value Dist'!$B94,'Pop and Housing Units'!$B$2:$B$115,0),MATCH('Property Value Dist'!Z$2,'Pop and Housing Units'!$B$2:$P$2,0))*INDEX(Assumptions!$A$1:$H$16,MATCH('Property Value Dist'!Z$4,Assumptions!$A$1:$A$16,0),MATCH('Property Value Dist'!Z$2,Assumptions!$A$1:$H$1,0)),0)</f>
        <v>249616</v>
      </c>
      <c r="AA94" s="17">
        <f>ROUND(INDEX('Pop and Housing Units'!$B$2:$P$115,MATCH('Property Value Dist'!$B94,'Pop and Housing Units'!$B$2:$B$115,0),MATCH('Property Value Dist'!AA$2,'Pop and Housing Units'!$B$2:$P$2,0))*INDEX(Assumptions!$A$1:$H$16,MATCH('Property Value Dist'!AA$4,Assumptions!$A$1:$A$16,0),MATCH('Property Value Dist'!AA$2,Assumptions!$A$1:$H$1,0)),0)</f>
        <v>174731</v>
      </c>
      <c r="AB94" s="17">
        <f>ROUND(INDEX('Pop and Housing Units'!$B$2:$P$115,MATCH('Property Value Dist'!$B94,'Pop and Housing Units'!$B$2:$B$115,0),MATCH('Property Value Dist'!AB$2,'Pop and Housing Units'!$B$2:$P$2,0))*INDEX(Assumptions!$A$1:$H$16,MATCH('Property Value Dist'!AB$4,Assumptions!$A$1:$A$16,0),MATCH('Property Value Dist'!AB$2,Assumptions!$A$1:$H$1,0)),0)</f>
        <v>115447</v>
      </c>
      <c r="AC94" s="17">
        <f>ROUND(INDEX('Pop and Housing Units'!$B$2:$P$115,MATCH('Property Value Dist'!$B94,'Pop and Housing Units'!$B$2:$B$115,0),MATCH('Property Value Dist'!AC$2,'Pop and Housing Units'!$B$2:$P$2,0))*INDEX(Assumptions!$A$1:$H$16,MATCH('Property Value Dist'!AC$4,Assumptions!$A$1:$A$16,0),MATCH('Property Value Dist'!AC$2,Assumptions!$A$1:$H$1,0)),0)</f>
        <v>1246964</v>
      </c>
      <c r="AD94" s="17">
        <f>ROUND(INDEX('Pop and Housing Units'!$B$2:$P$115,MATCH('Property Value Dist'!$B94,'Pop and Housing Units'!$B$2:$B$115,0),MATCH('Property Value Dist'!AD$2,'Pop and Housing Units'!$B$2:$P$2,0))*INDEX(Assumptions!$A$1:$H$16,MATCH('Property Value Dist'!AD$4,Assumptions!$A$1:$A$16,0),MATCH('Property Value Dist'!AD$2,Assumptions!$A$1:$H$1,0)),0)</f>
        <v>2182187</v>
      </c>
      <c r="AE94" s="17">
        <f>ROUND(INDEX('Pop and Housing Units'!$B$2:$P$115,MATCH('Property Value Dist'!$B94,'Pop and Housing Units'!$B$2:$B$115,0),MATCH('Property Value Dist'!AE$2,'Pop and Housing Units'!$B$2:$P$2,0))*INDEX(Assumptions!$A$1:$H$16,MATCH('Property Value Dist'!AE$4,Assumptions!$A$1:$A$16,0),MATCH('Property Value Dist'!AE$2,Assumptions!$A$1:$H$1,0)),0)</f>
        <v>3933541</v>
      </c>
      <c r="AF94" s="17">
        <f>ROUND(INDEX('Pop and Housing Units'!$B$2:$P$115,MATCH('Property Value Dist'!$B94,'Pop and Housing Units'!$B$2:$B$115,0),MATCH('Property Value Dist'!AF$2,'Pop and Housing Units'!$B$2:$P$2,0))*INDEX(Assumptions!$A$1:$H$16,MATCH('Property Value Dist'!AF$4,Assumptions!$A$1:$A$16,0),MATCH('Property Value Dist'!AF$2,Assumptions!$A$1:$H$1,0)),0)</f>
        <v>7569352</v>
      </c>
      <c r="AG94" s="17">
        <f>ROUND(INDEX('Pop and Housing Units'!$B$2:$P$115,MATCH('Property Value Dist'!$B94,'Pop and Housing Units'!$B$2:$B$115,0),MATCH('Property Value Dist'!AG$2,'Pop and Housing Units'!$B$2:$P$2,0))*INDEX(Assumptions!$A$1:$H$16,MATCH('Property Value Dist'!AG$4,Assumptions!$A$1:$A$16,0),MATCH('Property Value Dist'!AG$2,Assumptions!$A$1:$H$1,0)),0)</f>
        <v>3688351</v>
      </c>
      <c r="AH94" s="17">
        <f>ROUND(INDEX('Pop and Housing Units'!$B$2:$P$115,MATCH('Property Value Dist'!$B94,'Pop and Housing Units'!$B$2:$B$115,0),MATCH('Property Value Dist'!AH$2,'Pop and Housing Units'!$B$2:$P$2,0))*INDEX(Assumptions!$A$1:$H$16,MATCH('Property Value Dist'!AH$4,Assumptions!$A$1:$A$16,0),MATCH('Property Value Dist'!AH$2,Assumptions!$A$1:$H$1,0)),0)</f>
        <v>2665561</v>
      </c>
      <c r="AI94" s="17">
        <f>ROUND(INDEX('Pop and Housing Units'!$B$2:$P$115,MATCH('Property Value Dist'!$B94,'Pop and Housing Units'!$B$2:$B$115,0),MATCH('Property Value Dist'!AI$2,'Pop and Housing Units'!$B$2:$P$2,0))*INDEX(Assumptions!$A$1:$H$16,MATCH('Property Value Dist'!AI$4,Assumptions!$A$1:$A$16,0),MATCH('Property Value Dist'!AI$2,Assumptions!$A$1:$H$1,0)),0)</f>
        <v>6634129</v>
      </c>
      <c r="AJ94" s="17">
        <f>ROUND(INDEX('Pop and Housing Units'!$B$2:$P$115,MATCH('Property Value Dist'!$B94,'Pop and Housing Units'!$B$2:$B$115,0),MATCH('Property Value Dist'!AJ$2,'Pop and Housing Units'!$B$2:$P$2,0))*INDEX(Assumptions!$A$1:$H$16,MATCH('Property Value Dist'!AJ$4,Assumptions!$A$1:$A$16,0),MATCH('Property Value Dist'!AJ$2,Assumptions!$A$1:$H$1,0)),0)</f>
        <v>3530730</v>
      </c>
      <c r="AK94" s="17">
        <f>ROUND(INDEX('Pop and Housing Units'!$B$2:$P$115,MATCH('Property Value Dist'!$B94,'Pop and Housing Units'!$B$2:$B$115,0),MATCH('Property Value Dist'!AK$2,'Pop and Housing Units'!$B$2:$P$2,0))*INDEX(Assumptions!$A$1:$H$16,MATCH('Property Value Dist'!AK$4,Assumptions!$A$1:$A$16,0),MATCH('Property Value Dist'!AK$2,Assumptions!$A$1:$H$1,0)),0)</f>
        <v>1520175</v>
      </c>
      <c r="AL94" s="17">
        <f>ROUND(INDEX('Pop and Housing Units'!$B$2:$P$115,MATCH('Property Value Dist'!$B94,'Pop and Housing Units'!$B$2:$B$115,0),MATCH('Property Value Dist'!AL$2,'Pop and Housing Units'!$B$2:$P$2,0))*INDEX(Assumptions!$A$1:$H$16,MATCH('Property Value Dist'!AL$4,Assumptions!$A$1:$A$16,0),MATCH('Property Value Dist'!AL$2,Assumptions!$A$1:$H$1,0)),0)</f>
        <v>1492154</v>
      </c>
      <c r="AM94" s="17">
        <f>ROUND(INDEX('Pop and Housing Units'!$B$2:$P$115,MATCH('Property Value Dist'!$B94,'Pop and Housing Units'!$B$2:$B$115,0),MATCH('Property Value Dist'!AM$2,'Pop and Housing Units'!$B$2:$P$2,0))*INDEX(Assumptions!$A$1:$H$16,MATCH('Property Value Dist'!AM$4,Assumptions!$A$1:$A$16,0),MATCH('Property Value Dist'!AM$2,Assumptions!$A$1:$H$1,0)),0)</f>
        <v>304736</v>
      </c>
      <c r="AN94" s="17">
        <f>ROUND(INDEX('Pop and Housing Units'!$B$2:$P$115,MATCH('Property Value Dist'!$B94,'Pop and Housing Units'!$B$2:$B$115,0),MATCH('Property Value Dist'!AN$2,'Pop and Housing Units'!$B$2:$P$2,0))*INDEX(Assumptions!$A$1:$H$16,MATCH('Property Value Dist'!AN$4,Assumptions!$A$1:$A$16,0),MATCH('Property Value Dist'!AN$2,Assumptions!$A$1:$H$1,0)),0)</f>
        <v>126097</v>
      </c>
      <c r="AO94" s="17">
        <f>ROUND(INDEX('Pop and Housing Units'!$B$2:$P$115,MATCH('Property Value Dist'!$B94,'Pop and Housing Units'!$B$2:$B$115,0),MATCH('Property Value Dist'!AO$2,'Pop and Housing Units'!$B$2:$P$2,0))*INDEX(Assumptions!$A$1:$H$16,MATCH('Property Value Dist'!AO$4,Assumptions!$A$1:$A$16,0),MATCH('Property Value Dist'!AO$2,Assumptions!$A$1:$H$1,0)),0)</f>
        <v>133103</v>
      </c>
      <c r="AP94" s="17">
        <f>ROUND(INDEX('Pop and Housing Units'!$B$2:$P$115,MATCH('Property Value Dist'!$B94,'Pop and Housing Units'!$B$2:$B$115,0),MATCH('Property Value Dist'!AP$2,'Pop and Housing Units'!$B$2:$P$2,0))*INDEX(Assumptions!$A$1:$H$16,MATCH('Property Value Dist'!AP$4,Assumptions!$A$1:$A$16,0),MATCH('Property Value Dist'!AP$2,Assumptions!$A$1:$H$1,0)),0)</f>
        <v>165273</v>
      </c>
      <c r="AQ94" s="17">
        <f>ROUND(INDEX('Pop and Housing Units'!$B$2:$P$115,MATCH('Property Value Dist'!$B94,'Pop and Housing Units'!$B$2:$B$115,0),MATCH('Property Value Dist'!AQ$2,'Pop and Housing Units'!$B$2:$P$2,0))*INDEX(Assumptions!$A$1:$H$16,MATCH('Property Value Dist'!AQ$4,Assumptions!$A$1:$A$16,0),MATCH('Property Value Dist'!AQ$2,Assumptions!$A$1:$H$1,0)),0)</f>
        <v>165800</v>
      </c>
      <c r="AR94" s="17">
        <f>ROUND(INDEX('Pop and Housing Units'!$B$2:$P$115,MATCH('Property Value Dist'!$B94,'Pop and Housing Units'!$B$2:$B$115,0),MATCH('Property Value Dist'!AR$2,'Pop and Housing Units'!$B$2:$P$2,0))*INDEX(Assumptions!$A$1:$H$16,MATCH('Property Value Dist'!AR$4,Assumptions!$A$1:$A$16,0),MATCH('Property Value Dist'!AR$2,Assumptions!$A$1:$H$1,0)),0)</f>
        <v>138577</v>
      </c>
      <c r="AS94" s="17">
        <f>ROUND(INDEX('Pop and Housing Units'!$B$2:$P$115,MATCH('Property Value Dist'!$B94,'Pop and Housing Units'!$B$2:$B$115,0),MATCH('Property Value Dist'!AS$2,'Pop and Housing Units'!$B$2:$P$2,0))*INDEX(Assumptions!$A$1:$H$16,MATCH('Property Value Dist'!AS$4,Assumptions!$A$1:$A$16,0),MATCH('Property Value Dist'!AS$2,Assumptions!$A$1:$H$1,0)),0)</f>
        <v>151574</v>
      </c>
      <c r="AT94" s="17">
        <f>ROUND(INDEX('Pop and Housing Units'!$B$2:$P$115,MATCH('Property Value Dist'!$B94,'Pop and Housing Units'!$B$2:$B$115,0),MATCH('Property Value Dist'!AT$2,'Pop and Housing Units'!$B$2:$P$2,0))*INDEX(Assumptions!$A$1:$H$16,MATCH('Property Value Dist'!AT$4,Assumptions!$A$1:$A$16,0),MATCH('Property Value Dist'!AT$2,Assumptions!$A$1:$H$1,0)),0)</f>
        <v>76929</v>
      </c>
      <c r="AU94" s="17">
        <f>ROUND(INDEX('Pop and Housing Units'!$B$2:$P$115,MATCH('Property Value Dist'!$B94,'Pop and Housing Units'!$B$2:$B$115,0),MATCH('Property Value Dist'!AU$2,'Pop and Housing Units'!$B$2:$P$2,0))*INDEX(Assumptions!$A$1:$H$16,MATCH('Property Value Dist'!AU$4,Assumptions!$A$1:$A$16,0),MATCH('Property Value Dist'!AU$2,Assumptions!$A$1:$H$1,0)),0)</f>
        <v>29595</v>
      </c>
      <c r="AV94" s="17">
        <f>ROUND(INDEX('Pop and Housing Units'!$B$2:$P$115,MATCH('Property Value Dist'!$B94,'Pop and Housing Units'!$B$2:$B$115,0),MATCH('Property Value Dist'!AV$2,'Pop and Housing Units'!$B$2:$P$2,0))*INDEX(Assumptions!$A$1:$H$16,MATCH('Property Value Dist'!AV$4,Assumptions!$A$1:$A$16,0),MATCH('Property Value Dist'!AV$2,Assumptions!$A$1:$H$1,0)),0)</f>
        <v>88960</v>
      </c>
      <c r="AW94" s="17">
        <f>ROUND(INDEX('Pop and Housing Units'!$B$2:$P$115,MATCH('Property Value Dist'!$B94,'Pop and Housing Units'!$B$2:$B$115,0),MATCH('Property Value Dist'!AW$2,'Pop and Housing Units'!$B$2:$P$2,0))*INDEX(Assumptions!$A$1:$H$16,MATCH('Property Value Dist'!AW$4,Assumptions!$A$1:$A$16,0),MATCH('Property Value Dist'!AW$2,Assumptions!$A$1:$H$1,0)),0)</f>
        <v>25555</v>
      </c>
      <c r="AX94" s="17">
        <f>ROUND(INDEX('Pop and Housing Units'!$B$2:$P$115,MATCH('Property Value Dist'!$B94,'Pop and Housing Units'!$B$2:$B$115,0),MATCH('Property Value Dist'!AX$2,'Pop and Housing Units'!$B$2:$P$2,0))*INDEX(Assumptions!$A$1:$H$16,MATCH('Property Value Dist'!AX$4,Assumptions!$A$1:$A$16,0),MATCH('Property Value Dist'!AX$2,Assumptions!$A$1:$H$1,0)),0)</f>
        <v>16071</v>
      </c>
      <c r="AY94" s="17">
        <f>ROUND(INDEX('Pop and Housing Units'!$B$2:$P$115,MATCH('Property Value Dist'!$B94,'Pop and Housing Units'!$B$2:$B$115,0),MATCH('Property Value Dist'!AY$2,'Pop and Housing Units'!$B$2:$P$2,0))*INDEX(Assumptions!$A$1:$H$16,MATCH('Property Value Dist'!AY$4,Assumptions!$A$1:$A$16,0),MATCH('Property Value Dist'!AY$2,Assumptions!$A$1:$H$1,0)),0)</f>
        <v>9484</v>
      </c>
      <c r="AZ94" s="17">
        <f>ROUND(INDEX('Pop and Housing Units'!$B$2:$P$115,MATCH('Property Value Dist'!$B94,'Pop and Housing Units'!$B$2:$B$115,0),MATCH('Property Value Dist'!AZ$2,'Pop and Housing Units'!$B$2:$P$2,0))*INDEX(Assumptions!$A$1:$H$16,MATCH('Property Value Dist'!AZ$4,Assumptions!$A$1:$A$16,0),MATCH('Property Value Dist'!AZ$2,Assumptions!$A$1:$H$1,0)),0)</f>
        <v>2283</v>
      </c>
      <c r="BA94" s="17">
        <f>ROUND(INDEX('Pop and Housing Units'!$B$2:$P$115,MATCH('Property Value Dist'!$B94,'Pop and Housing Units'!$B$2:$B$115,0),MATCH('Property Value Dist'!BA$2,'Pop and Housing Units'!$B$2:$P$2,0))*INDEX(Assumptions!$A$1:$H$16,MATCH('Property Value Dist'!BA$4,Assumptions!$A$1:$A$16,0),MATCH('Property Value Dist'!BA$2,Assumptions!$A$1:$H$1,0)),0)</f>
        <v>5269</v>
      </c>
      <c r="BB94" s="17">
        <f>ROUND(INDEX('Pop and Housing Units'!$B$2:$P$115,MATCH('Property Value Dist'!$B94,'Pop and Housing Units'!$B$2:$B$115,0),MATCH('Property Value Dist'!BB$2,'Pop and Housing Units'!$B$2:$P$2,0))*INDEX(Assumptions!$A$1:$H$16,MATCH('Property Value Dist'!BB$4,Assumptions!$A$1:$A$16,0),MATCH('Property Value Dist'!BB$2,Assumptions!$A$1:$H$1,0)),0)</f>
        <v>2810</v>
      </c>
      <c r="BC94" s="17">
        <f>ROUND(INDEX('Pop and Housing Units'!$B$2:$P$115,MATCH('Property Value Dist'!$B94,'Pop and Housing Units'!$B$2:$B$115,0),MATCH('Property Value Dist'!BC$2,'Pop and Housing Units'!$B$2:$P$2,0))*INDEX(Assumptions!$A$1:$H$16,MATCH('Property Value Dist'!BC$4,Assumptions!$A$1:$A$16,0),MATCH('Property Value Dist'!BC$2,Assumptions!$A$1:$H$1,0)),0)</f>
        <v>104433</v>
      </c>
      <c r="BD94" s="17">
        <f>ROUND(INDEX('Pop and Housing Units'!$B$2:$P$115,MATCH('Property Value Dist'!$B94,'Pop and Housing Units'!$B$2:$B$115,0),MATCH('Property Value Dist'!BD$2,'Pop and Housing Units'!$B$2:$P$2,0))*INDEX(Assumptions!$A$1:$H$16,MATCH('Property Value Dist'!BD$4,Assumptions!$A$1:$A$16,0),MATCH('Property Value Dist'!BD$2,Assumptions!$A$1:$H$1,0)),0)</f>
        <v>146479</v>
      </c>
      <c r="BE94" s="17">
        <f>ROUND(INDEX('Pop and Housing Units'!$B$2:$P$115,MATCH('Property Value Dist'!$B94,'Pop and Housing Units'!$B$2:$B$115,0),MATCH('Property Value Dist'!BE$2,'Pop and Housing Units'!$B$2:$P$2,0))*INDEX(Assumptions!$A$1:$H$16,MATCH('Property Value Dist'!BE$4,Assumptions!$A$1:$A$16,0),MATCH('Property Value Dist'!BE$2,Assumptions!$A$1:$H$1,0)),0)</f>
        <v>198276</v>
      </c>
      <c r="BF94" s="17">
        <f>ROUND(INDEX('Pop and Housing Units'!$B$2:$P$115,MATCH('Property Value Dist'!$B94,'Pop and Housing Units'!$B$2:$B$115,0),MATCH('Property Value Dist'!BF$2,'Pop and Housing Units'!$B$2:$P$2,0))*INDEX(Assumptions!$A$1:$H$16,MATCH('Property Value Dist'!BF$4,Assumptions!$A$1:$A$16,0),MATCH('Property Value Dist'!BF$2,Assumptions!$A$1:$H$1,0)),0)</f>
        <v>195760</v>
      </c>
      <c r="BG94" s="17">
        <f>ROUND(INDEX('Pop and Housing Units'!$B$2:$P$115,MATCH('Property Value Dist'!$B94,'Pop and Housing Units'!$B$2:$B$115,0),MATCH('Property Value Dist'!BG$2,'Pop and Housing Units'!$B$2:$P$2,0))*INDEX(Assumptions!$A$1:$H$16,MATCH('Property Value Dist'!BG$4,Assumptions!$A$1:$A$16,0),MATCH('Property Value Dist'!BG$2,Assumptions!$A$1:$H$1,0)),0)</f>
        <v>124984</v>
      </c>
      <c r="BH94" s="17">
        <f>ROUND(INDEX('Pop and Housing Units'!$B$2:$P$115,MATCH('Property Value Dist'!$B94,'Pop and Housing Units'!$B$2:$B$115,0),MATCH('Property Value Dist'!BH$2,'Pop and Housing Units'!$B$2:$P$2,0))*INDEX(Assumptions!$A$1:$H$16,MATCH('Property Value Dist'!BH$4,Assumptions!$A$1:$A$16,0),MATCH('Property Value Dist'!BH$2,Assumptions!$A$1:$H$1,0)),0)</f>
        <v>71195</v>
      </c>
      <c r="BI94" s="17">
        <f>ROUND(INDEX('Pop and Housing Units'!$B$2:$P$115,MATCH('Property Value Dist'!$B94,'Pop and Housing Units'!$B$2:$B$115,0),MATCH('Property Value Dist'!BI$2,'Pop and Housing Units'!$B$2:$P$2,0))*INDEX(Assumptions!$A$1:$H$16,MATCH('Property Value Dist'!BI$4,Assumptions!$A$1:$A$16,0),MATCH('Property Value Dist'!BI$2,Assumptions!$A$1:$H$1,0)),0)</f>
        <v>132114</v>
      </c>
      <c r="BJ94" s="17">
        <f>ROUND(INDEX('Pop and Housing Units'!$B$2:$P$115,MATCH('Property Value Dist'!$B94,'Pop and Housing Units'!$B$2:$B$115,0),MATCH('Property Value Dist'!BJ$2,'Pop and Housing Units'!$B$2:$P$2,0))*INDEX(Assumptions!$A$1:$H$16,MATCH('Property Value Dist'!BJ$4,Assumptions!$A$1:$A$16,0),MATCH('Property Value Dist'!BJ$2,Assumptions!$A$1:$H$1,0)),0)</f>
        <v>43933</v>
      </c>
      <c r="BK94" s="17">
        <f>ROUND(INDEX('Pop and Housing Units'!$B$2:$P$115,MATCH('Property Value Dist'!$B94,'Pop and Housing Units'!$B$2:$B$115,0),MATCH('Property Value Dist'!BK$2,'Pop and Housing Units'!$B$2:$P$2,0))*INDEX(Assumptions!$A$1:$H$16,MATCH('Property Value Dist'!BK$4,Assumptions!$A$1:$A$16,0),MATCH('Property Value Dist'!BK$2,Assumptions!$A$1:$H$1,0)),0)</f>
        <v>14575</v>
      </c>
      <c r="BL94" s="17">
        <f>ROUND(INDEX('Pop and Housing Units'!$B$2:$P$115,MATCH('Property Value Dist'!$B94,'Pop and Housing Units'!$B$2:$B$115,0),MATCH('Property Value Dist'!BL$2,'Pop and Housing Units'!$B$2:$P$2,0))*INDEX(Assumptions!$A$1:$H$16,MATCH('Property Value Dist'!BL$4,Assumptions!$A$1:$A$16,0),MATCH('Property Value Dist'!BL$2,Assumptions!$A$1:$H$1,0)),0)</f>
        <v>9437</v>
      </c>
      <c r="BM94" s="17">
        <f>ROUND(INDEX('Pop and Housing Units'!$B$2:$P$115,MATCH('Property Value Dist'!$B94,'Pop and Housing Units'!$B$2:$B$115,0),MATCH('Property Value Dist'!BM$2,'Pop and Housing Units'!$B$2:$P$2,0))*INDEX(Assumptions!$A$1:$H$16,MATCH('Property Value Dist'!BM$4,Assumptions!$A$1:$A$16,0),MATCH('Property Value Dist'!BM$2,Assumptions!$A$1:$H$1,0)),0)</f>
        <v>1887</v>
      </c>
      <c r="BN94" s="17">
        <f>ROUND(INDEX('Pop and Housing Units'!$B$2:$P$115,MATCH('Property Value Dist'!$B94,'Pop and Housing Units'!$B$2:$B$115,0),MATCH('Property Value Dist'!BN$2,'Pop and Housing Units'!$B$2:$P$2,0))*INDEX(Assumptions!$A$1:$H$16,MATCH('Property Value Dist'!BN$4,Assumptions!$A$1:$A$16,0),MATCH('Property Value Dist'!BN$2,Assumptions!$A$1:$H$1,0)),0)</f>
        <v>315</v>
      </c>
      <c r="BO94" s="17">
        <f>ROUND(INDEX('Pop and Housing Units'!$B$2:$P$115,MATCH('Property Value Dist'!$B94,'Pop and Housing Units'!$B$2:$B$115,0),MATCH('Property Value Dist'!BO$2,'Pop and Housing Units'!$B$2:$P$2,0))*INDEX(Assumptions!$A$1:$H$16,MATCH('Property Value Dist'!BO$4,Assumptions!$A$1:$A$16,0),MATCH('Property Value Dist'!BO$2,Assumptions!$A$1:$H$1,0)),0)</f>
        <v>5138</v>
      </c>
      <c r="BP94" s="17">
        <f>ROUND(INDEX('Pop and Housing Units'!$B$2:$P$115,MATCH('Property Value Dist'!$B94,'Pop and Housing Units'!$B$2:$B$115,0),MATCH('Property Value Dist'!BP$2,'Pop and Housing Units'!$B$2:$P$2,0))*INDEX(Assumptions!$A$1:$H$16,MATCH('Property Value Dist'!BP$4,Assumptions!$A$1:$A$16,0),MATCH('Property Value Dist'!BP$2,Assumptions!$A$1:$H$1,0)),0)</f>
        <v>24897</v>
      </c>
      <c r="BQ94" s="17">
        <f>ROUND(INDEX('Pop and Housing Units'!$B$2:$P$115,MATCH('Property Value Dist'!$B94,'Pop and Housing Units'!$B$2:$B$115,0),MATCH('Property Value Dist'!BQ$2,'Pop and Housing Units'!$B$2:$P$2,0))*INDEX(Assumptions!$A$1:$H$16,MATCH('Property Value Dist'!BQ$4,Assumptions!$A$1:$A$16,0),MATCH('Property Value Dist'!BQ$2,Assumptions!$A$1:$H$1,0)),0)</f>
        <v>51795</v>
      </c>
      <c r="BR94" s="17">
        <f>ROUND(INDEX('Pop and Housing Units'!$B$2:$P$115,MATCH('Property Value Dist'!$B94,'Pop and Housing Units'!$B$2:$B$115,0),MATCH('Property Value Dist'!BR$2,'Pop and Housing Units'!$B$2:$P$2,0))*INDEX(Assumptions!$A$1:$H$16,MATCH('Property Value Dist'!BR$4,Assumptions!$A$1:$A$16,0),MATCH('Property Value Dist'!BR$2,Assumptions!$A$1:$H$1,0)),0)</f>
        <v>43824</v>
      </c>
      <c r="BS94" s="17">
        <f>ROUND(INDEX('Pop and Housing Units'!$B$2:$P$115,MATCH('Property Value Dist'!$B94,'Pop and Housing Units'!$B$2:$B$115,0),MATCH('Property Value Dist'!BS$2,'Pop and Housing Units'!$B$2:$P$2,0))*INDEX(Assumptions!$A$1:$H$16,MATCH('Property Value Dist'!BS$4,Assumptions!$A$1:$A$16,0),MATCH('Property Value Dist'!BS$2,Assumptions!$A$1:$H$1,0)),0)</f>
        <v>52648</v>
      </c>
      <c r="BT94" s="17">
        <f>ROUND(INDEX('Pop and Housing Units'!$B$2:$P$115,MATCH('Property Value Dist'!$B94,'Pop and Housing Units'!$B$2:$B$115,0),MATCH('Property Value Dist'!BT$2,'Pop and Housing Units'!$B$2:$P$2,0))*INDEX(Assumptions!$A$1:$H$16,MATCH('Property Value Dist'!BT$4,Assumptions!$A$1:$A$16,0),MATCH('Property Value Dist'!BT$2,Assumptions!$A$1:$H$1,0)),0)</f>
        <v>33622</v>
      </c>
      <c r="BU94" s="17">
        <f>ROUND(INDEX('Pop and Housing Units'!$B$2:$P$115,MATCH('Property Value Dist'!$B94,'Pop and Housing Units'!$B$2:$B$115,0),MATCH('Property Value Dist'!BU$2,'Pop and Housing Units'!$B$2:$P$2,0))*INDEX(Assumptions!$A$1:$H$16,MATCH('Property Value Dist'!BU$4,Assumptions!$A$1:$A$16,0),MATCH('Property Value Dist'!BU$2,Assumptions!$A$1:$H$1,0)),0)</f>
        <v>19091</v>
      </c>
      <c r="BV94" s="17">
        <f>ROUND(INDEX('Pop and Housing Units'!$B$2:$P$115,MATCH('Property Value Dist'!$B94,'Pop and Housing Units'!$B$2:$B$115,0),MATCH('Property Value Dist'!BV$2,'Pop and Housing Units'!$B$2:$P$2,0))*INDEX(Assumptions!$A$1:$H$16,MATCH('Property Value Dist'!BV$4,Assumptions!$A$1:$A$16,0),MATCH('Property Value Dist'!BV$2,Assumptions!$A$1:$H$1,0)),0)</f>
        <v>55829</v>
      </c>
      <c r="BW94" s="17">
        <f>ROUND(INDEX('Pop and Housing Units'!$B$2:$P$115,MATCH('Property Value Dist'!$B94,'Pop and Housing Units'!$B$2:$B$115,0),MATCH('Property Value Dist'!BW$2,'Pop and Housing Units'!$B$2:$P$2,0))*INDEX(Assumptions!$A$1:$H$16,MATCH('Property Value Dist'!BW$4,Assumptions!$A$1:$A$16,0),MATCH('Property Value Dist'!BW$2,Assumptions!$A$1:$H$1,0)),0)</f>
        <v>26275</v>
      </c>
      <c r="BX94" s="17">
        <f>ROUND(INDEX('Pop and Housing Units'!$B$2:$P$115,MATCH('Property Value Dist'!$B94,'Pop and Housing Units'!$B$2:$B$115,0),MATCH('Property Value Dist'!BX$2,'Pop and Housing Units'!$B$2:$P$2,0))*INDEX(Assumptions!$A$1:$H$16,MATCH('Property Value Dist'!BX$4,Assumptions!$A$1:$A$16,0),MATCH('Property Value Dist'!BX$2,Assumptions!$A$1:$H$1,0)),0)</f>
        <v>10005</v>
      </c>
      <c r="BY94" s="17">
        <f>ROUND(INDEX('Pop and Housing Units'!$B$2:$P$115,MATCH('Property Value Dist'!$B94,'Pop and Housing Units'!$B$2:$B$115,0),MATCH('Property Value Dist'!BY$2,'Pop and Housing Units'!$B$2:$P$2,0))*INDEX(Assumptions!$A$1:$H$16,MATCH('Property Value Dist'!BY$4,Assumptions!$A$1:$A$16,0),MATCH('Property Value Dist'!BY$2,Assumptions!$A$1:$H$1,0)),0)</f>
        <v>5183</v>
      </c>
      <c r="BZ94" s="17">
        <f>ROUND(INDEX('Pop and Housing Units'!$B$2:$P$115,MATCH('Property Value Dist'!$B94,'Pop and Housing Units'!$B$2:$B$115,0),MATCH('Property Value Dist'!BZ$2,'Pop and Housing Units'!$B$2:$P$2,0))*INDEX(Assumptions!$A$1:$H$16,MATCH('Property Value Dist'!BZ$4,Assumptions!$A$1:$A$16,0),MATCH('Property Value Dist'!BZ$2,Assumptions!$A$1:$H$1,0)),0)</f>
        <v>3543</v>
      </c>
      <c r="CA94" s="17">
        <f>ROUND(INDEX('Pop and Housing Units'!$B$2:$P$115,MATCH('Property Value Dist'!$B94,'Pop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94" s="17">
        <f>ROUND(INDEX('Pop and Housing Units'!$B$2:$P$115,MATCH('Property Value Dist'!$B94,'Pop and Housing Units'!$B$2:$B$115,0),MATCH('Property Value Dist'!CB$2,'Pop and Housing Units'!$B$2:$P$2,0))*INDEX(Assumptions!$A$1:$H$16,MATCH('Property Value Dist'!CB$4,Assumptions!$A$1:$A$16,0),MATCH('Property Value Dist'!CB$2,Assumptions!$A$1:$H$1,0)),0)</f>
        <v>1312</v>
      </c>
    </row>
    <row r="95" spans="2:80">
      <c r="B95" s="18">
        <f t="shared" si="7"/>
        <v>2110</v>
      </c>
      <c r="C95" s="19">
        <f>ROUND(INDEX('Pop and Housing Units'!$B$2:$P$115,MATCH('Property Value Dist'!$B95,'Pop and Housing Units'!$B$2:$B$115,0),MATCH('Property Value Dist'!C$2,'Pop and Housing Units'!$B$2:$P$2,0))*INDEX(Assumptions!$A$1:$H$16,MATCH('Property Value Dist'!C$4,Assumptions!$A$1:$A$16,0),MATCH('Property Value Dist'!C$2,Assumptions!$A$1:$H$1,0)),0)</f>
        <v>2011993</v>
      </c>
      <c r="D95" s="19">
        <f>ROUND(INDEX('Pop and Housing Units'!$B$2:$P$115,MATCH('Property Value Dist'!$B95,'Pop and Housing Units'!$B$2:$B$115,0),MATCH('Property Value Dist'!D$2,'Pop and Housing Units'!$B$2:$P$2,0))*INDEX(Assumptions!$A$1:$H$16,MATCH('Property Value Dist'!D$4,Assumptions!$A$1:$A$16,0),MATCH('Property Value Dist'!D$2,Assumptions!$A$1:$H$1,0)),0)</f>
        <v>2147685</v>
      </c>
      <c r="E95" s="19">
        <f>ROUND(INDEX('Pop and Housing Units'!$B$2:$P$115,MATCH('Property Value Dist'!$B95,'Pop and Housing Units'!$B$2:$B$115,0),MATCH('Property Value Dist'!E$2,'Pop and Housing Units'!$B$2:$P$2,0))*INDEX(Assumptions!$A$1:$H$16,MATCH('Property Value Dist'!E$4,Assumptions!$A$1:$A$16,0),MATCH('Property Value Dist'!E$2,Assumptions!$A$1:$H$1,0)),0)</f>
        <v>3251942</v>
      </c>
      <c r="F95" s="19">
        <f>ROUND(INDEX('Pop and Housing Units'!$B$2:$P$115,MATCH('Property Value Dist'!$B95,'Pop and Housing Units'!$B$2:$B$115,0),MATCH('Property Value Dist'!F$2,'Pop and Housing Units'!$B$2:$P$2,0))*INDEX(Assumptions!$A$1:$H$16,MATCH('Property Value Dist'!F$4,Assumptions!$A$1:$A$16,0),MATCH('Property Value Dist'!F$2,Assumptions!$A$1:$H$1,0)),0)</f>
        <v>7505201</v>
      </c>
      <c r="G95" s="19">
        <f>ROUND(INDEX('Pop and Housing Units'!$B$2:$P$115,MATCH('Property Value Dist'!$B95,'Pop and Housing Units'!$B$2:$B$115,0),MATCH('Property Value Dist'!G$2,'Pop and Housing Units'!$B$2:$P$2,0))*INDEX(Assumptions!$A$1:$H$16,MATCH('Property Value Dist'!G$4,Assumptions!$A$1:$A$16,0),MATCH('Property Value Dist'!G$2,Assumptions!$A$1:$H$1,0)),0)</f>
        <v>5044019</v>
      </c>
      <c r="H95" s="19">
        <f>ROUND(INDEX('Pop and Housing Units'!$B$2:$P$115,MATCH('Property Value Dist'!$B95,'Pop and Housing Units'!$B$2:$B$115,0),MATCH('Property Value Dist'!H$2,'Pop and Housing Units'!$B$2:$P$2,0))*INDEX(Assumptions!$A$1:$H$16,MATCH('Property Value Dist'!H$4,Assumptions!$A$1:$A$16,0),MATCH('Property Value Dist'!H$2,Assumptions!$A$1:$H$1,0)),0)</f>
        <v>3827465</v>
      </c>
      <c r="I95" s="19">
        <f>ROUND(INDEX('Pop and Housing Units'!$B$2:$P$115,MATCH('Property Value Dist'!$B95,'Pop and Housing Units'!$B$2:$B$115,0),MATCH('Property Value Dist'!I$2,'Pop and Housing Units'!$B$2:$P$2,0))*INDEX(Assumptions!$A$1:$H$16,MATCH('Property Value Dist'!I$4,Assumptions!$A$1:$A$16,0),MATCH('Property Value Dist'!I$2,Assumptions!$A$1:$H$1,0)),0)</f>
        <v>10724389</v>
      </c>
      <c r="J95" s="19">
        <f>ROUND(INDEX('Pop and Housing Units'!$B$2:$P$115,MATCH('Property Value Dist'!$B95,'Pop and Housing Units'!$B$2:$B$115,0),MATCH('Property Value Dist'!J$2,'Pop and Housing Units'!$B$2:$P$2,0))*INDEX(Assumptions!$A$1:$H$16,MATCH('Property Value Dist'!J$4,Assumptions!$A$1:$A$16,0),MATCH('Property Value Dist'!J$2,Assumptions!$A$1:$H$1,0)),0)</f>
        <v>5385590</v>
      </c>
      <c r="K95" s="19">
        <f>ROUND(INDEX('Pop and Housing Units'!$B$2:$P$115,MATCH('Property Value Dist'!$B95,'Pop and Housing Units'!$B$2:$B$115,0),MATCH('Property Value Dist'!K$2,'Pop and Housing Units'!$B$2:$P$2,0))*INDEX(Assumptions!$A$1:$H$16,MATCH('Property Value Dist'!K$4,Assumptions!$A$1:$A$16,0),MATCH('Property Value Dist'!K$2,Assumptions!$A$1:$H$1,0)),0)</f>
        <v>2470540</v>
      </c>
      <c r="L95" s="19">
        <f>ROUND(INDEX('Pop and Housing Units'!$B$2:$P$115,MATCH('Property Value Dist'!$B95,'Pop and Housing Units'!$B$2:$B$115,0),MATCH('Property Value Dist'!L$2,'Pop and Housing Units'!$B$2:$P$2,0))*INDEX(Assumptions!$A$1:$H$16,MATCH('Property Value Dist'!L$4,Assumptions!$A$1:$A$16,0),MATCH('Property Value Dist'!L$2,Assumptions!$A$1:$H$1,0)),0)</f>
        <v>2681097</v>
      </c>
      <c r="M95" s="19">
        <f>ROUND(INDEX('Pop and Housing Units'!$B$2:$P$115,MATCH('Property Value Dist'!$B95,'Pop and Housing Units'!$B$2:$B$115,0),MATCH('Property Value Dist'!M$2,'Pop and Housing Units'!$B$2:$P$2,0))*INDEX(Assumptions!$A$1:$H$16,MATCH('Property Value Dist'!M$4,Assumptions!$A$1:$A$16,0),MATCH('Property Value Dist'!M$2,Assumptions!$A$1:$H$1,0)),0)</f>
        <v>931132</v>
      </c>
      <c r="N95" s="19">
        <f>ROUND(INDEX('Pop and Housing Units'!$B$2:$P$115,MATCH('Property Value Dist'!$B95,'Pop and Housing Units'!$B$2:$B$115,0),MATCH('Property Value Dist'!N$2,'Pop and Housing Units'!$B$2:$P$2,0))*INDEX(Assumptions!$A$1:$H$16,MATCH('Property Value Dist'!N$4,Assumptions!$A$1:$A$16,0),MATCH('Property Value Dist'!N$2,Assumptions!$A$1:$H$1,0)),0)</f>
        <v>528733</v>
      </c>
      <c r="O95" s="19">
        <f>ROUND(INDEX('Pop and Housing Units'!$B$2:$P$115,MATCH('Property Value Dist'!$B95,'Pop and Housing Units'!$B$2:$B$115,0),MATCH('Property Value Dist'!O$2,'Pop and Housing Units'!$B$2:$P$2,0))*INDEX(Assumptions!$A$1:$H$16,MATCH('Property Value Dist'!O$4,Assumptions!$A$1:$A$16,0),MATCH('Property Value Dist'!O$2,Assumptions!$A$1:$H$1,0)),0)</f>
        <v>280743</v>
      </c>
      <c r="P95" s="19">
        <f>ROUND(INDEX('Pop and Housing Units'!$B$2:$P$115,MATCH('Property Value Dist'!$B95,'Pop and Housing Units'!$B$2:$B$115,0),MATCH('Property Value Dist'!P$2,'Pop and Housing Units'!$B$2:$P$2,0))*INDEX(Assumptions!$A$1:$H$16,MATCH('Property Value Dist'!P$4,Assumptions!$A$1:$A$16,0),MATCH('Property Value Dist'!P$2,Assumptions!$A$1:$H$1,0)),0)</f>
        <v>2067047</v>
      </c>
      <c r="Q95" s="19">
        <f>ROUND(INDEX('Pop and Housing Units'!$B$2:$P$115,MATCH('Property Value Dist'!$B95,'Pop and Housing Units'!$B$2:$B$115,0),MATCH('Property Value Dist'!Q$2,'Pop and Housing Units'!$B$2:$P$2,0))*INDEX(Assumptions!$A$1:$H$16,MATCH('Property Value Dist'!Q$4,Assumptions!$A$1:$A$16,0),MATCH('Property Value Dist'!Q$2,Assumptions!$A$1:$H$1,0)),0)</f>
        <v>1753561</v>
      </c>
      <c r="R95" s="19">
        <f>ROUND(INDEX('Pop and Housing Units'!$B$2:$P$115,MATCH('Property Value Dist'!$B95,'Pop and Housing Units'!$B$2:$B$115,0),MATCH('Property Value Dist'!R$2,'Pop and Housing Units'!$B$2:$P$2,0))*INDEX(Assumptions!$A$1:$H$16,MATCH('Property Value Dist'!R$4,Assumptions!$A$1:$A$16,0),MATCH('Property Value Dist'!R$2,Assumptions!$A$1:$H$1,0)),0)</f>
        <v>2262976</v>
      </c>
      <c r="S95" s="19">
        <f>ROUND(INDEX('Pop and Housing Units'!$B$2:$P$115,MATCH('Property Value Dist'!$B95,'Pop and Housing Units'!$B$2:$B$115,0),MATCH('Property Value Dist'!S$2,'Pop and Housing Units'!$B$2:$P$2,0))*INDEX(Assumptions!$A$1:$H$16,MATCH('Property Value Dist'!S$4,Assumptions!$A$1:$A$16,0),MATCH('Property Value Dist'!S$2,Assumptions!$A$1:$H$1,0)),0)</f>
        <v>4999446</v>
      </c>
      <c r="T95" s="19">
        <f>ROUND(INDEX('Pop and Housing Units'!$B$2:$P$115,MATCH('Property Value Dist'!$B95,'Pop and Housing Units'!$B$2:$B$115,0),MATCH('Property Value Dist'!T$2,'Pop and Housing Units'!$B$2:$P$2,0))*INDEX(Assumptions!$A$1:$H$16,MATCH('Property Value Dist'!T$4,Assumptions!$A$1:$A$16,0),MATCH('Property Value Dist'!T$2,Assumptions!$A$1:$H$1,0)),0)</f>
        <v>3657335</v>
      </c>
      <c r="U95" s="19">
        <f>ROUND(INDEX('Pop and Housing Units'!$B$2:$P$115,MATCH('Property Value Dist'!$B95,'Pop and Housing Units'!$B$2:$B$115,0),MATCH('Property Value Dist'!U$2,'Pop and Housing Units'!$B$2:$P$2,0))*INDEX(Assumptions!$A$1:$H$16,MATCH('Property Value Dist'!U$4,Assumptions!$A$1:$A$16,0),MATCH('Property Value Dist'!U$2,Assumptions!$A$1:$H$1,0)),0)</f>
        <v>3092407</v>
      </c>
      <c r="V95" s="19">
        <f>ROUND(INDEX('Pop and Housing Units'!$B$2:$P$115,MATCH('Property Value Dist'!$B95,'Pop and Housing Units'!$B$2:$B$115,0),MATCH('Property Value Dist'!V$2,'Pop and Housing Units'!$B$2:$P$2,0))*INDEX(Assumptions!$A$1:$H$16,MATCH('Property Value Dist'!V$4,Assumptions!$A$1:$A$16,0),MATCH('Property Value Dist'!V$2,Assumptions!$A$1:$H$1,0)),0)</f>
        <v>7980827</v>
      </c>
      <c r="W95" s="19">
        <f>ROUND(INDEX('Pop and Housing Units'!$B$2:$P$115,MATCH('Property Value Dist'!$B95,'Pop and Housing Units'!$B$2:$B$115,0),MATCH('Property Value Dist'!W$2,'Pop and Housing Units'!$B$2:$P$2,0))*INDEX(Assumptions!$A$1:$H$16,MATCH('Property Value Dist'!W$4,Assumptions!$A$1:$A$16,0),MATCH('Property Value Dist'!W$2,Assumptions!$A$1:$H$1,0)),0)</f>
        <v>3676928</v>
      </c>
      <c r="X95" s="19">
        <f>ROUND(INDEX('Pop and Housing Units'!$B$2:$P$115,MATCH('Property Value Dist'!$B95,'Pop and Housing Units'!$B$2:$B$115,0),MATCH('Property Value Dist'!X$2,'Pop and Housing Units'!$B$2:$P$2,0))*INDEX(Assumptions!$A$1:$H$16,MATCH('Property Value Dist'!X$4,Assumptions!$A$1:$A$16,0),MATCH('Property Value Dist'!X$2,Assumptions!$A$1:$H$1,0)),0)</f>
        <v>1587022</v>
      </c>
      <c r="Y95" s="19">
        <f>ROUND(INDEX('Pop and Housing Units'!$B$2:$P$115,MATCH('Property Value Dist'!$B95,'Pop and Housing Units'!$B$2:$B$115,0),MATCH('Property Value Dist'!Y$2,'Pop and Housing Units'!$B$2:$P$2,0))*INDEX(Assumptions!$A$1:$H$16,MATCH('Property Value Dist'!Y$4,Assumptions!$A$1:$A$16,0),MATCH('Property Value Dist'!Y$2,Assumptions!$A$1:$H$1,0)),0)</f>
        <v>1012298</v>
      </c>
      <c r="Z95" s="19">
        <f>ROUND(INDEX('Pop and Housing Units'!$B$2:$P$115,MATCH('Property Value Dist'!$B95,'Pop and Housing Units'!$B$2:$B$115,0),MATCH('Property Value Dist'!Z$2,'Pop and Housing Units'!$B$2:$P$2,0))*INDEX(Assumptions!$A$1:$H$16,MATCH('Property Value Dist'!Z$4,Assumptions!$A$1:$A$16,0),MATCH('Property Value Dist'!Z$2,Assumptions!$A$1:$H$1,0)),0)</f>
        <v>261238</v>
      </c>
      <c r="AA95" s="19">
        <f>ROUND(INDEX('Pop and Housing Units'!$B$2:$P$115,MATCH('Property Value Dist'!$B95,'Pop and Housing Units'!$B$2:$B$115,0),MATCH('Property Value Dist'!AA$2,'Pop and Housing Units'!$B$2:$P$2,0))*INDEX(Assumptions!$A$1:$H$16,MATCH('Property Value Dist'!AA$4,Assumptions!$A$1:$A$16,0),MATCH('Property Value Dist'!AA$2,Assumptions!$A$1:$H$1,0)),0)</f>
        <v>182867</v>
      </c>
      <c r="AB95" s="19">
        <f>ROUND(INDEX('Pop and Housing Units'!$B$2:$P$115,MATCH('Property Value Dist'!$B95,'Pop and Housing Units'!$B$2:$B$115,0),MATCH('Property Value Dist'!AB$2,'Pop and Housing Units'!$B$2:$P$2,0))*INDEX(Assumptions!$A$1:$H$16,MATCH('Property Value Dist'!AB$4,Assumptions!$A$1:$A$16,0),MATCH('Property Value Dist'!AB$2,Assumptions!$A$1:$H$1,0)),0)</f>
        <v>120823</v>
      </c>
      <c r="AC95" s="19">
        <f>ROUND(INDEX('Pop and Housing Units'!$B$2:$P$115,MATCH('Property Value Dist'!$B95,'Pop and Housing Units'!$B$2:$B$115,0),MATCH('Property Value Dist'!AC$2,'Pop and Housing Units'!$B$2:$P$2,0))*INDEX(Assumptions!$A$1:$H$16,MATCH('Property Value Dist'!AC$4,Assumptions!$A$1:$A$16,0),MATCH('Property Value Dist'!AC$2,Assumptions!$A$1:$H$1,0)),0)</f>
        <v>1306144</v>
      </c>
      <c r="AD95" s="19">
        <f>ROUND(INDEX('Pop and Housing Units'!$B$2:$P$115,MATCH('Property Value Dist'!$B95,'Pop and Housing Units'!$B$2:$B$115,0),MATCH('Property Value Dist'!AD$2,'Pop and Housing Units'!$B$2:$P$2,0))*INDEX(Assumptions!$A$1:$H$16,MATCH('Property Value Dist'!AD$4,Assumptions!$A$1:$A$16,0),MATCH('Property Value Dist'!AD$2,Assumptions!$A$1:$H$1,0)),0)</f>
        <v>2285751</v>
      </c>
      <c r="AE95" s="19">
        <f>ROUND(INDEX('Pop and Housing Units'!$B$2:$P$115,MATCH('Property Value Dist'!$B95,'Pop and Housing Units'!$B$2:$B$115,0),MATCH('Property Value Dist'!AE$2,'Pop and Housing Units'!$B$2:$P$2,0))*INDEX(Assumptions!$A$1:$H$16,MATCH('Property Value Dist'!AE$4,Assumptions!$A$1:$A$16,0),MATCH('Property Value Dist'!AE$2,Assumptions!$A$1:$H$1,0)),0)</f>
        <v>4120223</v>
      </c>
      <c r="AF95" s="19">
        <f>ROUND(INDEX('Pop and Housing Units'!$B$2:$P$115,MATCH('Property Value Dist'!$B95,'Pop and Housing Units'!$B$2:$B$115,0),MATCH('Property Value Dist'!AF$2,'Pop and Housing Units'!$B$2:$P$2,0))*INDEX(Assumptions!$A$1:$H$16,MATCH('Property Value Dist'!AF$4,Assumptions!$A$1:$A$16,0),MATCH('Property Value Dist'!AF$2,Assumptions!$A$1:$H$1,0)),0)</f>
        <v>7928585</v>
      </c>
      <c r="AG95" s="19">
        <f>ROUND(INDEX('Pop and Housing Units'!$B$2:$P$115,MATCH('Property Value Dist'!$B95,'Pop and Housing Units'!$B$2:$B$115,0),MATCH('Property Value Dist'!AG$2,'Pop and Housing Units'!$B$2:$P$2,0))*INDEX(Assumptions!$A$1:$H$16,MATCH('Property Value Dist'!AG$4,Assumptions!$A$1:$A$16,0),MATCH('Property Value Dist'!AG$2,Assumptions!$A$1:$H$1,0)),0)</f>
        <v>3863397</v>
      </c>
      <c r="AH95" s="19">
        <f>ROUND(INDEX('Pop and Housing Units'!$B$2:$P$115,MATCH('Property Value Dist'!$B95,'Pop and Housing Units'!$B$2:$B$115,0),MATCH('Property Value Dist'!AH$2,'Pop and Housing Units'!$B$2:$P$2,0))*INDEX(Assumptions!$A$1:$H$16,MATCH('Property Value Dist'!AH$4,Assumptions!$A$1:$A$16,0),MATCH('Property Value Dist'!AH$2,Assumptions!$A$1:$H$1,0)),0)</f>
        <v>2792065</v>
      </c>
      <c r="AI95" s="19">
        <f>ROUND(INDEX('Pop and Housing Units'!$B$2:$P$115,MATCH('Property Value Dist'!$B95,'Pop and Housing Units'!$B$2:$B$115,0),MATCH('Property Value Dist'!AI$2,'Pop and Housing Units'!$B$2:$P$2,0))*INDEX(Assumptions!$A$1:$H$16,MATCH('Property Value Dist'!AI$4,Assumptions!$A$1:$A$16,0),MATCH('Property Value Dist'!AI$2,Assumptions!$A$1:$H$1,0)),0)</f>
        <v>6948977</v>
      </c>
      <c r="AJ95" s="19">
        <f>ROUND(INDEX('Pop and Housing Units'!$B$2:$P$115,MATCH('Property Value Dist'!$B95,'Pop and Housing Units'!$B$2:$B$115,0),MATCH('Property Value Dist'!AJ$2,'Pop and Housing Units'!$B$2:$P$2,0))*INDEX(Assumptions!$A$1:$H$16,MATCH('Property Value Dist'!AJ$4,Assumptions!$A$1:$A$16,0),MATCH('Property Value Dist'!AJ$2,Assumptions!$A$1:$H$1,0)),0)</f>
        <v>3698294</v>
      </c>
      <c r="AK95" s="19">
        <f>ROUND(INDEX('Pop and Housing Units'!$B$2:$P$115,MATCH('Property Value Dist'!$B95,'Pop and Housing Units'!$B$2:$B$115,0),MATCH('Property Value Dist'!AK$2,'Pop and Housing Units'!$B$2:$P$2,0))*INDEX(Assumptions!$A$1:$H$16,MATCH('Property Value Dist'!AK$4,Assumptions!$A$1:$A$16,0),MATCH('Property Value Dist'!AK$2,Assumptions!$A$1:$H$1,0)),0)</f>
        <v>1592321</v>
      </c>
      <c r="AL95" s="19">
        <f>ROUND(INDEX('Pop and Housing Units'!$B$2:$P$115,MATCH('Property Value Dist'!$B95,'Pop and Housing Units'!$B$2:$B$115,0),MATCH('Property Value Dist'!AL$2,'Pop and Housing Units'!$B$2:$P$2,0))*INDEX(Assumptions!$A$1:$H$16,MATCH('Property Value Dist'!AL$4,Assumptions!$A$1:$A$16,0),MATCH('Property Value Dist'!AL$2,Assumptions!$A$1:$H$1,0)),0)</f>
        <v>1562970</v>
      </c>
      <c r="AM95" s="19">
        <f>ROUND(INDEX('Pop and Housing Units'!$B$2:$P$115,MATCH('Property Value Dist'!$B95,'Pop and Housing Units'!$B$2:$B$115,0),MATCH('Property Value Dist'!AM$2,'Pop and Housing Units'!$B$2:$P$2,0))*INDEX(Assumptions!$A$1:$H$16,MATCH('Property Value Dist'!AM$4,Assumptions!$A$1:$A$16,0),MATCH('Property Value Dist'!AM$2,Assumptions!$A$1:$H$1,0)),0)</f>
        <v>319198</v>
      </c>
      <c r="AN95" s="19">
        <f>ROUND(INDEX('Pop and Housing Units'!$B$2:$P$115,MATCH('Property Value Dist'!$B95,'Pop and Housing Units'!$B$2:$B$115,0),MATCH('Property Value Dist'!AN$2,'Pop and Housing Units'!$B$2:$P$2,0))*INDEX(Assumptions!$A$1:$H$16,MATCH('Property Value Dist'!AN$4,Assumptions!$A$1:$A$16,0),MATCH('Property Value Dist'!AN$2,Assumptions!$A$1:$H$1,0)),0)</f>
        <v>132082</v>
      </c>
      <c r="AO95" s="19">
        <f>ROUND(INDEX('Pop and Housing Units'!$B$2:$P$115,MATCH('Property Value Dist'!$B95,'Pop and Housing Units'!$B$2:$B$115,0),MATCH('Property Value Dist'!AO$2,'Pop and Housing Units'!$B$2:$P$2,0))*INDEX(Assumptions!$A$1:$H$16,MATCH('Property Value Dist'!AO$4,Assumptions!$A$1:$A$16,0),MATCH('Property Value Dist'!AO$2,Assumptions!$A$1:$H$1,0)),0)</f>
        <v>139420</v>
      </c>
      <c r="AP95" s="19">
        <f>ROUND(INDEX('Pop and Housing Units'!$B$2:$P$115,MATCH('Property Value Dist'!$B95,'Pop and Housing Units'!$B$2:$B$115,0),MATCH('Property Value Dist'!AP$2,'Pop and Housing Units'!$B$2:$P$2,0))*INDEX(Assumptions!$A$1:$H$16,MATCH('Property Value Dist'!AP$4,Assumptions!$A$1:$A$16,0),MATCH('Property Value Dist'!AP$2,Assumptions!$A$1:$H$1,0)),0)</f>
        <v>166080</v>
      </c>
      <c r="AQ95" s="19">
        <f>ROUND(INDEX('Pop and Housing Units'!$B$2:$P$115,MATCH('Property Value Dist'!$B95,'Pop and Housing Units'!$B$2:$B$115,0),MATCH('Property Value Dist'!AQ$2,'Pop and Housing Units'!$B$2:$P$2,0))*INDEX(Assumptions!$A$1:$H$16,MATCH('Property Value Dist'!AQ$4,Assumptions!$A$1:$A$16,0),MATCH('Property Value Dist'!AQ$2,Assumptions!$A$1:$H$1,0)),0)</f>
        <v>166610</v>
      </c>
      <c r="AR95" s="19">
        <f>ROUND(INDEX('Pop and Housing Units'!$B$2:$P$115,MATCH('Property Value Dist'!$B95,'Pop and Housing Units'!$B$2:$B$115,0),MATCH('Property Value Dist'!AR$2,'Pop and Housing Units'!$B$2:$P$2,0))*INDEX(Assumptions!$A$1:$H$16,MATCH('Property Value Dist'!AR$4,Assumptions!$A$1:$A$16,0),MATCH('Property Value Dist'!AR$2,Assumptions!$A$1:$H$1,0)),0)</f>
        <v>139253</v>
      </c>
      <c r="AS95" s="19">
        <f>ROUND(INDEX('Pop and Housing Units'!$B$2:$P$115,MATCH('Property Value Dist'!$B95,'Pop and Housing Units'!$B$2:$B$115,0),MATCH('Property Value Dist'!AS$2,'Pop and Housing Units'!$B$2:$P$2,0))*INDEX(Assumptions!$A$1:$H$16,MATCH('Property Value Dist'!AS$4,Assumptions!$A$1:$A$16,0),MATCH('Property Value Dist'!AS$2,Assumptions!$A$1:$H$1,0)),0)</f>
        <v>152314</v>
      </c>
      <c r="AT95" s="19">
        <f>ROUND(INDEX('Pop and Housing Units'!$B$2:$P$115,MATCH('Property Value Dist'!$B95,'Pop and Housing Units'!$B$2:$B$115,0),MATCH('Property Value Dist'!AT$2,'Pop and Housing Units'!$B$2:$P$2,0))*INDEX(Assumptions!$A$1:$H$16,MATCH('Property Value Dist'!AT$4,Assumptions!$A$1:$A$16,0),MATCH('Property Value Dist'!AT$2,Assumptions!$A$1:$H$1,0)),0)</f>
        <v>77304</v>
      </c>
      <c r="AU95" s="19">
        <f>ROUND(INDEX('Pop and Housing Units'!$B$2:$P$115,MATCH('Property Value Dist'!$B95,'Pop and Housing Units'!$B$2:$B$115,0),MATCH('Property Value Dist'!AU$2,'Pop and Housing Units'!$B$2:$P$2,0))*INDEX(Assumptions!$A$1:$H$16,MATCH('Property Value Dist'!AU$4,Assumptions!$A$1:$A$16,0),MATCH('Property Value Dist'!AU$2,Assumptions!$A$1:$H$1,0)),0)</f>
        <v>29739</v>
      </c>
      <c r="AV95" s="19">
        <f>ROUND(INDEX('Pop and Housing Units'!$B$2:$P$115,MATCH('Property Value Dist'!$B95,'Pop and Housing Units'!$B$2:$B$115,0),MATCH('Property Value Dist'!AV$2,'Pop and Housing Units'!$B$2:$P$2,0))*INDEX(Assumptions!$A$1:$H$16,MATCH('Property Value Dist'!AV$4,Assumptions!$A$1:$A$16,0),MATCH('Property Value Dist'!AV$2,Assumptions!$A$1:$H$1,0)),0)</f>
        <v>89394</v>
      </c>
      <c r="AW95" s="19">
        <f>ROUND(INDEX('Pop and Housing Units'!$B$2:$P$115,MATCH('Property Value Dist'!$B95,'Pop and Housing Units'!$B$2:$B$115,0),MATCH('Property Value Dist'!AW$2,'Pop and Housing Units'!$B$2:$P$2,0))*INDEX(Assumptions!$A$1:$H$16,MATCH('Property Value Dist'!AW$4,Assumptions!$A$1:$A$16,0),MATCH('Property Value Dist'!AW$2,Assumptions!$A$1:$H$1,0)),0)</f>
        <v>25680</v>
      </c>
      <c r="AX95" s="19">
        <f>ROUND(INDEX('Pop and Housing Units'!$B$2:$P$115,MATCH('Property Value Dist'!$B95,'Pop and Housing Units'!$B$2:$B$115,0),MATCH('Property Value Dist'!AX$2,'Pop and Housing Units'!$B$2:$P$2,0))*INDEX(Assumptions!$A$1:$H$16,MATCH('Property Value Dist'!AX$4,Assumptions!$A$1:$A$16,0),MATCH('Property Value Dist'!AX$2,Assumptions!$A$1:$H$1,0)),0)</f>
        <v>16149</v>
      </c>
      <c r="AY95" s="19">
        <f>ROUND(INDEX('Pop and Housing Units'!$B$2:$P$115,MATCH('Property Value Dist'!$B95,'Pop and Housing Units'!$B$2:$B$115,0),MATCH('Property Value Dist'!AY$2,'Pop and Housing Units'!$B$2:$P$2,0))*INDEX(Assumptions!$A$1:$H$16,MATCH('Property Value Dist'!AY$4,Assumptions!$A$1:$A$16,0),MATCH('Property Value Dist'!AY$2,Assumptions!$A$1:$H$1,0)),0)</f>
        <v>9531</v>
      </c>
      <c r="AZ95" s="19">
        <f>ROUND(INDEX('Pop and Housing Units'!$B$2:$P$115,MATCH('Property Value Dist'!$B95,'Pop and Housing Units'!$B$2:$B$115,0),MATCH('Property Value Dist'!AZ$2,'Pop and Housing Units'!$B$2:$P$2,0))*INDEX(Assumptions!$A$1:$H$16,MATCH('Property Value Dist'!AZ$4,Assumptions!$A$1:$A$16,0),MATCH('Property Value Dist'!AZ$2,Assumptions!$A$1:$H$1,0)),0)</f>
        <v>2294</v>
      </c>
      <c r="BA95" s="19">
        <f>ROUND(INDEX('Pop and Housing Units'!$B$2:$P$115,MATCH('Property Value Dist'!$B95,'Pop and Housing Units'!$B$2:$B$115,0),MATCH('Property Value Dist'!BA$2,'Pop and Housing Units'!$B$2:$P$2,0))*INDEX(Assumptions!$A$1:$H$16,MATCH('Property Value Dist'!BA$4,Assumptions!$A$1:$A$16,0),MATCH('Property Value Dist'!BA$2,Assumptions!$A$1:$H$1,0)),0)</f>
        <v>5295</v>
      </c>
      <c r="BB95" s="19">
        <f>ROUND(INDEX('Pop and Housing Units'!$B$2:$P$115,MATCH('Property Value Dist'!$B95,'Pop and Housing Units'!$B$2:$B$115,0),MATCH('Property Value Dist'!BB$2,'Pop and Housing Units'!$B$2:$P$2,0))*INDEX(Assumptions!$A$1:$H$16,MATCH('Property Value Dist'!BB$4,Assumptions!$A$1:$A$16,0),MATCH('Property Value Dist'!BB$2,Assumptions!$A$1:$H$1,0)),0)</f>
        <v>2824</v>
      </c>
      <c r="BC95" s="19">
        <f>ROUND(INDEX('Pop and Housing Units'!$B$2:$P$115,MATCH('Property Value Dist'!$B95,'Pop and Housing Units'!$B$2:$B$115,0),MATCH('Property Value Dist'!BC$2,'Pop and Housing Units'!$B$2:$P$2,0))*INDEX(Assumptions!$A$1:$H$16,MATCH('Property Value Dist'!BC$4,Assumptions!$A$1:$A$16,0),MATCH('Property Value Dist'!BC$2,Assumptions!$A$1:$H$1,0)),0)</f>
        <v>104973</v>
      </c>
      <c r="BD95" s="19">
        <f>ROUND(INDEX('Pop and Housing Units'!$B$2:$P$115,MATCH('Property Value Dist'!$B95,'Pop and Housing Units'!$B$2:$B$115,0),MATCH('Property Value Dist'!BD$2,'Pop and Housing Units'!$B$2:$P$2,0))*INDEX(Assumptions!$A$1:$H$16,MATCH('Property Value Dist'!BD$4,Assumptions!$A$1:$A$16,0),MATCH('Property Value Dist'!BD$2,Assumptions!$A$1:$H$1,0)),0)</f>
        <v>147236</v>
      </c>
      <c r="BE95" s="19">
        <f>ROUND(INDEX('Pop and Housing Units'!$B$2:$P$115,MATCH('Property Value Dist'!$B95,'Pop and Housing Units'!$B$2:$B$115,0),MATCH('Property Value Dist'!BE$2,'Pop and Housing Units'!$B$2:$P$2,0))*INDEX(Assumptions!$A$1:$H$16,MATCH('Property Value Dist'!BE$4,Assumptions!$A$1:$A$16,0),MATCH('Property Value Dist'!BE$2,Assumptions!$A$1:$H$1,0)),0)</f>
        <v>199300</v>
      </c>
      <c r="BF95" s="19">
        <f>ROUND(INDEX('Pop and Housing Units'!$B$2:$P$115,MATCH('Property Value Dist'!$B95,'Pop and Housing Units'!$B$2:$B$115,0),MATCH('Property Value Dist'!BF$2,'Pop and Housing Units'!$B$2:$P$2,0))*INDEX(Assumptions!$A$1:$H$16,MATCH('Property Value Dist'!BF$4,Assumptions!$A$1:$A$16,0),MATCH('Property Value Dist'!BF$2,Assumptions!$A$1:$H$1,0)),0)</f>
        <v>196771</v>
      </c>
      <c r="BG95" s="19">
        <f>ROUND(INDEX('Pop and Housing Units'!$B$2:$P$115,MATCH('Property Value Dist'!$B95,'Pop and Housing Units'!$B$2:$B$115,0),MATCH('Property Value Dist'!BG$2,'Pop and Housing Units'!$B$2:$P$2,0))*INDEX(Assumptions!$A$1:$H$16,MATCH('Property Value Dist'!BG$4,Assumptions!$A$1:$A$16,0),MATCH('Property Value Dist'!BG$2,Assumptions!$A$1:$H$1,0)),0)</f>
        <v>125630</v>
      </c>
      <c r="BH95" s="19">
        <f>ROUND(INDEX('Pop and Housing Units'!$B$2:$P$115,MATCH('Property Value Dist'!$B95,'Pop and Housing Units'!$B$2:$B$115,0),MATCH('Property Value Dist'!BH$2,'Pop and Housing Units'!$B$2:$P$2,0))*INDEX(Assumptions!$A$1:$H$16,MATCH('Property Value Dist'!BH$4,Assumptions!$A$1:$A$16,0),MATCH('Property Value Dist'!BH$2,Assumptions!$A$1:$H$1,0)),0)</f>
        <v>71563</v>
      </c>
      <c r="BI95" s="19">
        <f>ROUND(INDEX('Pop and Housing Units'!$B$2:$P$115,MATCH('Property Value Dist'!$B95,'Pop and Housing Units'!$B$2:$B$115,0),MATCH('Property Value Dist'!BI$2,'Pop and Housing Units'!$B$2:$P$2,0))*INDEX(Assumptions!$A$1:$H$16,MATCH('Property Value Dist'!BI$4,Assumptions!$A$1:$A$16,0),MATCH('Property Value Dist'!BI$2,Assumptions!$A$1:$H$1,0)),0)</f>
        <v>132797</v>
      </c>
      <c r="BJ95" s="19">
        <f>ROUND(INDEX('Pop and Housing Units'!$B$2:$P$115,MATCH('Property Value Dist'!$B95,'Pop and Housing Units'!$B$2:$B$115,0),MATCH('Property Value Dist'!BJ$2,'Pop and Housing Units'!$B$2:$P$2,0))*INDEX(Assumptions!$A$1:$H$16,MATCH('Property Value Dist'!BJ$4,Assumptions!$A$1:$A$16,0),MATCH('Property Value Dist'!BJ$2,Assumptions!$A$1:$H$1,0)),0)</f>
        <v>44160</v>
      </c>
      <c r="BK95" s="19">
        <f>ROUND(INDEX('Pop and Housing Units'!$B$2:$P$115,MATCH('Property Value Dist'!$B95,'Pop and Housing Units'!$B$2:$B$115,0),MATCH('Property Value Dist'!BK$2,'Pop and Housing Units'!$B$2:$P$2,0))*INDEX(Assumptions!$A$1:$H$16,MATCH('Property Value Dist'!BK$4,Assumptions!$A$1:$A$16,0),MATCH('Property Value Dist'!BK$2,Assumptions!$A$1:$H$1,0)),0)</f>
        <v>14650</v>
      </c>
      <c r="BL95" s="19">
        <f>ROUND(INDEX('Pop and Housing Units'!$B$2:$P$115,MATCH('Property Value Dist'!$B95,'Pop and Housing Units'!$B$2:$B$115,0),MATCH('Property Value Dist'!BL$2,'Pop and Housing Units'!$B$2:$P$2,0))*INDEX(Assumptions!$A$1:$H$16,MATCH('Property Value Dist'!BL$4,Assumptions!$A$1:$A$16,0),MATCH('Property Value Dist'!BL$2,Assumptions!$A$1:$H$1,0)),0)</f>
        <v>9485</v>
      </c>
      <c r="BM95" s="19">
        <f>ROUND(INDEX('Pop and Housing Units'!$B$2:$P$115,MATCH('Property Value Dist'!$B95,'Pop and Housing Units'!$B$2:$B$115,0),MATCH('Property Value Dist'!BM$2,'Pop and Housing Units'!$B$2:$P$2,0))*INDEX(Assumptions!$A$1:$H$16,MATCH('Property Value Dist'!BM$4,Assumptions!$A$1:$A$16,0),MATCH('Property Value Dist'!BM$2,Assumptions!$A$1:$H$1,0)),0)</f>
        <v>1897</v>
      </c>
      <c r="BN95" s="19">
        <f>ROUND(INDEX('Pop and Housing Units'!$B$2:$P$115,MATCH('Property Value Dist'!$B95,'Pop and Housing Units'!$B$2:$B$115,0),MATCH('Property Value Dist'!BN$2,'Pop and Housing Units'!$B$2:$P$2,0))*INDEX(Assumptions!$A$1:$H$16,MATCH('Property Value Dist'!BN$4,Assumptions!$A$1:$A$16,0),MATCH('Property Value Dist'!BN$2,Assumptions!$A$1:$H$1,0)),0)</f>
        <v>316</v>
      </c>
      <c r="BO95" s="19">
        <f>ROUND(INDEX('Pop and Housing Units'!$B$2:$P$115,MATCH('Property Value Dist'!$B95,'Pop and Housing Units'!$B$2:$B$115,0),MATCH('Property Value Dist'!BO$2,'Pop and Housing Units'!$B$2:$P$2,0))*INDEX(Assumptions!$A$1:$H$16,MATCH('Property Value Dist'!BO$4,Assumptions!$A$1:$A$16,0),MATCH('Property Value Dist'!BO$2,Assumptions!$A$1:$H$1,0)),0)</f>
        <v>5164</v>
      </c>
      <c r="BP95" s="19">
        <f>ROUND(INDEX('Pop and Housing Units'!$B$2:$P$115,MATCH('Property Value Dist'!$B95,'Pop and Housing Units'!$B$2:$B$115,0),MATCH('Property Value Dist'!BP$2,'Pop and Housing Units'!$B$2:$P$2,0))*INDEX(Assumptions!$A$1:$H$16,MATCH('Property Value Dist'!BP$4,Assumptions!$A$1:$A$16,0),MATCH('Property Value Dist'!BP$2,Assumptions!$A$1:$H$1,0)),0)</f>
        <v>25146</v>
      </c>
      <c r="BQ95" s="19">
        <f>ROUND(INDEX('Pop and Housing Units'!$B$2:$P$115,MATCH('Property Value Dist'!$B95,'Pop and Housing Units'!$B$2:$B$115,0),MATCH('Property Value Dist'!BQ$2,'Pop and Housing Units'!$B$2:$P$2,0))*INDEX(Assumptions!$A$1:$H$16,MATCH('Property Value Dist'!BQ$4,Assumptions!$A$1:$A$16,0),MATCH('Property Value Dist'!BQ$2,Assumptions!$A$1:$H$1,0)),0)</f>
        <v>52312</v>
      </c>
      <c r="BR95" s="19">
        <f>ROUND(INDEX('Pop and Housing Units'!$B$2:$P$115,MATCH('Property Value Dist'!$B95,'Pop and Housing Units'!$B$2:$B$115,0),MATCH('Property Value Dist'!BR$2,'Pop and Housing Units'!$B$2:$P$2,0))*INDEX(Assumptions!$A$1:$H$16,MATCH('Property Value Dist'!BR$4,Assumptions!$A$1:$A$16,0),MATCH('Property Value Dist'!BR$2,Assumptions!$A$1:$H$1,0)),0)</f>
        <v>44262</v>
      </c>
      <c r="BS95" s="19">
        <f>ROUND(INDEX('Pop and Housing Units'!$B$2:$P$115,MATCH('Property Value Dist'!$B95,'Pop and Housing Units'!$B$2:$B$115,0),MATCH('Property Value Dist'!BS$2,'Pop and Housing Units'!$B$2:$P$2,0))*INDEX(Assumptions!$A$1:$H$16,MATCH('Property Value Dist'!BS$4,Assumptions!$A$1:$A$16,0),MATCH('Property Value Dist'!BS$2,Assumptions!$A$1:$H$1,0)),0)</f>
        <v>53173</v>
      </c>
      <c r="BT95" s="19">
        <f>ROUND(INDEX('Pop and Housing Units'!$B$2:$P$115,MATCH('Property Value Dist'!$B95,'Pop and Housing Units'!$B$2:$B$115,0),MATCH('Property Value Dist'!BT$2,'Pop and Housing Units'!$B$2:$P$2,0))*INDEX(Assumptions!$A$1:$H$16,MATCH('Property Value Dist'!BT$4,Assumptions!$A$1:$A$16,0),MATCH('Property Value Dist'!BT$2,Assumptions!$A$1:$H$1,0)),0)</f>
        <v>33958</v>
      </c>
      <c r="BU95" s="19">
        <f>ROUND(INDEX('Pop and Housing Units'!$B$2:$P$115,MATCH('Property Value Dist'!$B95,'Pop and Housing Units'!$B$2:$B$115,0),MATCH('Property Value Dist'!BU$2,'Pop and Housing Units'!$B$2:$P$2,0))*INDEX(Assumptions!$A$1:$H$16,MATCH('Property Value Dist'!BU$4,Assumptions!$A$1:$A$16,0),MATCH('Property Value Dist'!BU$2,Assumptions!$A$1:$H$1,0)),0)</f>
        <v>19282</v>
      </c>
      <c r="BV95" s="19">
        <f>ROUND(INDEX('Pop and Housing Units'!$B$2:$P$115,MATCH('Property Value Dist'!$B95,'Pop and Housing Units'!$B$2:$B$115,0),MATCH('Property Value Dist'!BV$2,'Pop and Housing Units'!$B$2:$P$2,0))*INDEX(Assumptions!$A$1:$H$16,MATCH('Property Value Dist'!BV$4,Assumptions!$A$1:$A$16,0),MATCH('Property Value Dist'!BV$2,Assumptions!$A$1:$H$1,0)),0)</f>
        <v>56387</v>
      </c>
      <c r="BW95" s="19">
        <f>ROUND(INDEX('Pop and Housing Units'!$B$2:$P$115,MATCH('Property Value Dist'!$B95,'Pop and Housing Units'!$B$2:$B$115,0),MATCH('Property Value Dist'!BW$2,'Pop and Housing Units'!$B$2:$P$2,0))*INDEX(Assumptions!$A$1:$H$16,MATCH('Property Value Dist'!BW$4,Assumptions!$A$1:$A$16,0),MATCH('Property Value Dist'!BW$2,Assumptions!$A$1:$H$1,0)),0)</f>
        <v>26537</v>
      </c>
      <c r="BX95" s="19">
        <f>ROUND(INDEX('Pop and Housing Units'!$B$2:$P$115,MATCH('Property Value Dist'!$B95,'Pop and Housing Units'!$B$2:$B$115,0),MATCH('Property Value Dist'!BX$2,'Pop and Housing Units'!$B$2:$P$2,0))*INDEX(Assumptions!$A$1:$H$16,MATCH('Property Value Dist'!BX$4,Assumptions!$A$1:$A$16,0),MATCH('Property Value Dist'!BX$2,Assumptions!$A$1:$H$1,0)),0)</f>
        <v>10105</v>
      </c>
      <c r="BY95" s="19">
        <f>ROUND(INDEX('Pop and Housing Units'!$B$2:$P$115,MATCH('Property Value Dist'!$B95,'Pop and Housing Units'!$B$2:$B$115,0),MATCH('Property Value Dist'!BY$2,'Pop and Housing Units'!$B$2:$P$2,0))*INDEX(Assumptions!$A$1:$H$16,MATCH('Property Value Dist'!BY$4,Assumptions!$A$1:$A$16,0),MATCH('Property Value Dist'!BY$2,Assumptions!$A$1:$H$1,0)),0)</f>
        <v>5235</v>
      </c>
      <c r="BZ95" s="19">
        <f>ROUND(INDEX('Pop and Housing Units'!$B$2:$P$115,MATCH('Property Value Dist'!$B95,'Pop and Housing Units'!$B$2:$B$115,0),MATCH('Property Value Dist'!BZ$2,'Pop and Housing Units'!$B$2:$P$2,0))*INDEX(Assumptions!$A$1:$H$16,MATCH('Property Value Dist'!BZ$4,Assumptions!$A$1:$A$16,0),MATCH('Property Value Dist'!BZ$2,Assumptions!$A$1:$H$1,0)),0)</f>
        <v>3578</v>
      </c>
      <c r="CA95" s="19">
        <f>ROUND(INDEX('Pop and Housing Units'!$B$2:$P$115,MATCH('Property Value Dist'!$B95,'Pop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95" s="19">
        <f>ROUND(INDEX('Pop and Housing Units'!$B$2:$P$115,MATCH('Property Value Dist'!$B95,'Pop and Housing Units'!$B$2:$B$115,0),MATCH('Property Value Dist'!CB$2,'Pop and Housing Units'!$B$2:$P$2,0))*INDEX(Assumptions!$A$1:$H$16,MATCH('Property Value Dist'!CB$4,Assumptions!$A$1:$A$16,0),MATCH('Property Value Dist'!CB$2,Assumptions!$A$1:$H$1,0)),0)</f>
        <v>1325</v>
      </c>
    </row>
    <row r="96" spans="2:80">
      <c r="B96" s="18">
        <f t="shared" si="7"/>
        <v>2111</v>
      </c>
      <c r="C96" s="17">
        <f>ROUND(INDEX('Pop and Housing Units'!$B$2:$P$115,MATCH('Property Value Dist'!$B96,'Pop and Housing Units'!$B$2:$B$115,0),MATCH('Property Value Dist'!C$2,'Pop and Housing Units'!$B$2:$P$2,0))*INDEX(Assumptions!$A$1:$H$16,MATCH('Property Value Dist'!C$4,Assumptions!$A$1:$A$16,0),MATCH('Property Value Dist'!C$2,Assumptions!$A$1:$H$1,0)),0)</f>
        <v>2107776</v>
      </c>
      <c r="D96" s="17">
        <f>ROUND(INDEX('Pop and Housing Units'!$B$2:$P$115,MATCH('Property Value Dist'!$B96,'Pop and Housing Units'!$B$2:$B$115,0),MATCH('Property Value Dist'!D$2,'Pop and Housing Units'!$B$2:$P$2,0))*INDEX(Assumptions!$A$1:$H$16,MATCH('Property Value Dist'!D$4,Assumptions!$A$1:$A$16,0),MATCH('Property Value Dist'!D$2,Assumptions!$A$1:$H$1,0)),0)</f>
        <v>2249929</v>
      </c>
      <c r="E96" s="17">
        <f>ROUND(INDEX('Pop and Housing Units'!$B$2:$P$115,MATCH('Property Value Dist'!$B96,'Pop and Housing Units'!$B$2:$B$115,0),MATCH('Property Value Dist'!E$2,'Pop and Housing Units'!$B$2:$P$2,0))*INDEX(Assumptions!$A$1:$H$16,MATCH('Property Value Dist'!E$4,Assumptions!$A$1:$A$16,0),MATCH('Property Value Dist'!E$2,Assumptions!$A$1:$H$1,0)),0)</f>
        <v>3406755</v>
      </c>
      <c r="F96" s="17">
        <f>ROUND(INDEX('Pop and Housing Units'!$B$2:$P$115,MATCH('Property Value Dist'!$B96,'Pop and Housing Units'!$B$2:$B$115,0),MATCH('Property Value Dist'!F$2,'Pop and Housing Units'!$B$2:$P$2,0))*INDEX(Assumptions!$A$1:$H$16,MATCH('Property Value Dist'!F$4,Assumptions!$A$1:$A$16,0),MATCH('Property Value Dist'!F$2,Assumptions!$A$1:$H$1,0)),0)</f>
        <v>7862496</v>
      </c>
      <c r="G96" s="17">
        <f>ROUND(INDEX('Pop and Housing Units'!$B$2:$P$115,MATCH('Property Value Dist'!$B96,'Pop and Housing Units'!$B$2:$B$115,0),MATCH('Property Value Dist'!G$2,'Pop and Housing Units'!$B$2:$P$2,0))*INDEX(Assumptions!$A$1:$H$16,MATCH('Property Value Dist'!G$4,Assumptions!$A$1:$A$16,0),MATCH('Property Value Dist'!G$2,Assumptions!$A$1:$H$1,0)),0)</f>
        <v>5284146</v>
      </c>
      <c r="H96" s="17">
        <f>ROUND(INDEX('Pop and Housing Units'!$B$2:$P$115,MATCH('Property Value Dist'!$B96,'Pop and Housing Units'!$B$2:$B$115,0),MATCH('Property Value Dist'!H$2,'Pop and Housing Units'!$B$2:$P$2,0))*INDEX(Assumptions!$A$1:$H$16,MATCH('Property Value Dist'!H$4,Assumptions!$A$1:$A$16,0),MATCH('Property Value Dist'!H$2,Assumptions!$A$1:$H$1,0)),0)</f>
        <v>4009677</v>
      </c>
      <c r="I96" s="17">
        <f>ROUND(INDEX('Pop and Housing Units'!$B$2:$P$115,MATCH('Property Value Dist'!$B96,'Pop and Housing Units'!$B$2:$B$115,0),MATCH('Property Value Dist'!I$2,'Pop and Housing Units'!$B$2:$P$2,0))*INDEX(Assumptions!$A$1:$H$16,MATCH('Property Value Dist'!I$4,Assumptions!$A$1:$A$16,0),MATCH('Property Value Dist'!I$2,Assumptions!$A$1:$H$1,0)),0)</f>
        <v>11234938</v>
      </c>
      <c r="J96" s="17">
        <f>ROUND(INDEX('Pop and Housing Units'!$B$2:$P$115,MATCH('Property Value Dist'!$B96,'Pop and Housing Units'!$B$2:$B$115,0),MATCH('Property Value Dist'!J$2,'Pop and Housing Units'!$B$2:$P$2,0))*INDEX(Assumptions!$A$1:$H$16,MATCH('Property Value Dist'!J$4,Assumptions!$A$1:$A$16,0),MATCH('Property Value Dist'!J$2,Assumptions!$A$1:$H$1,0)),0)</f>
        <v>5641978</v>
      </c>
      <c r="K96" s="17">
        <f>ROUND(INDEX('Pop and Housing Units'!$B$2:$P$115,MATCH('Property Value Dist'!$B96,'Pop and Housing Units'!$B$2:$B$115,0),MATCH('Property Value Dist'!K$2,'Pop and Housing Units'!$B$2:$P$2,0))*INDEX(Assumptions!$A$1:$H$16,MATCH('Property Value Dist'!K$4,Assumptions!$A$1:$A$16,0),MATCH('Property Value Dist'!K$2,Assumptions!$A$1:$H$1,0)),0)</f>
        <v>2588153</v>
      </c>
      <c r="L96" s="17">
        <f>ROUND(INDEX('Pop and Housing Units'!$B$2:$P$115,MATCH('Property Value Dist'!$B96,'Pop and Housing Units'!$B$2:$B$115,0),MATCH('Property Value Dist'!L$2,'Pop and Housing Units'!$B$2:$P$2,0))*INDEX(Assumptions!$A$1:$H$16,MATCH('Property Value Dist'!L$4,Assumptions!$A$1:$A$16,0),MATCH('Property Value Dist'!L$2,Assumptions!$A$1:$H$1,0)),0)</f>
        <v>2808734</v>
      </c>
      <c r="M96" s="17">
        <f>ROUND(INDEX('Pop and Housing Units'!$B$2:$P$115,MATCH('Property Value Dist'!$B96,'Pop and Housing Units'!$B$2:$B$115,0),MATCH('Property Value Dist'!M$2,'Pop and Housing Units'!$B$2:$P$2,0))*INDEX(Assumptions!$A$1:$H$16,MATCH('Property Value Dist'!M$4,Assumptions!$A$1:$A$16,0),MATCH('Property Value Dist'!M$2,Assumptions!$A$1:$H$1,0)),0)</f>
        <v>975459</v>
      </c>
      <c r="N96" s="17">
        <f>ROUND(INDEX('Pop and Housing Units'!$B$2:$P$115,MATCH('Property Value Dist'!$B96,'Pop and Housing Units'!$B$2:$B$115,0),MATCH('Property Value Dist'!N$2,'Pop and Housing Units'!$B$2:$P$2,0))*INDEX(Assumptions!$A$1:$H$16,MATCH('Property Value Dist'!N$4,Assumptions!$A$1:$A$16,0),MATCH('Property Value Dist'!N$2,Assumptions!$A$1:$H$1,0)),0)</f>
        <v>553904</v>
      </c>
      <c r="O96" s="17">
        <f>ROUND(INDEX('Pop and Housing Units'!$B$2:$P$115,MATCH('Property Value Dist'!$B96,'Pop and Housing Units'!$B$2:$B$115,0),MATCH('Property Value Dist'!O$2,'Pop and Housing Units'!$B$2:$P$2,0))*INDEX(Assumptions!$A$1:$H$16,MATCH('Property Value Dist'!O$4,Assumptions!$A$1:$A$16,0),MATCH('Property Value Dist'!O$2,Assumptions!$A$1:$H$1,0)),0)</f>
        <v>294108</v>
      </c>
      <c r="P96" s="17">
        <f>ROUND(INDEX('Pop and Housing Units'!$B$2:$P$115,MATCH('Property Value Dist'!$B96,'Pop and Housing Units'!$B$2:$B$115,0),MATCH('Property Value Dist'!P$2,'Pop and Housing Units'!$B$2:$P$2,0))*INDEX(Assumptions!$A$1:$H$16,MATCH('Property Value Dist'!P$4,Assumptions!$A$1:$A$16,0),MATCH('Property Value Dist'!P$2,Assumptions!$A$1:$H$1,0)),0)</f>
        <v>2163608</v>
      </c>
      <c r="Q96" s="17">
        <f>ROUND(INDEX('Pop and Housing Units'!$B$2:$P$115,MATCH('Property Value Dist'!$B96,'Pop and Housing Units'!$B$2:$B$115,0),MATCH('Property Value Dist'!Q$2,'Pop and Housing Units'!$B$2:$P$2,0))*INDEX(Assumptions!$A$1:$H$16,MATCH('Property Value Dist'!Q$4,Assumptions!$A$1:$A$16,0),MATCH('Property Value Dist'!Q$2,Assumptions!$A$1:$H$1,0)),0)</f>
        <v>1835478</v>
      </c>
      <c r="R96" s="17">
        <f>ROUND(INDEX('Pop and Housing Units'!$B$2:$P$115,MATCH('Property Value Dist'!$B96,'Pop and Housing Units'!$B$2:$B$115,0),MATCH('Property Value Dist'!R$2,'Pop and Housing Units'!$B$2:$P$2,0))*INDEX(Assumptions!$A$1:$H$16,MATCH('Property Value Dist'!R$4,Assumptions!$A$1:$A$16,0),MATCH('Property Value Dist'!R$2,Assumptions!$A$1:$H$1,0)),0)</f>
        <v>2368689</v>
      </c>
      <c r="S96" s="17">
        <f>ROUND(INDEX('Pop and Housing Units'!$B$2:$P$115,MATCH('Property Value Dist'!$B96,'Pop and Housing Units'!$B$2:$B$115,0),MATCH('Property Value Dist'!S$2,'Pop and Housing Units'!$B$2:$P$2,0))*INDEX(Assumptions!$A$1:$H$16,MATCH('Property Value Dist'!S$4,Assumptions!$A$1:$A$16,0),MATCH('Property Value Dist'!S$2,Assumptions!$A$1:$H$1,0)),0)</f>
        <v>5232992</v>
      </c>
      <c r="T96" s="17">
        <f>ROUND(INDEX('Pop and Housing Units'!$B$2:$P$115,MATCH('Property Value Dist'!$B96,'Pop and Housing Units'!$B$2:$B$115,0),MATCH('Property Value Dist'!T$2,'Pop and Housing Units'!$B$2:$P$2,0))*INDEX(Assumptions!$A$1:$H$16,MATCH('Property Value Dist'!T$4,Assumptions!$A$1:$A$16,0),MATCH('Property Value Dist'!T$2,Assumptions!$A$1:$H$1,0)),0)</f>
        <v>3828185</v>
      </c>
      <c r="U96" s="17">
        <f>ROUND(INDEX('Pop and Housing Units'!$B$2:$P$115,MATCH('Property Value Dist'!$B96,'Pop and Housing Units'!$B$2:$B$115,0),MATCH('Property Value Dist'!U$2,'Pop and Housing Units'!$B$2:$P$2,0))*INDEX(Assumptions!$A$1:$H$16,MATCH('Property Value Dist'!U$4,Assumptions!$A$1:$A$16,0),MATCH('Property Value Dist'!U$2,Assumptions!$A$1:$H$1,0)),0)</f>
        <v>3236867</v>
      </c>
      <c r="V96" s="17">
        <f>ROUND(INDEX('Pop and Housing Units'!$B$2:$P$115,MATCH('Property Value Dist'!$B96,'Pop and Housing Units'!$B$2:$B$115,0),MATCH('Property Value Dist'!V$2,'Pop and Housing Units'!$B$2:$P$2,0))*INDEX(Assumptions!$A$1:$H$16,MATCH('Property Value Dist'!V$4,Assumptions!$A$1:$A$16,0),MATCH('Property Value Dist'!V$2,Assumptions!$A$1:$H$1,0)),0)</f>
        <v>8353646</v>
      </c>
      <c r="W96" s="17">
        <f>ROUND(INDEX('Pop and Housing Units'!$B$2:$P$115,MATCH('Property Value Dist'!$B96,'Pop and Housing Units'!$B$2:$B$115,0),MATCH('Property Value Dist'!W$2,'Pop and Housing Units'!$B$2:$P$2,0))*INDEX(Assumptions!$A$1:$H$16,MATCH('Property Value Dist'!W$4,Assumptions!$A$1:$A$16,0),MATCH('Property Value Dist'!W$2,Assumptions!$A$1:$H$1,0)),0)</f>
        <v>3848693</v>
      </c>
      <c r="X96" s="17">
        <f>ROUND(INDEX('Pop and Housing Units'!$B$2:$P$115,MATCH('Property Value Dist'!$B96,'Pop and Housing Units'!$B$2:$B$115,0),MATCH('Property Value Dist'!X$2,'Pop and Housing Units'!$B$2:$P$2,0))*INDEX(Assumptions!$A$1:$H$16,MATCH('Property Value Dist'!X$4,Assumptions!$A$1:$A$16,0),MATCH('Property Value Dist'!X$2,Assumptions!$A$1:$H$1,0)),0)</f>
        <v>1661159</v>
      </c>
      <c r="Y96" s="17">
        <f>ROUND(INDEX('Pop and Housing Units'!$B$2:$P$115,MATCH('Property Value Dist'!$B96,'Pop and Housing Units'!$B$2:$B$115,0),MATCH('Property Value Dist'!Y$2,'Pop and Housing Units'!$B$2:$P$2,0))*INDEX(Assumptions!$A$1:$H$16,MATCH('Property Value Dist'!Y$4,Assumptions!$A$1:$A$16,0),MATCH('Property Value Dist'!Y$2,Assumptions!$A$1:$H$1,0)),0)</f>
        <v>1059587</v>
      </c>
      <c r="Z96" s="17">
        <f>ROUND(INDEX('Pop and Housing Units'!$B$2:$P$115,MATCH('Property Value Dist'!$B96,'Pop and Housing Units'!$B$2:$B$115,0),MATCH('Property Value Dist'!Z$2,'Pop and Housing Units'!$B$2:$P$2,0))*INDEX(Assumptions!$A$1:$H$16,MATCH('Property Value Dist'!Z$4,Assumptions!$A$1:$A$16,0),MATCH('Property Value Dist'!Z$2,Assumptions!$A$1:$H$1,0)),0)</f>
        <v>273442</v>
      </c>
      <c r="AA96" s="17">
        <f>ROUND(INDEX('Pop and Housing Units'!$B$2:$P$115,MATCH('Property Value Dist'!$B96,'Pop and Housing Units'!$B$2:$B$115,0),MATCH('Property Value Dist'!AA$2,'Pop and Housing Units'!$B$2:$P$2,0))*INDEX(Assumptions!$A$1:$H$16,MATCH('Property Value Dist'!AA$4,Assumptions!$A$1:$A$16,0),MATCH('Property Value Dist'!AA$2,Assumptions!$A$1:$H$1,0)),0)</f>
        <v>191409</v>
      </c>
      <c r="AB96" s="17">
        <f>ROUND(INDEX('Pop and Housing Units'!$B$2:$P$115,MATCH('Property Value Dist'!$B96,'Pop and Housing Units'!$B$2:$B$115,0),MATCH('Property Value Dist'!AB$2,'Pop and Housing Units'!$B$2:$P$2,0))*INDEX(Assumptions!$A$1:$H$16,MATCH('Property Value Dist'!AB$4,Assumptions!$A$1:$A$16,0),MATCH('Property Value Dist'!AB$2,Assumptions!$A$1:$H$1,0)),0)</f>
        <v>126467</v>
      </c>
      <c r="AC96" s="17">
        <f>ROUND(INDEX('Pop and Housing Units'!$B$2:$P$115,MATCH('Property Value Dist'!$B96,'Pop and Housing Units'!$B$2:$B$115,0),MATCH('Property Value Dist'!AC$2,'Pop and Housing Units'!$B$2:$P$2,0))*INDEX(Assumptions!$A$1:$H$16,MATCH('Property Value Dist'!AC$4,Assumptions!$A$1:$A$16,0),MATCH('Property Value Dist'!AC$2,Assumptions!$A$1:$H$1,0)),0)</f>
        <v>1368282</v>
      </c>
      <c r="AD96" s="17">
        <f>ROUND(INDEX('Pop and Housing Units'!$B$2:$P$115,MATCH('Property Value Dist'!$B96,'Pop and Housing Units'!$B$2:$B$115,0),MATCH('Property Value Dist'!AD$2,'Pop and Housing Units'!$B$2:$P$2,0))*INDEX(Assumptions!$A$1:$H$16,MATCH('Property Value Dist'!AD$4,Assumptions!$A$1:$A$16,0),MATCH('Property Value Dist'!AD$2,Assumptions!$A$1:$H$1,0)),0)</f>
        <v>2394494</v>
      </c>
      <c r="AE96" s="17">
        <f>ROUND(INDEX('Pop and Housing Units'!$B$2:$P$115,MATCH('Property Value Dist'!$B96,'Pop and Housing Units'!$B$2:$B$115,0),MATCH('Property Value Dist'!AE$2,'Pop and Housing Units'!$B$2:$P$2,0))*INDEX(Assumptions!$A$1:$H$16,MATCH('Property Value Dist'!AE$4,Assumptions!$A$1:$A$16,0),MATCH('Property Value Dist'!AE$2,Assumptions!$A$1:$H$1,0)),0)</f>
        <v>4316238</v>
      </c>
      <c r="AF96" s="17">
        <f>ROUND(INDEX('Pop and Housing Units'!$B$2:$P$115,MATCH('Property Value Dist'!$B96,'Pop and Housing Units'!$B$2:$B$115,0),MATCH('Property Value Dist'!AF$2,'Pop and Housing Units'!$B$2:$P$2,0))*INDEX(Assumptions!$A$1:$H$16,MATCH('Property Value Dist'!AF$4,Assumptions!$A$1:$A$16,0),MATCH('Property Value Dist'!AF$2,Assumptions!$A$1:$H$1,0)),0)</f>
        <v>8305780</v>
      </c>
      <c r="AG96" s="17">
        <f>ROUND(INDEX('Pop and Housing Units'!$B$2:$P$115,MATCH('Property Value Dist'!$B96,'Pop and Housing Units'!$B$2:$B$115,0),MATCH('Property Value Dist'!AG$2,'Pop and Housing Units'!$B$2:$P$2,0))*INDEX(Assumptions!$A$1:$H$16,MATCH('Property Value Dist'!AG$4,Assumptions!$A$1:$A$16,0),MATCH('Property Value Dist'!AG$2,Assumptions!$A$1:$H$1,0)),0)</f>
        <v>4047194</v>
      </c>
      <c r="AH96" s="17">
        <f>ROUND(INDEX('Pop and Housing Units'!$B$2:$P$115,MATCH('Property Value Dist'!$B96,'Pop and Housing Units'!$B$2:$B$115,0),MATCH('Property Value Dist'!AH$2,'Pop and Housing Units'!$B$2:$P$2,0))*INDEX(Assumptions!$A$1:$H$16,MATCH('Property Value Dist'!AH$4,Assumptions!$A$1:$A$16,0),MATCH('Property Value Dist'!AH$2,Assumptions!$A$1:$H$1,0)),0)</f>
        <v>2924895</v>
      </c>
      <c r="AI96" s="17">
        <f>ROUND(INDEX('Pop and Housing Units'!$B$2:$P$115,MATCH('Property Value Dist'!$B96,'Pop and Housing Units'!$B$2:$B$115,0),MATCH('Property Value Dist'!AI$2,'Pop and Housing Units'!$B$2:$P$2,0))*INDEX(Assumptions!$A$1:$H$16,MATCH('Property Value Dist'!AI$4,Assumptions!$A$1:$A$16,0),MATCH('Property Value Dist'!AI$2,Assumptions!$A$1:$H$1,0)),0)</f>
        <v>7279569</v>
      </c>
      <c r="AJ96" s="17">
        <f>ROUND(INDEX('Pop and Housing Units'!$B$2:$P$115,MATCH('Property Value Dist'!$B96,'Pop and Housing Units'!$B$2:$B$115,0),MATCH('Property Value Dist'!AJ$2,'Pop and Housing Units'!$B$2:$P$2,0))*INDEX(Assumptions!$A$1:$H$16,MATCH('Property Value Dist'!AJ$4,Assumptions!$A$1:$A$16,0),MATCH('Property Value Dist'!AJ$2,Assumptions!$A$1:$H$1,0)),0)</f>
        <v>3874237</v>
      </c>
      <c r="AK96" s="17">
        <f>ROUND(INDEX('Pop and Housing Units'!$B$2:$P$115,MATCH('Property Value Dist'!$B96,'Pop and Housing Units'!$B$2:$B$115,0),MATCH('Property Value Dist'!AK$2,'Pop and Housing Units'!$B$2:$P$2,0))*INDEX(Assumptions!$A$1:$H$16,MATCH('Property Value Dist'!AK$4,Assumptions!$A$1:$A$16,0),MATCH('Property Value Dist'!AK$2,Assumptions!$A$1:$H$1,0)),0)</f>
        <v>1668074</v>
      </c>
      <c r="AL96" s="17">
        <f>ROUND(INDEX('Pop and Housing Units'!$B$2:$P$115,MATCH('Property Value Dist'!$B96,'Pop and Housing Units'!$B$2:$B$115,0),MATCH('Property Value Dist'!AL$2,'Pop and Housing Units'!$B$2:$P$2,0))*INDEX(Assumptions!$A$1:$H$16,MATCH('Property Value Dist'!AL$4,Assumptions!$A$1:$A$16,0),MATCH('Property Value Dist'!AL$2,Assumptions!$A$1:$H$1,0)),0)</f>
        <v>1637326</v>
      </c>
      <c r="AM96" s="17">
        <f>ROUND(INDEX('Pop and Housing Units'!$B$2:$P$115,MATCH('Property Value Dist'!$B96,'Pop and Housing Units'!$B$2:$B$115,0),MATCH('Property Value Dist'!AM$2,'Pop and Housing Units'!$B$2:$P$2,0))*INDEX(Assumptions!$A$1:$H$16,MATCH('Property Value Dist'!AM$4,Assumptions!$A$1:$A$16,0),MATCH('Property Value Dist'!AM$2,Assumptions!$A$1:$H$1,0)),0)</f>
        <v>334384</v>
      </c>
      <c r="AN96" s="17">
        <f>ROUND(INDEX('Pop and Housing Units'!$B$2:$P$115,MATCH('Property Value Dist'!$B96,'Pop and Housing Units'!$B$2:$B$115,0),MATCH('Property Value Dist'!AN$2,'Pop and Housing Units'!$B$2:$P$2,0))*INDEX(Assumptions!$A$1:$H$16,MATCH('Property Value Dist'!AN$4,Assumptions!$A$1:$A$16,0),MATCH('Property Value Dist'!AN$2,Assumptions!$A$1:$H$1,0)),0)</f>
        <v>138366</v>
      </c>
      <c r="AO96" s="17">
        <f>ROUND(INDEX('Pop and Housing Units'!$B$2:$P$115,MATCH('Property Value Dist'!$B96,'Pop and Housing Units'!$B$2:$B$115,0),MATCH('Property Value Dist'!AO$2,'Pop and Housing Units'!$B$2:$P$2,0))*INDEX(Assumptions!$A$1:$H$16,MATCH('Property Value Dist'!AO$4,Assumptions!$A$1:$A$16,0),MATCH('Property Value Dist'!AO$2,Assumptions!$A$1:$H$1,0)),0)</f>
        <v>146053</v>
      </c>
      <c r="AP96" s="17">
        <f>ROUND(INDEX('Pop and Housing Units'!$B$2:$P$115,MATCH('Property Value Dist'!$B96,'Pop and Housing Units'!$B$2:$B$115,0),MATCH('Property Value Dist'!AP$2,'Pop and Housing Units'!$B$2:$P$2,0))*INDEX(Assumptions!$A$1:$H$16,MATCH('Property Value Dist'!AP$4,Assumptions!$A$1:$A$16,0),MATCH('Property Value Dist'!AP$2,Assumptions!$A$1:$H$1,0)),0)</f>
        <v>166887</v>
      </c>
      <c r="AQ96" s="17">
        <f>ROUND(INDEX('Pop and Housing Units'!$B$2:$P$115,MATCH('Property Value Dist'!$B96,'Pop and Housing Units'!$B$2:$B$115,0),MATCH('Property Value Dist'!AQ$2,'Pop and Housing Units'!$B$2:$P$2,0))*INDEX(Assumptions!$A$1:$H$16,MATCH('Property Value Dist'!AQ$4,Assumptions!$A$1:$A$16,0),MATCH('Property Value Dist'!AQ$2,Assumptions!$A$1:$H$1,0)),0)</f>
        <v>167420</v>
      </c>
      <c r="AR96" s="17">
        <f>ROUND(INDEX('Pop and Housing Units'!$B$2:$P$115,MATCH('Property Value Dist'!$B96,'Pop and Housing Units'!$B$2:$B$115,0),MATCH('Property Value Dist'!AR$2,'Pop and Housing Units'!$B$2:$P$2,0))*INDEX(Assumptions!$A$1:$H$16,MATCH('Property Value Dist'!AR$4,Assumptions!$A$1:$A$16,0),MATCH('Property Value Dist'!AR$2,Assumptions!$A$1:$H$1,0)),0)</f>
        <v>139930</v>
      </c>
      <c r="AS96" s="17">
        <f>ROUND(INDEX('Pop and Housing Units'!$B$2:$P$115,MATCH('Property Value Dist'!$B96,'Pop and Housing Units'!$B$2:$B$115,0),MATCH('Property Value Dist'!AS$2,'Pop and Housing Units'!$B$2:$P$2,0))*INDEX(Assumptions!$A$1:$H$16,MATCH('Property Value Dist'!AS$4,Assumptions!$A$1:$A$16,0),MATCH('Property Value Dist'!AS$2,Assumptions!$A$1:$H$1,0)),0)</f>
        <v>153054</v>
      </c>
      <c r="AT96" s="17">
        <f>ROUND(INDEX('Pop and Housing Units'!$B$2:$P$115,MATCH('Property Value Dist'!$B96,'Pop and Housing Units'!$B$2:$B$115,0),MATCH('Property Value Dist'!AT$2,'Pop and Housing Units'!$B$2:$P$2,0))*INDEX(Assumptions!$A$1:$H$16,MATCH('Property Value Dist'!AT$4,Assumptions!$A$1:$A$16,0),MATCH('Property Value Dist'!AT$2,Assumptions!$A$1:$H$1,0)),0)</f>
        <v>77680</v>
      </c>
      <c r="AU96" s="17">
        <f>ROUND(INDEX('Pop and Housing Units'!$B$2:$P$115,MATCH('Property Value Dist'!$B96,'Pop and Housing Units'!$B$2:$B$115,0),MATCH('Property Value Dist'!AU$2,'Pop and Housing Units'!$B$2:$P$2,0))*INDEX(Assumptions!$A$1:$H$16,MATCH('Property Value Dist'!AU$4,Assumptions!$A$1:$A$16,0),MATCH('Property Value Dist'!AU$2,Assumptions!$A$1:$H$1,0)),0)</f>
        <v>29884</v>
      </c>
      <c r="AV96" s="17">
        <f>ROUND(INDEX('Pop and Housing Units'!$B$2:$P$115,MATCH('Property Value Dist'!$B96,'Pop and Housing Units'!$B$2:$B$115,0),MATCH('Property Value Dist'!AV$2,'Pop and Housing Units'!$B$2:$P$2,0))*INDEX(Assumptions!$A$1:$H$16,MATCH('Property Value Dist'!AV$4,Assumptions!$A$1:$A$16,0),MATCH('Property Value Dist'!AV$2,Assumptions!$A$1:$H$1,0)),0)</f>
        <v>89828</v>
      </c>
      <c r="AW96" s="17">
        <f>ROUND(INDEX('Pop and Housing Units'!$B$2:$P$115,MATCH('Property Value Dist'!$B96,'Pop and Housing Units'!$B$2:$B$115,0),MATCH('Property Value Dist'!AW$2,'Pop and Housing Units'!$B$2:$P$2,0))*INDEX(Assumptions!$A$1:$H$16,MATCH('Property Value Dist'!AW$4,Assumptions!$A$1:$A$16,0),MATCH('Property Value Dist'!AW$2,Assumptions!$A$1:$H$1,0)),0)</f>
        <v>25805</v>
      </c>
      <c r="AX96" s="17">
        <f>ROUND(INDEX('Pop and Housing Units'!$B$2:$P$115,MATCH('Property Value Dist'!$B96,'Pop and Housing Units'!$B$2:$B$115,0),MATCH('Property Value Dist'!AX$2,'Pop and Housing Units'!$B$2:$P$2,0))*INDEX(Assumptions!$A$1:$H$16,MATCH('Property Value Dist'!AX$4,Assumptions!$A$1:$A$16,0),MATCH('Property Value Dist'!AX$2,Assumptions!$A$1:$H$1,0)),0)</f>
        <v>16228</v>
      </c>
      <c r="AY96" s="17">
        <f>ROUND(INDEX('Pop and Housing Units'!$B$2:$P$115,MATCH('Property Value Dist'!$B96,'Pop and Housing Units'!$B$2:$B$115,0),MATCH('Property Value Dist'!AY$2,'Pop and Housing Units'!$B$2:$P$2,0))*INDEX(Assumptions!$A$1:$H$16,MATCH('Property Value Dist'!AY$4,Assumptions!$A$1:$A$16,0),MATCH('Property Value Dist'!AY$2,Assumptions!$A$1:$H$1,0)),0)</f>
        <v>9577</v>
      </c>
      <c r="AZ96" s="17">
        <f>ROUND(INDEX('Pop and Housing Units'!$B$2:$P$115,MATCH('Property Value Dist'!$B96,'Pop and Housing Units'!$B$2:$B$115,0),MATCH('Property Value Dist'!AZ$2,'Pop and Housing Units'!$B$2:$P$2,0))*INDEX(Assumptions!$A$1:$H$16,MATCH('Property Value Dist'!AZ$4,Assumptions!$A$1:$A$16,0),MATCH('Property Value Dist'!AZ$2,Assumptions!$A$1:$H$1,0)),0)</f>
        <v>2306</v>
      </c>
      <c r="BA96" s="17">
        <f>ROUND(INDEX('Pop and Housing Units'!$B$2:$P$115,MATCH('Property Value Dist'!$B96,'Pop and Housing Units'!$B$2:$B$115,0),MATCH('Property Value Dist'!BA$2,'Pop and Housing Units'!$B$2:$P$2,0))*INDEX(Assumptions!$A$1:$H$16,MATCH('Property Value Dist'!BA$4,Assumptions!$A$1:$A$16,0),MATCH('Property Value Dist'!BA$2,Assumptions!$A$1:$H$1,0)),0)</f>
        <v>5321</v>
      </c>
      <c r="BB96" s="17">
        <f>ROUND(INDEX('Pop and Housing Units'!$B$2:$P$115,MATCH('Property Value Dist'!$B96,'Pop and Housing Units'!$B$2:$B$115,0),MATCH('Property Value Dist'!BB$2,'Pop and Housing Units'!$B$2:$P$2,0))*INDEX(Assumptions!$A$1:$H$16,MATCH('Property Value Dist'!BB$4,Assumptions!$A$1:$A$16,0),MATCH('Property Value Dist'!BB$2,Assumptions!$A$1:$H$1,0)),0)</f>
        <v>2838</v>
      </c>
      <c r="BC96" s="17">
        <f>ROUND(INDEX('Pop and Housing Units'!$B$2:$P$115,MATCH('Property Value Dist'!$B96,'Pop and Housing Units'!$B$2:$B$115,0),MATCH('Property Value Dist'!BC$2,'Pop and Housing Units'!$B$2:$P$2,0))*INDEX(Assumptions!$A$1:$H$16,MATCH('Property Value Dist'!BC$4,Assumptions!$A$1:$A$16,0),MATCH('Property Value Dist'!BC$2,Assumptions!$A$1:$H$1,0)),0)</f>
        <v>105512</v>
      </c>
      <c r="BD96" s="17">
        <f>ROUND(INDEX('Pop and Housing Units'!$B$2:$P$115,MATCH('Property Value Dist'!$B96,'Pop and Housing Units'!$B$2:$B$115,0),MATCH('Property Value Dist'!BD$2,'Pop and Housing Units'!$B$2:$P$2,0))*INDEX(Assumptions!$A$1:$H$16,MATCH('Property Value Dist'!BD$4,Assumptions!$A$1:$A$16,0),MATCH('Property Value Dist'!BD$2,Assumptions!$A$1:$H$1,0)),0)</f>
        <v>147992</v>
      </c>
      <c r="BE96" s="17">
        <f>ROUND(INDEX('Pop and Housing Units'!$B$2:$P$115,MATCH('Property Value Dist'!$B96,'Pop and Housing Units'!$B$2:$B$115,0),MATCH('Property Value Dist'!BE$2,'Pop and Housing Units'!$B$2:$P$2,0))*INDEX(Assumptions!$A$1:$H$16,MATCH('Property Value Dist'!BE$4,Assumptions!$A$1:$A$16,0),MATCH('Property Value Dist'!BE$2,Assumptions!$A$1:$H$1,0)),0)</f>
        <v>200324</v>
      </c>
      <c r="BF96" s="17">
        <f>ROUND(INDEX('Pop and Housing Units'!$B$2:$P$115,MATCH('Property Value Dist'!$B96,'Pop and Housing Units'!$B$2:$B$115,0),MATCH('Property Value Dist'!BF$2,'Pop and Housing Units'!$B$2:$P$2,0))*INDEX(Assumptions!$A$1:$H$16,MATCH('Property Value Dist'!BF$4,Assumptions!$A$1:$A$16,0),MATCH('Property Value Dist'!BF$2,Assumptions!$A$1:$H$1,0)),0)</f>
        <v>197782</v>
      </c>
      <c r="BG96" s="17">
        <f>ROUND(INDEX('Pop and Housing Units'!$B$2:$P$115,MATCH('Property Value Dist'!$B96,'Pop and Housing Units'!$B$2:$B$115,0),MATCH('Property Value Dist'!BG$2,'Pop and Housing Units'!$B$2:$P$2,0))*INDEX(Assumptions!$A$1:$H$16,MATCH('Property Value Dist'!BG$4,Assumptions!$A$1:$A$16,0),MATCH('Property Value Dist'!BG$2,Assumptions!$A$1:$H$1,0)),0)</f>
        <v>126275</v>
      </c>
      <c r="BH96" s="17">
        <f>ROUND(INDEX('Pop and Housing Units'!$B$2:$P$115,MATCH('Property Value Dist'!$B96,'Pop and Housing Units'!$B$2:$B$115,0),MATCH('Property Value Dist'!BH$2,'Pop and Housing Units'!$B$2:$P$2,0))*INDEX(Assumptions!$A$1:$H$16,MATCH('Property Value Dist'!BH$4,Assumptions!$A$1:$A$16,0),MATCH('Property Value Dist'!BH$2,Assumptions!$A$1:$H$1,0)),0)</f>
        <v>71930</v>
      </c>
      <c r="BI96" s="17">
        <f>ROUND(INDEX('Pop and Housing Units'!$B$2:$P$115,MATCH('Property Value Dist'!$B96,'Pop and Housing Units'!$B$2:$B$115,0),MATCH('Property Value Dist'!BI$2,'Pop and Housing Units'!$B$2:$P$2,0))*INDEX(Assumptions!$A$1:$H$16,MATCH('Property Value Dist'!BI$4,Assumptions!$A$1:$A$16,0),MATCH('Property Value Dist'!BI$2,Assumptions!$A$1:$H$1,0)),0)</f>
        <v>133479</v>
      </c>
      <c r="BJ96" s="17">
        <f>ROUND(INDEX('Pop and Housing Units'!$B$2:$P$115,MATCH('Property Value Dist'!$B96,'Pop and Housing Units'!$B$2:$B$115,0),MATCH('Property Value Dist'!BJ$2,'Pop and Housing Units'!$B$2:$P$2,0))*INDEX(Assumptions!$A$1:$H$16,MATCH('Property Value Dist'!BJ$4,Assumptions!$A$1:$A$16,0),MATCH('Property Value Dist'!BJ$2,Assumptions!$A$1:$H$1,0)),0)</f>
        <v>44387</v>
      </c>
      <c r="BK96" s="17">
        <f>ROUND(INDEX('Pop and Housing Units'!$B$2:$P$115,MATCH('Property Value Dist'!$B96,'Pop and Housing Units'!$B$2:$B$115,0),MATCH('Property Value Dist'!BK$2,'Pop and Housing Units'!$B$2:$P$2,0))*INDEX(Assumptions!$A$1:$H$16,MATCH('Property Value Dist'!BK$4,Assumptions!$A$1:$A$16,0),MATCH('Property Value Dist'!BK$2,Assumptions!$A$1:$H$1,0)),0)</f>
        <v>14725</v>
      </c>
      <c r="BL96" s="17">
        <f>ROUND(INDEX('Pop and Housing Units'!$B$2:$P$115,MATCH('Property Value Dist'!$B96,'Pop and Housing Units'!$B$2:$B$115,0),MATCH('Property Value Dist'!BL$2,'Pop and Housing Units'!$B$2:$P$2,0))*INDEX(Assumptions!$A$1:$H$16,MATCH('Property Value Dist'!BL$4,Assumptions!$A$1:$A$16,0),MATCH('Property Value Dist'!BL$2,Assumptions!$A$1:$H$1,0)),0)</f>
        <v>9534</v>
      </c>
      <c r="BM96" s="17">
        <f>ROUND(INDEX('Pop and Housing Units'!$B$2:$P$115,MATCH('Property Value Dist'!$B96,'Pop and Housing Units'!$B$2:$B$115,0),MATCH('Property Value Dist'!BM$2,'Pop and Housing Units'!$B$2:$P$2,0))*INDEX(Assumptions!$A$1:$H$16,MATCH('Property Value Dist'!BM$4,Assumptions!$A$1:$A$16,0),MATCH('Property Value Dist'!BM$2,Assumptions!$A$1:$H$1,0)),0)</f>
        <v>1907</v>
      </c>
      <c r="BN96" s="17">
        <f>ROUND(INDEX('Pop and Housing Units'!$B$2:$P$115,MATCH('Property Value Dist'!$B96,'Pop and Housing Units'!$B$2:$B$115,0),MATCH('Property Value Dist'!BN$2,'Pop and Housing Units'!$B$2:$P$2,0))*INDEX(Assumptions!$A$1:$H$16,MATCH('Property Value Dist'!BN$4,Assumptions!$A$1:$A$16,0),MATCH('Property Value Dist'!BN$2,Assumptions!$A$1:$H$1,0)),0)</f>
        <v>318</v>
      </c>
      <c r="BO96" s="17">
        <f>ROUND(INDEX('Pop and Housing Units'!$B$2:$P$115,MATCH('Property Value Dist'!$B96,'Pop and Housing Units'!$B$2:$B$115,0),MATCH('Property Value Dist'!BO$2,'Pop and Housing Units'!$B$2:$P$2,0))*INDEX(Assumptions!$A$1:$H$16,MATCH('Property Value Dist'!BO$4,Assumptions!$A$1:$A$16,0),MATCH('Property Value Dist'!BO$2,Assumptions!$A$1:$H$1,0)),0)</f>
        <v>5191</v>
      </c>
      <c r="BP96" s="17">
        <f>ROUND(INDEX('Pop and Housing Units'!$B$2:$P$115,MATCH('Property Value Dist'!$B96,'Pop and Housing Units'!$B$2:$B$115,0),MATCH('Property Value Dist'!BP$2,'Pop and Housing Units'!$B$2:$P$2,0))*INDEX(Assumptions!$A$1:$H$16,MATCH('Property Value Dist'!BP$4,Assumptions!$A$1:$A$16,0),MATCH('Property Value Dist'!BP$2,Assumptions!$A$1:$H$1,0)),0)</f>
        <v>25397</v>
      </c>
      <c r="BQ96" s="17">
        <f>ROUND(INDEX('Pop and Housing Units'!$B$2:$P$115,MATCH('Property Value Dist'!$B96,'Pop and Housing Units'!$B$2:$B$115,0),MATCH('Property Value Dist'!BQ$2,'Pop and Housing Units'!$B$2:$P$2,0))*INDEX(Assumptions!$A$1:$H$16,MATCH('Property Value Dist'!BQ$4,Assumptions!$A$1:$A$16,0),MATCH('Property Value Dist'!BQ$2,Assumptions!$A$1:$H$1,0)),0)</f>
        <v>52835</v>
      </c>
      <c r="BR96" s="17">
        <f>ROUND(INDEX('Pop and Housing Units'!$B$2:$P$115,MATCH('Property Value Dist'!$B96,'Pop and Housing Units'!$B$2:$B$115,0),MATCH('Property Value Dist'!BR$2,'Pop and Housing Units'!$B$2:$P$2,0))*INDEX(Assumptions!$A$1:$H$16,MATCH('Property Value Dist'!BR$4,Assumptions!$A$1:$A$16,0),MATCH('Property Value Dist'!BR$2,Assumptions!$A$1:$H$1,0)),0)</f>
        <v>44704</v>
      </c>
      <c r="BS96" s="17">
        <f>ROUND(INDEX('Pop and Housing Units'!$B$2:$P$115,MATCH('Property Value Dist'!$B96,'Pop and Housing Units'!$B$2:$B$115,0),MATCH('Property Value Dist'!BS$2,'Pop and Housing Units'!$B$2:$P$2,0))*INDEX(Assumptions!$A$1:$H$16,MATCH('Property Value Dist'!BS$4,Assumptions!$A$1:$A$16,0),MATCH('Property Value Dist'!BS$2,Assumptions!$A$1:$H$1,0)),0)</f>
        <v>53705</v>
      </c>
      <c r="BT96" s="17">
        <f>ROUND(INDEX('Pop and Housing Units'!$B$2:$P$115,MATCH('Property Value Dist'!$B96,'Pop and Housing Units'!$B$2:$B$115,0),MATCH('Property Value Dist'!BT$2,'Pop and Housing Units'!$B$2:$P$2,0))*INDEX(Assumptions!$A$1:$H$16,MATCH('Property Value Dist'!BT$4,Assumptions!$A$1:$A$16,0),MATCH('Property Value Dist'!BT$2,Assumptions!$A$1:$H$1,0)),0)</f>
        <v>34297</v>
      </c>
      <c r="BU96" s="17">
        <f>ROUND(INDEX('Pop and Housing Units'!$B$2:$P$115,MATCH('Property Value Dist'!$B96,'Pop and Housing Units'!$B$2:$B$115,0),MATCH('Property Value Dist'!BU$2,'Pop and Housing Units'!$B$2:$P$2,0))*INDEX(Assumptions!$A$1:$H$16,MATCH('Property Value Dist'!BU$4,Assumptions!$A$1:$A$16,0),MATCH('Property Value Dist'!BU$2,Assumptions!$A$1:$H$1,0)),0)</f>
        <v>19474</v>
      </c>
      <c r="BV96" s="17">
        <f>ROUND(INDEX('Pop and Housing Units'!$B$2:$P$115,MATCH('Property Value Dist'!$B96,'Pop and Housing Units'!$B$2:$B$115,0),MATCH('Property Value Dist'!BV$2,'Pop and Housing Units'!$B$2:$P$2,0))*INDEX(Assumptions!$A$1:$H$16,MATCH('Property Value Dist'!BV$4,Assumptions!$A$1:$A$16,0),MATCH('Property Value Dist'!BV$2,Assumptions!$A$1:$H$1,0)),0)</f>
        <v>56950</v>
      </c>
      <c r="BW96" s="17">
        <f>ROUND(INDEX('Pop and Housing Units'!$B$2:$P$115,MATCH('Property Value Dist'!$B96,'Pop and Housing Units'!$B$2:$B$115,0),MATCH('Property Value Dist'!BW$2,'Pop and Housing Units'!$B$2:$P$2,0))*INDEX(Assumptions!$A$1:$H$16,MATCH('Property Value Dist'!BW$4,Assumptions!$A$1:$A$16,0),MATCH('Property Value Dist'!BW$2,Assumptions!$A$1:$H$1,0)),0)</f>
        <v>26802</v>
      </c>
      <c r="BX96" s="17">
        <f>ROUND(INDEX('Pop and Housing Units'!$B$2:$P$115,MATCH('Property Value Dist'!$B96,'Pop and Housing Units'!$B$2:$B$115,0),MATCH('Property Value Dist'!BX$2,'Pop and Housing Units'!$B$2:$P$2,0))*INDEX(Assumptions!$A$1:$H$16,MATCH('Property Value Dist'!BX$4,Assumptions!$A$1:$A$16,0),MATCH('Property Value Dist'!BX$2,Assumptions!$A$1:$H$1,0)),0)</f>
        <v>10206</v>
      </c>
      <c r="BY96" s="17">
        <f>ROUND(INDEX('Pop and Housing Units'!$B$2:$P$115,MATCH('Property Value Dist'!$B96,'Pop and Housing Units'!$B$2:$B$115,0),MATCH('Property Value Dist'!BY$2,'Pop and Housing Units'!$B$2:$P$2,0))*INDEX(Assumptions!$A$1:$H$16,MATCH('Property Value Dist'!BY$4,Assumptions!$A$1:$A$16,0),MATCH('Property Value Dist'!BY$2,Assumptions!$A$1:$H$1,0)),0)</f>
        <v>5287</v>
      </c>
      <c r="BZ96" s="17">
        <f>ROUND(INDEX('Pop and Housing Units'!$B$2:$P$115,MATCH('Property Value Dist'!$B96,'Pop and Housing Units'!$B$2:$B$115,0),MATCH('Property Value Dist'!BZ$2,'Pop and Housing Units'!$B$2:$P$2,0))*INDEX(Assumptions!$A$1:$H$16,MATCH('Property Value Dist'!BZ$4,Assumptions!$A$1:$A$16,0),MATCH('Property Value Dist'!BZ$2,Assumptions!$A$1:$H$1,0)),0)</f>
        <v>3614</v>
      </c>
      <c r="CA96" s="17">
        <f>ROUND(INDEX('Pop and Housing Units'!$B$2:$P$115,MATCH('Property Value Dist'!$B96,'Pop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96" s="17">
        <f>ROUND(INDEX('Pop and Housing Units'!$B$2:$P$115,MATCH('Property Value Dist'!$B96,'Pop and Housing Units'!$B$2:$B$115,0),MATCH('Property Value Dist'!CB$2,'Pop and Housing Units'!$B$2:$P$2,0))*INDEX(Assumptions!$A$1:$H$16,MATCH('Property Value Dist'!CB$4,Assumptions!$A$1:$A$16,0),MATCH('Property Value Dist'!CB$2,Assumptions!$A$1:$H$1,0)),0)</f>
        <v>1338</v>
      </c>
    </row>
    <row r="97" spans="2:80">
      <c r="B97" s="18">
        <f t="shared" si="7"/>
        <v>2112</v>
      </c>
      <c r="C97" s="19">
        <f>ROUND(INDEX('Pop and Housing Units'!$B$2:$P$115,MATCH('Property Value Dist'!$B97,'Pop and Housing Units'!$B$2:$B$115,0),MATCH('Property Value Dist'!C$2,'Pop and Housing Units'!$B$2:$P$2,0))*INDEX(Assumptions!$A$1:$H$16,MATCH('Property Value Dist'!C$4,Assumptions!$A$1:$A$16,0),MATCH('Property Value Dist'!C$2,Assumptions!$A$1:$H$1,0)),0)</f>
        <v>2208349</v>
      </c>
      <c r="D97" s="19">
        <f>ROUND(INDEX('Pop and Housing Units'!$B$2:$P$115,MATCH('Property Value Dist'!$B97,'Pop and Housing Units'!$B$2:$B$115,0),MATCH('Property Value Dist'!D$2,'Pop and Housing Units'!$B$2:$P$2,0))*INDEX(Assumptions!$A$1:$H$16,MATCH('Property Value Dist'!D$4,Assumptions!$A$1:$A$16,0),MATCH('Property Value Dist'!D$2,Assumptions!$A$1:$H$1,0)),0)</f>
        <v>2357284</v>
      </c>
      <c r="E97" s="19">
        <f>ROUND(INDEX('Pop and Housing Units'!$B$2:$P$115,MATCH('Property Value Dist'!$B97,'Pop and Housing Units'!$B$2:$B$115,0),MATCH('Property Value Dist'!E$2,'Pop and Housing Units'!$B$2:$P$2,0))*INDEX(Assumptions!$A$1:$H$16,MATCH('Property Value Dist'!E$4,Assumptions!$A$1:$A$16,0),MATCH('Property Value Dist'!E$2,Assumptions!$A$1:$H$1,0)),0)</f>
        <v>3569308</v>
      </c>
      <c r="F97" s="19">
        <f>ROUND(INDEX('Pop and Housing Units'!$B$2:$P$115,MATCH('Property Value Dist'!$B97,'Pop and Housing Units'!$B$2:$B$115,0),MATCH('Property Value Dist'!F$2,'Pop and Housing Units'!$B$2:$P$2,0))*INDEX(Assumptions!$A$1:$H$16,MATCH('Property Value Dist'!F$4,Assumptions!$A$1:$A$16,0),MATCH('Property Value Dist'!F$2,Assumptions!$A$1:$H$1,0)),0)</f>
        <v>8237655</v>
      </c>
      <c r="G97" s="19">
        <f>ROUND(INDEX('Pop and Housing Units'!$B$2:$P$115,MATCH('Property Value Dist'!$B97,'Pop and Housing Units'!$B$2:$B$115,0),MATCH('Property Value Dist'!G$2,'Pop and Housing Units'!$B$2:$P$2,0))*INDEX(Assumptions!$A$1:$H$16,MATCH('Property Value Dist'!G$4,Assumptions!$A$1:$A$16,0),MATCH('Property Value Dist'!G$2,Assumptions!$A$1:$H$1,0)),0)</f>
        <v>5536280</v>
      </c>
      <c r="H97" s="19">
        <f>ROUND(INDEX('Pop and Housing Units'!$B$2:$P$115,MATCH('Property Value Dist'!$B97,'Pop and Housing Units'!$B$2:$B$115,0),MATCH('Property Value Dist'!H$2,'Pop and Housing Units'!$B$2:$P$2,0))*INDEX(Assumptions!$A$1:$H$16,MATCH('Property Value Dist'!H$4,Assumptions!$A$1:$A$16,0),MATCH('Property Value Dist'!H$2,Assumptions!$A$1:$H$1,0)),0)</f>
        <v>4200999</v>
      </c>
      <c r="I97" s="19">
        <f>ROUND(INDEX('Pop and Housing Units'!$B$2:$P$115,MATCH('Property Value Dist'!$B97,'Pop and Housing Units'!$B$2:$B$115,0),MATCH('Property Value Dist'!I$2,'Pop and Housing Units'!$B$2:$P$2,0))*INDEX(Assumptions!$A$1:$H$16,MATCH('Property Value Dist'!I$4,Assumptions!$A$1:$A$16,0),MATCH('Property Value Dist'!I$2,Assumptions!$A$1:$H$1,0)),0)</f>
        <v>11771014</v>
      </c>
      <c r="J97" s="19">
        <f>ROUND(INDEX('Pop and Housing Units'!$B$2:$P$115,MATCH('Property Value Dist'!$B97,'Pop and Housing Units'!$B$2:$B$115,0),MATCH('Property Value Dist'!J$2,'Pop and Housing Units'!$B$2:$P$2,0))*INDEX(Assumptions!$A$1:$H$16,MATCH('Property Value Dist'!J$4,Assumptions!$A$1:$A$16,0),MATCH('Property Value Dist'!J$2,Assumptions!$A$1:$H$1,0)),0)</f>
        <v>5911185</v>
      </c>
      <c r="K97" s="19">
        <f>ROUND(INDEX('Pop and Housing Units'!$B$2:$P$115,MATCH('Property Value Dist'!$B97,'Pop and Housing Units'!$B$2:$B$115,0),MATCH('Property Value Dist'!K$2,'Pop and Housing Units'!$B$2:$P$2,0))*INDEX(Assumptions!$A$1:$H$16,MATCH('Property Value Dist'!K$4,Assumptions!$A$1:$A$16,0),MATCH('Property Value Dist'!K$2,Assumptions!$A$1:$H$1,0)),0)</f>
        <v>2711647</v>
      </c>
      <c r="L97" s="19">
        <f>ROUND(INDEX('Pop and Housing Units'!$B$2:$P$115,MATCH('Property Value Dist'!$B97,'Pop and Housing Units'!$B$2:$B$115,0),MATCH('Property Value Dist'!L$2,'Pop and Housing Units'!$B$2:$P$2,0))*INDEX(Assumptions!$A$1:$H$16,MATCH('Property Value Dist'!L$4,Assumptions!$A$1:$A$16,0),MATCH('Property Value Dist'!L$2,Assumptions!$A$1:$H$1,0)),0)</f>
        <v>2942753</v>
      </c>
      <c r="M97" s="19">
        <f>ROUND(INDEX('Pop and Housing Units'!$B$2:$P$115,MATCH('Property Value Dist'!$B97,'Pop and Housing Units'!$B$2:$B$115,0),MATCH('Property Value Dist'!M$2,'Pop and Housing Units'!$B$2:$P$2,0))*INDEX(Assumptions!$A$1:$H$16,MATCH('Property Value Dist'!M$4,Assumptions!$A$1:$A$16,0),MATCH('Property Value Dist'!M$2,Assumptions!$A$1:$H$1,0)),0)</f>
        <v>1022003</v>
      </c>
      <c r="N97" s="19">
        <f>ROUND(INDEX('Pop and Housing Units'!$B$2:$P$115,MATCH('Property Value Dist'!$B97,'Pop and Housing Units'!$B$2:$B$115,0),MATCH('Property Value Dist'!N$2,'Pop and Housing Units'!$B$2:$P$2,0))*INDEX(Assumptions!$A$1:$H$16,MATCH('Property Value Dist'!N$4,Assumptions!$A$1:$A$16,0),MATCH('Property Value Dist'!N$2,Assumptions!$A$1:$H$1,0)),0)</f>
        <v>580334</v>
      </c>
      <c r="O97" s="19">
        <f>ROUND(INDEX('Pop and Housing Units'!$B$2:$P$115,MATCH('Property Value Dist'!$B97,'Pop and Housing Units'!$B$2:$B$115,0),MATCH('Property Value Dist'!O$2,'Pop and Housing Units'!$B$2:$P$2,0))*INDEX(Assumptions!$A$1:$H$16,MATCH('Property Value Dist'!O$4,Assumptions!$A$1:$A$16,0),MATCH('Property Value Dist'!O$2,Assumptions!$A$1:$H$1,0)),0)</f>
        <v>308142</v>
      </c>
      <c r="P97" s="19">
        <f>ROUND(INDEX('Pop and Housing Units'!$B$2:$P$115,MATCH('Property Value Dist'!$B97,'Pop and Housing Units'!$B$2:$B$115,0),MATCH('Property Value Dist'!P$2,'Pop and Housing Units'!$B$2:$P$2,0))*INDEX(Assumptions!$A$1:$H$16,MATCH('Property Value Dist'!P$4,Assumptions!$A$1:$A$16,0),MATCH('Property Value Dist'!P$2,Assumptions!$A$1:$H$1,0)),0)</f>
        <v>2264997</v>
      </c>
      <c r="Q97" s="19">
        <f>ROUND(INDEX('Pop and Housing Units'!$B$2:$P$115,MATCH('Property Value Dist'!$B97,'Pop and Housing Units'!$B$2:$B$115,0),MATCH('Property Value Dist'!Q$2,'Pop and Housing Units'!$B$2:$P$2,0))*INDEX(Assumptions!$A$1:$H$16,MATCH('Property Value Dist'!Q$4,Assumptions!$A$1:$A$16,0),MATCH('Property Value Dist'!Q$2,Assumptions!$A$1:$H$1,0)),0)</f>
        <v>1921490</v>
      </c>
      <c r="R97" s="19">
        <f>ROUND(INDEX('Pop and Housing Units'!$B$2:$P$115,MATCH('Property Value Dist'!$B97,'Pop and Housing Units'!$B$2:$B$115,0),MATCH('Property Value Dist'!R$2,'Pop and Housing Units'!$B$2:$P$2,0))*INDEX(Assumptions!$A$1:$H$16,MATCH('Property Value Dist'!R$4,Assumptions!$A$1:$A$16,0),MATCH('Property Value Dist'!R$2,Assumptions!$A$1:$H$1,0)),0)</f>
        <v>2479689</v>
      </c>
      <c r="S97" s="19">
        <f>ROUND(INDEX('Pop and Housing Units'!$B$2:$P$115,MATCH('Property Value Dist'!$B97,'Pop and Housing Units'!$B$2:$B$115,0),MATCH('Property Value Dist'!S$2,'Pop and Housing Units'!$B$2:$P$2,0))*INDEX(Assumptions!$A$1:$H$16,MATCH('Property Value Dist'!S$4,Assumptions!$A$1:$A$16,0),MATCH('Property Value Dist'!S$2,Assumptions!$A$1:$H$1,0)),0)</f>
        <v>5478215</v>
      </c>
      <c r="T97" s="19">
        <f>ROUND(INDEX('Pop and Housing Units'!$B$2:$P$115,MATCH('Property Value Dist'!$B97,'Pop and Housing Units'!$B$2:$B$115,0),MATCH('Property Value Dist'!T$2,'Pop and Housing Units'!$B$2:$P$2,0))*INDEX(Assumptions!$A$1:$H$16,MATCH('Property Value Dist'!T$4,Assumptions!$A$1:$A$16,0),MATCH('Property Value Dist'!T$2,Assumptions!$A$1:$H$1,0)),0)</f>
        <v>4007578</v>
      </c>
      <c r="U97" s="19">
        <f>ROUND(INDEX('Pop and Housing Units'!$B$2:$P$115,MATCH('Property Value Dist'!$B97,'Pop and Housing Units'!$B$2:$B$115,0),MATCH('Property Value Dist'!U$2,'Pop and Housing Units'!$B$2:$P$2,0))*INDEX(Assumptions!$A$1:$H$16,MATCH('Property Value Dist'!U$4,Assumptions!$A$1:$A$16,0),MATCH('Property Value Dist'!U$2,Assumptions!$A$1:$H$1,0)),0)</f>
        <v>3388550</v>
      </c>
      <c r="V97" s="19">
        <f>ROUND(INDEX('Pop and Housing Units'!$B$2:$P$115,MATCH('Property Value Dist'!$B97,'Pop and Housing Units'!$B$2:$B$115,0),MATCH('Property Value Dist'!V$2,'Pop and Housing Units'!$B$2:$P$2,0))*INDEX(Assumptions!$A$1:$H$16,MATCH('Property Value Dist'!V$4,Assumptions!$A$1:$A$16,0),MATCH('Property Value Dist'!V$2,Assumptions!$A$1:$H$1,0)),0)</f>
        <v>8745107</v>
      </c>
      <c r="W97" s="19">
        <f>ROUND(INDEX('Pop and Housing Units'!$B$2:$P$115,MATCH('Property Value Dist'!$B97,'Pop and Housing Units'!$B$2:$B$115,0),MATCH('Property Value Dist'!W$2,'Pop and Housing Units'!$B$2:$P$2,0))*INDEX(Assumptions!$A$1:$H$16,MATCH('Property Value Dist'!W$4,Assumptions!$A$1:$A$16,0),MATCH('Property Value Dist'!W$2,Assumptions!$A$1:$H$1,0)),0)</f>
        <v>4029047</v>
      </c>
      <c r="X97" s="19">
        <f>ROUND(INDEX('Pop and Housing Units'!$B$2:$P$115,MATCH('Property Value Dist'!$B97,'Pop and Housing Units'!$B$2:$B$115,0),MATCH('Property Value Dist'!X$2,'Pop and Housing Units'!$B$2:$P$2,0))*INDEX(Assumptions!$A$1:$H$16,MATCH('Property Value Dist'!X$4,Assumptions!$A$1:$A$16,0),MATCH('Property Value Dist'!X$2,Assumptions!$A$1:$H$1,0)),0)</f>
        <v>1739002</v>
      </c>
      <c r="Y97" s="19">
        <f>ROUND(INDEX('Pop and Housing Units'!$B$2:$P$115,MATCH('Property Value Dist'!$B97,'Pop and Housing Units'!$B$2:$B$115,0),MATCH('Property Value Dist'!Y$2,'Pop and Housing Units'!$B$2:$P$2,0))*INDEX(Assumptions!$A$1:$H$16,MATCH('Property Value Dist'!Y$4,Assumptions!$A$1:$A$16,0),MATCH('Property Value Dist'!Y$2,Assumptions!$A$1:$H$1,0)),0)</f>
        <v>1109240</v>
      </c>
      <c r="Z97" s="19">
        <f>ROUND(INDEX('Pop and Housing Units'!$B$2:$P$115,MATCH('Property Value Dist'!$B97,'Pop and Housing Units'!$B$2:$B$115,0),MATCH('Property Value Dist'!Z$2,'Pop and Housing Units'!$B$2:$P$2,0))*INDEX(Assumptions!$A$1:$H$16,MATCH('Property Value Dist'!Z$4,Assumptions!$A$1:$A$16,0),MATCH('Property Value Dist'!Z$2,Assumptions!$A$1:$H$1,0)),0)</f>
        <v>286256</v>
      </c>
      <c r="AA97" s="19">
        <f>ROUND(INDEX('Pop and Housing Units'!$B$2:$P$115,MATCH('Property Value Dist'!$B97,'Pop and Housing Units'!$B$2:$B$115,0),MATCH('Property Value Dist'!AA$2,'Pop and Housing Units'!$B$2:$P$2,0))*INDEX(Assumptions!$A$1:$H$16,MATCH('Property Value Dist'!AA$4,Assumptions!$A$1:$A$16,0),MATCH('Property Value Dist'!AA$2,Assumptions!$A$1:$H$1,0)),0)</f>
        <v>200379</v>
      </c>
      <c r="AB97" s="19">
        <f>ROUND(INDEX('Pop and Housing Units'!$B$2:$P$115,MATCH('Property Value Dist'!$B97,'Pop and Housing Units'!$B$2:$B$115,0),MATCH('Property Value Dist'!AB$2,'Pop and Housing Units'!$B$2:$P$2,0))*INDEX(Assumptions!$A$1:$H$16,MATCH('Property Value Dist'!AB$4,Assumptions!$A$1:$A$16,0),MATCH('Property Value Dist'!AB$2,Assumptions!$A$1:$H$1,0)),0)</f>
        <v>132393</v>
      </c>
      <c r="AC97" s="19">
        <f>ROUND(INDEX('Pop and Housing Units'!$B$2:$P$115,MATCH('Property Value Dist'!$B97,'Pop and Housing Units'!$B$2:$B$115,0),MATCH('Property Value Dist'!AC$2,'Pop and Housing Units'!$B$2:$P$2,0))*INDEX(Assumptions!$A$1:$H$16,MATCH('Property Value Dist'!AC$4,Assumptions!$A$1:$A$16,0),MATCH('Property Value Dist'!AC$2,Assumptions!$A$1:$H$1,0)),0)</f>
        <v>1433528</v>
      </c>
      <c r="AD97" s="19">
        <f>ROUND(INDEX('Pop and Housing Units'!$B$2:$P$115,MATCH('Property Value Dist'!$B97,'Pop and Housing Units'!$B$2:$B$115,0),MATCH('Property Value Dist'!AD$2,'Pop and Housing Units'!$B$2:$P$2,0))*INDEX(Assumptions!$A$1:$H$16,MATCH('Property Value Dist'!AD$4,Assumptions!$A$1:$A$16,0),MATCH('Property Value Dist'!AD$2,Assumptions!$A$1:$H$1,0)),0)</f>
        <v>2508673</v>
      </c>
      <c r="AE97" s="19">
        <f>ROUND(INDEX('Pop and Housing Units'!$B$2:$P$115,MATCH('Property Value Dist'!$B97,'Pop and Housing Units'!$B$2:$B$115,0),MATCH('Property Value Dist'!AE$2,'Pop and Housing Units'!$B$2:$P$2,0))*INDEX(Assumptions!$A$1:$H$16,MATCH('Property Value Dist'!AE$4,Assumptions!$A$1:$A$16,0),MATCH('Property Value Dist'!AE$2,Assumptions!$A$1:$H$1,0)),0)</f>
        <v>4522055</v>
      </c>
      <c r="AF97" s="19">
        <f>ROUND(INDEX('Pop and Housing Units'!$B$2:$P$115,MATCH('Property Value Dist'!$B97,'Pop and Housing Units'!$B$2:$B$115,0),MATCH('Property Value Dist'!AF$2,'Pop and Housing Units'!$B$2:$P$2,0))*INDEX(Assumptions!$A$1:$H$16,MATCH('Property Value Dist'!AF$4,Assumptions!$A$1:$A$16,0),MATCH('Property Value Dist'!AF$2,Assumptions!$A$1:$H$1,0)),0)</f>
        <v>8701835</v>
      </c>
      <c r="AG97" s="19">
        <f>ROUND(INDEX('Pop and Housing Units'!$B$2:$P$115,MATCH('Property Value Dist'!$B97,'Pop and Housing Units'!$B$2:$B$115,0),MATCH('Property Value Dist'!AG$2,'Pop and Housing Units'!$B$2:$P$2,0))*INDEX(Assumptions!$A$1:$H$16,MATCH('Property Value Dist'!AG$4,Assumptions!$A$1:$A$16,0),MATCH('Property Value Dist'!AG$2,Assumptions!$A$1:$H$1,0)),0)</f>
        <v>4240182</v>
      </c>
      <c r="AH97" s="19">
        <f>ROUND(INDEX('Pop and Housing Units'!$B$2:$P$115,MATCH('Property Value Dist'!$B97,'Pop and Housing Units'!$B$2:$B$115,0),MATCH('Property Value Dist'!AH$2,'Pop and Housing Units'!$B$2:$P$2,0))*INDEX(Assumptions!$A$1:$H$16,MATCH('Property Value Dist'!AH$4,Assumptions!$A$1:$A$16,0),MATCH('Property Value Dist'!AH$2,Assumptions!$A$1:$H$1,0)),0)</f>
        <v>3064367</v>
      </c>
      <c r="AI97" s="19">
        <f>ROUND(INDEX('Pop and Housing Units'!$B$2:$P$115,MATCH('Property Value Dist'!$B97,'Pop and Housing Units'!$B$2:$B$115,0),MATCH('Property Value Dist'!AI$2,'Pop and Housing Units'!$B$2:$P$2,0))*INDEX(Assumptions!$A$1:$H$16,MATCH('Property Value Dist'!AI$4,Assumptions!$A$1:$A$16,0),MATCH('Property Value Dist'!AI$2,Assumptions!$A$1:$H$1,0)),0)</f>
        <v>7626689</v>
      </c>
      <c r="AJ97" s="19">
        <f>ROUND(INDEX('Pop and Housing Units'!$B$2:$P$115,MATCH('Property Value Dist'!$B97,'Pop and Housing Units'!$B$2:$B$115,0),MATCH('Property Value Dist'!AJ$2,'Pop and Housing Units'!$B$2:$P$2,0))*INDEX(Assumptions!$A$1:$H$16,MATCH('Property Value Dist'!AJ$4,Assumptions!$A$1:$A$16,0),MATCH('Property Value Dist'!AJ$2,Assumptions!$A$1:$H$1,0)),0)</f>
        <v>4058977</v>
      </c>
      <c r="AK97" s="19">
        <f>ROUND(INDEX('Pop and Housing Units'!$B$2:$P$115,MATCH('Property Value Dist'!$B97,'Pop and Housing Units'!$B$2:$B$115,0),MATCH('Property Value Dist'!AK$2,'Pop and Housing Units'!$B$2:$P$2,0))*INDEX(Assumptions!$A$1:$H$16,MATCH('Property Value Dist'!AK$4,Assumptions!$A$1:$A$16,0),MATCH('Property Value Dist'!AK$2,Assumptions!$A$1:$H$1,0)),0)</f>
        <v>1747615</v>
      </c>
      <c r="AL97" s="19">
        <f>ROUND(INDEX('Pop and Housing Units'!$B$2:$P$115,MATCH('Property Value Dist'!$B97,'Pop and Housing Units'!$B$2:$B$115,0),MATCH('Property Value Dist'!AL$2,'Pop and Housing Units'!$B$2:$P$2,0))*INDEX(Assumptions!$A$1:$H$16,MATCH('Property Value Dist'!AL$4,Assumptions!$A$1:$A$16,0),MATCH('Property Value Dist'!AL$2,Assumptions!$A$1:$H$1,0)),0)</f>
        <v>1715401</v>
      </c>
      <c r="AM97" s="19">
        <f>ROUND(INDEX('Pop and Housing Units'!$B$2:$P$115,MATCH('Property Value Dist'!$B97,'Pop and Housing Units'!$B$2:$B$115,0),MATCH('Property Value Dist'!AM$2,'Pop and Housing Units'!$B$2:$P$2,0))*INDEX(Assumptions!$A$1:$H$16,MATCH('Property Value Dist'!AM$4,Assumptions!$A$1:$A$16,0),MATCH('Property Value Dist'!AM$2,Assumptions!$A$1:$H$1,0)),0)</f>
        <v>350328</v>
      </c>
      <c r="AN97" s="19">
        <f>ROUND(INDEX('Pop and Housing Units'!$B$2:$P$115,MATCH('Property Value Dist'!$B97,'Pop and Housing Units'!$B$2:$B$115,0),MATCH('Property Value Dist'!AN$2,'Pop and Housing Units'!$B$2:$P$2,0))*INDEX(Assumptions!$A$1:$H$16,MATCH('Property Value Dist'!AN$4,Assumptions!$A$1:$A$16,0),MATCH('Property Value Dist'!AN$2,Assumptions!$A$1:$H$1,0)),0)</f>
        <v>144963</v>
      </c>
      <c r="AO97" s="19">
        <f>ROUND(INDEX('Pop and Housing Units'!$B$2:$P$115,MATCH('Property Value Dist'!$B97,'Pop and Housing Units'!$B$2:$B$115,0),MATCH('Property Value Dist'!AO$2,'Pop and Housing Units'!$B$2:$P$2,0))*INDEX(Assumptions!$A$1:$H$16,MATCH('Property Value Dist'!AO$4,Assumptions!$A$1:$A$16,0),MATCH('Property Value Dist'!AO$2,Assumptions!$A$1:$H$1,0)),0)</f>
        <v>153017</v>
      </c>
      <c r="AP97" s="19">
        <f>ROUND(INDEX('Pop and Housing Units'!$B$2:$P$115,MATCH('Property Value Dist'!$B97,'Pop and Housing Units'!$B$2:$B$115,0),MATCH('Property Value Dist'!AP$2,'Pop and Housing Units'!$B$2:$P$2,0))*INDEX(Assumptions!$A$1:$H$16,MATCH('Property Value Dist'!AP$4,Assumptions!$A$1:$A$16,0),MATCH('Property Value Dist'!AP$2,Assumptions!$A$1:$H$1,0)),0)</f>
        <v>167694</v>
      </c>
      <c r="AQ97" s="19">
        <f>ROUND(INDEX('Pop and Housing Units'!$B$2:$P$115,MATCH('Property Value Dist'!$B97,'Pop and Housing Units'!$B$2:$B$115,0),MATCH('Property Value Dist'!AQ$2,'Pop and Housing Units'!$B$2:$P$2,0))*INDEX(Assumptions!$A$1:$H$16,MATCH('Property Value Dist'!AQ$4,Assumptions!$A$1:$A$16,0),MATCH('Property Value Dist'!AQ$2,Assumptions!$A$1:$H$1,0)),0)</f>
        <v>168229</v>
      </c>
      <c r="AR97" s="19">
        <f>ROUND(INDEX('Pop and Housing Units'!$B$2:$P$115,MATCH('Property Value Dist'!$B97,'Pop and Housing Units'!$B$2:$B$115,0),MATCH('Property Value Dist'!AR$2,'Pop and Housing Units'!$B$2:$P$2,0))*INDEX(Assumptions!$A$1:$H$16,MATCH('Property Value Dist'!AR$4,Assumptions!$A$1:$A$16,0),MATCH('Property Value Dist'!AR$2,Assumptions!$A$1:$H$1,0)),0)</f>
        <v>140607</v>
      </c>
      <c r="AS97" s="19">
        <f>ROUND(INDEX('Pop and Housing Units'!$B$2:$P$115,MATCH('Property Value Dist'!$B97,'Pop and Housing Units'!$B$2:$B$115,0),MATCH('Property Value Dist'!AS$2,'Pop and Housing Units'!$B$2:$P$2,0))*INDEX(Assumptions!$A$1:$H$16,MATCH('Property Value Dist'!AS$4,Assumptions!$A$1:$A$16,0),MATCH('Property Value Dist'!AS$2,Assumptions!$A$1:$H$1,0)),0)</f>
        <v>153794</v>
      </c>
      <c r="AT97" s="19">
        <f>ROUND(INDEX('Pop and Housing Units'!$B$2:$P$115,MATCH('Property Value Dist'!$B97,'Pop and Housing Units'!$B$2:$B$115,0),MATCH('Property Value Dist'!AT$2,'Pop and Housing Units'!$B$2:$P$2,0))*INDEX(Assumptions!$A$1:$H$16,MATCH('Property Value Dist'!AT$4,Assumptions!$A$1:$A$16,0),MATCH('Property Value Dist'!AT$2,Assumptions!$A$1:$H$1,0)),0)</f>
        <v>78055</v>
      </c>
      <c r="AU97" s="19">
        <f>ROUND(INDEX('Pop and Housing Units'!$B$2:$P$115,MATCH('Property Value Dist'!$B97,'Pop and Housing Units'!$B$2:$B$115,0),MATCH('Property Value Dist'!AU$2,'Pop and Housing Units'!$B$2:$P$2,0))*INDEX(Assumptions!$A$1:$H$16,MATCH('Property Value Dist'!AU$4,Assumptions!$A$1:$A$16,0),MATCH('Property Value Dist'!AU$2,Assumptions!$A$1:$H$1,0)),0)</f>
        <v>30028</v>
      </c>
      <c r="AV97" s="19">
        <f>ROUND(INDEX('Pop and Housing Units'!$B$2:$P$115,MATCH('Property Value Dist'!$B97,'Pop and Housing Units'!$B$2:$B$115,0),MATCH('Property Value Dist'!AV$2,'Pop and Housing Units'!$B$2:$P$2,0))*INDEX(Assumptions!$A$1:$H$16,MATCH('Property Value Dist'!AV$4,Assumptions!$A$1:$A$16,0),MATCH('Property Value Dist'!AV$2,Assumptions!$A$1:$H$1,0)),0)</f>
        <v>90263</v>
      </c>
      <c r="AW97" s="19">
        <f>ROUND(INDEX('Pop and Housing Units'!$B$2:$P$115,MATCH('Property Value Dist'!$B97,'Pop and Housing Units'!$B$2:$B$115,0),MATCH('Property Value Dist'!AW$2,'Pop and Housing Units'!$B$2:$P$2,0))*INDEX(Assumptions!$A$1:$H$16,MATCH('Property Value Dist'!AW$4,Assumptions!$A$1:$A$16,0),MATCH('Property Value Dist'!AW$2,Assumptions!$A$1:$H$1,0)),0)</f>
        <v>25929</v>
      </c>
      <c r="AX97" s="19">
        <f>ROUND(INDEX('Pop and Housing Units'!$B$2:$P$115,MATCH('Property Value Dist'!$B97,'Pop and Housing Units'!$B$2:$B$115,0),MATCH('Property Value Dist'!AX$2,'Pop and Housing Units'!$B$2:$P$2,0))*INDEX(Assumptions!$A$1:$H$16,MATCH('Property Value Dist'!AX$4,Assumptions!$A$1:$A$16,0),MATCH('Property Value Dist'!AX$2,Assumptions!$A$1:$H$1,0)),0)</f>
        <v>16306</v>
      </c>
      <c r="AY97" s="19">
        <f>ROUND(INDEX('Pop and Housing Units'!$B$2:$P$115,MATCH('Property Value Dist'!$B97,'Pop and Housing Units'!$B$2:$B$115,0),MATCH('Property Value Dist'!AY$2,'Pop and Housing Units'!$B$2:$P$2,0))*INDEX(Assumptions!$A$1:$H$16,MATCH('Property Value Dist'!AY$4,Assumptions!$A$1:$A$16,0),MATCH('Property Value Dist'!AY$2,Assumptions!$A$1:$H$1,0)),0)</f>
        <v>9623</v>
      </c>
      <c r="AZ97" s="19">
        <f>ROUND(INDEX('Pop and Housing Units'!$B$2:$P$115,MATCH('Property Value Dist'!$B97,'Pop and Housing Units'!$B$2:$B$115,0),MATCH('Property Value Dist'!AZ$2,'Pop and Housing Units'!$B$2:$P$2,0))*INDEX(Assumptions!$A$1:$H$16,MATCH('Property Value Dist'!AZ$4,Assumptions!$A$1:$A$16,0),MATCH('Property Value Dist'!AZ$2,Assumptions!$A$1:$H$1,0)),0)</f>
        <v>2317</v>
      </c>
      <c r="BA97" s="19">
        <f>ROUND(INDEX('Pop and Housing Units'!$B$2:$P$115,MATCH('Property Value Dist'!$B97,'Pop and Housing Units'!$B$2:$B$115,0),MATCH('Property Value Dist'!BA$2,'Pop and Housing Units'!$B$2:$P$2,0))*INDEX(Assumptions!$A$1:$H$16,MATCH('Property Value Dist'!BA$4,Assumptions!$A$1:$A$16,0),MATCH('Property Value Dist'!BA$2,Assumptions!$A$1:$H$1,0)),0)</f>
        <v>5346</v>
      </c>
      <c r="BB97" s="19">
        <f>ROUND(INDEX('Pop and Housing Units'!$B$2:$P$115,MATCH('Property Value Dist'!$B97,'Pop and Housing Units'!$B$2:$B$115,0),MATCH('Property Value Dist'!BB$2,'Pop and Housing Units'!$B$2:$P$2,0))*INDEX(Assumptions!$A$1:$H$16,MATCH('Property Value Dist'!BB$4,Assumptions!$A$1:$A$16,0),MATCH('Property Value Dist'!BB$2,Assumptions!$A$1:$H$1,0)),0)</f>
        <v>2851</v>
      </c>
      <c r="BC97" s="19">
        <f>ROUND(INDEX('Pop and Housing Units'!$B$2:$P$115,MATCH('Property Value Dist'!$B97,'Pop and Housing Units'!$B$2:$B$115,0),MATCH('Property Value Dist'!BC$2,'Pop and Housing Units'!$B$2:$P$2,0))*INDEX(Assumptions!$A$1:$H$16,MATCH('Property Value Dist'!BC$4,Assumptions!$A$1:$A$16,0),MATCH('Property Value Dist'!BC$2,Assumptions!$A$1:$H$1,0)),0)</f>
        <v>106051</v>
      </c>
      <c r="BD97" s="19">
        <f>ROUND(INDEX('Pop and Housing Units'!$B$2:$P$115,MATCH('Property Value Dist'!$B97,'Pop and Housing Units'!$B$2:$B$115,0),MATCH('Property Value Dist'!BD$2,'Pop and Housing Units'!$B$2:$P$2,0))*INDEX(Assumptions!$A$1:$H$16,MATCH('Property Value Dist'!BD$4,Assumptions!$A$1:$A$16,0),MATCH('Property Value Dist'!BD$2,Assumptions!$A$1:$H$1,0)),0)</f>
        <v>148749</v>
      </c>
      <c r="BE97" s="19">
        <f>ROUND(INDEX('Pop and Housing Units'!$B$2:$P$115,MATCH('Property Value Dist'!$B97,'Pop and Housing Units'!$B$2:$B$115,0),MATCH('Property Value Dist'!BE$2,'Pop and Housing Units'!$B$2:$P$2,0))*INDEX(Assumptions!$A$1:$H$16,MATCH('Property Value Dist'!BE$4,Assumptions!$A$1:$A$16,0),MATCH('Property Value Dist'!BE$2,Assumptions!$A$1:$H$1,0)),0)</f>
        <v>201348</v>
      </c>
      <c r="BF97" s="19">
        <f>ROUND(INDEX('Pop and Housing Units'!$B$2:$P$115,MATCH('Property Value Dist'!$B97,'Pop and Housing Units'!$B$2:$B$115,0),MATCH('Property Value Dist'!BF$2,'Pop and Housing Units'!$B$2:$P$2,0))*INDEX(Assumptions!$A$1:$H$16,MATCH('Property Value Dist'!BF$4,Assumptions!$A$1:$A$16,0),MATCH('Property Value Dist'!BF$2,Assumptions!$A$1:$H$1,0)),0)</f>
        <v>198793</v>
      </c>
      <c r="BG97" s="19">
        <f>ROUND(INDEX('Pop and Housing Units'!$B$2:$P$115,MATCH('Property Value Dist'!$B97,'Pop and Housing Units'!$B$2:$B$115,0),MATCH('Property Value Dist'!BG$2,'Pop and Housing Units'!$B$2:$P$2,0))*INDEX(Assumptions!$A$1:$H$16,MATCH('Property Value Dist'!BG$4,Assumptions!$A$1:$A$16,0),MATCH('Property Value Dist'!BG$2,Assumptions!$A$1:$H$1,0)),0)</f>
        <v>126921</v>
      </c>
      <c r="BH97" s="19">
        <f>ROUND(INDEX('Pop and Housing Units'!$B$2:$P$115,MATCH('Property Value Dist'!$B97,'Pop and Housing Units'!$B$2:$B$115,0),MATCH('Property Value Dist'!BH$2,'Pop and Housing Units'!$B$2:$P$2,0))*INDEX(Assumptions!$A$1:$H$16,MATCH('Property Value Dist'!BH$4,Assumptions!$A$1:$A$16,0),MATCH('Property Value Dist'!BH$2,Assumptions!$A$1:$H$1,0)),0)</f>
        <v>72298</v>
      </c>
      <c r="BI97" s="19">
        <f>ROUND(INDEX('Pop and Housing Units'!$B$2:$P$115,MATCH('Property Value Dist'!$B97,'Pop and Housing Units'!$B$2:$B$115,0),MATCH('Property Value Dist'!BI$2,'Pop and Housing Units'!$B$2:$P$2,0))*INDEX(Assumptions!$A$1:$H$16,MATCH('Property Value Dist'!BI$4,Assumptions!$A$1:$A$16,0),MATCH('Property Value Dist'!BI$2,Assumptions!$A$1:$H$1,0)),0)</f>
        <v>134161</v>
      </c>
      <c r="BJ97" s="19">
        <f>ROUND(INDEX('Pop and Housing Units'!$B$2:$P$115,MATCH('Property Value Dist'!$B97,'Pop and Housing Units'!$B$2:$B$115,0),MATCH('Property Value Dist'!BJ$2,'Pop and Housing Units'!$B$2:$P$2,0))*INDEX(Assumptions!$A$1:$H$16,MATCH('Property Value Dist'!BJ$4,Assumptions!$A$1:$A$16,0),MATCH('Property Value Dist'!BJ$2,Assumptions!$A$1:$H$1,0)),0)</f>
        <v>44614</v>
      </c>
      <c r="BK97" s="19">
        <f>ROUND(INDEX('Pop and Housing Units'!$B$2:$P$115,MATCH('Property Value Dist'!$B97,'Pop and Housing Units'!$B$2:$B$115,0),MATCH('Property Value Dist'!BK$2,'Pop and Housing Units'!$B$2:$P$2,0))*INDEX(Assumptions!$A$1:$H$16,MATCH('Property Value Dist'!BK$4,Assumptions!$A$1:$A$16,0),MATCH('Property Value Dist'!BK$2,Assumptions!$A$1:$H$1,0)),0)</f>
        <v>14800</v>
      </c>
      <c r="BL97" s="19">
        <f>ROUND(INDEX('Pop and Housing Units'!$B$2:$P$115,MATCH('Property Value Dist'!$B97,'Pop and Housing Units'!$B$2:$B$115,0),MATCH('Property Value Dist'!BL$2,'Pop and Housing Units'!$B$2:$P$2,0))*INDEX(Assumptions!$A$1:$H$16,MATCH('Property Value Dist'!BL$4,Assumptions!$A$1:$A$16,0),MATCH('Property Value Dist'!BL$2,Assumptions!$A$1:$H$1,0)),0)</f>
        <v>9583</v>
      </c>
      <c r="BM97" s="19">
        <f>ROUND(INDEX('Pop and Housing Units'!$B$2:$P$115,MATCH('Property Value Dist'!$B97,'Pop and Housing Units'!$B$2:$B$115,0),MATCH('Property Value Dist'!BM$2,'Pop and Housing Units'!$B$2:$P$2,0))*INDEX(Assumptions!$A$1:$H$16,MATCH('Property Value Dist'!BM$4,Assumptions!$A$1:$A$16,0),MATCH('Property Value Dist'!BM$2,Assumptions!$A$1:$H$1,0)),0)</f>
        <v>1917</v>
      </c>
      <c r="BN97" s="19">
        <f>ROUND(INDEX('Pop and Housing Units'!$B$2:$P$115,MATCH('Property Value Dist'!$B97,'Pop and Housing Units'!$B$2:$B$115,0),MATCH('Property Value Dist'!BN$2,'Pop and Housing Units'!$B$2:$P$2,0))*INDEX(Assumptions!$A$1:$H$16,MATCH('Property Value Dist'!BN$4,Assumptions!$A$1:$A$16,0),MATCH('Property Value Dist'!BN$2,Assumptions!$A$1:$H$1,0)),0)</f>
        <v>319</v>
      </c>
      <c r="BO97" s="19">
        <f>ROUND(INDEX('Pop and Housing Units'!$B$2:$P$115,MATCH('Property Value Dist'!$B97,'Pop and Housing Units'!$B$2:$B$115,0),MATCH('Property Value Dist'!BO$2,'Pop and Housing Units'!$B$2:$P$2,0))*INDEX(Assumptions!$A$1:$H$16,MATCH('Property Value Dist'!BO$4,Assumptions!$A$1:$A$16,0),MATCH('Property Value Dist'!BO$2,Assumptions!$A$1:$H$1,0)),0)</f>
        <v>5217</v>
      </c>
      <c r="BP97" s="19">
        <f>ROUND(INDEX('Pop and Housing Units'!$B$2:$P$115,MATCH('Property Value Dist'!$B97,'Pop and Housing Units'!$B$2:$B$115,0),MATCH('Property Value Dist'!BP$2,'Pop and Housing Units'!$B$2:$P$2,0))*INDEX(Assumptions!$A$1:$H$16,MATCH('Property Value Dist'!BP$4,Assumptions!$A$1:$A$16,0),MATCH('Property Value Dist'!BP$2,Assumptions!$A$1:$H$1,0)),0)</f>
        <v>25651</v>
      </c>
      <c r="BQ97" s="19">
        <f>ROUND(INDEX('Pop and Housing Units'!$B$2:$P$115,MATCH('Property Value Dist'!$B97,'Pop and Housing Units'!$B$2:$B$115,0),MATCH('Property Value Dist'!BQ$2,'Pop and Housing Units'!$B$2:$P$2,0))*INDEX(Assumptions!$A$1:$H$16,MATCH('Property Value Dist'!BQ$4,Assumptions!$A$1:$A$16,0),MATCH('Property Value Dist'!BQ$2,Assumptions!$A$1:$H$1,0)),0)</f>
        <v>53363</v>
      </c>
      <c r="BR97" s="19">
        <f>ROUND(INDEX('Pop and Housing Units'!$B$2:$P$115,MATCH('Property Value Dist'!$B97,'Pop and Housing Units'!$B$2:$B$115,0),MATCH('Property Value Dist'!BR$2,'Pop and Housing Units'!$B$2:$P$2,0))*INDEX(Assumptions!$A$1:$H$16,MATCH('Property Value Dist'!BR$4,Assumptions!$A$1:$A$16,0),MATCH('Property Value Dist'!BR$2,Assumptions!$A$1:$H$1,0)),0)</f>
        <v>45150</v>
      </c>
      <c r="BS97" s="19">
        <f>ROUND(INDEX('Pop and Housing Units'!$B$2:$P$115,MATCH('Property Value Dist'!$B97,'Pop and Housing Units'!$B$2:$B$115,0),MATCH('Property Value Dist'!BS$2,'Pop and Housing Units'!$B$2:$P$2,0))*INDEX(Assumptions!$A$1:$H$16,MATCH('Property Value Dist'!BS$4,Assumptions!$A$1:$A$16,0),MATCH('Property Value Dist'!BS$2,Assumptions!$A$1:$H$1,0)),0)</f>
        <v>54241</v>
      </c>
      <c r="BT97" s="19">
        <f>ROUND(INDEX('Pop and Housing Units'!$B$2:$P$115,MATCH('Property Value Dist'!$B97,'Pop and Housing Units'!$B$2:$B$115,0),MATCH('Property Value Dist'!BT$2,'Pop and Housing Units'!$B$2:$P$2,0))*INDEX(Assumptions!$A$1:$H$16,MATCH('Property Value Dist'!BT$4,Assumptions!$A$1:$A$16,0),MATCH('Property Value Dist'!BT$2,Assumptions!$A$1:$H$1,0)),0)</f>
        <v>34640</v>
      </c>
      <c r="BU97" s="19">
        <f>ROUND(INDEX('Pop and Housing Units'!$B$2:$P$115,MATCH('Property Value Dist'!$B97,'Pop and Housing Units'!$B$2:$B$115,0),MATCH('Property Value Dist'!BU$2,'Pop and Housing Units'!$B$2:$P$2,0))*INDEX(Assumptions!$A$1:$H$16,MATCH('Property Value Dist'!BU$4,Assumptions!$A$1:$A$16,0),MATCH('Property Value Dist'!BU$2,Assumptions!$A$1:$H$1,0)),0)</f>
        <v>19669</v>
      </c>
      <c r="BV97" s="19">
        <f>ROUND(INDEX('Pop and Housing Units'!$B$2:$P$115,MATCH('Property Value Dist'!$B97,'Pop and Housing Units'!$B$2:$B$115,0),MATCH('Property Value Dist'!BV$2,'Pop and Housing Units'!$B$2:$P$2,0))*INDEX(Assumptions!$A$1:$H$16,MATCH('Property Value Dist'!BV$4,Assumptions!$A$1:$A$16,0),MATCH('Property Value Dist'!BV$2,Assumptions!$A$1:$H$1,0)),0)</f>
        <v>57519</v>
      </c>
      <c r="BW97" s="19">
        <f>ROUND(INDEX('Pop and Housing Units'!$B$2:$P$115,MATCH('Property Value Dist'!$B97,'Pop and Housing Units'!$B$2:$B$115,0),MATCH('Property Value Dist'!BW$2,'Pop and Housing Units'!$B$2:$P$2,0))*INDEX(Assumptions!$A$1:$H$16,MATCH('Property Value Dist'!BW$4,Assumptions!$A$1:$A$16,0),MATCH('Property Value Dist'!BW$2,Assumptions!$A$1:$H$1,0)),0)</f>
        <v>27070</v>
      </c>
      <c r="BX97" s="19">
        <f>ROUND(INDEX('Pop and Housing Units'!$B$2:$P$115,MATCH('Property Value Dist'!$B97,'Pop and Housing Units'!$B$2:$B$115,0),MATCH('Property Value Dist'!BX$2,'Pop and Housing Units'!$B$2:$P$2,0))*INDEX(Assumptions!$A$1:$H$16,MATCH('Property Value Dist'!BX$4,Assumptions!$A$1:$A$16,0),MATCH('Property Value Dist'!BX$2,Assumptions!$A$1:$H$1,0)),0)</f>
        <v>10308</v>
      </c>
      <c r="BY97" s="19">
        <f>ROUND(INDEX('Pop and Housing Units'!$B$2:$P$115,MATCH('Property Value Dist'!$B97,'Pop and Housing Units'!$B$2:$B$115,0),MATCH('Property Value Dist'!BY$2,'Pop and Housing Units'!$B$2:$P$2,0))*INDEX(Assumptions!$A$1:$H$16,MATCH('Property Value Dist'!BY$4,Assumptions!$A$1:$A$16,0),MATCH('Property Value Dist'!BY$2,Assumptions!$A$1:$H$1,0)),0)</f>
        <v>5340</v>
      </c>
      <c r="BZ97" s="19">
        <f>ROUND(INDEX('Pop and Housing Units'!$B$2:$P$115,MATCH('Property Value Dist'!$B97,'Pop and Housing Units'!$B$2:$B$115,0),MATCH('Property Value Dist'!BZ$2,'Pop and Housing Units'!$B$2:$P$2,0))*INDEX(Assumptions!$A$1:$H$16,MATCH('Property Value Dist'!BZ$4,Assumptions!$A$1:$A$16,0),MATCH('Property Value Dist'!BZ$2,Assumptions!$A$1:$H$1,0)),0)</f>
        <v>3650</v>
      </c>
      <c r="CA97" s="19">
        <f>ROUND(INDEX('Pop and Housing Units'!$B$2:$P$115,MATCH('Property Value Dist'!$B97,'Pop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97" s="19">
        <f>ROUND(INDEX('Pop and Housing Units'!$B$2:$P$115,MATCH('Property Value Dist'!$B97,'Pop and Housing Units'!$B$2:$B$115,0),MATCH('Property Value Dist'!CB$2,'Pop and Housing Units'!$B$2:$P$2,0))*INDEX(Assumptions!$A$1:$H$16,MATCH('Property Value Dist'!CB$4,Assumptions!$A$1:$A$16,0),MATCH('Property Value Dist'!CB$2,Assumptions!$A$1:$H$1,0)),0)</f>
        <v>1352</v>
      </c>
    </row>
    <row r="98" spans="2:80">
      <c r="B98" s="18">
        <f t="shared" si="7"/>
        <v>2113</v>
      </c>
      <c r="C98" s="17">
        <f>ROUND(INDEX('Pop and Housing Units'!$B$2:$P$115,MATCH('Property Value Dist'!$B98,'Pop and Housing Units'!$B$2:$B$115,0),MATCH('Property Value Dist'!C$2,'Pop and Housing Units'!$B$2:$P$2,0))*INDEX(Assumptions!$A$1:$H$16,MATCH('Property Value Dist'!C$4,Assumptions!$A$1:$A$16,0),MATCH('Property Value Dist'!C$2,Assumptions!$A$1:$H$1,0)),0)</f>
        <v>2313950</v>
      </c>
      <c r="D98" s="17">
        <f>ROUND(INDEX('Pop and Housing Units'!$B$2:$P$115,MATCH('Property Value Dist'!$B98,'Pop and Housing Units'!$B$2:$B$115,0),MATCH('Property Value Dist'!D$2,'Pop and Housing Units'!$B$2:$P$2,0))*INDEX(Assumptions!$A$1:$H$16,MATCH('Property Value Dist'!D$4,Assumptions!$A$1:$A$16,0),MATCH('Property Value Dist'!D$2,Assumptions!$A$1:$H$1,0)),0)</f>
        <v>2470007</v>
      </c>
      <c r="E98" s="17">
        <f>ROUND(INDEX('Pop and Housing Units'!$B$2:$P$115,MATCH('Property Value Dist'!$B98,'Pop and Housing Units'!$B$2:$B$115,0),MATCH('Property Value Dist'!E$2,'Pop and Housing Units'!$B$2:$P$2,0))*INDEX(Assumptions!$A$1:$H$16,MATCH('Property Value Dist'!E$4,Assumptions!$A$1:$A$16,0),MATCH('Property Value Dist'!E$2,Assumptions!$A$1:$H$1,0)),0)</f>
        <v>3739989</v>
      </c>
      <c r="F98" s="17">
        <f>ROUND(INDEX('Pop and Housing Units'!$B$2:$P$115,MATCH('Property Value Dist'!$B98,'Pop and Housing Units'!$B$2:$B$115,0),MATCH('Property Value Dist'!F$2,'Pop and Housing Units'!$B$2:$P$2,0))*INDEX(Assumptions!$A$1:$H$16,MATCH('Property Value Dist'!F$4,Assumptions!$A$1:$A$16,0),MATCH('Property Value Dist'!F$2,Assumptions!$A$1:$H$1,0)),0)</f>
        <v>8631573</v>
      </c>
      <c r="G98" s="17">
        <f>ROUND(INDEX('Pop and Housing Units'!$B$2:$P$115,MATCH('Property Value Dist'!$B98,'Pop and Housing Units'!$B$2:$B$115,0),MATCH('Property Value Dist'!G$2,'Pop and Housing Units'!$B$2:$P$2,0))*INDEX(Assumptions!$A$1:$H$16,MATCH('Property Value Dist'!G$4,Assumptions!$A$1:$A$16,0),MATCH('Property Value Dist'!G$2,Assumptions!$A$1:$H$1,0)),0)</f>
        <v>5801020</v>
      </c>
      <c r="H98" s="17">
        <f>ROUND(INDEX('Pop and Housing Units'!$B$2:$P$115,MATCH('Property Value Dist'!$B98,'Pop and Housing Units'!$B$2:$B$115,0),MATCH('Property Value Dist'!H$2,'Pop and Housing Units'!$B$2:$P$2,0))*INDEX(Assumptions!$A$1:$H$16,MATCH('Property Value Dist'!H$4,Assumptions!$A$1:$A$16,0),MATCH('Property Value Dist'!H$2,Assumptions!$A$1:$H$1,0)),0)</f>
        <v>4401887</v>
      </c>
      <c r="I98" s="17">
        <f>ROUND(INDEX('Pop and Housing Units'!$B$2:$P$115,MATCH('Property Value Dist'!$B98,'Pop and Housing Units'!$B$2:$B$115,0),MATCH('Property Value Dist'!I$2,'Pop and Housing Units'!$B$2:$P$2,0))*INDEX(Assumptions!$A$1:$H$16,MATCH('Property Value Dist'!I$4,Assumptions!$A$1:$A$16,0),MATCH('Property Value Dist'!I$2,Assumptions!$A$1:$H$1,0)),0)</f>
        <v>12333893</v>
      </c>
      <c r="J98" s="17">
        <f>ROUND(INDEX('Pop and Housing Units'!$B$2:$P$115,MATCH('Property Value Dist'!$B98,'Pop and Housing Units'!$B$2:$B$115,0),MATCH('Property Value Dist'!J$2,'Pop and Housing Units'!$B$2:$P$2,0))*INDEX(Assumptions!$A$1:$H$16,MATCH('Property Value Dist'!J$4,Assumptions!$A$1:$A$16,0),MATCH('Property Value Dist'!J$2,Assumptions!$A$1:$H$1,0)),0)</f>
        <v>6193853</v>
      </c>
      <c r="K98" s="17">
        <f>ROUND(INDEX('Pop and Housing Units'!$B$2:$P$115,MATCH('Property Value Dist'!$B98,'Pop and Housing Units'!$B$2:$B$115,0),MATCH('Property Value Dist'!K$2,'Pop and Housing Units'!$B$2:$P$2,0))*INDEX(Assumptions!$A$1:$H$16,MATCH('Property Value Dist'!K$4,Assumptions!$A$1:$A$16,0),MATCH('Property Value Dist'!K$2,Assumptions!$A$1:$H$1,0)),0)</f>
        <v>2841316</v>
      </c>
      <c r="L98" s="17">
        <f>ROUND(INDEX('Pop and Housing Units'!$B$2:$P$115,MATCH('Property Value Dist'!$B98,'Pop and Housing Units'!$B$2:$B$115,0),MATCH('Property Value Dist'!L$2,'Pop and Housing Units'!$B$2:$P$2,0))*INDEX(Assumptions!$A$1:$H$16,MATCH('Property Value Dist'!L$4,Assumptions!$A$1:$A$16,0),MATCH('Property Value Dist'!L$2,Assumptions!$A$1:$H$1,0)),0)</f>
        <v>3083473</v>
      </c>
      <c r="M98" s="17">
        <f>ROUND(INDEX('Pop and Housing Units'!$B$2:$P$115,MATCH('Property Value Dist'!$B98,'Pop and Housing Units'!$B$2:$B$115,0),MATCH('Property Value Dist'!M$2,'Pop and Housing Units'!$B$2:$P$2,0))*INDEX(Assumptions!$A$1:$H$16,MATCH('Property Value Dist'!M$4,Assumptions!$A$1:$A$16,0),MATCH('Property Value Dist'!M$2,Assumptions!$A$1:$H$1,0)),0)</f>
        <v>1070875</v>
      </c>
      <c r="N98" s="17">
        <f>ROUND(INDEX('Pop and Housing Units'!$B$2:$P$115,MATCH('Property Value Dist'!$B98,'Pop and Housing Units'!$B$2:$B$115,0),MATCH('Property Value Dist'!N$2,'Pop and Housing Units'!$B$2:$P$2,0))*INDEX(Assumptions!$A$1:$H$16,MATCH('Property Value Dist'!N$4,Assumptions!$A$1:$A$16,0),MATCH('Property Value Dist'!N$2,Assumptions!$A$1:$H$1,0)),0)</f>
        <v>608085</v>
      </c>
      <c r="O98" s="17">
        <f>ROUND(INDEX('Pop and Housing Units'!$B$2:$P$115,MATCH('Property Value Dist'!$B98,'Pop and Housing Units'!$B$2:$B$115,0),MATCH('Property Value Dist'!O$2,'Pop and Housing Units'!$B$2:$P$2,0))*INDEX(Assumptions!$A$1:$H$16,MATCH('Property Value Dist'!O$4,Assumptions!$A$1:$A$16,0),MATCH('Property Value Dist'!O$2,Assumptions!$A$1:$H$1,0)),0)</f>
        <v>322877</v>
      </c>
      <c r="P98" s="17">
        <f>ROUND(INDEX('Pop and Housing Units'!$B$2:$P$115,MATCH('Property Value Dist'!$B98,'Pop and Housing Units'!$B$2:$B$115,0),MATCH('Property Value Dist'!P$2,'Pop and Housing Units'!$B$2:$P$2,0))*INDEX(Assumptions!$A$1:$H$16,MATCH('Property Value Dist'!P$4,Assumptions!$A$1:$A$16,0),MATCH('Property Value Dist'!P$2,Assumptions!$A$1:$H$1,0)),0)</f>
        <v>2371455</v>
      </c>
      <c r="Q98" s="17">
        <f>ROUND(INDEX('Pop and Housing Units'!$B$2:$P$115,MATCH('Property Value Dist'!$B98,'Pop and Housing Units'!$B$2:$B$115,0),MATCH('Property Value Dist'!Q$2,'Pop and Housing Units'!$B$2:$P$2,0))*INDEX(Assumptions!$A$1:$H$16,MATCH('Property Value Dist'!Q$4,Assumptions!$A$1:$A$16,0),MATCH('Property Value Dist'!Q$2,Assumptions!$A$1:$H$1,0)),0)</f>
        <v>2011803</v>
      </c>
      <c r="R98" s="17">
        <f>ROUND(INDEX('Pop and Housing Units'!$B$2:$P$115,MATCH('Property Value Dist'!$B98,'Pop and Housing Units'!$B$2:$B$115,0),MATCH('Property Value Dist'!R$2,'Pop and Housing Units'!$B$2:$P$2,0))*INDEX(Assumptions!$A$1:$H$16,MATCH('Property Value Dist'!R$4,Assumptions!$A$1:$A$16,0),MATCH('Property Value Dist'!R$2,Assumptions!$A$1:$H$1,0)),0)</f>
        <v>2596238</v>
      </c>
      <c r="S98" s="17">
        <f>ROUND(INDEX('Pop and Housing Units'!$B$2:$P$115,MATCH('Property Value Dist'!$B98,'Pop and Housing Units'!$B$2:$B$115,0),MATCH('Property Value Dist'!S$2,'Pop and Housing Units'!$B$2:$P$2,0))*INDEX(Assumptions!$A$1:$H$16,MATCH('Property Value Dist'!S$4,Assumptions!$A$1:$A$16,0),MATCH('Property Value Dist'!S$2,Assumptions!$A$1:$H$1,0)),0)</f>
        <v>5735700</v>
      </c>
      <c r="T98" s="17">
        <f>ROUND(INDEX('Pop and Housing Units'!$B$2:$P$115,MATCH('Property Value Dist'!$B98,'Pop and Housing Units'!$B$2:$B$115,0),MATCH('Property Value Dist'!T$2,'Pop and Housing Units'!$B$2:$P$2,0))*INDEX(Assumptions!$A$1:$H$16,MATCH('Property Value Dist'!T$4,Assumptions!$A$1:$A$16,0),MATCH('Property Value Dist'!T$2,Assumptions!$A$1:$H$1,0)),0)</f>
        <v>4195940</v>
      </c>
      <c r="U98" s="17">
        <f>ROUND(INDEX('Pop and Housing Units'!$B$2:$P$115,MATCH('Property Value Dist'!$B98,'Pop and Housing Units'!$B$2:$B$115,0),MATCH('Property Value Dist'!U$2,'Pop and Housing Units'!$B$2:$P$2,0))*INDEX(Assumptions!$A$1:$H$16,MATCH('Property Value Dist'!U$4,Assumptions!$A$1:$A$16,0),MATCH('Property Value Dist'!U$2,Assumptions!$A$1:$H$1,0)),0)</f>
        <v>3547817</v>
      </c>
      <c r="V98" s="17">
        <f>ROUND(INDEX('Pop and Housing Units'!$B$2:$P$115,MATCH('Property Value Dist'!$B98,'Pop and Housing Units'!$B$2:$B$115,0),MATCH('Property Value Dist'!V$2,'Pop and Housing Units'!$B$2:$P$2,0))*INDEX(Assumptions!$A$1:$H$16,MATCH('Property Value Dist'!V$4,Assumptions!$A$1:$A$16,0),MATCH('Property Value Dist'!V$2,Assumptions!$A$1:$H$1,0)),0)</f>
        <v>9156140</v>
      </c>
      <c r="W98" s="17">
        <f>ROUND(INDEX('Pop and Housing Units'!$B$2:$P$115,MATCH('Property Value Dist'!$B98,'Pop and Housing Units'!$B$2:$B$115,0),MATCH('Property Value Dist'!W$2,'Pop and Housing Units'!$B$2:$P$2,0))*INDEX(Assumptions!$A$1:$H$16,MATCH('Property Value Dist'!W$4,Assumptions!$A$1:$A$16,0),MATCH('Property Value Dist'!W$2,Assumptions!$A$1:$H$1,0)),0)</f>
        <v>4218418</v>
      </c>
      <c r="X98" s="17">
        <f>ROUND(INDEX('Pop and Housing Units'!$B$2:$P$115,MATCH('Property Value Dist'!$B98,'Pop and Housing Units'!$B$2:$B$115,0),MATCH('Property Value Dist'!X$2,'Pop and Housing Units'!$B$2:$P$2,0))*INDEX(Assumptions!$A$1:$H$16,MATCH('Property Value Dist'!X$4,Assumptions!$A$1:$A$16,0),MATCH('Property Value Dist'!X$2,Assumptions!$A$1:$H$1,0)),0)</f>
        <v>1820738</v>
      </c>
      <c r="Y98" s="17">
        <f>ROUND(INDEX('Pop and Housing Units'!$B$2:$P$115,MATCH('Property Value Dist'!$B98,'Pop and Housing Units'!$B$2:$B$115,0),MATCH('Property Value Dist'!Y$2,'Pop and Housing Units'!$B$2:$P$2,0))*INDEX(Assumptions!$A$1:$H$16,MATCH('Property Value Dist'!Y$4,Assumptions!$A$1:$A$16,0),MATCH('Property Value Dist'!Y$2,Assumptions!$A$1:$H$1,0)),0)</f>
        <v>1161376</v>
      </c>
      <c r="Z98" s="17">
        <f>ROUND(INDEX('Pop and Housing Units'!$B$2:$P$115,MATCH('Property Value Dist'!$B98,'Pop and Housing Units'!$B$2:$B$115,0),MATCH('Property Value Dist'!Z$2,'Pop and Housing Units'!$B$2:$P$2,0))*INDEX(Assumptions!$A$1:$H$16,MATCH('Property Value Dist'!Z$4,Assumptions!$A$1:$A$16,0),MATCH('Property Value Dist'!Z$2,Assumptions!$A$1:$H$1,0)),0)</f>
        <v>299710</v>
      </c>
      <c r="AA98" s="17">
        <f>ROUND(INDEX('Pop and Housing Units'!$B$2:$P$115,MATCH('Property Value Dist'!$B98,'Pop and Housing Units'!$B$2:$B$115,0),MATCH('Property Value Dist'!AA$2,'Pop and Housing Units'!$B$2:$P$2,0))*INDEX(Assumptions!$A$1:$H$16,MATCH('Property Value Dist'!AA$4,Assumptions!$A$1:$A$16,0),MATCH('Property Value Dist'!AA$2,Assumptions!$A$1:$H$1,0)),0)</f>
        <v>209797</v>
      </c>
      <c r="AB98" s="17">
        <f>ROUND(INDEX('Pop and Housing Units'!$B$2:$P$115,MATCH('Property Value Dist'!$B98,'Pop and Housing Units'!$B$2:$B$115,0),MATCH('Property Value Dist'!AB$2,'Pop and Housing Units'!$B$2:$P$2,0))*INDEX(Assumptions!$A$1:$H$16,MATCH('Property Value Dist'!AB$4,Assumptions!$A$1:$A$16,0),MATCH('Property Value Dist'!AB$2,Assumptions!$A$1:$H$1,0)),0)</f>
        <v>138616</v>
      </c>
      <c r="AC98" s="17">
        <f>ROUND(INDEX('Pop and Housing Units'!$B$2:$P$115,MATCH('Property Value Dist'!$B98,'Pop and Housing Units'!$B$2:$B$115,0),MATCH('Property Value Dist'!AC$2,'Pop and Housing Units'!$B$2:$P$2,0))*INDEX(Assumptions!$A$1:$H$16,MATCH('Property Value Dist'!AC$4,Assumptions!$A$1:$A$16,0),MATCH('Property Value Dist'!AC$2,Assumptions!$A$1:$H$1,0)),0)</f>
        <v>1502035</v>
      </c>
      <c r="AD98" s="17">
        <f>ROUND(INDEX('Pop and Housing Units'!$B$2:$P$115,MATCH('Property Value Dist'!$B98,'Pop and Housing Units'!$B$2:$B$115,0),MATCH('Property Value Dist'!AD$2,'Pop and Housing Units'!$B$2:$P$2,0))*INDEX(Assumptions!$A$1:$H$16,MATCH('Property Value Dist'!AD$4,Assumptions!$A$1:$A$16,0),MATCH('Property Value Dist'!AD$2,Assumptions!$A$1:$H$1,0)),0)</f>
        <v>2628562</v>
      </c>
      <c r="AE98" s="17">
        <f>ROUND(INDEX('Pop and Housing Units'!$B$2:$P$115,MATCH('Property Value Dist'!$B98,'Pop and Housing Units'!$B$2:$B$115,0),MATCH('Property Value Dist'!AE$2,'Pop and Housing Units'!$B$2:$P$2,0))*INDEX(Assumptions!$A$1:$H$16,MATCH('Property Value Dist'!AE$4,Assumptions!$A$1:$A$16,0),MATCH('Property Value Dist'!AE$2,Assumptions!$A$1:$H$1,0)),0)</f>
        <v>4738162</v>
      </c>
      <c r="AF98" s="17">
        <f>ROUND(INDEX('Pop and Housing Units'!$B$2:$P$115,MATCH('Property Value Dist'!$B98,'Pop and Housing Units'!$B$2:$B$115,0),MATCH('Property Value Dist'!AF$2,'Pop and Housing Units'!$B$2:$P$2,0))*INDEX(Assumptions!$A$1:$H$16,MATCH('Property Value Dist'!AF$4,Assumptions!$A$1:$A$16,0),MATCH('Property Value Dist'!AF$2,Assumptions!$A$1:$H$1,0)),0)</f>
        <v>9117693</v>
      </c>
      <c r="AG98" s="17">
        <f>ROUND(INDEX('Pop and Housing Units'!$B$2:$P$115,MATCH('Property Value Dist'!$B98,'Pop and Housing Units'!$B$2:$B$115,0),MATCH('Property Value Dist'!AG$2,'Pop and Housing Units'!$B$2:$P$2,0))*INDEX(Assumptions!$A$1:$H$16,MATCH('Property Value Dist'!AG$4,Assumptions!$A$1:$A$16,0),MATCH('Property Value Dist'!AG$2,Assumptions!$A$1:$H$1,0)),0)</f>
        <v>4442818</v>
      </c>
      <c r="AH98" s="17">
        <f>ROUND(INDEX('Pop and Housing Units'!$B$2:$P$115,MATCH('Property Value Dist'!$B98,'Pop and Housing Units'!$B$2:$B$115,0),MATCH('Property Value Dist'!AH$2,'Pop and Housing Units'!$B$2:$P$2,0))*INDEX(Assumptions!$A$1:$H$16,MATCH('Property Value Dist'!AH$4,Assumptions!$A$1:$A$16,0),MATCH('Property Value Dist'!AH$2,Assumptions!$A$1:$H$1,0)),0)</f>
        <v>3210812</v>
      </c>
      <c r="AI98" s="17">
        <f>ROUND(INDEX('Pop and Housing Units'!$B$2:$P$115,MATCH('Property Value Dist'!$B98,'Pop and Housing Units'!$B$2:$B$115,0),MATCH('Property Value Dist'!AI$2,'Pop and Housing Units'!$B$2:$P$2,0))*INDEX(Assumptions!$A$1:$H$16,MATCH('Property Value Dist'!AI$4,Assumptions!$A$1:$A$16,0),MATCH('Property Value Dist'!AI$2,Assumptions!$A$1:$H$1,0)),0)</f>
        <v>7991166</v>
      </c>
      <c r="AJ98" s="17">
        <f>ROUND(INDEX('Pop and Housing Units'!$B$2:$P$115,MATCH('Property Value Dist'!$B98,'Pop and Housing Units'!$B$2:$B$115,0),MATCH('Property Value Dist'!AJ$2,'Pop and Housing Units'!$B$2:$P$2,0))*INDEX(Assumptions!$A$1:$H$16,MATCH('Property Value Dist'!AJ$4,Assumptions!$A$1:$A$16,0),MATCH('Property Value Dist'!AJ$2,Assumptions!$A$1:$H$1,0)),0)</f>
        <v>4252954</v>
      </c>
      <c r="AK98" s="17">
        <f>ROUND(INDEX('Pop and Housing Units'!$B$2:$P$115,MATCH('Property Value Dist'!$B98,'Pop and Housing Units'!$B$2:$B$115,0),MATCH('Property Value Dist'!AK$2,'Pop and Housing Units'!$B$2:$P$2,0))*INDEX(Assumptions!$A$1:$H$16,MATCH('Property Value Dist'!AK$4,Assumptions!$A$1:$A$16,0),MATCH('Property Value Dist'!AK$2,Assumptions!$A$1:$H$1,0)),0)</f>
        <v>1831133</v>
      </c>
      <c r="AL98" s="17">
        <f>ROUND(INDEX('Pop and Housing Units'!$B$2:$P$115,MATCH('Property Value Dist'!$B98,'Pop and Housing Units'!$B$2:$B$115,0),MATCH('Property Value Dist'!AL$2,'Pop and Housing Units'!$B$2:$P$2,0))*INDEX(Assumptions!$A$1:$H$16,MATCH('Property Value Dist'!AL$4,Assumptions!$A$1:$A$16,0),MATCH('Property Value Dist'!AL$2,Assumptions!$A$1:$H$1,0)),0)</f>
        <v>1797379</v>
      </c>
      <c r="AM98" s="17">
        <f>ROUND(INDEX('Pop and Housing Units'!$B$2:$P$115,MATCH('Property Value Dist'!$B98,'Pop and Housing Units'!$B$2:$B$115,0),MATCH('Property Value Dist'!AM$2,'Pop and Housing Units'!$B$2:$P$2,0))*INDEX(Assumptions!$A$1:$H$16,MATCH('Property Value Dist'!AM$4,Assumptions!$A$1:$A$16,0),MATCH('Property Value Dist'!AM$2,Assumptions!$A$1:$H$1,0)),0)</f>
        <v>367070</v>
      </c>
      <c r="AN98" s="17">
        <f>ROUND(INDEX('Pop and Housing Units'!$B$2:$P$115,MATCH('Property Value Dist'!$B98,'Pop and Housing Units'!$B$2:$B$115,0),MATCH('Property Value Dist'!AN$2,'Pop and Housing Units'!$B$2:$P$2,0))*INDEX(Assumptions!$A$1:$H$16,MATCH('Property Value Dist'!AN$4,Assumptions!$A$1:$A$16,0),MATCH('Property Value Dist'!AN$2,Assumptions!$A$1:$H$1,0)),0)</f>
        <v>151891</v>
      </c>
      <c r="AO98" s="17">
        <f>ROUND(INDEX('Pop and Housing Units'!$B$2:$P$115,MATCH('Property Value Dist'!$B98,'Pop and Housing Units'!$B$2:$B$115,0),MATCH('Property Value Dist'!AO$2,'Pop and Housing Units'!$B$2:$P$2,0))*INDEX(Assumptions!$A$1:$H$16,MATCH('Property Value Dist'!AO$4,Assumptions!$A$1:$A$16,0),MATCH('Property Value Dist'!AO$2,Assumptions!$A$1:$H$1,0)),0)</f>
        <v>160330</v>
      </c>
      <c r="AP98" s="17">
        <f>ROUND(INDEX('Pop and Housing Units'!$B$2:$P$115,MATCH('Property Value Dist'!$B98,'Pop and Housing Units'!$B$2:$B$115,0),MATCH('Property Value Dist'!AP$2,'Pop and Housing Units'!$B$2:$P$2,0))*INDEX(Assumptions!$A$1:$H$16,MATCH('Property Value Dist'!AP$4,Assumptions!$A$1:$A$16,0),MATCH('Property Value Dist'!AP$2,Assumptions!$A$1:$H$1,0)),0)</f>
        <v>168501</v>
      </c>
      <c r="AQ98" s="17">
        <f>ROUND(INDEX('Pop and Housing Units'!$B$2:$P$115,MATCH('Property Value Dist'!$B98,'Pop and Housing Units'!$B$2:$B$115,0),MATCH('Property Value Dist'!AQ$2,'Pop and Housing Units'!$B$2:$P$2,0))*INDEX(Assumptions!$A$1:$H$16,MATCH('Property Value Dist'!AQ$4,Assumptions!$A$1:$A$16,0),MATCH('Property Value Dist'!AQ$2,Assumptions!$A$1:$H$1,0)),0)</f>
        <v>169039</v>
      </c>
      <c r="AR98" s="17">
        <f>ROUND(INDEX('Pop and Housing Units'!$B$2:$P$115,MATCH('Property Value Dist'!$B98,'Pop and Housing Units'!$B$2:$B$115,0),MATCH('Property Value Dist'!AR$2,'Pop and Housing Units'!$B$2:$P$2,0))*INDEX(Assumptions!$A$1:$H$16,MATCH('Property Value Dist'!AR$4,Assumptions!$A$1:$A$16,0),MATCH('Property Value Dist'!AR$2,Assumptions!$A$1:$H$1,0)),0)</f>
        <v>141283</v>
      </c>
      <c r="AS98" s="17">
        <f>ROUND(INDEX('Pop and Housing Units'!$B$2:$P$115,MATCH('Property Value Dist'!$B98,'Pop and Housing Units'!$B$2:$B$115,0),MATCH('Property Value Dist'!AS$2,'Pop and Housing Units'!$B$2:$P$2,0))*INDEX(Assumptions!$A$1:$H$16,MATCH('Property Value Dist'!AS$4,Assumptions!$A$1:$A$16,0),MATCH('Property Value Dist'!AS$2,Assumptions!$A$1:$H$1,0)),0)</f>
        <v>154534</v>
      </c>
      <c r="AT98" s="17">
        <f>ROUND(INDEX('Pop and Housing Units'!$B$2:$P$115,MATCH('Property Value Dist'!$B98,'Pop and Housing Units'!$B$2:$B$115,0),MATCH('Property Value Dist'!AT$2,'Pop and Housing Units'!$B$2:$P$2,0))*INDEX(Assumptions!$A$1:$H$16,MATCH('Property Value Dist'!AT$4,Assumptions!$A$1:$A$16,0),MATCH('Property Value Dist'!AT$2,Assumptions!$A$1:$H$1,0)),0)</f>
        <v>78431</v>
      </c>
      <c r="AU98" s="17">
        <f>ROUND(INDEX('Pop and Housing Units'!$B$2:$P$115,MATCH('Property Value Dist'!$B98,'Pop and Housing Units'!$B$2:$B$115,0),MATCH('Property Value Dist'!AU$2,'Pop and Housing Units'!$B$2:$P$2,0))*INDEX(Assumptions!$A$1:$H$16,MATCH('Property Value Dist'!AU$4,Assumptions!$A$1:$A$16,0),MATCH('Property Value Dist'!AU$2,Assumptions!$A$1:$H$1,0)),0)</f>
        <v>30173</v>
      </c>
      <c r="AV98" s="17">
        <f>ROUND(INDEX('Pop and Housing Units'!$B$2:$P$115,MATCH('Property Value Dist'!$B98,'Pop and Housing Units'!$B$2:$B$115,0),MATCH('Property Value Dist'!AV$2,'Pop and Housing Units'!$B$2:$P$2,0))*INDEX(Assumptions!$A$1:$H$16,MATCH('Property Value Dist'!AV$4,Assumptions!$A$1:$A$16,0),MATCH('Property Value Dist'!AV$2,Assumptions!$A$1:$H$1,0)),0)</f>
        <v>90697</v>
      </c>
      <c r="AW98" s="17">
        <f>ROUND(INDEX('Pop and Housing Units'!$B$2:$P$115,MATCH('Property Value Dist'!$B98,'Pop and Housing Units'!$B$2:$B$115,0),MATCH('Property Value Dist'!AW$2,'Pop and Housing Units'!$B$2:$P$2,0))*INDEX(Assumptions!$A$1:$H$16,MATCH('Property Value Dist'!AW$4,Assumptions!$A$1:$A$16,0),MATCH('Property Value Dist'!AW$2,Assumptions!$A$1:$H$1,0)),0)</f>
        <v>26054</v>
      </c>
      <c r="AX98" s="17">
        <f>ROUND(INDEX('Pop and Housing Units'!$B$2:$P$115,MATCH('Property Value Dist'!$B98,'Pop and Housing Units'!$B$2:$B$115,0),MATCH('Property Value Dist'!AX$2,'Pop and Housing Units'!$B$2:$P$2,0))*INDEX(Assumptions!$A$1:$H$16,MATCH('Property Value Dist'!AX$4,Assumptions!$A$1:$A$16,0),MATCH('Property Value Dist'!AX$2,Assumptions!$A$1:$H$1,0)),0)</f>
        <v>16385</v>
      </c>
      <c r="AY98" s="17">
        <f>ROUND(INDEX('Pop and Housing Units'!$B$2:$P$115,MATCH('Property Value Dist'!$B98,'Pop and Housing Units'!$B$2:$B$115,0),MATCH('Property Value Dist'!AY$2,'Pop and Housing Units'!$B$2:$P$2,0))*INDEX(Assumptions!$A$1:$H$16,MATCH('Property Value Dist'!AY$4,Assumptions!$A$1:$A$16,0),MATCH('Property Value Dist'!AY$2,Assumptions!$A$1:$H$1,0)),0)</f>
        <v>9670</v>
      </c>
      <c r="AZ98" s="17">
        <f>ROUND(INDEX('Pop and Housing Units'!$B$2:$P$115,MATCH('Property Value Dist'!$B98,'Pop and Housing Units'!$B$2:$B$115,0),MATCH('Property Value Dist'!AZ$2,'Pop and Housing Units'!$B$2:$P$2,0))*INDEX(Assumptions!$A$1:$H$16,MATCH('Property Value Dist'!AZ$4,Assumptions!$A$1:$A$16,0),MATCH('Property Value Dist'!AZ$2,Assumptions!$A$1:$H$1,0)),0)</f>
        <v>2328</v>
      </c>
      <c r="BA98" s="17">
        <f>ROUND(INDEX('Pop and Housing Units'!$B$2:$P$115,MATCH('Property Value Dist'!$B98,'Pop and Housing Units'!$B$2:$B$115,0),MATCH('Property Value Dist'!BA$2,'Pop and Housing Units'!$B$2:$P$2,0))*INDEX(Assumptions!$A$1:$H$16,MATCH('Property Value Dist'!BA$4,Assumptions!$A$1:$A$16,0),MATCH('Property Value Dist'!BA$2,Assumptions!$A$1:$H$1,0)),0)</f>
        <v>5372</v>
      </c>
      <c r="BB98" s="17">
        <f>ROUND(INDEX('Pop and Housing Units'!$B$2:$P$115,MATCH('Property Value Dist'!$B98,'Pop and Housing Units'!$B$2:$B$115,0),MATCH('Property Value Dist'!BB$2,'Pop and Housing Units'!$B$2:$P$2,0))*INDEX(Assumptions!$A$1:$H$16,MATCH('Property Value Dist'!BB$4,Assumptions!$A$1:$A$16,0),MATCH('Property Value Dist'!BB$2,Assumptions!$A$1:$H$1,0)),0)</f>
        <v>2865</v>
      </c>
      <c r="BC98" s="17">
        <f>ROUND(INDEX('Pop and Housing Units'!$B$2:$P$115,MATCH('Property Value Dist'!$B98,'Pop and Housing Units'!$B$2:$B$115,0),MATCH('Property Value Dist'!BC$2,'Pop and Housing Units'!$B$2:$P$2,0))*INDEX(Assumptions!$A$1:$H$16,MATCH('Property Value Dist'!BC$4,Assumptions!$A$1:$A$16,0),MATCH('Property Value Dist'!BC$2,Assumptions!$A$1:$H$1,0)),0)</f>
        <v>106591</v>
      </c>
      <c r="BD98" s="17">
        <f>ROUND(INDEX('Pop and Housing Units'!$B$2:$P$115,MATCH('Property Value Dist'!$B98,'Pop and Housing Units'!$B$2:$B$115,0),MATCH('Property Value Dist'!BD$2,'Pop and Housing Units'!$B$2:$P$2,0))*INDEX(Assumptions!$A$1:$H$16,MATCH('Property Value Dist'!BD$4,Assumptions!$A$1:$A$16,0),MATCH('Property Value Dist'!BD$2,Assumptions!$A$1:$H$1,0)),0)</f>
        <v>149505</v>
      </c>
      <c r="BE98" s="17">
        <f>ROUND(INDEX('Pop and Housing Units'!$B$2:$P$115,MATCH('Property Value Dist'!$B98,'Pop and Housing Units'!$B$2:$B$115,0),MATCH('Property Value Dist'!BE$2,'Pop and Housing Units'!$B$2:$P$2,0))*INDEX(Assumptions!$A$1:$H$16,MATCH('Property Value Dist'!BE$4,Assumptions!$A$1:$A$16,0),MATCH('Property Value Dist'!BE$2,Assumptions!$A$1:$H$1,0)),0)</f>
        <v>202372</v>
      </c>
      <c r="BF98" s="17">
        <f>ROUND(INDEX('Pop and Housing Units'!$B$2:$P$115,MATCH('Property Value Dist'!$B98,'Pop and Housing Units'!$B$2:$B$115,0),MATCH('Property Value Dist'!BF$2,'Pop and Housing Units'!$B$2:$P$2,0))*INDEX(Assumptions!$A$1:$H$16,MATCH('Property Value Dist'!BF$4,Assumptions!$A$1:$A$16,0),MATCH('Property Value Dist'!BF$2,Assumptions!$A$1:$H$1,0)),0)</f>
        <v>199804</v>
      </c>
      <c r="BG98" s="17">
        <f>ROUND(INDEX('Pop and Housing Units'!$B$2:$P$115,MATCH('Property Value Dist'!$B98,'Pop and Housing Units'!$B$2:$B$115,0),MATCH('Property Value Dist'!BG$2,'Pop and Housing Units'!$B$2:$P$2,0))*INDEX(Assumptions!$A$1:$H$16,MATCH('Property Value Dist'!BG$4,Assumptions!$A$1:$A$16,0),MATCH('Property Value Dist'!BG$2,Assumptions!$A$1:$H$1,0)),0)</f>
        <v>127566</v>
      </c>
      <c r="BH98" s="17">
        <f>ROUND(INDEX('Pop and Housing Units'!$B$2:$P$115,MATCH('Property Value Dist'!$B98,'Pop and Housing Units'!$B$2:$B$115,0),MATCH('Property Value Dist'!BH$2,'Pop and Housing Units'!$B$2:$P$2,0))*INDEX(Assumptions!$A$1:$H$16,MATCH('Property Value Dist'!BH$4,Assumptions!$A$1:$A$16,0),MATCH('Property Value Dist'!BH$2,Assumptions!$A$1:$H$1,0)),0)</f>
        <v>72666</v>
      </c>
      <c r="BI98" s="17">
        <f>ROUND(INDEX('Pop and Housing Units'!$B$2:$P$115,MATCH('Property Value Dist'!$B98,'Pop and Housing Units'!$B$2:$B$115,0),MATCH('Property Value Dist'!BI$2,'Pop and Housing Units'!$B$2:$P$2,0))*INDEX(Assumptions!$A$1:$H$16,MATCH('Property Value Dist'!BI$4,Assumptions!$A$1:$A$16,0),MATCH('Property Value Dist'!BI$2,Assumptions!$A$1:$H$1,0)),0)</f>
        <v>134844</v>
      </c>
      <c r="BJ98" s="17">
        <f>ROUND(INDEX('Pop and Housing Units'!$B$2:$P$115,MATCH('Property Value Dist'!$B98,'Pop and Housing Units'!$B$2:$B$115,0),MATCH('Property Value Dist'!BJ$2,'Pop and Housing Units'!$B$2:$P$2,0))*INDEX(Assumptions!$A$1:$H$16,MATCH('Property Value Dist'!BJ$4,Assumptions!$A$1:$A$16,0),MATCH('Property Value Dist'!BJ$2,Assumptions!$A$1:$H$1,0)),0)</f>
        <v>44841</v>
      </c>
      <c r="BK98" s="17">
        <f>ROUND(INDEX('Pop and Housing Units'!$B$2:$P$115,MATCH('Property Value Dist'!$B98,'Pop and Housing Units'!$B$2:$B$115,0),MATCH('Property Value Dist'!BK$2,'Pop and Housing Units'!$B$2:$P$2,0))*INDEX(Assumptions!$A$1:$H$16,MATCH('Property Value Dist'!BK$4,Assumptions!$A$1:$A$16,0),MATCH('Property Value Dist'!BK$2,Assumptions!$A$1:$H$1,0)),0)</f>
        <v>14876</v>
      </c>
      <c r="BL98" s="17">
        <f>ROUND(INDEX('Pop and Housing Units'!$B$2:$P$115,MATCH('Property Value Dist'!$B98,'Pop and Housing Units'!$B$2:$B$115,0),MATCH('Property Value Dist'!BL$2,'Pop and Housing Units'!$B$2:$P$2,0))*INDEX(Assumptions!$A$1:$H$16,MATCH('Property Value Dist'!BL$4,Assumptions!$A$1:$A$16,0),MATCH('Property Value Dist'!BL$2,Assumptions!$A$1:$H$1,0)),0)</f>
        <v>9632</v>
      </c>
      <c r="BM98" s="17">
        <f>ROUND(INDEX('Pop and Housing Units'!$B$2:$P$115,MATCH('Property Value Dist'!$B98,'Pop and Housing Units'!$B$2:$B$115,0),MATCH('Property Value Dist'!BM$2,'Pop and Housing Units'!$B$2:$P$2,0))*INDEX(Assumptions!$A$1:$H$16,MATCH('Property Value Dist'!BM$4,Assumptions!$A$1:$A$16,0),MATCH('Property Value Dist'!BM$2,Assumptions!$A$1:$H$1,0)),0)</f>
        <v>1926</v>
      </c>
      <c r="BN98" s="17">
        <f>ROUND(INDEX('Pop and Housing Units'!$B$2:$P$115,MATCH('Property Value Dist'!$B98,'Pop and Housing Units'!$B$2:$B$115,0),MATCH('Property Value Dist'!BN$2,'Pop and Housing Units'!$B$2:$P$2,0))*INDEX(Assumptions!$A$1:$H$16,MATCH('Property Value Dist'!BN$4,Assumptions!$A$1:$A$16,0),MATCH('Property Value Dist'!BN$2,Assumptions!$A$1:$H$1,0)),0)</f>
        <v>321</v>
      </c>
      <c r="BO98" s="17">
        <f>ROUND(INDEX('Pop and Housing Units'!$B$2:$P$115,MATCH('Property Value Dist'!$B98,'Pop and Housing Units'!$B$2:$B$115,0),MATCH('Property Value Dist'!BO$2,'Pop and Housing Units'!$B$2:$P$2,0))*INDEX(Assumptions!$A$1:$H$16,MATCH('Property Value Dist'!BO$4,Assumptions!$A$1:$A$16,0),MATCH('Property Value Dist'!BO$2,Assumptions!$A$1:$H$1,0)),0)</f>
        <v>5244</v>
      </c>
      <c r="BP98" s="17">
        <f>ROUND(INDEX('Pop and Housing Units'!$B$2:$P$115,MATCH('Property Value Dist'!$B98,'Pop and Housing Units'!$B$2:$B$115,0),MATCH('Property Value Dist'!BP$2,'Pop and Housing Units'!$B$2:$P$2,0))*INDEX(Assumptions!$A$1:$H$16,MATCH('Property Value Dist'!BP$4,Assumptions!$A$1:$A$16,0),MATCH('Property Value Dist'!BP$2,Assumptions!$A$1:$H$1,0)),0)</f>
        <v>25907</v>
      </c>
      <c r="BQ98" s="17">
        <f>ROUND(INDEX('Pop and Housing Units'!$B$2:$P$115,MATCH('Property Value Dist'!$B98,'Pop and Housing Units'!$B$2:$B$115,0),MATCH('Property Value Dist'!BQ$2,'Pop and Housing Units'!$B$2:$P$2,0))*INDEX(Assumptions!$A$1:$H$16,MATCH('Property Value Dist'!BQ$4,Assumptions!$A$1:$A$16,0),MATCH('Property Value Dist'!BQ$2,Assumptions!$A$1:$H$1,0)),0)</f>
        <v>53896</v>
      </c>
      <c r="BR98" s="17">
        <f>ROUND(INDEX('Pop and Housing Units'!$B$2:$P$115,MATCH('Property Value Dist'!$B98,'Pop and Housing Units'!$B$2:$B$115,0),MATCH('Property Value Dist'!BR$2,'Pop and Housing Units'!$B$2:$P$2,0))*INDEX(Assumptions!$A$1:$H$16,MATCH('Property Value Dist'!BR$4,Assumptions!$A$1:$A$16,0),MATCH('Property Value Dist'!BR$2,Assumptions!$A$1:$H$1,0)),0)</f>
        <v>45602</v>
      </c>
      <c r="BS98" s="17">
        <f>ROUND(INDEX('Pop and Housing Units'!$B$2:$P$115,MATCH('Property Value Dist'!$B98,'Pop and Housing Units'!$B$2:$B$115,0),MATCH('Property Value Dist'!BS$2,'Pop and Housing Units'!$B$2:$P$2,0))*INDEX(Assumptions!$A$1:$H$16,MATCH('Property Value Dist'!BS$4,Assumptions!$A$1:$A$16,0),MATCH('Property Value Dist'!BS$2,Assumptions!$A$1:$H$1,0)),0)</f>
        <v>54783</v>
      </c>
      <c r="BT98" s="17">
        <f>ROUND(INDEX('Pop and Housing Units'!$B$2:$P$115,MATCH('Property Value Dist'!$B98,'Pop and Housing Units'!$B$2:$B$115,0),MATCH('Property Value Dist'!BT$2,'Pop and Housing Units'!$B$2:$P$2,0))*INDEX(Assumptions!$A$1:$H$16,MATCH('Property Value Dist'!BT$4,Assumptions!$A$1:$A$16,0),MATCH('Property Value Dist'!BT$2,Assumptions!$A$1:$H$1,0)),0)</f>
        <v>34986</v>
      </c>
      <c r="BU98" s="17">
        <f>ROUND(INDEX('Pop and Housing Units'!$B$2:$P$115,MATCH('Property Value Dist'!$B98,'Pop and Housing Units'!$B$2:$B$115,0),MATCH('Property Value Dist'!BU$2,'Pop and Housing Units'!$B$2:$P$2,0))*INDEX(Assumptions!$A$1:$H$16,MATCH('Property Value Dist'!BU$4,Assumptions!$A$1:$A$16,0),MATCH('Property Value Dist'!BU$2,Assumptions!$A$1:$H$1,0)),0)</f>
        <v>19865</v>
      </c>
      <c r="BV98" s="17">
        <f>ROUND(INDEX('Pop and Housing Units'!$B$2:$P$115,MATCH('Property Value Dist'!$B98,'Pop and Housing Units'!$B$2:$B$115,0),MATCH('Property Value Dist'!BV$2,'Pop and Housing Units'!$B$2:$P$2,0))*INDEX(Assumptions!$A$1:$H$16,MATCH('Property Value Dist'!BV$4,Assumptions!$A$1:$A$16,0),MATCH('Property Value Dist'!BV$2,Assumptions!$A$1:$H$1,0)),0)</f>
        <v>58094</v>
      </c>
      <c r="BW98" s="17">
        <f>ROUND(INDEX('Pop and Housing Units'!$B$2:$P$115,MATCH('Property Value Dist'!$B98,'Pop and Housing Units'!$B$2:$B$115,0),MATCH('Property Value Dist'!BW$2,'Pop and Housing Units'!$B$2:$P$2,0))*INDEX(Assumptions!$A$1:$H$16,MATCH('Property Value Dist'!BW$4,Assumptions!$A$1:$A$16,0),MATCH('Property Value Dist'!BW$2,Assumptions!$A$1:$H$1,0)),0)</f>
        <v>27340</v>
      </c>
      <c r="BX98" s="17">
        <f>ROUND(INDEX('Pop and Housing Units'!$B$2:$P$115,MATCH('Property Value Dist'!$B98,'Pop and Housing Units'!$B$2:$B$115,0),MATCH('Property Value Dist'!BX$2,'Pop and Housing Units'!$B$2:$P$2,0))*INDEX(Assumptions!$A$1:$H$16,MATCH('Property Value Dist'!BX$4,Assumptions!$A$1:$A$16,0),MATCH('Property Value Dist'!BX$2,Assumptions!$A$1:$H$1,0)),0)</f>
        <v>10411</v>
      </c>
      <c r="BY98" s="17">
        <f>ROUND(INDEX('Pop and Housing Units'!$B$2:$P$115,MATCH('Property Value Dist'!$B98,'Pop and Housing Units'!$B$2:$B$115,0),MATCH('Property Value Dist'!BY$2,'Pop and Housing Units'!$B$2:$P$2,0))*INDEX(Assumptions!$A$1:$H$16,MATCH('Property Value Dist'!BY$4,Assumptions!$A$1:$A$16,0),MATCH('Property Value Dist'!BY$2,Assumptions!$A$1:$H$1,0)),0)</f>
        <v>5393</v>
      </c>
      <c r="BZ98" s="17">
        <f>ROUND(INDEX('Pop and Housing Units'!$B$2:$P$115,MATCH('Property Value Dist'!$B98,'Pop and Housing Units'!$B$2:$B$115,0),MATCH('Property Value Dist'!BZ$2,'Pop and Housing Units'!$B$2:$P$2,0))*INDEX(Assumptions!$A$1:$H$16,MATCH('Property Value Dist'!BZ$4,Assumptions!$A$1:$A$16,0),MATCH('Property Value Dist'!BZ$2,Assumptions!$A$1:$H$1,0)),0)</f>
        <v>3686</v>
      </c>
      <c r="CA98" s="17">
        <f>ROUND(INDEX('Pop and Housing Units'!$B$2:$P$115,MATCH('Property Value Dist'!$B98,'Pop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98" s="17">
        <f>ROUND(INDEX('Pop and Housing Units'!$B$2:$P$115,MATCH('Property Value Dist'!$B98,'Pop and Housing Units'!$B$2:$B$115,0),MATCH('Property Value Dist'!CB$2,'Pop and Housing Units'!$B$2:$P$2,0))*INDEX(Assumptions!$A$1:$H$16,MATCH('Property Value Dist'!CB$4,Assumptions!$A$1:$A$16,0),MATCH('Property Value Dist'!CB$2,Assumptions!$A$1:$H$1,0)),0)</f>
        <v>1365</v>
      </c>
    </row>
    <row r="99" spans="2:80">
      <c r="B99" s="18">
        <f t="shared" si="7"/>
        <v>2114</v>
      </c>
      <c r="C99" s="19">
        <f>ROUND(INDEX('Pop and Housing Units'!$B$2:$P$115,MATCH('Property Value Dist'!$B99,'Pop and Housing Units'!$B$2:$B$115,0),MATCH('Property Value Dist'!C$2,'Pop and Housing Units'!$B$2:$P$2,0))*INDEX(Assumptions!$A$1:$H$16,MATCH('Property Value Dist'!C$4,Assumptions!$A$1:$A$16,0),MATCH('Property Value Dist'!C$2,Assumptions!$A$1:$H$1,0)),0)</f>
        <v>2424832</v>
      </c>
      <c r="D99" s="19">
        <f>ROUND(INDEX('Pop and Housing Units'!$B$2:$P$115,MATCH('Property Value Dist'!$B99,'Pop and Housing Units'!$B$2:$B$115,0),MATCH('Property Value Dist'!D$2,'Pop and Housing Units'!$B$2:$P$2,0))*INDEX(Assumptions!$A$1:$H$16,MATCH('Property Value Dist'!D$4,Assumptions!$A$1:$A$16,0),MATCH('Property Value Dist'!D$2,Assumptions!$A$1:$H$1,0)),0)</f>
        <v>2588367</v>
      </c>
      <c r="E99" s="19">
        <f>ROUND(INDEX('Pop and Housing Units'!$B$2:$P$115,MATCH('Property Value Dist'!$B99,'Pop and Housing Units'!$B$2:$B$115,0),MATCH('Property Value Dist'!E$2,'Pop and Housing Units'!$B$2:$P$2,0))*INDEX(Assumptions!$A$1:$H$16,MATCH('Property Value Dist'!E$4,Assumptions!$A$1:$A$16,0),MATCH('Property Value Dist'!E$2,Assumptions!$A$1:$H$1,0)),0)</f>
        <v>3919205</v>
      </c>
      <c r="F99" s="19">
        <f>ROUND(INDEX('Pop and Housing Units'!$B$2:$P$115,MATCH('Property Value Dist'!$B99,'Pop and Housing Units'!$B$2:$B$115,0),MATCH('Property Value Dist'!F$2,'Pop and Housing Units'!$B$2:$P$2,0))*INDEX(Assumptions!$A$1:$H$16,MATCH('Property Value Dist'!F$4,Assumptions!$A$1:$A$16,0),MATCH('Property Value Dist'!F$2,Assumptions!$A$1:$H$1,0)),0)</f>
        <v>9045186</v>
      </c>
      <c r="G99" s="19">
        <f>ROUND(INDEX('Pop and Housing Units'!$B$2:$P$115,MATCH('Property Value Dist'!$B99,'Pop and Housing Units'!$B$2:$B$115,0),MATCH('Property Value Dist'!G$2,'Pop and Housing Units'!$B$2:$P$2,0))*INDEX(Assumptions!$A$1:$H$16,MATCH('Property Value Dist'!G$4,Assumptions!$A$1:$A$16,0),MATCH('Property Value Dist'!G$2,Assumptions!$A$1:$H$1,0)),0)</f>
        <v>6078997</v>
      </c>
      <c r="H99" s="19">
        <f>ROUND(INDEX('Pop and Housing Units'!$B$2:$P$115,MATCH('Property Value Dist'!$B99,'Pop and Housing Units'!$B$2:$B$115,0),MATCH('Property Value Dist'!H$2,'Pop and Housing Units'!$B$2:$P$2,0))*INDEX(Assumptions!$A$1:$H$16,MATCH('Property Value Dist'!H$4,Assumptions!$A$1:$A$16,0),MATCH('Property Value Dist'!H$2,Assumptions!$A$1:$H$1,0)),0)</f>
        <v>4612819</v>
      </c>
      <c r="I99" s="19">
        <f>ROUND(INDEX('Pop and Housing Units'!$B$2:$P$115,MATCH('Property Value Dist'!$B99,'Pop and Housing Units'!$B$2:$B$115,0),MATCH('Property Value Dist'!I$2,'Pop and Housing Units'!$B$2:$P$2,0))*INDEX(Assumptions!$A$1:$H$16,MATCH('Property Value Dist'!I$4,Assumptions!$A$1:$A$16,0),MATCH('Property Value Dist'!I$2,Assumptions!$A$1:$H$1,0)),0)</f>
        <v>12924917</v>
      </c>
      <c r="J99" s="19">
        <f>ROUND(INDEX('Pop and Housing Units'!$B$2:$P$115,MATCH('Property Value Dist'!$B99,'Pop and Housing Units'!$B$2:$B$115,0),MATCH('Property Value Dist'!J$2,'Pop and Housing Units'!$B$2:$P$2,0))*INDEX(Assumptions!$A$1:$H$16,MATCH('Property Value Dist'!J$4,Assumptions!$A$1:$A$16,0),MATCH('Property Value Dist'!J$2,Assumptions!$A$1:$H$1,0)),0)</f>
        <v>6490654</v>
      </c>
      <c r="K99" s="19">
        <f>ROUND(INDEX('Pop and Housing Units'!$B$2:$P$115,MATCH('Property Value Dist'!$B99,'Pop and Housing Units'!$B$2:$B$115,0),MATCH('Property Value Dist'!K$2,'Pop and Housing Units'!$B$2:$P$2,0))*INDEX(Assumptions!$A$1:$H$16,MATCH('Property Value Dist'!K$4,Assumptions!$A$1:$A$16,0),MATCH('Property Value Dist'!K$2,Assumptions!$A$1:$H$1,0)),0)</f>
        <v>2977468</v>
      </c>
      <c r="L99" s="19">
        <f>ROUND(INDEX('Pop and Housing Units'!$B$2:$P$115,MATCH('Property Value Dist'!$B99,'Pop and Housing Units'!$B$2:$B$115,0),MATCH('Property Value Dist'!L$2,'Pop and Housing Units'!$B$2:$P$2,0))*INDEX(Assumptions!$A$1:$H$16,MATCH('Property Value Dist'!L$4,Assumptions!$A$1:$A$16,0),MATCH('Property Value Dist'!L$2,Assumptions!$A$1:$H$1,0)),0)</f>
        <v>3231229</v>
      </c>
      <c r="M99" s="19">
        <f>ROUND(INDEX('Pop and Housing Units'!$B$2:$P$115,MATCH('Property Value Dist'!$B99,'Pop and Housing Units'!$B$2:$B$115,0),MATCH('Property Value Dist'!M$2,'Pop and Housing Units'!$B$2:$P$2,0))*INDEX(Assumptions!$A$1:$H$16,MATCH('Property Value Dist'!M$4,Assumptions!$A$1:$A$16,0),MATCH('Property Value Dist'!M$2,Assumptions!$A$1:$H$1,0)),0)</f>
        <v>1122190</v>
      </c>
      <c r="N99" s="19">
        <f>ROUND(INDEX('Pop and Housing Units'!$B$2:$P$115,MATCH('Property Value Dist'!$B99,'Pop and Housing Units'!$B$2:$B$115,0),MATCH('Property Value Dist'!N$2,'Pop and Housing Units'!$B$2:$P$2,0))*INDEX(Assumptions!$A$1:$H$16,MATCH('Property Value Dist'!N$4,Assumptions!$A$1:$A$16,0),MATCH('Property Value Dist'!N$2,Assumptions!$A$1:$H$1,0)),0)</f>
        <v>637223</v>
      </c>
      <c r="O99" s="19">
        <f>ROUND(INDEX('Pop and Housing Units'!$B$2:$P$115,MATCH('Property Value Dist'!$B99,'Pop and Housing Units'!$B$2:$B$115,0),MATCH('Property Value Dist'!O$2,'Pop and Housing Units'!$B$2:$P$2,0))*INDEX(Assumptions!$A$1:$H$16,MATCH('Property Value Dist'!O$4,Assumptions!$A$1:$A$16,0),MATCH('Property Value Dist'!O$2,Assumptions!$A$1:$H$1,0)),0)</f>
        <v>338349</v>
      </c>
      <c r="P99" s="19">
        <f>ROUND(INDEX('Pop and Housing Units'!$B$2:$P$115,MATCH('Property Value Dist'!$B99,'Pop and Housing Units'!$B$2:$B$115,0),MATCH('Property Value Dist'!P$2,'Pop and Housing Units'!$B$2:$P$2,0))*INDEX(Assumptions!$A$1:$H$16,MATCH('Property Value Dist'!P$4,Assumptions!$A$1:$A$16,0),MATCH('Property Value Dist'!P$2,Assumptions!$A$1:$H$1,0)),0)</f>
        <v>2483237</v>
      </c>
      <c r="Q99" s="19">
        <f>ROUND(INDEX('Pop and Housing Units'!$B$2:$P$115,MATCH('Property Value Dist'!$B99,'Pop and Housing Units'!$B$2:$B$115,0),MATCH('Property Value Dist'!Q$2,'Pop and Housing Units'!$B$2:$P$2,0))*INDEX(Assumptions!$A$1:$H$16,MATCH('Property Value Dist'!Q$4,Assumptions!$A$1:$A$16,0),MATCH('Property Value Dist'!Q$2,Assumptions!$A$1:$H$1,0)),0)</f>
        <v>2106632</v>
      </c>
      <c r="R99" s="19">
        <f>ROUND(INDEX('Pop and Housing Units'!$B$2:$P$115,MATCH('Property Value Dist'!$B99,'Pop and Housing Units'!$B$2:$B$115,0),MATCH('Property Value Dist'!R$2,'Pop and Housing Units'!$B$2:$P$2,0))*INDEX(Assumptions!$A$1:$H$16,MATCH('Property Value Dist'!R$4,Assumptions!$A$1:$A$16,0),MATCH('Property Value Dist'!R$2,Assumptions!$A$1:$H$1,0)),0)</f>
        <v>2718614</v>
      </c>
      <c r="S99" s="19">
        <f>ROUND(INDEX('Pop and Housing Units'!$B$2:$P$115,MATCH('Property Value Dist'!$B99,'Pop and Housing Units'!$B$2:$B$115,0),MATCH('Property Value Dist'!S$2,'Pop and Housing Units'!$B$2:$P$2,0))*INDEX(Assumptions!$A$1:$H$16,MATCH('Property Value Dist'!S$4,Assumptions!$A$1:$A$16,0),MATCH('Property Value Dist'!S$2,Assumptions!$A$1:$H$1,0)),0)</f>
        <v>6006059</v>
      </c>
      <c r="T99" s="19">
        <f>ROUND(INDEX('Pop and Housing Units'!$B$2:$P$115,MATCH('Property Value Dist'!$B99,'Pop and Housing Units'!$B$2:$B$115,0),MATCH('Property Value Dist'!T$2,'Pop and Housing Units'!$B$2:$P$2,0))*INDEX(Assumptions!$A$1:$H$16,MATCH('Property Value Dist'!T$4,Assumptions!$A$1:$A$16,0),MATCH('Property Value Dist'!T$2,Assumptions!$A$1:$H$1,0)),0)</f>
        <v>4393720</v>
      </c>
      <c r="U99" s="19">
        <f>ROUND(INDEX('Pop and Housing Units'!$B$2:$P$115,MATCH('Property Value Dist'!$B99,'Pop and Housing Units'!$B$2:$B$115,0),MATCH('Property Value Dist'!U$2,'Pop and Housing Units'!$B$2:$P$2,0))*INDEX(Assumptions!$A$1:$H$16,MATCH('Property Value Dist'!U$4,Assumptions!$A$1:$A$16,0),MATCH('Property Value Dist'!U$2,Assumptions!$A$1:$H$1,0)),0)</f>
        <v>3715047</v>
      </c>
      <c r="V99" s="19">
        <f>ROUND(INDEX('Pop and Housing Units'!$B$2:$P$115,MATCH('Property Value Dist'!$B99,'Pop and Housing Units'!$B$2:$B$115,0),MATCH('Property Value Dist'!V$2,'Pop and Housing Units'!$B$2:$P$2,0))*INDEX(Assumptions!$A$1:$H$16,MATCH('Property Value Dist'!V$4,Assumptions!$A$1:$A$16,0),MATCH('Property Value Dist'!V$2,Assumptions!$A$1:$H$1,0)),0)</f>
        <v>9587725</v>
      </c>
      <c r="W99" s="19">
        <f>ROUND(INDEX('Pop and Housing Units'!$B$2:$P$115,MATCH('Property Value Dist'!$B99,'Pop and Housing Units'!$B$2:$B$115,0),MATCH('Property Value Dist'!W$2,'Pop and Housing Units'!$B$2:$P$2,0))*INDEX(Assumptions!$A$1:$H$16,MATCH('Property Value Dist'!W$4,Assumptions!$A$1:$A$16,0),MATCH('Property Value Dist'!W$2,Assumptions!$A$1:$H$1,0)),0)</f>
        <v>4417258</v>
      </c>
      <c r="X99" s="19">
        <f>ROUND(INDEX('Pop and Housing Units'!$B$2:$P$115,MATCH('Property Value Dist'!$B99,'Pop and Housing Units'!$B$2:$B$115,0),MATCH('Property Value Dist'!X$2,'Pop and Housing Units'!$B$2:$P$2,0))*INDEX(Assumptions!$A$1:$H$16,MATCH('Property Value Dist'!X$4,Assumptions!$A$1:$A$16,0),MATCH('Property Value Dist'!X$2,Assumptions!$A$1:$H$1,0)),0)</f>
        <v>1906561</v>
      </c>
      <c r="Y99" s="19">
        <f>ROUND(INDEX('Pop and Housing Units'!$B$2:$P$115,MATCH('Property Value Dist'!$B99,'Pop and Housing Units'!$B$2:$B$115,0),MATCH('Property Value Dist'!Y$2,'Pop and Housing Units'!$B$2:$P$2,0))*INDEX(Assumptions!$A$1:$H$16,MATCH('Property Value Dist'!Y$4,Assumptions!$A$1:$A$16,0),MATCH('Property Value Dist'!Y$2,Assumptions!$A$1:$H$1,0)),0)</f>
        <v>1216119</v>
      </c>
      <c r="Z99" s="19">
        <f>ROUND(INDEX('Pop and Housing Units'!$B$2:$P$115,MATCH('Property Value Dist'!$B99,'Pop and Housing Units'!$B$2:$B$115,0),MATCH('Property Value Dist'!Z$2,'Pop and Housing Units'!$B$2:$P$2,0))*INDEX(Assumptions!$A$1:$H$16,MATCH('Property Value Dist'!Z$4,Assumptions!$A$1:$A$16,0),MATCH('Property Value Dist'!Z$2,Assumptions!$A$1:$H$1,0)),0)</f>
        <v>313837</v>
      </c>
      <c r="AA99" s="19">
        <f>ROUND(INDEX('Pop and Housing Units'!$B$2:$P$115,MATCH('Property Value Dist'!$B99,'Pop and Housing Units'!$B$2:$B$115,0),MATCH('Property Value Dist'!AA$2,'Pop and Housing Units'!$B$2:$P$2,0))*INDEX(Assumptions!$A$1:$H$16,MATCH('Property Value Dist'!AA$4,Assumptions!$A$1:$A$16,0),MATCH('Property Value Dist'!AA$2,Assumptions!$A$1:$H$1,0)),0)</f>
        <v>219686</v>
      </c>
      <c r="AB99" s="19">
        <f>ROUND(INDEX('Pop and Housing Units'!$B$2:$P$115,MATCH('Property Value Dist'!$B99,'Pop and Housing Units'!$B$2:$B$115,0),MATCH('Property Value Dist'!AB$2,'Pop and Housing Units'!$B$2:$P$2,0))*INDEX(Assumptions!$A$1:$H$16,MATCH('Property Value Dist'!AB$4,Assumptions!$A$1:$A$16,0),MATCH('Property Value Dist'!AB$2,Assumptions!$A$1:$H$1,0)),0)</f>
        <v>145150</v>
      </c>
      <c r="AC99" s="19">
        <f>ROUND(INDEX('Pop and Housing Units'!$B$2:$P$115,MATCH('Property Value Dist'!$B99,'Pop and Housing Units'!$B$2:$B$115,0),MATCH('Property Value Dist'!AC$2,'Pop and Housing Units'!$B$2:$P$2,0))*INDEX(Assumptions!$A$1:$H$16,MATCH('Property Value Dist'!AC$4,Assumptions!$A$1:$A$16,0),MATCH('Property Value Dist'!AC$2,Assumptions!$A$1:$H$1,0)),0)</f>
        <v>1573969</v>
      </c>
      <c r="AD99" s="19">
        <f>ROUND(INDEX('Pop and Housing Units'!$B$2:$P$115,MATCH('Property Value Dist'!$B99,'Pop and Housing Units'!$B$2:$B$115,0),MATCH('Property Value Dist'!AD$2,'Pop and Housing Units'!$B$2:$P$2,0))*INDEX(Assumptions!$A$1:$H$16,MATCH('Property Value Dist'!AD$4,Assumptions!$A$1:$A$16,0),MATCH('Property Value Dist'!AD$2,Assumptions!$A$1:$H$1,0)),0)</f>
        <v>2754445</v>
      </c>
      <c r="AE99" s="19">
        <f>ROUND(INDEX('Pop and Housing Units'!$B$2:$P$115,MATCH('Property Value Dist'!$B99,'Pop and Housing Units'!$B$2:$B$115,0),MATCH('Property Value Dist'!AE$2,'Pop and Housing Units'!$B$2:$P$2,0))*INDEX(Assumptions!$A$1:$H$16,MATCH('Property Value Dist'!AE$4,Assumptions!$A$1:$A$16,0),MATCH('Property Value Dist'!AE$2,Assumptions!$A$1:$H$1,0)),0)</f>
        <v>4965075</v>
      </c>
      <c r="AF99" s="19">
        <f>ROUND(INDEX('Pop and Housing Units'!$B$2:$P$115,MATCH('Property Value Dist'!$B99,'Pop and Housing Units'!$B$2:$B$115,0),MATCH('Property Value Dist'!AF$2,'Pop and Housing Units'!$B$2:$P$2,0))*INDEX(Assumptions!$A$1:$H$16,MATCH('Property Value Dist'!AF$4,Assumptions!$A$1:$A$16,0),MATCH('Property Value Dist'!AF$2,Assumptions!$A$1:$H$1,0)),0)</f>
        <v>9554343</v>
      </c>
      <c r="AG99" s="19">
        <f>ROUND(INDEX('Pop and Housing Units'!$B$2:$P$115,MATCH('Property Value Dist'!$B99,'Pop and Housing Units'!$B$2:$B$115,0),MATCH('Property Value Dist'!AG$2,'Pop and Housing Units'!$B$2:$P$2,0))*INDEX(Assumptions!$A$1:$H$16,MATCH('Property Value Dist'!AG$4,Assumptions!$A$1:$A$16,0),MATCH('Property Value Dist'!AG$2,Assumptions!$A$1:$H$1,0)),0)</f>
        <v>4655587</v>
      </c>
      <c r="AH99" s="19">
        <f>ROUND(INDEX('Pop and Housing Units'!$B$2:$P$115,MATCH('Property Value Dist'!$B99,'Pop and Housing Units'!$B$2:$B$115,0),MATCH('Property Value Dist'!AH$2,'Pop and Housing Units'!$B$2:$P$2,0))*INDEX(Assumptions!$A$1:$H$16,MATCH('Property Value Dist'!AH$4,Assumptions!$A$1:$A$16,0),MATCH('Property Value Dist'!AH$2,Assumptions!$A$1:$H$1,0)),0)</f>
        <v>3364579</v>
      </c>
      <c r="AI99" s="19">
        <f>ROUND(INDEX('Pop and Housing Units'!$B$2:$P$115,MATCH('Property Value Dist'!$B99,'Pop and Housing Units'!$B$2:$B$115,0),MATCH('Property Value Dist'!AI$2,'Pop and Housing Units'!$B$2:$P$2,0))*INDEX(Assumptions!$A$1:$H$16,MATCH('Property Value Dist'!AI$4,Assumptions!$A$1:$A$16,0),MATCH('Property Value Dist'!AI$2,Assumptions!$A$1:$H$1,0)),0)</f>
        <v>8373867</v>
      </c>
      <c r="AJ99" s="19">
        <f>ROUND(INDEX('Pop and Housing Units'!$B$2:$P$115,MATCH('Property Value Dist'!$B99,'Pop and Housing Units'!$B$2:$B$115,0),MATCH('Property Value Dist'!AJ$2,'Pop and Housing Units'!$B$2:$P$2,0))*INDEX(Assumptions!$A$1:$H$16,MATCH('Property Value Dist'!AJ$4,Assumptions!$A$1:$A$16,0),MATCH('Property Value Dist'!AJ$2,Assumptions!$A$1:$H$1,0)),0)</f>
        <v>4456630</v>
      </c>
      <c r="AK99" s="19">
        <f>ROUND(INDEX('Pop and Housing Units'!$B$2:$P$115,MATCH('Property Value Dist'!$B99,'Pop and Housing Units'!$B$2:$B$115,0),MATCH('Property Value Dist'!AK$2,'Pop and Housing Units'!$B$2:$P$2,0))*INDEX(Assumptions!$A$1:$H$16,MATCH('Property Value Dist'!AK$4,Assumptions!$A$1:$A$16,0),MATCH('Property Value Dist'!AK$2,Assumptions!$A$1:$H$1,0)),0)</f>
        <v>1918827</v>
      </c>
      <c r="AL99" s="19">
        <f>ROUND(INDEX('Pop and Housing Units'!$B$2:$P$115,MATCH('Property Value Dist'!$B99,'Pop and Housing Units'!$B$2:$B$115,0),MATCH('Property Value Dist'!AL$2,'Pop and Housing Units'!$B$2:$P$2,0))*INDEX(Assumptions!$A$1:$H$16,MATCH('Property Value Dist'!AL$4,Assumptions!$A$1:$A$16,0),MATCH('Property Value Dist'!AL$2,Assumptions!$A$1:$H$1,0)),0)</f>
        <v>1883457</v>
      </c>
      <c r="AM99" s="19">
        <f>ROUND(INDEX('Pop and Housing Units'!$B$2:$P$115,MATCH('Property Value Dist'!$B99,'Pop and Housing Units'!$B$2:$B$115,0),MATCH('Property Value Dist'!AM$2,'Pop and Housing Units'!$B$2:$P$2,0))*INDEX(Assumptions!$A$1:$H$16,MATCH('Property Value Dist'!AM$4,Assumptions!$A$1:$A$16,0),MATCH('Property Value Dist'!AM$2,Assumptions!$A$1:$H$1,0)),0)</f>
        <v>384650</v>
      </c>
      <c r="AN99" s="19">
        <f>ROUND(INDEX('Pop and Housing Units'!$B$2:$P$115,MATCH('Property Value Dist'!$B99,'Pop and Housing Units'!$B$2:$B$115,0),MATCH('Property Value Dist'!AN$2,'Pop and Housing Units'!$B$2:$P$2,0))*INDEX(Assumptions!$A$1:$H$16,MATCH('Property Value Dist'!AN$4,Assumptions!$A$1:$A$16,0),MATCH('Property Value Dist'!AN$2,Assumptions!$A$1:$H$1,0)),0)</f>
        <v>159165</v>
      </c>
      <c r="AO99" s="19">
        <f>ROUND(INDEX('Pop and Housing Units'!$B$2:$P$115,MATCH('Property Value Dist'!$B99,'Pop and Housing Units'!$B$2:$B$115,0),MATCH('Property Value Dist'!AO$2,'Pop and Housing Units'!$B$2:$P$2,0))*INDEX(Assumptions!$A$1:$H$16,MATCH('Property Value Dist'!AO$4,Assumptions!$A$1:$A$16,0),MATCH('Property Value Dist'!AO$2,Assumptions!$A$1:$H$1,0)),0)</f>
        <v>168008</v>
      </c>
      <c r="AP99" s="19">
        <f>ROUND(INDEX('Pop and Housing Units'!$B$2:$P$115,MATCH('Property Value Dist'!$B99,'Pop and Housing Units'!$B$2:$B$115,0),MATCH('Property Value Dist'!AP$2,'Pop and Housing Units'!$B$2:$P$2,0))*INDEX(Assumptions!$A$1:$H$16,MATCH('Property Value Dist'!AP$4,Assumptions!$A$1:$A$16,0),MATCH('Property Value Dist'!AP$2,Assumptions!$A$1:$H$1,0)),0)</f>
        <v>169308</v>
      </c>
      <c r="AQ99" s="19">
        <f>ROUND(INDEX('Pop and Housing Units'!$B$2:$P$115,MATCH('Property Value Dist'!$B99,'Pop and Housing Units'!$B$2:$B$115,0),MATCH('Property Value Dist'!AQ$2,'Pop and Housing Units'!$B$2:$P$2,0))*INDEX(Assumptions!$A$1:$H$16,MATCH('Property Value Dist'!AQ$4,Assumptions!$A$1:$A$16,0),MATCH('Property Value Dist'!AQ$2,Assumptions!$A$1:$H$1,0)),0)</f>
        <v>169848</v>
      </c>
      <c r="AR99" s="19">
        <f>ROUND(INDEX('Pop and Housing Units'!$B$2:$P$115,MATCH('Property Value Dist'!$B99,'Pop and Housing Units'!$B$2:$B$115,0),MATCH('Property Value Dist'!AR$2,'Pop and Housing Units'!$B$2:$P$2,0))*INDEX(Assumptions!$A$1:$H$16,MATCH('Property Value Dist'!AR$4,Assumptions!$A$1:$A$16,0),MATCH('Property Value Dist'!AR$2,Assumptions!$A$1:$H$1,0)),0)</f>
        <v>141960</v>
      </c>
      <c r="AS99" s="19">
        <f>ROUND(INDEX('Pop and Housing Units'!$B$2:$P$115,MATCH('Property Value Dist'!$B99,'Pop and Housing Units'!$B$2:$B$115,0),MATCH('Property Value Dist'!AS$2,'Pop and Housing Units'!$B$2:$P$2,0))*INDEX(Assumptions!$A$1:$H$16,MATCH('Property Value Dist'!AS$4,Assumptions!$A$1:$A$16,0),MATCH('Property Value Dist'!AS$2,Assumptions!$A$1:$H$1,0)),0)</f>
        <v>155274</v>
      </c>
      <c r="AT99" s="19">
        <f>ROUND(INDEX('Pop and Housing Units'!$B$2:$P$115,MATCH('Property Value Dist'!$B99,'Pop and Housing Units'!$B$2:$B$115,0),MATCH('Property Value Dist'!AT$2,'Pop and Housing Units'!$B$2:$P$2,0))*INDEX(Assumptions!$A$1:$H$16,MATCH('Property Value Dist'!AT$4,Assumptions!$A$1:$A$16,0),MATCH('Property Value Dist'!AT$2,Assumptions!$A$1:$H$1,0)),0)</f>
        <v>78807</v>
      </c>
      <c r="AU99" s="19">
        <f>ROUND(INDEX('Pop and Housing Units'!$B$2:$P$115,MATCH('Property Value Dist'!$B99,'Pop and Housing Units'!$B$2:$B$115,0),MATCH('Property Value Dist'!AU$2,'Pop and Housing Units'!$B$2:$P$2,0))*INDEX(Assumptions!$A$1:$H$16,MATCH('Property Value Dist'!AU$4,Assumptions!$A$1:$A$16,0),MATCH('Property Value Dist'!AU$2,Assumptions!$A$1:$H$1,0)),0)</f>
        <v>30317</v>
      </c>
      <c r="AV99" s="19">
        <f>ROUND(INDEX('Pop and Housing Units'!$B$2:$P$115,MATCH('Property Value Dist'!$B99,'Pop and Housing Units'!$B$2:$B$115,0),MATCH('Property Value Dist'!AV$2,'Pop and Housing Units'!$B$2:$P$2,0))*INDEX(Assumptions!$A$1:$H$16,MATCH('Property Value Dist'!AV$4,Assumptions!$A$1:$A$16,0),MATCH('Property Value Dist'!AV$2,Assumptions!$A$1:$H$1,0)),0)</f>
        <v>91132</v>
      </c>
      <c r="AW99" s="19">
        <f>ROUND(INDEX('Pop and Housing Units'!$B$2:$P$115,MATCH('Property Value Dist'!$B99,'Pop and Housing Units'!$B$2:$B$115,0),MATCH('Property Value Dist'!AW$2,'Pop and Housing Units'!$B$2:$P$2,0))*INDEX(Assumptions!$A$1:$H$16,MATCH('Property Value Dist'!AW$4,Assumptions!$A$1:$A$16,0),MATCH('Property Value Dist'!AW$2,Assumptions!$A$1:$H$1,0)),0)</f>
        <v>26179</v>
      </c>
      <c r="AX99" s="19">
        <f>ROUND(INDEX('Pop and Housing Units'!$B$2:$P$115,MATCH('Property Value Dist'!$B99,'Pop and Housing Units'!$B$2:$B$115,0),MATCH('Property Value Dist'!AX$2,'Pop and Housing Units'!$B$2:$P$2,0))*INDEX(Assumptions!$A$1:$H$16,MATCH('Property Value Dist'!AX$4,Assumptions!$A$1:$A$16,0),MATCH('Property Value Dist'!AX$2,Assumptions!$A$1:$H$1,0)),0)</f>
        <v>16463</v>
      </c>
      <c r="AY99" s="19">
        <f>ROUND(INDEX('Pop and Housing Units'!$B$2:$P$115,MATCH('Property Value Dist'!$B99,'Pop and Housing Units'!$B$2:$B$115,0),MATCH('Property Value Dist'!AY$2,'Pop and Housing Units'!$B$2:$P$2,0))*INDEX(Assumptions!$A$1:$H$16,MATCH('Property Value Dist'!AY$4,Assumptions!$A$1:$A$16,0),MATCH('Property Value Dist'!AY$2,Assumptions!$A$1:$H$1,0)),0)</f>
        <v>9716</v>
      </c>
      <c r="AZ99" s="19">
        <f>ROUND(INDEX('Pop and Housing Units'!$B$2:$P$115,MATCH('Property Value Dist'!$B99,'Pop and Housing Units'!$B$2:$B$115,0),MATCH('Property Value Dist'!AZ$2,'Pop and Housing Units'!$B$2:$P$2,0))*INDEX(Assumptions!$A$1:$H$16,MATCH('Property Value Dist'!AZ$4,Assumptions!$A$1:$A$16,0),MATCH('Property Value Dist'!AZ$2,Assumptions!$A$1:$H$1,0)),0)</f>
        <v>2339</v>
      </c>
      <c r="BA99" s="19">
        <f>ROUND(INDEX('Pop and Housing Units'!$B$2:$P$115,MATCH('Property Value Dist'!$B99,'Pop and Housing Units'!$B$2:$B$115,0),MATCH('Property Value Dist'!BA$2,'Pop and Housing Units'!$B$2:$P$2,0))*INDEX(Assumptions!$A$1:$H$16,MATCH('Property Value Dist'!BA$4,Assumptions!$A$1:$A$16,0),MATCH('Property Value Dist'!BA$2,Assumptions!$A$1:$H$1,0)),0)</f>
        <v>5398</v>
      </c>
      <c r="BB99" s="19">
        <f>ROUND(INDEX('Pop and Housing Units'!$B$2:$P$115,MATCH('Property Value Dist'!$B99,'Pop and Housing Units'!$B$2:$B$115,0),MATCH('Property Value Dist'!BB$2,'Pop and Housing Units'!$B$2:$P$2,0))*INDEX(Assumptions!$A$1:$H$16,MATCH('Property Value Dist'!BB$4,Assumptions!$A$1:$A$16,0),MATCH('Property Value Dist'!BB$2,Assumptions!$A$1:$H$1,0)),0)</f>
        <v>2879</v>
      </c>
      <c r="BC99" s="19">
        <f>ROUND(INDEX('Pop and Housing Units'!$B$2:$P$115,MATCH('Property Value Dist'!$B99,'Pop and Housing Units'!$B$2:$B$115,0),MATCH('Property Value Dist'!BC$2,'Pop and Housing Units'!$B$2:$P$2,0))*INDEX(Assumptions!$A$1:$H$16,MATCH('Property Value Dist'!BC$4,Assumptions!$A$1:$A$16,0),MATCH('Property Value Dist'!BC$2,Assumptions!$A$1:$H$1,0)),0)</f>
        <v>107130</v>
      </c>
      <c r="BD99" s="19">
        <f>ROUND(INDEX('Pop and Housing Units'!$B$2:$P$115,MATCH('Property Value Dist'!$B99,'Pop and Housing Units'!$B$2:$B$115,0),MATCH('Property Value Dist'!BD$2,'Pop and Housing Units'!$B$2:$P$2,0))*INDEX(Assumptions!$A$1:$H$16,MATCH('Property Value Dist'!BD$4,Assumptions!$A$1:$A$16,0),MATCH('Property Value Dist'!BD$2,Assumptions!$A$1:$H$1,0)),0)</f>
        <v>150262</v>
      </c>
      <c r="BE99" s="19">
        <f>ROUND(INDEX('Pop and Housing Units'!$B$2:$P$115,MATCH('Property Value Dist'!$B99,'Pop and Housing Units'!$B$2:$B$115,0),MATCH('Property Value Dist'!BE$2,'Pop and Housing Units'!$B$2:$P$2,0))*INDEX(Assumptions!$A$1:$H$16,MATCH('Property Value Dist'!BE$4,Assumptions!$A$1:$A$16,0),MATCH('Property Value Dist'!BE$2,Assumptions!$A$1:$H$1,0)),0)</f>
        <v>203396</v>
      </c>
      <c r="BF99" s="19">
        <f>ROUND(INDEX('Pop and Housing Units'!$B$2:$P$115,MATCH('Property Value Dist'!$B99,'Pop and Housing Units'!$B$2:$B$115,0),MATCH('Property Value Dist'!BF$2,'Pop and Housing Units'!$B$2:$P$2,0))*INDEX(Assumptions!$A$1:$H$16,MATCH('Property Value Dist'!BF$4,Assumptions!$A$1:$A$16,0),MATCH('Property Value Dist'!BF$2,Assumptions!$A$1:$H$1,0)),0)</f>
        <v>200815</v>
      </c>
      <c r="BG99" s="19">
        <f>ROUND(INDEX('Pop and Housing Units'!$B$2:$P$115,MATCH('Property Value Dist'!$B99,'Pop and Housing Units'!$B$2:$B$115,0),MATCH('Property Value Dist'!BG$2,'Pop and Housing Units'!$B$2:$P$2,0))*INDEX(Assumptions!$A$1:$H$16,MATCH('Property Value Dist'!BG$4,Assumptions!$A$1:$A$16,0),MATCH('Property Value Dist'!BG$2,Assumptions!$A$1:$H$1,0)),0)</f>
        <v>128212</v>
      </c>
      <c r="BH99" s="19">
        <f>ROUND(INDEX('Pop and Housing Units'!$B$2:$P$115,MATCH('Property Value Dist'!$B99,'Pop and Housing Units'!$B$2:$B$115,0),MATCH('Property Value Dist'!BH$2,'Pop and Housing Units'!$B$2:$P$2,0))*INDEX(Assumptions!$A$1:$H$16,MATCH('Property Value Dist'!BH$4,Assumptions!$A$1:$A$16,0),MATCH('Property Value Dist'!BH$2,Assumptions!$A$1:$H$1,0)),0)</f>
        <v>73033</v>
      </c>
      <c r="BI99" s="19">
        <f>ROUND(INDEX('Pop and Housing Units'!$B$2:$P$115,MATCH('Property Value Dist'!$B99,'Pop and Housing Units'!$B$2:$B$115,0),MATCH('Property Value Dist'!BI$2,'Pop and Housing Units'!$B$2:$P$2,0))*INDEX(Assumptions!$A$1:$H$16,MATCH('Property Value Dist'!BI$4,Assumptions!$A$1:$A$16,0),MATCH('Property Value Dist'!BI$2,Assumptions!$A$1:$H$1,0)),0)</f>
        <v>135526</v>
      </c>
      <c r="BJ99" s="19">
        <f>ROUND(INDEX('Pop and Housing Units'!$B$2:$P$115,MATCH('Property Value Dist'!$B99,'Pop and Housing Units'!$B$2:$B$115,0),MATCH('Property Value Dist'!BJ$2,'Pop and Housing Units'!$B$2:$P$2,0))*INDEX(Assumptions!$A$1:$H$16,MATCH('Property Value Dist'!BJ$4,Assumptions!$A$1:$A$16,0),MATCH('Property Value Dist'!BJ$2,Assumptions!$A$1:$H$1,0)),0)</f>
        <v>45068</v>
      </c>
      <c r="BK99" s="19">
        <f>ROUND(INDEX('Pop and Housing Units'!$B$2:$P$115,MATCH('Property Value Dist'!$B99,'Pop and Housing Units'!$B$2:$B$115,0),MATCH('Property Value Dist'!BK$2,'Pop and Housing Units'!$B$2:$P$2,0))*INDEX(Assumptions!$A$1:$H$16,MATCH('Property Value Dist'!BK$4,Assumptions!$A$1:$A$16,0),MATCH('Property Value Dist'!BK$2,Assumptions!$A$1:$H$1,0)),0)</f>
        <v>14951</v>
      </c>
      <c r="BL99" s="19">
        <f>ROUND(INDEX('Pop and Housing Units'!$B$2:$P$115,MATCH('Property Value Dist'!$B99,'Pop and Housing Units'!$B$2:$B$115,0),MATCH('Property Value Dist'!BL$2,'Pop and Housing Units'!$B$2:$P$2,0))*INDEX(Assumptions!$A$1:$H$16,MATCH('Property Value Dist'!BL$4,Assumptions!$A$1:$A$16,0),MATCH('Property Value Dist'!BL$2,Assumptions!$A$1:$H$1,0)),0)</f>
        <v>9680</v>
      </c>
      <c r="BM99" s="19">
        <f>ROUND(INDEX('Pop and Housing Units'!$B$2:$P$115,MATCH('Property Value Dist'!$B99,'Pop and Housing Units'!$B$2:$B$115,0),MATCH('Property Value Dist'!BM$2,'Pop and Housing Units'!$B$2:$P$2,0))*INDEX(Assumptions!$A$1:$H$16,MATCH('Property Value Dist'!BM$4,Assumptions!$A$1:$A$16,0),MATCH('Property Value Dist'!BM$2,Assumptions!$A$1:$H$1,0)),0)</f>
        <v>1936</v>
      </c>
      <c r="BN99" s="19">
        <f>ROUND(INDEX('Pop and Housing Units'!$B$2:$P$115,MATCH('Property Value Dist'!$B99,'Pop and Housing Units'!$B$2:$B$115,0),MATCH('Property Value Dist'!BN$2,'Pop and Housing Units'!$B$2:$P$2,0))*INDEX(Assumptions!$A$1:$H$16,MATCH('Property Value Dist'!BN$4,Assumptions!$A$1:$A$16,0),MATCH('Property Value Dist'!BN$2,Assumptions!$A$1:$H$1,0)),0)</f>
        <v>323</v>
      </c>
      <c r="BO99" s="19">
        <f>ROUND(INDEX('Pop and Housing Units'!$B$2:$P$115,MATCH('Property Value Dist'!$B99,'Pop and Housing Units'!$B$2:$B$115,0),MATCH('Property Value Dist'!BO$2,'Pop and Housing Units'!$B$2:$P$2,0))*INDEX(Assumptions!$A$1:$H$16,MATCH('Property Value Dist'!BO$4,Assumptions!$A$1:$A$16,0),MATCH('Property Value Dist'!BO$2,Assumptions!$A$1:$H$1,0)),0)</f>
        <v>5270</v>
      </c>
      <c r="BP99" s="19">
        <f>ROUND(INDEX('Pop and Housing Units'!$B$2:$P$115,MATCH('Property Value Dist'!$B99,'Pop and Housing Units'!$B$2:$B$115,0),MATCH('Property Value Dist'!BP$2,'Pop and Housing Units'!$B$2:$P$2,0))*INDEX(Assumptions!$A$1:$H$16,MATCH('Property Value Dist'!BP$4,Assumptions!$A$1:$A$16,0),MATCH('Property Value Dist'!BP$2,Assumptions!$A$1:$H$1,0)),0)</f>
        <v>26166</v>
      </c>
      <c r="BQ99" s="19">
        <f>ROUND(INDEX('Pop and Housing Units'!$B$2:$P$115,MATCH('Property Value Dist'!$B99,'Pop and Housing Units'!$B$2:$B$115,0),MATCH('Property Value Dist'!BQ$2,'Pop and Housing Units'!$B$2:$P$2,0))*INDEX(Assumptions!$A$1:$H$16,MATCH('Property Value Dist'!BQ$4,Assumptions!$A$1:$A$16,0),MATCH('Property Value Dist'!BQ$2,Assumptions!$A$1:$H$1,0)),0)</f>
        <v>54434</v>
      </c>
      <c r="BR99" s="19">
        <f>ROUND(INDEX('Pop and Housing Units'!$B$2:$P$115,MATCH('Property Value Dist'!$B99,'Pop and Housing Units'!$B$2:$B$115,0),MATCH('Property Value Dist'!BR$2,'Pop and Housing Units'!$B$2:$P$2,0))*INDEX(Assumptions!$A$1:$H$16,MATCH('Property Value Dist'!BR$4,Assumptions!$A$1:$A$16,0),MATCH('Property Value Dist'!BR$2,Assumptions!$A$1:$H$1,0)),0)</f>
        <v>46057</v>
      </c>
      <c r="BS99" s="19">
        <f>ROUND(INDEX('Pop and Housing Units'!$B$2:$P$115,MATCH('Property Value Dist'!$B99,'Pop and Housing Units'!$B$2:$B$115,0),MATCH('Property Value Dist'!BS$2,'Pop and Housing Units'!$B$2:$P$2,0))*INDEX(Assumptions!$A$1:$H$16,MATCH('Property Value Dist'!BS$4,Assumptions!$A$1:$A$16,0),MATCH('Property Value Dist'!BS$2,Assumptions!$A$1:$H$1,0)),0)</f>
        <v>55331</v>
      </c>
      <c r="BT99" s="19">
        <f>ROUND(INDEX('Pop and Housing Units'!$B$2:$P$115,MATCH('Property Value Dist'!$B99,'Pop and Housing Units'!$B$2:$B$115,0),MATCH('Property Value Dist'!BT$2,'Pop and Housing Units'!$B$2:$P$2,0))*INDEX(Assumptions!$A$1:$H$16,MATCH('Property Value Dist'!BT$4,Assumptions!$A$1:$A$16,0),MATCH('Property Value Dist'!BT$2,Assumptions!$A$1:$H$1,0)),0)</f>
        <v>35336</v>
      </c>
      <c r="BU99" s="19">
        <f>ROUND(INDEX('Pop and Housing Units'!$B$2:$P$115,MATCH('Property Value Dist'!$B99,'Pop and Housing Units'!$B$2:$B$115,0),MATCH('Property Value Dist'!BU$2,'Pop and Housing Units'!$B$2:$P$2,0))*INDEX(Assumptions!$A$1:$H$16,MATCH('Property Value Dist'!BU$4,Assumptions!$A$1:$A$16,0),MATCH('Property Value Dist'!BU$2,Assumptions!$A$1:$H$1,0)),0)</f>
        <v>20064</v>
      </c>
      <c r="BV99" s="19">
        <f>ROUND(INDEX('Pop and Housing Units'!$B$2:$P$115,MATCH('Property Value Dist'!$B99,'Pop and Housing Units'!$B$2:$B$115,0),MATCH('Property Value Dist'!BV$2,'Pop and Housing Units'!$B$2:$P$2,0))*INDEX(Assumptions!$A$1:$H$16,MATCH('Property Value Dist'!BV$4,Assumptions!$A$1:$A$16,0),MATCH('Property Value Dist'!BV$2,Assumptions!$A$1:$H$1,0)),0)</f>
        <v>58675</v>
      </c>
      <c r="BW99" s="19">
        <f>ROUND(INDEX('Pop and Housing Units'!$B$2:$P$115,MATCH('Property Value Dist'!$B99,'Pop and Housing Units'!$B$2:$B$115,0),MATCH('Property Value Dist'!BW$2,'Pop and Housing Units'!$B$2:$P$2,0))*INDEX(Assumptions!$A$1:$H$16,MATCH('Property Value Dist'!BW$4,Assumptions!$A$1:$A$16,0),MATCH('Property Value Dist'!BW$2,Assumptions!$A$1:$H$1,0)),0)</f>
        <v>27614</v>
      </c>
      <c r="BX99" s="19">
        <f>ROUND(INDEX('Pop and Housing Units'!$B$2:$P$115,MATCH('Property Value Dist'!$B99,'Pop and Housing Units'!$B$2:$B$115,0),MATCH('Property Value Dist'!BX$2,'Pop and Housing Units'!$B$2:$P$2,0))*INDEX(Assumptions!$A$1:$H$16,MATCH('Property Value Dist'!BX$4,Assumptions!$A$1:$A$16,0),MATCH('Property Value Dist'!BX$2,Assumptions!$A$1:$H$1,0)),0)</f>
        <v>10515</v>
      </c>
      <c r="BY99" s="19">
        <f>ROUND(INDEX('Pop and Housing Units'!$B$2:$P$115,MATCH('Property Value Dist'!$B99,'Pop and Housing Units'!$B$2:$B$115,0),MATCH('Property Value Dist'!BY$2,'Pop and Housing Units'!$B$2:$P$2,0))*INDEX(Assumptions!$A$1:$H$16,MATCH('Property Value Dist'!BY$4,Assumptions!$A$1:$A$16,0),MATCH('Property Value Dist'!BY$2,Assumptions!$A$1:$H$1,0)),0)</f>
        <v>5447</v>
      </c>
      <c r="BZ99" s="19">
        <f>ROUND(INDEX('Pop and Housing Units'!$B$2:$P$115,MATCH('Property Value Dist'!$B99,'Pop and Housing Units'!$B$2:$B$115,0),MATCH('Property Value Dist'!BZ$2,'Pop and Housing Units'!$B$2:$P$2,0))*INDEX(Assumptions!$A$1:$H$16,MATCH('Property Value Dist'!BZ$4,Assumptions!$A$1:$A$16,0),MATCH('Property Value Dist'!BZ$2,Assumptions!$A$1:$H$1,0)),0)</f>
        <v>3723</v>
      </c>
      <c r="CA99" s="19">
        <f>ROUND(INDEX('Pop and Housing Units'!$B$2:$P$115,MATCH('Property Value Dist'!$B99,'Pop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99" s="19">
        <f>ROUND(INDEX('Pop and Housing Units'!$B$2:$P$115,MATCH('Property Value Dist'!$B99,'Pop and Housing Units'!$B$2:$B$115,0),MATCH('Property Value Dist'!CB$2,'Pop and Housing Units'!$B$2:$P$2,0))*INDEX(Assumptions!$A$1:$H$16,MATCH('Property Value Dist'!CB$4,Assumptions!$A$1:$A$16,0),MATCH('Property Value Dist'!CB$2,Assumptions!$A$1:$H$1,0)),0)</f>
        <v>1379</v>
      </c>
    </row>
    <row r="100" spans="2:80">
      <c r="B100" s="18">
        <f t="shared" si="7"/>
        <v>2115</v>
      </c>
      <c r="C100" s="17">
        <f>ROUND(INDEX('Pop and Housing Units'!$B$2:$P$115,MATCH('Property Value Dist'!$B100,'Pop and Housing Units'!$B$2:$B$115,0),MATCH('Property Value Dist'!C$2,'Pop and Housing Units'!$B$2:$P$2,0))*INDEX(Assumptions!$A$1:$H$16,MATCH('Property Value Dist'!C$4,Assumptions!$A$1:$A$16,0),MATCH('Property Value Dist'!C$2,Assumptions!$A$1:$H$1,0)),0)</f>
        <v>2541257</v>
      </c>
      <c r="D100" s="17">
        <f>ROUND(INDEX('Pop and Housing Units'!$B$2:$P$115,MATCH('Property Value Dist'!$B100,'Pop and Housing Units'!$B$2:$B$115,0),MATCH('Property Value Dist'!D$2,'Pop and Housing Units'!$B$2:$P$2,0))*INDEX(Assumptions!$A$1:$H$16,MATCH('Property Value Dist'!D$4,Assumptions!$A$1:$A$16,0),MATCH('Property Value Dist'!D$2,Assumptions!$A$1:$H$1,0)),0)</f>
        <v>2712644</v>
      </c>
      <c r="E100" s="17">
        <f>ROUND(INDEX('Pop and Housing Units'!$B$2:$P$115,MATCH('Property Value Dist'!$B100,'Pop and Housing Units'!$B$2:$B$115,0),MATCH('Property Value Dist'!E$2,'Pop and Housing Units'!$B$2:$P$2,0))*INDEX(Assumptions!$A$1:$H$16,MATCH('Property Value Dist'!E$4,Assumptions!$A$1:$A$16,0),MATCH('Property Value Dist'!E$2,Assumptions!$A$1:$H$1,0)),0)</f>
        <v>4107381</v>
      </c>
      <c r="F100" s="17">
        <f>ROUND(INDEX('Pop and Housing Units'!$B$2:$P$115,MATCH('Property Value Dist'!$B100,'Pop and Housing Units'!$B$2:$B$115,0),MATCH('Property Value Dist'!F$2,'Pop and Housing Units'!$B$2:$P$2,0))*INDEX(Assumptions!$A$1:$H$16,MATCH('Property Value Dist'!F$4,Assumptions!$A$1:$A$16,0),MATCH('Property Value Dist'!F$2,Assumptions!$A$1:$H$1,0)),0)</f>
        <v>9479480</v>
      </c>
      <c r="G100" s="17">
        <f>ROUND(INDEX('Pop and Housing Units'!$B$2:$P$115,MATCH('Property Value Dist'!$B100,'Pop and Housing Units'!$B$2:$B$115,0),MATCH('Property Value Dist'!G$2,'Pop and Housing Units'!$B$2:$P$2,0))*INDEX(Assumptions!$A$1:$H$16,MATCH('Property Value Dist'!G$4,Assumptions!$A$1:$A$16,0),MATCH('Property Value Dist'!G$2,Assumptions!$A$1:$H$1,0)),0)</f>
        <v>6370873</v>
      </c>
      <c r="H100" s="17">
        <f>ROUND(INDEX('Pop and Housing Units'!$B$2:$P$115,MATCH('Property Value Dist'!$B100,'Pop and Housing Units'!$B$2:$B$115,0),MATCH('Property Value Dist'!H$2,'Pop and Housing Units'!$B$2:$P$2,0))*INDEX(Assumptions!$A$1:$H$16,MATCH('Property Value Dist'!H$4,Assumptions!$A$1:$A$16,0),MATCH('Property Value Dist'!H$2,Assumptions!$A$1:$H$1,0)),0)</f>
        <v>4834299</v>
      </c>
      <c r="I100" s="17">
        <f>ROUND(INDEX('Pop and Housing Units'!$B$2:$P$115,MATCH('Property Value Dist'!$B100,'Pop and Housing Units'!$B$2:$B$115,0),MATCH('Property Value Dist'!I$2,'Pop and Housing Units'!$B$2:$P$2,0))*INDEX(Assumptions!$A$1:$H$16,MATCH('Property Value Dist'!I$4,Assumptions!$A$1:$A$16,0),MATCH('Property Value Dist'!I$2,Assumptions!$A$1:$H$1,0)),0)</f>
        <v>13545492</v>
      </c>
      <c r="J100" s="17">
        <f>ROUND(INDEX('Pop and Housing Units'!$B$2:$P$115,MATCH('Property Value Dist'!$B100,'Pop and Housing Units'!$B$2:$B$115,0),MATCH('Property Value Dist'!J$2,'Pop and Housing Units'!$B$2:$P$2,0))*INDEX(Assumptions!$A$1:$H$16,MATCH('Property Value Dist'!J$4,Assumptions!$A$1:$A$16,0),MATCH('Property Value Dist'!J$2,Assumptions!$A$1:$H$1,0)),0)</f>
        <v>6802295</v>
      </c>
      <c r="K100" s="17">
        <f>ROUND(INDEX('Pop and Housing Units'!$B$2:$P$115,MATCH('Property Value Dist'!$B100,'Pop and Housing Units'!$B$2:$B$115,0),MATCH('Property Value Dist'!K$2,'Pop and Housing Units'!$B$2:$P$2,0))*INDEX(Assumptions!$A$1:$H$16,MATCH('Property Value Dist'!K$4,Assumptions!$A$1:$A$16,0),MATCH('Property Value Dist'!K$2,Assumptions!$A$1:$H$1,0)),0)</f>
        <v>3120427</v>
      </c>
      <c r="L100" s="17">
        <f>ROUND(INDEX('Pop and Housing Units'!$B$2:$P$115,MATCH('Property Value Dist'!$B100,'Pop and Housing Units'!$B$2:$B$115,0),MATCH('Property Value Dist'!L$2,'Pop and Housing Units'!$B$2:$P$2,0))*INDEX(Assumptions!$A$1:$H$16,MATCH('Property Value Dist'!L$4,Assumptions!$A$1:$A$16,0),MATCH('Property Value Dist'!L$2,Assumptions!$A$1:$H$1,0)),0)</f>
        <v>3386373</v>
      </c>
      <c r="M100" s="17">
        <f>ROUND(INDEX('Pop and Housing Units'!$B$2:$P$115,MATCH('Property Value Dist'!$B100,'Pop and Housing Units'!$B$2:$B$115,0),MATCH('Property Value Dist'!M$2,'Pop and Housing Units'!$B$2:$P$2,0))*INDEX(Assumptions!$A$1:$H$16,MATCH('Property Value Dist'!M$4,Assumptions!$A$1:$A$16,0),MATCH('Property Value Dist'!M$2,Assumptions!$A$1:$H$1,0)),0)</f>
        <v>1176070</v>
      </c>
      <c r="N100" s="17">
        <f>ROUND(INDEX('Pop and Housing Units'!$B$2:$P$115,MATCH('Property Value Dist'!$B100,'Pop and Housing Units'!$B$2:$B$115,0),MATCH('Property Value Dist'!N$2,'Pop and Housing Units'!$B$2:$P$2,0))*INDEX(Assumptions!$A$1:$H$16,MATCH('Property Value Dist'!N$4,Assumptions!$A$1:$A$16,0),MATCH('Property Value Dist'!N$2,Assumptions!$A$1:$H$1,0)),0)</f>
        <v>667819</v>
      </c>
      <c r="O100" s="17">
        <f>ROUND(INDEX('Pop and Housing Units'!$B$2:$P$115,MATCH('Property Value Dist'!$B100,'Pop and Housing Units'!$B$2:$B$115,0),MATCH('Property Value Dist'!O$2,'Pop and Housing Units'!$B$2:$P$2,0))*INDEX(Assumptions!$A$1:$H$16,MATCH('Property Value Dist'!O$4,Assumptions!$A$1:$A$16,0),MATCH('Property Value Dist'!O$2,Assumptions!$A$1:$H$1,0)),0)</f>
        <v>354594</v>
      </c>
      <c r="P100" s="17">
        <f>ROUND(INDEX('Pop and Housing Units'!$B$2:$P$115,MATCH('Property Value Dist'!$B100,'Pop and Housing Units'!$B$2:$B$115,0),MATCH('Property Value Dist'!P$2,'Pop and Housing Units'!$B$2:$P$2,0))*INDEX(Assumptions!$A$1:$H$16,MATCH('Property Value Dist'!P$4,Assumptions!$A$1:$A$16,0),MATCH('Property Value Dist'!P$2,Assumptions!$A$1:$H$1,0)),0)</f>
        <v>2600607</v>
      </c>
      <c r="Q100" s="17">
        <f>ROUND(INDEX('Pop and Housing Units'!$B$2:$P$115,MATCH('Property Value Dist'!$B100,'Pop and Housing Units'!$B$2:$B$115,0),MATCH('Property Value Dist'!Q$2,'Pop and Housing Units'!$B$2:$P$2,0))*INDEX(Assumptions!$A$1:$H$16,MATCH('Property Value Dist'!Q$4,Assumptions!$A$1:$A$16,0),MATCH('Property Value Dist'!Q$2,Assumptions!$A$1:$H$1,0)),0)</f>
        <v>2206202</v>
      </c>
      <c r="R100" s="17">
        <f>ROUND(INDEX('Pop and Housing Units'!$B$2:$P$115,MATCH('Property Value Dist'!$B100,'Pop and Housing Units'!$B$2:$B$115,0),MATCH('Property Value Dist'!R$2,'Pop and Housing Units'!$B$2:$P$2,0))*INDEX(Assumptions!$A$1:$H$16,MATCH('Property Value Dist'!R$4,Assumptions!$A$1:$A$16,0),MATCH('Property Value Dist'!R$2,Assumptions!$A$1:$H$1,0)),0)</f>
        <v>2847110</v>
      </c>
      <c r="S100" s="17">
        <f>ROUND(INDEX('Pop and Housing Units'!$B$2:$P$115,MATCH('Property Value Dist'!$B100,'Pop and Housing Units'!$B$2:$B$115,0),MATCH('Property Value Dist'!S$2,'Pop and Housing Units'!$B$2:$P$2,0))*INDEX(Assumptions!$A$1:$H$16,MATCH('Property Value Dist'!S$4,Assumptions!$A$1:$A$16,0),MATCH('Property Value Dist'!S$2,Assumptions!$A$1:$H$1,0)),0)</f>
        <v>6289935</v>
      </c>
      <c r="T100" s="17">
        <f>ROUND(INDEX('Pop and Housing Units'!$B$2:$P$115,MATCH('Property Value Dist'!$B100,'Pop and Housing Units'!$B$2:$B$115,0),MATCH('Property Value Dist'!T$2,'Pop and Housing Units'!$B$2:$P$2,0))*INDEX(Assumptions!$A$1:$H$16,MATCH('Property Value Dist'!T$4,Assumptions!$A$1:$A$16,0),MATCH('Property Value Dist'!T$2,Assumptions!$A$1:$H$1,0)),0)</f>
        <v>4601390</v>
      </c>
      <c r="U100" s="17">
        <f>ROUND(INDEX('Pop and Housing Units'!$B$2:$P$115,MATCH('Property Value Dist'!$B100,'Pop and Housing Units'!$B$2:$B$115,0),MATCH('Property Value Dist'!U$2,'Pop and Housing Units'!$B$2:$P$2,0))*INDEX(Assumptions!$A$1:$H$16,MATCH('Property Value Dist'!U$4,Assumptions!$A$1:$A$16,0),MATCH('Property Value Dist'!U$2,Assumptions!$A$1:$H$1,0)),0)</f>
        <v>3890639</v>
      </c>
      <c r="V100" s="17">
        <f>ROUND(INDEX('Pop and Housing Units'!$B$2:$P$115,MATCH('Property Value Dist'!$B100,'Pop and Housing Units'!$B$2:$B$115,0),MATCH('Property Value Dist'!V$2,'Pop and Housing Units'!$B$2:$P$2,0))*INDEX(Assumptions!$A$1:$H$16,MATCH('Property Value Dist'!V$4,Assumptions!$A$1:$A$16,0),MATCH('Property Value Dist'!V$2,Assumptions!$A$1:$H$1,0)),0)</f>
        <v>10040890</v>
      </c>
      <c r="W100" s="17">
        <f>ROUND(INDEX('Pop and Housing Units'!$B$2:$P$115,MATCH('Property Value Dist'!$B100,'Pop and Housing Units'!$B$2:$B$115,0),MATCH('Property Value Dist'!W$2,'Pop and Housing Units'!$B$2:$P$2,0))*INDEX(Assumptions!$A$1:$H$16,MATCH('Property Value Dist'!W$4,Assumptions!$A$1:$A$16,0),MATCH('Property Value Dist'!W$2,Assumptions!$A$1:$H$1,0)),0)</f>
        <v>4626040</v>
      </c>
      <c r="X100" s="17">
        <f>ROUND(INDEX('Pop and Housing Units'!$B$2:$P$115,MATCH('Property Value Dist'!$B100,'Pop and Housing Units'!$B$2:$B$115,0),MATCH('Property Value Dist'!X$2,'Pop and Housing Units'!$B$2:$P$2,0))*INDEX(Assumptions!$A$1:$H$16,MATCH('Property Value Dist'!X$4,Assumptions!$A$1:$A$16,0),MATCH('Property Value Dist'!X$2,Assumptions!$A$1:$H$1,0)),0)</f>
        <v>1996674</v>
      </c>
      <c r="Y100" s="17">
        <f>ROUND(INDEX('Pop and Housing Units'!$B$2:$P$115,MATCH('Property Value Dist'!$B100,'Pop and Housing Units'!$B$2:$B$115,0),MATCH('Property Value Dist'!Y$2,'Pop and Housing Units'!$B$2:$P$2,0))*INDEX(Assumptions!$A$1:$H$16,MATCH('Property Value Dist'!Y$4,Assumptions!$A$1:$A$16,0),MATCH('Property Value Dist'!Y$2,Assumptions!$A$1:$H$1,0)),0)</f>
        <v>1273599</v>
      </c>
      <c r="Z100" s="17">
        <f>ROUND(INDEX('Pop and Housing Units'!$B$2:$P$115,MATCH('Property Value Dist'!$B100,'Pop and Housing Units'!$B$2:$B$115,0),MATCH('Property Value Dist'!Z$2,'Pop and Housing Units'!$B$2:$P$2,0))*INDEX(Assumptions!$A$1:$H$16,MATCH('Property Value Dist'!Z$4,Assumptions!$A$1:$A$16,0),MATCH('Property Value Dist'!Z$2,Assumptions!$A$1:$H$1,0)),0)</f>
        <v>328671</v>
      </c>
      <c r="AA100" s="17">
        <f>ROUND(INDEX('Pop and Housing Units'!$B$2:$P$115,MATCH('Property Value Dist'!$B100,'Pop and Housing Units'!$B$2:$B$115,0),MATCH('Property Value Dist'!AA$2,'Pop and Housing Units'!$B$2:$P$2,0))*INDEX(Assumptions!$A$1:$H$16,MATCH('Property Value Dist'!AA$4,Assumptions!$A$1:$A$16,0),MATCH('Property Value Dist'!AA$2,Assumptions!$A$1:$H$1,0)),0)</f>
        <v>230069</v>
      </c>
      <c r="AB100" s="17">
        <f>ROUND(INDEX('Pop and Housing Units'!$B$2:$P$115,MATCH('Property Value Dist'!$B100,'Pop and Housing Units'!$B$2:$B$115,0),MATCH('Property Value Dist'!AB$2,'Pop and Housing Units'!$B$2:$P$2,0))*INDEX(Assumptions!$A$1:$H$16,MATCH('Property Value Dist'!AB$4,Assumptions!$A$1:$A$16,0),MATCH('Property Value Dist'!AB$2,Assumptions!$A$1:$H$1,0)),0)</f>
        <v>152010</v>
      </c>
      <c r="AC100" s="17">
        <f>ROUND(INDEX('Pop and Housing Units'!$B$2:$P$115,MATCH('Property Value Dist'!$B100,'Pop and Housing Units'!$B$2:$B$115,0),MATCH('Property Value Dist'!AC$2,'Pop and Housing Units'!$B$2:$P$2,0))*INDEX(Assumptions!$A$1:$H$16,MATCH('Property Value Dist'!AC$4,Assumptions!$A$1:$A$16,0),MATCH('Property Value Dist'!AC$2,Assumptions!$A$1:$H$1,0)),0)</f>
        <v>1649498</v>
      </c>
      <c r="AD100" s="17">
        <f>ROUND(INDEX('Pop and Housing Units'!$B$2:$P$115,MATCH('Property Value Dist'!$B100,'Pop and Housing Units'!$B$2:$B$115,0),MATCH('Property Value Dist'!AD$2,'Pop and Housing Units'!$B$2:$P$2,0))*INDEX(Assumptions!$A$1:$H$16,MATCH('Property Value Dist'!AD$4,Assumptions!$A$1:$A$16,0),MATCH('Property Value Dist'!AD$2,Assumptions!$A$1:$H$1,0)),0)</f>
        <v>2886622</v>
      </c>
      <c r="AE100" s="17">
        <f>ROUND(INDEX('Pop and Housing Units'!$B$2:$P$115,MATCH('Property Value Dist'!$B100,'Pop and Housing Units'!$B$2:$B$115,0),MATCH('Property Value Dist'!AE$2,'Pop and Housing Units'!$B$2:$P$2,0))*INDEX(Assumptions!$A$1:$H$16,MATCH('Property Value Dist'!AE$4,Assumptions!$A$1:$A$16,0),MATCH('Property Value Dist'!AE$2,Assumptions!$A$1:$H$1,0)),0)</f>
        <v>5203333</v>
      </c>
      <c r="AF100" s="17">
        <f>ROUND(INDEX('Pop and Housing Units'!$B$2:$P$115,MATCH('Property Value Dist'!$B100,'Pop and Housing Units'!$B$2:$B$115,0),MATCH('Property Value Dist'!AF$2,'Pop and Housing Units'!$B$2:$P$2,0))*INDEX(Assumptions!$A$1:$H$16,MATCH('Property Value Dist'!AF$4,Assumptions!$A$1:$A$16,0),MATCH('Property Value Dist'!AF$2,Assumptions!$A$1:$H$1,0)),0)</f>
        <v>10012826</v>
      </c>
      <c r="AG100" s="17">
        <f>ROUND(INDEX('Pop and Housing Units'!$B$2:$P$115,MATCH('Property Value Dist'!$B100,'Pop and Housing Units'!$B$2:$B$115,0),MATCH('Property Value Dist'!AG$2,'Pop and Housing Units'!$B$2:$P$2,0))*INDEX(Assumptions!$A$1:$H$16,MATCH('Property Value Dist'!AG$4,Assumptions!$A$1:$A$16,0),MATCH('Property Value Dist'!AG$2,Assumptions!$A$1:$H$1,0)),0)</f>
        <v>4878994</v>
      </c>
      <c r="AH100" s="17">
        <f>ROUND(INDEX('Pop and Housing Units'!$B$2:$P$115,MATCH('Property Value Dist'!$B100,'Pop and Housing Units'!$B$2:$B$115,0),MATCH('Property Value Dist'!AH$2,'Pop and Housing Units'!$B$2:$P$2,0))*INDEX(Assumptions!$A$1:$H$16,MATCH('Property Value Dist'!AH$4,Assumptions!$A$1:$A$16,0),MATCH('Property Value Dist'!AH$2,Assumptions!$A$1:$H$1,0)),0)</f>
        <v>3526035</v>
      </c>
      <c r="AI100" s="17">
        <f>ROUND(INDEX('Pop and Housing Units'!$B$2:$P$115,MATCH('Property Value Dist'!$B100,'Pop and Housing Units'!$B$2:$B$115,0),MATCH('Property Value Dist'!AI$2,'Pop and Housing Units'!$B$2:$P$2,0))*INDEX(Assumptions!$A$1:$H$16,MATCH('Property Value Dist'!AI$4,Assumptions!$A$1:$A$16,0),MATCH('Property Value Dist'!AI$2,Assumptions!$A$1:$H$1,0)),0)</f>
        <v>8775702</v>
      </c>
      <c r="AJ100" s="17">
        <f>ROUND(INDEX('Pop and Housing Units'!$B$2:$P$115,MATCH('Property Value Dist'!$B100,'Pop and Housing Units'!$B$2:$B$115,0),MATCH('Property Value Dist'!AJ$2,'Pop and Housing Units'!$B$2:$P$2,0))*INDEX(Assumptions!$A$1:$H$16,MATCH('Property Value Dist'!AJ$4,Assumptions!$A$1:$A$16,0),MATCH('Property Value Dist'!AJ$2,Assumptions!$A$1:$H$1,0)),0)</f>
        <v>4670490</v>
      </c>
      <c r="AK100" s="17">
        <f>ROUND(INDEX('Pop and Housing Units'!$B$2:$P$115,MATCH('Property Value Dist'!$B100,'Pop and Housing Units'!$B$2:$B$115,0),MATCH('Property Value Dist'!AK$2,'Pop and Housing Units'!$B$2:$P$2,0))*INDEX(Assumptions!$A$1:$H$16,MATCH('Property Value Dist'!AK$4,Assumptions!$A$1:$A$16,0),MATCH('Property Value Dist'!AK$2,Assumptions!$A$1:$H$1,0)),0)</f>
        <v>2010905</v>
      </c>
      <c r="AL100" s="17">
        <f>ROUND(INDEX('Pop and Housing Units'!$B$2:$P$115,MATCH('Property Value Dist'!$B100,'Pop and Housing Units'!$B$2:$B$115,0),MATCH('Property Value Dist'!AL$2,'Pop and Housing Units'!$B$2:$P$2,0))*INDEX(Assumptions!$A$1:$H$16,MATCH('Property Value Dist'!AL$4,Assumptions!$A$1:$A$16,0),MATCH('Property Value Dist'!AL$2,Assumptions!$A$1:$H$1,0)),0)</f>
        <v>1973838</v>
      </c>
      <c r="AM100" s="17">
        <f>ROUND(INDEX('Pop and Housing Units'!$B$2:$P$115,MATCH('Property Value Dist'!$B100,'Pop and Housing Units'!$B$2:$B$115,0),MATCH('Property Value Dist'!AM$2,'Pop and Housing Units'!$B$2:$P$2,0))*INDEX(Assumptions!$A$1:$H$16,MATCH('Property Value Dist'!AM$4,Assumptions!$A$1:$A$16,0),MATCH('Property Value Dist'!AM$2,Assumptions!$A$1:$H$1,0)),0)</f>
        <v>403108</v>
      </c>
      <c r="AN100" s="17">
        <f>ROUND(INDEX('Pop and Housing Units'!$B$2:$P$115,MATCH('Property Value Dist'!$B100,'Pop and Housing Units'!$B$2:$B$115,0),MATCH('Property Value Dist'!AN$2,'Pop and Housing Units'!$B$2:$P$2,0))*INDEX(Assumptions!$A$1:$H$16,MATCH('Property Value Dist'!AN$4,Assumptions!$A$1:$A$16,0),MATCH('Property Value Dist'!AN$2,Assumptions!$A$1:$H$1,0)),0)</f>
        <v>166803</v>
      </c>
      <c r="AO100" s="17">
        <f>ROUND(INDEX('Pop and Housing Units'!$B$2:$P$115,MATCH('Property Value Dist'!$B100,'Pop and Housing Units'!$B$2:$B$115,0),MATCH('Property Value Dist'!AO$2,'Pop and Housing Units'!$B$2:$P$2,0))*INDEX(Assumptions!$A$1:$H$16,MATCH('Property Value Dist'!AO$4,Assumptions!$A$1:$A$16,0),MATCH('Property Value Dist'!AO$2,Assumptions!$A$1:$H$1,0)),0)</f>
        <v>176070</v>
      </c>
      <c r="AP100" s="17">
        <f>ROUND(INDEX('Pop and Housing Units'!$B$2:$P$115,MATCH('Property Value Dist'!$B100,'Pop and Housing Units'!$B$2:$B$115,0),MATCH('Property Value Dist'!AP$2,'Pop and Housing Units'!$B$2:$P$2,0))*INDEX(Assumptions!$A$1:$H$16,MATCH('Property Value Dist'!AP$4,Assumptions!$A$1:$A$16,0),MATCH('Property Value Dist'!AP$2,Assumptions!$A$1:$H$1,0)),0)</f>
        <v>170115</v>
      </c>
      <c r="AQ100" s="17">
        <f>ROUND(INDEX('Pop and Housing Units'!$B$2:$P$115,MATCH('Property Value Dist'!$B100,'Pop and Housing Units'!$B$2:$B$115,0),MATCH('Property Value Dist'!AQ$2,'Pop and Housing Units'!$B$2:$P$2,0))*INDEX(Assumptions!$A$1:$H$16,MATCH('Property Value Dist'!AQ$4,Assumptions!$A$1:$A$16,0),MATCH('Property Value Dist'!AQ$2,Assumptions!$A$1:$H$1,0)),0)</f>
        <v>170658</v>
      </c>
      <c r="AR100" s="17">
        <f>ROUND(INDEX('Pop and Housing Units'!$B$2:$P$115,MATCH('Property Value Dist'!$B100,'Pop and Housing Units'!$B$2:$B$115,0),MATCH('Property Value Dist'!AR$2,'Pop and Housing Units'!$B$2:$P$2,0))*INDEX(Assumptions!$A$1:$H$16,MATCH('Property Value Dist'!AR$4,Assumptions!$A$1:$A$16,0),MATCH('Property Value Dist'!AR$2,Assumptions!$A$1:$H$1,0)),0)</f>
        <v>142637</v>
      </c>
      <c r="AS100" s="17">
        <f>ROUND(INDEX('Pop and Housing Units'!$B$2:$P$115,MATCH('Property Value Dist'!$B100,'Pop and Housing Units'!$B$2:$B$115,0),MATCH('Property Value Dist'!AS$2,'Pop and Housing Units'!$B$2:$P$2,0))*INDEX(Assumptions!$A$1:$H$16,MATCH('Property Value Dist'!AS$4,Assumptions!$A$1:$A$16,0),MATCH('Property Value Dist'!AS$2,Assumptions!$A$1:$H$1,0)),0)</f>
        <v>156015</v>
      </c>
      <c r="AT100" s="17">
        <f>ROUND(INDEX('Pop and Housing Units'!$B$2:$P$115,MATCH('Property Value Dist'!$B100,'Pop and Housing Units'!$B$2:$B$115,0),MATCH('Property Value Dist'!AT$2,'Pop and Housing Units'!$B$2:$P$2,0))*INDEX(Assumptions!$A$1:$H$16,MATCH('Property Value Dist'!AT$4,Assumptions!$A$1:$A$16,0),MATCH('Property Value Dist'!AT$2,Assumptions!$A$1:$H$1,0)),0)</f>
        <v>79182</v>
      </c>
      <c r="AU100" s="17">
        <f>ROUND(INDEX('Pop and Housing Units'!$B$2:$P$115,MATCH('Property Value Dist'!$B100,'Pop and Housing Units'!$B$2:$B$115,0),MATCH('Property Value Dist'!AU$2,'Pop and Housing Units'!$B$2:$P$2,0))*INDEX(Assumptions!$A$1:$H$16,MATCH('Property Value Dist'!AU$4,Assumptions!$A$1:$A$16,0),MATCH('Property Value Dist'!AU$2,Assumptions!$A$1:$H$1,0)),0)</f>
        <v>30462</v>
      </c>
      <c r="AV100" s="17">
        <f>ROUND(INDEX('Pop and Housing Units'!$B$2:$P$115,MATCH('Property Value Dist'!$B100,'Pop and Housing Units'!$B$2:$B$115,0),MATCH('Property Value Dist'!AV$2,'Pop and Housing Units'!$B$2:$P$2,0))*INDEX(Assumptions!$A$1:$H$16,MATCH('Property Value Dist'!AV$4,Assumptions!$A$1:$A$16,0),MATCH('Property Value Dist'!AV$2,Assumptions!$A$1:$H$1,0)),0)</f>
        <v>91566</v>
      </c>
      <c r="AW100" s="17">
        <f>ROUND(INDEX('Pop and Housing Units'!$B$2:$P$115,MATCH('Property Value Dist'!$B100,'Pop and Housing Units'!$B$2:$B$115,0),MATCH('Property Value Dist'!AW$2,'Pop and Housing Units'!$B$2:$P$2,0))*INDEX(Assumptions!$A$1:$H$16,MATCH('Property Value Dist'!AW$4,Assumptions!$A$1:$A$16,0),MATCH('Property Value Dist'!AW$2,Assumptions!$A$1:$H$1,0)),0)</f>
        <v>26304</v>
      </c>
      <c r="AX100" s="17">
        <f>ROUND(INDEX('Pop and Housing Units'!$B$2:$P$115,MATCH('Property Value Dist'!$B100,'Pop and Housing Units'!$B$2:$B$115,0),MATCH('Property Value Dist'!AX$2,'Pop and Housing Units'!$B$2:$P$2,0))*INDEX(Assumptions!$A$1:$H$16,MATCH('Property Value Dist'!AX$4,Assumptions!$A$1:$A$16,0),MATCH('Property Value Dist'!AX$2,Assumptions!$A$1:$H$1,0)),0)</f>
        <v>16542</v>
      </c>
      <c r="AY100" s="17">
        <f>ROUND(INDEX('Pop and Housing Units'!$B$2:$P$115,MATCH('Property Value Dist'!$B100,'Pop and Housing Units'!$B$2:$B$115,0),MATCH('Property Value Dist'!AY$2,'Pop and Housing Units'!$B$2:$P$2,0))*INDEX(Assumptions!$A$1:$H$16,MATCH('Property Value Dist'!AY$4,Assumptions!$A$1:$A$16,0),MATCH('Property Value Dist'!AY$2,Assumptions!$A$1:$H$1,0)),0)</f>
        <v>9762</v>
      </c>
      <c r="AZ100" s="17">
        <f>ROUND(INDEX('Pop and Housing Units'!$B$2:$P$115,MATCH('Property Value Dist'!$B100,'Pop and Housing Units'!$B$2:$B$115,0),MATCH('Property Value Dist'!AZ$2,'Pop and Housing Units'!$B$2:$P$2,0))*INDEX(Assumptions!$A$1:$H$16,MATCH('Property Value Dist'!AZ$4,Assumptions!$A$1:$A$16,0),MATCH('Property Value Dist'!AZ$2,Assumptions!$A$1:$H$1,0)),0)</f>
        <v>2350</v>
      </c>
      <c r="BA100" s="17">
        <f>ROUND(INDEX('Pop and Housing Units'!$B$2:$P$115,MATCH('Property Value Dist'!$B100,'Pop and Housing Units'!$B$2:$B$115,0),MATCH('Property Value Dist'!BA$2,'Pop and Housing Units'!$B$2:$P$2,0))*INDEX(Assumptions!$A$1:$H$16,MATCH('Property Value Dist'!BA$4,Assumptions!$A$1:$A$16,0),MATCH('Property Value Dist'!BA$2,Assumptions!$A$1:$H$1,0)),0)</f>
        <v>5423</v>
      </c>
      <c r="BB100" s="17">
        <f>ROUND(INDEX('Pop and Housing Units'!$B$2:$P$115,MATCH('Property Value Dist'!$B100,'Pop and Housing Units'!$B$2:$B$115,0),MATCH('Property Value Dist'!BB$2,'Pop and Housing Units'!$B$2:$P$2,0))*INDEX(Assumptions!$A$1:$H$16,MATCH('Property Value Dist'!BB$4,Assumptions!$A$1:$A$16,0),MATCH('Property Value Dist'!BB$2,Assumptions!$A$1:$H$1,0)),0)</f>
        <v>2893</v>
      </c>
      <c r="BC100" s="17">
        <f>ROUND(INDEX('Pop and Housing Units'!$B$2:$P$115,MATCH('Property Value Dist'!$B100,'Pop and Housing Units'!$B$2:$B$115,0),MATCH('Property Value Dist'!BC$2,'Pop and Housing Units'!$B$2:$P$2,0))*INDEX(Assumptions!$A$1:$H$16,MATCH('Property Value Dist'!BC$4,Assumptions!$A$1:$A$16,0),MATCH('Property Value Dist'!BC$2,Assumptions!$A$1:$H$1,0)),0)</f>
        <v>107669</v>
      </c>
      <c r="BD100" s="17">
        <f>ROUND(INDEX('Pop and Housing Units'!$B$2:$P$115,MATCH('Property Value Dist'!$B100,'Pop and Housing Units'!$B$2:$B$115,0),MATCH('Property Value Dist'!BD$2,'Pop and Housing Units'!$B$2:$P$2,0))*INDEX(Assumptions!$A$1:$H$16,MATCH('Property Value Dist'!BD$4,Assumptions!$A$1:$A$16,0),MATCH('Property Value Dist'!BD$2,Assumptions!$A$1:$H$1,0)),0)</f>
        <v>151018</v>
      </c>
      <c r="BE100" s="17">
        <f>ROUND(INDEX('Pop and Housing Units'!$B$2:$P$115,MATCH('Property Value Dist'!$B100,'Pop and Housing Units'!$B$2:$B$115,0),MATCH('Property Value Dist'!BE$2,'Pop and Housing Units'!$B$2:$P$2,0))*INDEX(Assumptions!$A$1:$H$16,MATCH('Property Value Dist'!BE$4,Assumptions!$A$1:$A$16,0),MATCH('Property Value Dist'!BE$2,Assumptions!$A$1:$H$1,0)),0)</f>
        <v>204420</v>
      </c>
      <c r="BF100" s="17">
        <f>ROUND(INDEX('Pop and Housing Units'!$B$2:$P$115,MATCH('Property Value Dist'!$B100,'Pop and Housing Units'!$B$2:$B$115,0),MATCH('Property Value Dist'!BF$2,'Pop and Housing Units'!$B$2:$P$2,0))*INDEX(Assumptions!$A$1:$H$16,MATCH('Property Value Dist'!BF$4,Assumptions!$A$1:$A$16,0),MATCH('Property Value Dist'!BF$2,Assumptions!$A$1:$H$1,0)),0)</f>
        <v>201826</v>
      </c>
      <c r="BG100" s="17">
        <f>ROUND(INDEX('Pop and Housing Units'!$B$2:$P$115,MATCH('Property Value Dist'!$B100,'Pop and Housing Units'!$B$2:$B$115,0),MATCH('Property Value Dist'!BG$2,'Pop and Housing Units'!$B$2:$P$2,0))*INDEX(Assumptions!$A$1:$H$16,MATCH('Property Value Dist'!BG$4,Assumptions!$A$1:$A$16,0),MATCH('Property Value Dist'!BG$2,Assumptions!$A$1:$H$1,0)),0)</f>
        <v>128857</v>
      </c>
      <c r="BH100" s="17">
        <f>ROUND(INDEX('Pop and Housing Units'!$B$2:$P$115,MATCH('Property Value Dist'!$B100,'Pop and Housing Units'!$B$2:$B$115,0),MATCH('Property Value Dist'!BH$2,'Pop and Housing Units'!$B$2:$P$2,0))*INDEX(Assumptions!$A$1:$H$16,MATCH('Property Value Dist'!BH$4,Assumptions!$A$1:$A$16,0),MATCH('Property Value Dist'!BH$2,Assumptions!$A$1:$H$1,0)),0)</f>
        <v>73401</v>
      </c>
      <c r="BI100" s="17">
        <f>ROUND(INDEX('Pop and Housing Units'!$B$2:$P$115,MATCH('Property Value Dist'!$B100,'Pop and Housing Units'!$B$2:$B$115,0),MATCH('Property Value Dist'!BI$2,'Pop and Housing Units'!$B$2:$P$2,0))*INDEX(Assumptions!$A$1:$H$16,MATCH('Property Value Dist'!BI$4,Assumptions!$A$1:$A$16,0),MATCH('Property Value Dist'!BI$2,Assumptions!$A$1:$H$1,0)),0)</f>
        <v>136208</v>
      </c>
      <c r="BJ100" s="17">
        <f>ROUND(INDEX('Pop and Housing Units'!$B$2:$P$115,MATCH('Property Value Dist'!$B100,'Pop and Housing Units'!$B$2:$B$115,0),MATCH('Property Value Dist'!BJ$2,'Pop and Housing Units'!$B$2:$P$2,0))*INDEX(Assumptions!$A$1:$H$16,MATCH('Property Value Dist'!BJ$4,Assumptions!$A$1:$A$16,0),MATCH('Property Value Dist'!BJ$2,Assumptions!$A$1:$H$1,0)),0)</f>
        <v>45295</v>
      </c>
      <c r="BK100" s="17">
        <f>ROUND(INDEX('Pop and Housing Units'!$B$2:$P$115,MATCH('Property Value Dist'!$B100,'Pop and Housing Units'!$B$2:$B$115,0),MATCH('Property Value Dist'!BK$2,'Pop and Housing Units'!$B$2:$P$2,0))*INDEX(Assumptions!$A$1:$H$16,MATCH('Property Value Dist'!BK$4,Assumptions!$A$1:$A$16,0),MATCH('Property Value Dist'!BK$2,Assumptions!$A$1:$H$1,0)),0)</f>
        <v>15026</v>
      </c>
      <c r="BL100" s="17">
        <f>ROUND(INDEX('Pop and Housing Units'!$B$2:$P$115,MATCH('Property Value Dist'!$B100,'Pop and Housing Units'!$B$2:$B$115,0),MATCH('Property Value Dist'!BL$2,'Pop and Housing Units'!$B$2:$P$2,0))*INDEX(Assumptions!$A$1:$H$16,MATCH('Property Value Dist'!BL$4,Assumptions!$A$1:$A$16,0),MATCH('Property Value Dist'!BL$2,Assumptions!$A$1:$H$1,0)),0)</f>
        <v>9729</v>
      </c>
      <c r="BM100" s="17">
        <f>ROUND(INDEX('Pop and Housing Units'!$B$2:$P$115,MATCH('Property Value Dist'!$B100,'Pop and Housing Units'!$B$2:$B$115,0),MATCH('Property Value Dist'!BM$2,'Pop and Housing Units'!$B$2:$P$2,0))*INDEX(Assumptions!$A$1:$H$16,MATCH('Property Value Dist'!BM$4,Assumptions!$A$1:$A$16,0),MATCH('Property Value Dist'!BM$2,Assumptions!$A$1:$H$1,0)),0)</f>
        <v>1946</v>
      </c>
      <c r="BN100" s="17">
        <f>ROUND(INDEX('Pop and Housing Units'!$B$2:$P$115,MATCH('Property Value Dist'!$B100,'Pop and Housing Units'!$B$2:$B$115,0),MATCH('Property Value Dist'!BN$2,'Pop and Housing Units'!$B$2:$P$2,0))*INDEX(Assumptions!$A$1:$H$16,MATCH('Property Value Dist'!BN$4,Assumptions!$A$1:$A$16,0),MATCH('Property Value Dist'!BN$2,Assumptions!$A$1:$H$1,0)),0)</f>
        <v>324</v>
      </c>
      <c r="BO100" s="17">
        <f>ROUND(INDEX('Pop and Housing Units'!$B$2:$P$115,MATCH('Property Value Dist'!$B100,'Pop and Housing Units'!$B$2:$B$115,0),MATCH('Property Value Dist'!BO$2,'Pop and Housing Units'!$B$2:$P$2,0))*INDEX(Assumptions!$A$1:$H$16,MATCH('Property Value Dist'!BO$4,Assumptions!$A$1:$A$16,0),MATCH('Property Value Dist'!BO$2,Assumptions!$A$1:$H$1,0)),0)</f>
        <v>5297</v>
      </c>
      <c r="BP100" s="17">
        <f>ROUND(INDEX('Pop and Housing Units'!$B$2:$P$115,MATCH('Property Value Dist'!$B100,'Pop and Housing Units'!$B$2:$B$115,0),MATCH('Property Value Dist'!BP$2,'Pop and Housing Units'!$B$2:$P$2,0))*INDEX(Assumptions!$A$1:$H$16,MATCH('Property Value Dist'!BP$4,Assumptions!$A$1:$A$16,0),MATCH('Property Value Dist'!BP$2,Assumptions!$A$1:$H$1,0)),0)</f>
        <v>26427</v>
      </c>
      <c r="BQ100" s="17">
        <f>ROUND(INDEX('Pop and Housing Units'!$B$2:$P$115,MATCH('Property Value Dist'!$B100,'Pop and Housing Units'!$B$2:$B$115,0),MATCH('Property Value Dist'!BQ$2,'Pop and Housing Units'!$B$2:$P$2,0))*INDEX(Assumptions!$A$1:$H$16,MATCH('Property Value Dist'!BQ$4,Assumptions!$A$1:$A$16,0),MATCH('Property Value Dist'!BQ$2,Assumptions!$A$1:$H$1,0)),0)</f>
        <v>54978</v>
      </c>
      <c r="BR100" s="17">
        <f>ROUND(INDEX('Pop and Housing Units'!$B$2:$P$115,MATCH('Property Value Dist'!$B100,'Pop and Housing Units'!$B$2:$B$115,0),MATCH('Property Value Dist'!BR$2,'Pop and Housing Units'!$B$2:$P$2,0))*INDEX(Assumptions!$A$1:$H$16,MATCH('Property Value Dist'!BR$4,Assumptions!$A$1:$A$16,0),MATCH('Property Value Dist'!BR$2,Assumptions!$A$1:$H$1,0)),0)</f>
        <v>46517</v>
      </c>
      <c r="BS100" s="17">
        <f>ROUND(INDEX('Pop and Housing Units'!$B$2:$P$115,MATCH('Property Value Dist'!$B100,'Pop and Housing Units'!$B$2:$B$115,0),MATCH('Property Value Dist'!BS$2,'Pop and Housing Units'!$B$2:$P$2,0))*INDEX(Assumptions!$A$1:$H$16,MATCH('Property Value Dist'!BS$4,Assumptions!$A$1:$A$16,0),MATCH('Property Value Dist'!BS$2,Assumptions!$A$1:$H$1,0)),0)</f>
        <v>55883</v>
      </c>
      <c r="BT100" s="17">
        <f>ROUND(INDEX('Pop and Housing Units'!$B$2:$P$115,MATCH('Property Value Dist'!$B100,'Pop and Housing Units'!$B$2:$B$115,0),MATCH('Property Value Dist'!BT$2,'Pop and Housing Units'!$B$2:$P$2,0))*INDEX(Assumptions!$A$1:$H$16,MATCH('Property Value Dist'!BT$4,Assumptions!$A$1:$A$16,0),MATCH('Property Value Dist'!BT$2,Assumptions!$A$1:$H$1,0)),0)</f>
        <v>35689</v>
      </c>
      <c r="BU100" s="17">
        <f>ROUND(INDEX('Pop and Housing Units'!$B$2:$P$115,MATCH('Property Value Dist'!$B100,'Pop and Housing Units'!$B$2:$B$115,0),MATCH('Property Value Dist'!BU$2,'Pop and Housing Units'!$B$2:$P$2,0))*INDEX(Assumptions!$A$1:$H$16,MATCH('Property Value Dist'!BU$4,Assumptions!$A$1:$A$16,0),MATCH('Property Value Dist'!BU$2,Assumptions!$A$1:$H$1,0)),0)</f>
        <v>20264</v>
      </c>
      <c r="BV100" s="17">
        <f>ROUND(INDEX('Pop and Housing Units'!$B$2:$P$115,MATCH('Property Value Dist'!$B100,'Pop and Housing Units'!$B$2:$B$115,0),MATCH('Property Value Dist'!BV$2,'Pop and Housing Units'!$B$2:$P$2,0))*INDEX(Assumptions!$A$1:$H$16,MATCH('Property Value Dist'!BV$4,Assumptions!$A$1:$A$16,0),MATCH('Property Value Dist'!BV$2,Assumptions!$A$1:$H$1,0)),0)</f>
        <v>59261</v>
      </c>
      <c r="BW100" s="17">
        <f>ROUND(INDEX('Pop and Housing Units'!$B$2:$P$115,MATCH('Property Value Dist'!$B100,'Pop and Housing Units'!$B$2:$B$115,0),MATCH('Property Value Dist'!BW$2,'Pop and Housing Units'!$B$2:$P$2,0))*INDEX(Assumptions!$A$1:$H$16,MATCH('Property Value Dist'!BW$4,Assumptions!$A$1:$A$16,0),MATCH('Property Value Dist'!BW$2,Assumptions!$A$1:$H$1,0)),0)</f>
        <v>27889</v>
      </c>
      <c r="BX100" s="17">
        <f>ROUND(INDEX('Pop and Housing Units'!$B$2:$P$115,MATCH('Property Value Dist'!$B100,'Pop and Housing Units'!$B$2:$B$115,0),MATCH('Property Value Dist'!BX$2,'Pop and Housing Units'!$B$2:$P$2,0))*INDEX(Assumptions!$A$1:$H$16,MATCH('Property Value Dist'!BX$4,Assumptions!$A$1:$A$16,0),MATCH('Property Value Dist'!BX$2,Assumptions!$A$1:$H$1,0)),0)</f>
        <v>10620</v>
      </c>
      <c r="BY100" s="17">
        <f>ROUND(INDEX('Pop and Housing Units'!$B$2:$P$115,MATCH('Property Value Dist'!$B100,'Pop and Housing Units'!$B$2:$B$115,0),MATCH('Property Value Dist'!BY$2,'Pop and Housing Units'!$B$2:$P$2,0))*INDEX(Assumptions!$A$1:$H$16,MATCH('Property Value Dist'!BY$4,Assumptions!$A$1:$A$16,0),MATCH('Property Value Dist'!BY$2,Assumptions!$A$1:$H$1,0)),0)</f>
        <v>5501</v>
      </c>
      <c r="BZ100" s="17">
        <f>ROUND(INDEX('Pop and Housing Units'!$B$2:$P$115,MATCH('Property Value Dist'!$B100,'Pop and Housing Units'!$B$2:$B$115,0),MATCH('Property Value Dist'!BZ$2,'Pop and Housing Units'!$B$2:$P$2,0))*INDEX(Assumptions!$A$1:$H$16,MATCH('Property Value Dist'!BZ$4,Assumptions!$A$1:$A$16,0),MATCH('Property Value Dist'!BZ$2,Assumptions!$A$1:$H$1,0)),0)</f>
        <v>3760</v>
      </c>
      <c r="CA100" s="17">
        <f>ROUND(INDEX('Pop and Housing Units'!$B$2:$P$115,MATCH('Property Value Dist'!$B100,'Pop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100" s="17">
        <f>ROUND(INDEX('Pop and Housing Units'!$B$2:$P$115,MATCH('Property Value Dist'!$B100,'Pop and Housing Units'!$B$2:$B$115,0),MATCH('Property Value Dist'!CB$2,'Pop and Housing Units'!$B$2:$P$2,0))*INDEX(Assumptions!$A$1:$H$16,MATCH('Property Value Dist'!CB$4,Assumptions!$A$1:$A$16,0),MATCH('Property Value Dist'!CB$2,Assumptions!$A$1:$H$1,0)),0)</f>
        <v>1393</v>
      </c>
    </row>
    <row r="101" spans="2:80">
      <c r="B101" s="18">
        <f t="shared" si="7"/>
        <v>2116</v>
      </c>
      <c r="C101" s="19">
        <f>ROUND(INDEX('Pop and Housing Units'!$B$2:$P$115,MATCH('Property Value Dist'!$B101,'Pop and Housing Units'!$B$2:$B$115,0),MATCH('Property Value Dist'!C$2,'Pop and Housing Units'!$B$2:$P$2,0))*INDEX(Assumptions!$A$1:$H$16,MATCH('Property Value Dist'!C$4,Assumptions!$A$1:$A$16,0),MATCH('Property Value Dist'!C$2,Assumptions!$A$1:$H$1,0)),0)</f>
        <v>2663504</v>
      </c>
      <c r="D101" s="19">
        <f>ROUND(INDEX('Pop and Housing Units'!$B$2:$P$115,MATCH('Property Value Dist'!$B101,'Pop and Housing Units'!$B$2:$B$115,0),MATCH('Property Value Dist'!D$2,'Pop and Housing Units'!$B$2:$P$2,0))*INDEX(Assumptions!$A$1:$H$16,MATCH('Property Value Dist'!D$4,Assumptions!$A$1:$A$16,0),MATCH('Property Value Dist'!D$2,Assumptions!$A$1:$H$1,0)),0)</f>
        <v>2843136</v>
      </c>
      <c r="E101" s="19">
        <f>ROUND(INDEX('Pop and Housing Units'!$B$2:$P$115,MATCH('Property Value Dist'!$B101,'Pop and Housing Units'!$B$2:$B$115,0),MATCH('Property Value Dist'!E$2,'Pop and Housing Units'!$B$2:$P$2,0))*INDEX(Assumptions!$A$1:$H$16,MATCH('Property Value Dist'!E$4,Assumptions!$A$1:$A$16,0),MATCH('Property Value Dist'!E$2,Assumptions!$A$1:$H$1,0)),0)</f>
        <v>4304966</v>
      </c>
      <c r="F101" s="19">
        <f>ROUND(INDEX('Pop and Housing Units'!$B$2:$P$115,MATCH('Property Value Dist'!$B101,'Pop and Housing Units'!$B$2:$B$115,0),MATCH('Property Value Dist'!F$2,'Pop and Housing Units'!$B$2:$P$2,0))*INDEX(Assumptions!$A$1:$H$16,MATCH('Property Value Dist'!F$4,Assumptions!$A$1:$A$16,0),MATCH('Property Value Dist'!F$2,Assumptions!$A$1:$H$1,0)),0)</f>
        <v>9935489</v>
      </c>
      <c r="G101" s="19">
        <f>ROUND(INDEX('Pop and Housing Units'!$B$2:$P$115,MATCH('Property Value Dist'!$B101,'Pop and Housing Units'!$B$2:$B$115,0),MATCH('Property Value Dist'!G$2,'Pop and Housing Units'!$B$2:$P$2,0))*INDEX(Assumptions!$A$1:$H$16,MATCH('Property Value Dist'!G$4,Assumptions!$A$1:$A$16,0),MATCH('Property Value Dist'!G$2,Assumptions!$A$1:$H$1,0)),0)</f>
        <v>6677342</v>
      </c>
      <c r="H101" s="19">
        <f>ROUND(INDEX('Pop and Housing Units'!$B$2:$P$115,MATCH('Property Value Dist'!$B101,'Pop and Housing Units'!$B$2:$B$115,0),MATCH('Property Value Dist'!H$2,'Pop and Housing Units'!$B$2:$P$2,0))*INDEX(Assumptions!$A$1:$H$16,MATCH('Property Value Dist'!H$4,Assumptions!$A$1:$A$16,0),MATCH('Property Value Dist'!H$2,Assumptions!$A$1:$H$1,0)),0)</f>
        <v>5066852</v>
      </c>
      <c r="I101" s="19">
        <f>ROUND(INDEX('Pop and Housing Units'!$B$2:$P$115,MATCH('Property Value Dist'!$B101,'Pop and Housing Units'!$B$2:$B$115,0),MATCH('Property Value Dist'!I$2,'Pop and Housing Units'!$B$2:$P$2,0))*INDEX(Assumptions!$A$1:$H$16,MATCH('Property Value Dist'!I$4,Assumptions!$A$1:$A$16,0),MATCH('Property Value Dist'!I$2,Assumptions!$A$1:$H$1,0)),0)</f>
        <v>14197095</v>
      </c>
      <c r="J101" s="19">
        <f>ROUND(INDEX('Pop and Housing Units'!$B$2:$P$115,MATCH('Property Value Dist'!$B101,'Pop and Housing Units'!$B$2:$B$115,0),MATCH('Property Value Dist'!J$2,'Pop and Housing Units'!$B$2:$P$2,0))*INDEX(Assumptions!$A$1:$H$16,MATCH('Property Value Dist'!J$4,Assumptions!$A$1:$A$16,0),MATCH('Property Value Dist'!J$2,Assumptions!$A$1:$H$1,0)),0)</f>
        <v>7129519</v>
      </c>
      <c r="K101" s="19">
        <f>ROUND(INDEX('Pop and Housing Units'!$B$2:$P$115,MATCH('Property Value Dist'!$B101,'Pop and Housing Units'!$B$2:$B$115,0),MATCH('Property Value Dist'!K$2,'Pop and Housing Units'!$B$2:$P$2,0))*INDEX(Assumptions!$A$1:$H$16,MATCH('Property Value Dist'!K$4,Assumptions!$A$1:$A$16,0),MATCH('Property Value Dist'!K$2,Assumptions!$A$1:$H$1,0)),0)</f>
        <v>3270535</v>
      </c>
      <c r="L101" s="19">
        <f>ROUND(INDEX('Pop and Housing Units'!$B$2:$P$115,MATCH('Property Value Dist'!$B101,'Pop and Housing Units'!$B$2:$B$115,0),MATCH('Property Value Dist'!L$2,'Pop and Housing Units'!$B$2:$P$2,0))*INDEX(Assumptions!$A$1:$H$16,MATCH('Property Value Dist'!L$4,Assumptions!$A$1:$A$16,0),MATCH('Property Value Dist'!L$2,Assumptions!$A$1:$H$1,0)),0)</f>
        <v>3549274</v>
      </c>
      <c r="M101" s="19">
        <f>ROUND(INDEX('Pop and Housing Units'!$B$2:$P$115,MATCH('Property Value Dist'!$B101,'Pop and Housing Units'!$B$2:$B$115,0),MATCH('Property Value Dist'!M$2,'Pop and Housing Units'!$B$2:$P$2,0))*INDEX(Assumptions!$A$1:$H$16,MATCH('Property Value Dist'!M$4,Assumptions!$A$1:$A$16,0),MATCH('Property Value Dist'!M$2,Assumptions!$A$1:$H$1,0)),0)</f>
        <v>1232645</v>
      </c>
      <c r="N101" s="19">
        <f>ROUND(INDEX('Pop and Housing Units'!$B$2:$P$115,MATCH('Property Value Dist'!$B101,'Pop and Housing Units'!$B$2:$B$115,0),MATCH('Property Value Dist'!N$2,'Pop and Housing Units'!$B$2:$P$2,0))*INDEX(Assumptions!$A$1:$H$16,MATCH('Property Value Dist'!N$4,Assumptions!$A$1:$A$16,0),MATCH('Property Value Dist'!N$2,Assumptions!$A$1:$H$1,0)),0)</f>
        <v>699944</v>
      </c>
      <c r="O101" s="19">
        <f>ROUND(INDEX('Pop and Housing Units'!$B$2:$P$115,MATCH('Property Value Dist'!$B101,'Pop and Housing Units'!$B$2:$B$115,0),MATCH('Property Value Dist'!O$2,'Pop and Housing Units'!$B$2:$P$2,0))*INDEX(Assumptions!$A$1:$H$16,MATCH('Property Value Dist'!O$4,Assumptions!$A$1:$A$16,0),MATCH('Property Value Dist'!O$2,Assumptions!$A$1:$H$1,0)),0)</f>
        <v>371652</v>
      </c>
      <c r="P101" s="19">
        <f>ROUND(INDEX('Pop and Housing Units'!$B$2:$P$115,MATCH('Property Value Dist'!$B101,'Pop and Housing Units'!$B$2:$B$115,0),MATCH('Property Value Dist'!P$2,'Pop and Housing Units'!$B$2:$P$2,0))*INDEX(Assumptions!$A$1:$H$16,MATCH('Property Value Dist'!P$4,Assumptions!$A$1:$A$16,0),MATCH('Property Value Dist'!P$2,Assumptions!$A$1:$H$1,0)),0)</f>
        <v>2723846</v>
      </c>
      <c r="Q101" s="19">
        <f>ROUND(INDEX('Pop and Housing Units'!$B$2:$P$115,MATCH('Property Value Dist'!$B101,'Pop and Housing Units'!$B$2:$B$115,0),MATCH('Property Value Dist'!Q$2,'Pop and Housing Units'!$B$2:$P$2,0))*INDEX(Assumptions!$A$1:$H$16,MATCH('Property Value Dist'!Q$4,Assumptions!$A$1:$A$16,0),MATCH('Property Value Dist'!Q$2,Assumptions!$A$1:$H$1,0)),0)</f>
        <v>2310751</v>
      </c>
      <c r="R101" s="19">
        <f>ROUND(INDEX('Pop and Housing Units'!$B$2:$P$115,MATCH('Property Value Dist'!$B101,'Pop and Housing Units'!$B$2:$B$115,0),MATCH('Property Value Dist'!R$2,'Pop and Housing Units'!$B$2:$P$2,0))*INDEX(Assumptions!$A$1:$H$16,MATCH('Property Value Dist'!R$4,Assumptions!$A$1:$A$16,0),MATCH('Property Value Dist'!R$2,Assumptions!$A$1:$H$1,0)),0)</f>
        <v>2982030</v>
      </c>
      <c r="S101" s="19">
        <f>ROUND(INDEX('Pop and Housing Units'!$B$2:$P$115,MATCH('Property Value Dist'!$B101,'Pop and Housing Units'!$B$2:$B$115,0),MATCH('Property Value Dist'!S$2,'Pop and Housing Units'!$B$2:$P$2,0))*INDEX(Assumptions!$A$1:$H$16,MATCH('Property Value Dist'!S$4,Assumptions!$A$1:$A$16,0),MATCH('Property Value Dist'!S$2,Assumptions!$A$1:$H$1,0)),0)</f>
        <v>6588006</v>
      </c>
      <c r="T101" s="19">
        <f>ROUND(INDEX('Pop and Housing Units'!$B$2:$P$115,MATCH('Property Value Dist'!$B101,'Pop and Housing Units'!$B$2:$B$115,0),MATCH('Property Value Dist'!T$2,'Pop and Housing Units'!$B$2:$P$2,0))*INDEX(Assumptions!$A$1:$H$16,MATCH('Property Value Dist'!T$4,Assumptions!$A$1:$A$16,0),MATCH('Property Value Dist'!T$2,Assumptions!$A$1:$H$1,0)),0)</f>
        <v>4819443</v>
      </c>
      <c r="U101" s="19">
        <f>ROUND(INDEX('Pop and Housing Units'!$B$2:$P$115,MATCH('Property Value Dist'!$B101,'Pop and Housing Units'!$B$2:$B$115,0),MATCH('Property Value Dist'!U$2,'Pop and Housing Units'!$B$2:$P$2,0))*INDEX(Assumptions!$A$1:$H$16,MATCH('Property Value Dist'!U$4,Assumptions!$A$1:$A$16,0),MATCH('Property Value Dist'!U$2,Assumptions!$A$1:$H$1,0)),0)</f>
        <v>4075011</v>
      </c>
      <c r="V101" s="19">
        <f>ROUND(INDEX('Pop and Housing Units'!$B$2:$P$115,MATCH('Property Value Dist'!$B101,'Pop and Housing Units'!$B$2:$B$115,0),MATCH('Property Value Dist'!V$2,'Pop and Housing Units'!$B$2:$P$2,0))*INDEX(Assumptions!$A$1:$H$16,MATCH('Property Value Dist'!V$4,Assumptions!$A$1:$A$16,0),MATCH('Property Value Dist'!V$2,Assumptions!$A$1:$H$1,0)),0)</f>
        <v>10516712</v>
      </c>
      <c r="W101" s="19">
        <f>ROUND(INDEX('Pop and Housing Units'!$B$2:$P$115,MATCH('Property Value Dist'!$B101,'Pop and Housing Units'!$B$2:$B$115,0),MATCH('Property Value Dist'!W$2,'Pop and Housing Units'!$B$2:$P$2,0))*INDEX(Assumptions!$A$1:$H$16,MATCH('Property Value Dist'!W$4,Assumptions!$A$1:$A$16,0),MATCH('Property Value Dist'!W$2,Assumptions!$A$1:$H$1,0)),0)</f>
        <v>4845261</v>
      </c>
      <c r="X101" s="19">
        <f>ROUND(INDEX('Pop and Housing Units'!$B$2:$P$115,MATCH('Property Value Dist'!$B101,'Pop and Housing Units'!$B$2:$B$115,0),MATCH('Property Value Dist'!X$2,'Pop and Housing Units'!$B$2:$P$2,0))*INDEX(Assumptions!$A$1:$H$16,MATCH('Property Value Dist'!X$4,Assumptions!$A$1:$A$16,0),MATCH('Property Value Dist'!X$2,Assumptions!$A$1:$H$1,0)),0)</f>
        <v>2091294</v>
      </c>
      <c r="Y101" s="19">
        <f>ROUND(INDEX('Pop and Housing Units'!$B$2:$P$115,MATCH('Property Value Dist'!$B101,'Pop and Housing Units'!$B$2:$B$115,0),MATCH('Property Value Dist'!Y$2,'Pop and Housing Units'!$B$2:$P$2,0))*INDEX(Assumptions!$A$1:$H$16,MATCH('Property Value Dist'!Y$4,Assumptions!$A$1:$A$16,0),MATCH('Property Value Dist'!Y$2,Assumptions!$A$1:$H$1,0)),0)</f>
        <v>1333953</v>
      </c>
      <c r="Z101" s="19">
        <f>ROUND(INDEX('Pop and Housing Units'!$B$2:$P$115,MATCH('Property Value Dist'!$B101,'Pop and Housing Units'!$B$2:$B$115,0),MATCH('Property Value Dist'!Z$2,'Pop and Housing Units'!$B$2:$P$2,0))*INDEX(Assumptions!$A$1:$H$16,MATCH('Property Value Dist'!Z$4,Assumptions!$A$1:$A$16,0),MATCH('Property Value Dist'!Z$2,Assumptions!$A$1:$H$1,0)),0)</f>
        <v>344246</v>
      </c>
      <c r="AA101" s="19">
        <f>ROUND(INDEX('Pop and Housing Units'!$B$2:$P$115,MATCH('Property Value Dist'!$B101,'Pop and Housing Units'!$B$2:$B$115,0),MATCH('Property Value Dist'!AA$2,'Pop and Housing Units'!$B$2:$P$2,0))*INDEX(Assumptions!$A$1:$H$16,MATCH('Property Value Dist'!AA$4,Assumptions!$A$1:$A$16,0),MATCH('Property Value Dist'!AA$2,Assumptions!$A$1:$H$1,0)),0)</f>
        <v>240972</v>
      </c>
      <c r="AB101" s="19">
        <f>ROUND(INDEX('Pop and Housing Units'!$B$2:$P$115,MATCH('Property Value Dist'!$B101,'Pop and Housing Units'!$B$2:$B$115,0),MATCH('Property Value Dist'!AB$2,'Pop and Housing Units'!$B$2:$P$2,0))*INDEX(Assumptions!$A$1:$H$16,MATCH('Property Value Dist'!AB$4,Assumptions!$A$1:$A$16,0),MATCH('Property Value Dist'!AB$2,Assumptions!$A$1:$H$1,0)),0)</f>
        <v>159214</v>
      </c>
      <c r="AC101" s="19">
        <f>ROUND(INDEX('Pop and Housing Units'!$B$2:$P$115,MATCH('Property Value Dist'!$B101,'Pop and Housing Units'!$B$2:$B$115,0),MATCH('Property Value Dist'!AC$2,'Pop and Housing Units'!$B$2:$P$2,0))*INDEX(Assumptions!$A$1:$H$16,MATCH('Property Value Dist'!AC$4,Assumptions!$A$1:$A$16,0),MATCH('Property Value Dist'!AC$2,Assumptions!$A$1:$H$1,0)),0)</f>
        <v>1728805</v>
      </c>
      <c r="AD101" s="19">
        <f>ROUND(INDEX('Pop and Housing Units'!$B$2:$P$115,MATCH('Property Value Dist'!$B101,'Pop and Housing Units'!$B$2:$B$115,0),MATCH('Property Value Dist'!AD$2,'Pop and Housing Units'!$B$2:$P$2,0))*INDEX(Assumptions!$A$1:$H$16,MATCH('Property Value Dist'!AD$4,Assumptions!$A$1:$A$16,0),MATCH('Property Value Dist'!AD$2,Assumptions!$A$1:$H$1,0)),0)</f>
        <v>3025408</v>
      </c>
      <c r="AE101" s="19">
        <f>ROUND(INDEX('Pop and Housing Units'!$B$2:$P$115,MATCH('Property Value Dist'!$B101,'Pop and Housing Units'!$B$2:$B$115,0),MATCH('Property Value Dist'!AE$2,'Pop and Housing Units'!$B$2:$P$2,0))*INDEX(Assumptions!$A$1:$H$16,MATCH('Property Value Dist'!AE$4,Assumptions!$A$1:$A$16,0),MATCH('Property Value Dist'!AE$2,Assumptions!$A$1:$H$1,0)),0)</f>
        <v>5453505</v>
      </c>
      <c r="AF101" s="19">
        <f>ROUND(INDEX('Pop and Housing Units'!$B$2:$P$115,MATCH('Property Value Dist'!$B101,'Pop and Housing Units'!$B$2:$B$115,0),MATCH('Property Value Dist'!AF$2,'Pop and Housing Units'!$B$2:$P$2,0))*INDEX(Assumptions!$A$1:$H$16,MATCH('Property Value Dist'!AF$4,Assumptions!$A$1:$A$16,0),MATCH('Property Value Dist'!AF$2,Assumptions!$A$1:$H$1,0)),0)</f>
        <v>10494233</v>
      </c>
      <c r="AG101" s="19">
        <f>ROUND(INDEX('Pop and Housing Units'!$B$2:$P$115,MATCH('Property Value Dist'!$B101,'Pop and Housing Units'!$B$2:$B$115,0),MATCH('Property Value Dist'!AG$2,'Pop and Housing Units'!$B$2:$P$2,0))*INDEX(Assumptions!$A$1:$H$16,MATCH('Property Value Dist'!AG$4,Assumptions!$A$1:$A$16,0),MATCH('Property Value Dist'!AG$2,Assumptions!$A$1:$H$1,0)),0)</f>
        <v>5113571</v>
      </c>
      <c r="AH101" s="19">
        <f>ROUND(INDEX('Pop and Housing Units'!$B$2:$P$115,MATCH('Property Value Dist'!$B101,'Pop and Housing Units'!$B$2:$B$115,0),MATCH('Property Value Dist'!AH$2,'Pop and Housing Units'!$B$2:$P$2,0))*INDEX(Assumptions!$A$1:$H$16,MATCH('Property Value Dist'!AH$4,Assumptions!$A$1:$A$16,0),MATCH('Property Value Dist'!AH$2,Assumptions!$A$1:$H$1,0)),0)</f>
        <v>3695563</v>
      </c>
      <c r="AI101" s="19">
        <f>ROUND(INDEX('Pop and Housing Units'!$B$2:$P$115,MATCH('Property Value Dist'!$B101,'Pop and Housing Units'!$B$2:$B$115,0),MATCH('Property Value Dist'!AI$2,'Pop and Housing Units'!$B$2:$P$2,0))*INDEX(Assumptions!$A$1:$H$16,MATCH('Property Value Dist'!AI$4,Assumptions!$A$1:$A$16,0),MATCH('Property Value Dist'!AI$2,Assumptions!$A$1:$H$1,0)),0)</f>
        <v>9197630</v>
      </c>
      <c r="AJ101" s="19">
        <f>ROUND(INDEX('Pop and Housing Units'!$B$2:$P$115,MATCH('Property Value Dist'!$B101,'Pop and Housing Units'!$B$2:$B$115,0),MATCH('Property Value Dist'!AJ$2,'Pop and Housing Units'!$B$2:$P$2,0))*INDEX(Assumptions!$A$1:$H$16,MATCH('Property Value Dist'!AJ$4,Assumptions!$A$1:$A$16,0),MATCH('Property Value Dist'!AJ$2,Assumptions!$A$1:$H$1,0)),0)</f>
        <v>4895043</v>
      </c>
      <c r="AK101" s="19">
        <f>ROUND(INDEX('Pop and Housing Units'!$B$2:$P$115,MATCH('Property Value Dist'!$B101,'Pop and Housing Units'!$B$2:$B$115,0),MATCH('Property Value Dist'!AK$2,'Pop and Housing Units'!$B$2:$P$2,0))*INDEX(Assumptions!$A$1:$H$16,MATCH('Property Value Dist'!AK$4,Assumptions!$A$1:$A$16,0),MATCH('Property Value Dist'!AK$2,Assumptions!$A$1:$H$1,0)),0)</f>
        <v>2107588</v>
      </c>
      <c r="AL101" s="19">
        <f>ROUND(INDEX('Pop and Housing Units'!$B$2:$P$115,MATCH('Property Value Dist'!$B101,'Pop and Housing Units'!$B$2:$B$115,0),MATCH('Property Value Dist'!AL$2,'Pop and Housing Units'!$B$2:$P$2,0))*INDEX(Assumptions!$A$1:$H$16,MATCH('Property Value Dist'!AL$4,Assumptions!$A$1:$A$16,0),MATCH('Property Value Dist'!AL$2,Assumptions!$A$1:$H$1,0)),0)</f>
        <v>2068738</v>
      </c>
      <c r="AM101" s="19">
        <f>ROUND(INDEX('Pop and Housing Units'!$B$2:$P$115,MATCH('Property Value Dist'!$B101,'Pop and Housing Units'!$B$2:$B$115,0),MATCH('Property Value Dist'!AM$2,'Pop and Housing Units'!$B$2:$P$2,0))*INDEX(Assumptions!$A$1:$H$16,MATCH('Property Value Dist'!AM$4,Assumptions!$A$1:$A$16,0),MATCH('Property Value Dist'!AM$2,Assumptions!$A$1:$H$1,0)),0)</f>
        <v>422489</v>
      </c>
      <c r="AN101" s="19">
        <f>ROUND(INDEX('Pop and Housing Units'!$B$2:$P$115,MATCH('Property Value Dist'!$B101,'Pop and Housing Units'!$B$2:$B$115,0),MATCH('Property Value Dist'!AN$2,'Pop and Housing Units'!$B$2:$P$2,0))*INDEX(Assumptions!$A$1:$H$16,MATCH('Property Value Dist'!AN$4,Assumptions!$A$1:$A$16,0),MATCH('Property Value Dist'!AN$2,Assumptions!$A$1:$H$1,0)),0)</f>
        <v>174823</v>
      </c>
      <c r="AO101" s="19">
        <f>ROUND(INDEX('Pop and Housing Units'!$B$2:$P$115,MATCH('Property Value Dist'!$B101,'Pop and Housing Units'!$B$2:$B$115,0),MATCH('Property Value Dist'!AO$2,'Pop and Housing Units'!$B$2:$P$2,0))*INDEX(Assumptions!$A$1:$H$16,MATCH('Property Value Dist'!AO$4,Assumptions!$A$1:$A$16,0),MATCH('Property Value Dist'!AO$2,Assumptions!$A$1:$H$1,0)),0)</f>
        <v>184535</v>
      </c>
      <c r="AP101" s="19">
        <f>ROUND(INDEX('Pop and Housing Units'!$B$2:$P$115,MATCH('Property Value Dist'!$B101,'Pop and Housing Units'!$B$2:$B$115,0),MATCH('Property Value Dist'!AP$2,'Pop and Housing Units'!$B$2:$P$2,0))*INDEX(Assumptions!$A$1:$H$16,MATCH('Property Value Dist'!AP$4,Assumptions!$A$1:$A$16,0),MATCH('Property Value Dist'!AP$2,Assumptions!$A$1:$H$1,0)),0)</f>
        <v>170922</v>
      </c>
      <c r="AQ101" s="19">
        <f>ROUND(INDEX('Pop and Housing Units'!$B$2:$P$115,MATCH('Property Value Dist'!$B101,'Pop and Housing Units'!$B$2:$B$115,0),MATCH('Property Value Dist'!AQ$2,'Pop and Housing Units'!$B$2:$P$2,0))*INDEX(Assumptions!$A$1:$H$16,MATCH('Property Value Dist'!AQ$4,Assumptions!$A$1:$A$16,0),MATCH('Property Value Dist'!AQ$2,Assumptions!$A$1:$H$1,0)),0)</f>
        <v>171467</v>
      </c>
      <c r="AR101" s="19">
        <f>ROUND(INDEX('Pop and Housing Units'!$B$2:$P$115,MATCH('Property Value Dist'!$B101,'Pop and Housing Units'!$B$2:$B$115,0),MATCH('Property Value Dist'!AR$2,'Pop and Housing Units'!$B$2:$P$2,0))*INDEX(Assumptions!$A$1:$H$16,MATCH('Property Value Dist'!AR$4,Assumptions!$A$1:$A$16,0),MATCH('Property Value Dist'!AR$2,Assumptions!$A$1:$H$1,0)),0)</f>
        <v>143313</v>
      </c>
      <c r="AS101" s="19">
        <f>ROUND(INDEX('Pop and Housing Units'!$B$2:$P$115,MATCH('Property Value Dist'!$B101,'Pop and Housing Units'!$B$2:$B$115,0),MATCH('Property Value Dist'!AS$2,'Pop and Housing Units'!$B$2:$P$2,0))*INDEX(Assumptions!$A$1:$H$16,MATCH('Property Value Dist'!AS$4,Assumptions!$A$1:$A$16,0),MATCH('Property Value Dist'!AS$2,Assumptions!$A$1:$H$1,0)),0)</f>
        <v>156755</v>
      </c>
      <c r="AT101" s="19">
        <f>ROUND(INDEX('Pop and Housing Units'!$B$2:$P$115,MATCH('Property Value Dist'!$B101,'Pop and Housing Units'!$B$2:$B$115,0),MATCH('Property Value Dist'!AT$2,'Pop and Housing Units'!$B$2:$P$2,0))*INDEX(Assumptions!$A$1:$H$16,MATCH('Property Value Dist'!AT$4,Assumptions!$A$1:$A$16,0),MATCH('Property Value Dist'!AT$2,Assumptions!$A$1:$H$1,0)),0)</f>
        <v>79558</v>
      </c>
      <c r="AU101" s="19">
        <f>ROUND(INDEX('Pop and Housing Units'!$B$2:$P$115,MATCH('Property Value Dist'!$B101,'Pop and Housing Units'!$B$2:$B$115,0),MATCH('Property Value Dist'!AU$2,'Pop and Housing Units'!$B$2:$P$2,0))*INDEX(Assumptions!$A$1:$H$16,MATCH('Property Value Dist'!AU$4,Assumptions!$A$1:$A$16,0),MATCH('Property Value Dist'!AU$2,Assumptions!$A$1:$H$1,0)),0)</f>
        <v>30606</v>
      </c>
      <c r="AV101" s="19">
        <f>ROUND(INDEX('Pop and Housing Units'!$B$2:$P$115,MATCH('Property Value Dist'!$B101,'Pop and Housing Units'!$B$2:$B$115,0),MATCH('Property Value Dist'!AV$2,'Pop and Housing Units'!$B$2:$P$2,0))*INDEX(Assumptions!$A$1:$H$16,MATCH('Property Value Dist'!AV$4,Assumptions!$A$1:$A$16,0),MATCH('Property Value Dist'!AV$2,Assumptions!$A$1:$H$1,0)),0)</f>
        <v>92000</v>
      </c>
      <c r="AW101" s="19">
        <f>ROUND(INDEX('Pop and Housing Units'!$B$2:$P$115,MATCH('Property Value Dist'!$B101,'Pop and Housing Units'!$B$2:$B$115,0),MATCH('Property Value Dist'!AW$2,'Pop and Housing Units'!$B$2:$P$2,0))*INDEX(Assumptions!$A$1:$H$16,MATCH('Property Value Dist'!AW$4,Assumptions!$A$1:$A$16,0),MATCH('Property Value Dist'!AW$2,Assumptions!$A$1:$H$1,0)),0)</f>
        <v>26429</v>
      </c>
      <c r="AX101" s="19">
        <f>ROUND(INDEX('Pop and Housing Units'!$B$2:$P$115,MATCH('Property Value Dist'!$B101,'Pop and Housing Units'!$B$2:$B$115,0),MATCH('Property Value Dist'!AX$2,'Pop and Housing Units'!$B$2:$P$2,0))*INDEX(Assumptions!$A$1:$H$16,MATCH('Property Value Dist'!AX$4,Assumptions!$A$1:$A$16,0),MATCH('Property Value Dist'!AX$2,Assumptions!$A$1:$H$1,0)),0)</f>
        <v>16620</v>
      </c>
      <c r="AY101" s="19">
        <f>ROUND(INDEX('Pop and Housing Units'!$B$2:$P$115,MATCH('Property Value Dist'!$B101,'Pop and Housing Units'!$B$2:$B$115,0),MATCH('Property Value Dist'!AY$2,'Pop and Housing Units'!$B$2:$P$2,0))*INDEX(Assumptions!$A$1:$H$16,MATCH('Property Value Dist'!AY$4,Assumptions!$A$1:$A$16,0),MATCH('Property Value Dist'!AY$2,Assumptions!$A$1:$H$1,0)),0)</f>
        <v>9809</v>
      </c>
      <c r="AZ101" s="19">
        <f>ROUND(INDEX('Pop and Housing Units'!$B$2:$P$115,MATCH('Property Value Dist'!$B101,'Pop and Housing Units'!$B$2:$B$115,0),MATCH('Property Value Dist'!AZ$2,'Pop and Housing Units'!$B$2:$P$2,0))*INDEX(Assumptions!$A$1:$H$16,MATCH('Property Value Dist'!AZ$4,Assumptions!$A$1:$A$16,0),MATCH('Property Value Dist'!AZ$2,Assumptions!$A$1:$H$1,0)),0)</f>
        <v>2361</v>
      </c>
      <c r="BA101" s="19">
        <f>ROUND(INDEX('Pop and Housing Units'!$B$2:$P$115,MATCH('Property Value Dist'!$B101,'Pop and Housing Units'!$B$2:$B$115,0),MATCH('Property Value Dist'!BA$2,'Pop and Housing Units'!$B$2:$P$2,0))*INDEX(Assumptions!$A$1:$H$16,MATCH('Property Value Dist'!BA$4,Assumptions!$A$1:$A$16,0),MATCH('Property Value Dist'!BA$2,Assumptions!$A$1:$H$1,0)),0)</f>
        <v>5449</v>
      </c>
      <c r="BB101" s="19">
        <f>ROUND(INDEX('Pop and Housing Units'!$B$2:$P$115,MATCH('Property Value Dist'!$B101,'Pop and Housing Units'!$B$2:$B$115,0),MATCH('Property Value Dist'!BB$2,'Pop and Housing Units'!$B$2:$P$2,0))*INDEX(Assumptions!$A$1:$H$16,MATCH('Property Value Dist'!BB$4,Assumptions!$A$1:$A$16,0),MATCH('Property Value Dist'!BB$2,Assumptions!$A$1:$H$1,0)),0)</f>
        <v>2906</v>
      </c>
      <c r="BC101" s="19">
        <f>ROUND(INDEX('Pop and Housing Units'!$B$2:$P$115,MATCH('Property Value Dist'!$B101,'Pop and Housing Units'!$B$2:$B$115,0),MATCH('Property Value Dist'!BC$2,'Pop and Housing Units'!$B$2:$P$2,0))*INDEX(Assumptions!$A$1:$H$16,MATCH('Property Value Dist'!BC$4,Assumptions!$A$1:$A$16,0),MATCH('Property Value Dist'!BC$2,Assumptions!$A$1:$H$1,0)),0)</f>
        <v>108209</v>
      </c>
      <c r="BD101" s="19">
        <f>ROUND(INDEX('Pop and Housing Units'!$B$2:$P$115,MATCH('Property Value Dist'!$B101,'Pop and Housing Units'!$B$2:$B$115,0),MATCH('Property Value Dist'!BD$2,'Pop and Housing Units'!$B$2:$P$2,0))*INDEX(Assumptions!$A$1:$H$16,MATCH('Property Value Dist'!BD$4,Assumptions!$A$1:$A$16,0),MATCH('Property Value Dist'!BD$2,Assumptions!$A$1:$H$1,0)),0)</f>
        <v>151775</v>
      </c>
      <c r="BE101" s="19">
        <f>ROUND(INDEX('Pop and Housing Units'!$B$2:$P$115,MATCH('Property Value Dist'!$B101,'Pop and Housing Units'!$B$2:$B$115,0),MATCH('Property Value Dist'!BE$2,'Pop and Housing Units'!$B$2:$P$2,0))*INDEX(Assumptions!$A$1:$H$16,MATCH('Property Value Dist'!BE$4,Assumptions!$A$1:$A$16,0),MATCH('Property Value Dist'!BE$2,Assumptions!$A$1:$H$1,0)),0)</f>
        <v>205444</v>
      </c>
      <c r="BF101" s="19">
        <f>ROUND(INDEX('Pop and Housing Units'!$B$2:$P$115,MATCH('Property Value Dist'!$B101,'Pop and Housing Units'!$B$2:$B$115,0),MATCH('Property Value Dist'!BF$2,'Pop and Housing Units'!$B$2:$P$2,0))*INDEX(Assumptions!$A$1:$H$16,MATCH('Property Value Dist'!BF$4,Assumptions!$A$1:$A$16,0),MATCH('Property Value Dist'!BF$2,Assumptions!$A$1:$H$1,0)),0)</f>
        <v>202837</v>
      </c>
      <c r="BG101" s="19">
        <f>ROUND(INDEX('Pop and Housing Units'!$B$2:$P$115,MATCH('Property Value Dist'!$B101,'Pop and Housing Units'!$B$2:$B$115,0),MATCH('Property Value Dist'!BG$2,'Pop and Housing Units'!$B$2:$P$2,0))*INDEX(Assumptions!$A$1:$H$16,MATCH('Property Value Dist'!BG$4,Assumptions!$A$1:$A$16,0),MATCH('Property Value Dist'!BG$2,Assumptions!$A$1:$H$1,0)),0)</f>
        <v>129503</v>
      </c>
      <c r="BH101" s="19">
        <f>ROUND(INDEX('Pop and Housing Units'!$B$2:$P$115,MATCH('Property Value Dist'!$B101,'Pop and Housing Units'!$B$2:$B$115,0),MATCH('Property Value Dist'!BH$2,'Pop and Housing Units'!$B$2:$P$2,0))*INDEX(Assumptions!$A$1:$H$16,MATCH('Property Value Dist'!BH$4,Assumptions!$A$1:$A$16,0),MATCH('Property Value Dist'!BH$2,Assumptions!$A$1:$H$1,0)),0)</f>
        <v>73769</v>
      </c>
      <c r="BI101" s="19">
        <f>ROUND(INDEX('Pop and Housing Units'!$B$2:$P$115,MATCH('Property Value Dist'!$B101,'Pop and Housing Units'!$B$2:$B$115,0),MATCH('Property Value Dist'!BI$2,'Pop and Housing Units'!$B$2:$P$2,0))*INDEX(Assumptions!$A$1:$H$16,MATCH('Property Value Dist'!BI$4,Assumptions!$A$1:$A$16,0),MATCH('Property Value Dist'!BI$2,Assumptions!$A$1:$H$1,0)),0)</f>
        <v>136890</v>
      </c>
      <c r="BJ101" s="19">
        <f>ROUND(INDEX('Pop and Housing Units'!$B$2:$P$115,MATCH('Property Value Dist'!$B101,'Pop and Housing Units'!$B$2:$B$115,0),MATCH('Property Value Dist'!BJ$2,'Pop and Housing Units'!$B$2:$P$2,0))*INDEX(Assumptions!$A$1:$H$16,MATCH('Property Value Dist'!BJ$4,Assumptions!$A$1:$A$16,0),MATCH('Property Value Dist'!BJ$2,Assumptions!$A$1:$H$1,0)),0)</f>
        <v>45522</v>
      </c>
      <c r="BK101" s="19">
        <f>ROUND(INDEX('Pop and Housing Units'!$B$2:$P$115,MATCH('Property Value Dist'!$B101,'Pop and Housing Units'!$B$2:$B$115,0),MATCH('Property Value Dist'!BK$2,'Pop and Housing Units'!$B$2:$P$2,0))*INDEX(Assumptions!$A$1:$H$16,MATCH('Property Value Dist'!BK$4,Assumptions!$A$1:$A$16,0),MATCH('Property Value Dist'!BK$2,Assumptions!$A$1:$H$1,0)),0)</f>
        <v>15101</v>
      </c>
      <c r="BL101" s="19">
        <f>ROUND(INDEX('Pop and Housing Units'!$B$2:$P$115,MATCH('Property Value Dist'!$B101,'Pop and Housing Units'!$B$2:$B$115,0),MATCH('Property Value Dist'!BL$2,'Pop and Housing Units'!$B$2:$P$2,0))*INDEX(Assumptions!$A$1:$H$16,MATCH('Property Value Dist'!BL$4,Assumptions!$A$1:$A$16,0),MATCH('Property Value Dist'!BL$2,Assumptions!$A$1:$H$1,0)),0)</f>
        <v>9778</v>
      </c>
      <c r="BM101" s="19">
        <f>ROUND(INDEX('Pop and Housing Units'!$B$2:$P$115,MATCH('Property Value Dist'!$B101,'Pop and Housing Units'!$B$2:$B$115,0),MATCH('Property Value Dist'!BM$2,'Pop and Housing Units'!$B$2:$P$2,0))*INDEX(Assumptions!$A$1:$H$16,MATCH('Property Value Dist'!BM$4,Assumptions!$A$1:$A$16,0),MATCH('Property Value Dist'!BM$2,Assumptions!$A$1:$H$1,0)),0)</f>
        <v>1956</v>
      </c>
      <c r="BN101" s="19">
        <f>ROUND(INDEX('Pop and Housing Units'!$B$2:$P$115,MATCH('Property Value Dist'!$B101,'Pop and Housing Units'!$B$2:$B$115,0),MATCH('Property Value Dist'!BN$2,'Pop and Housing Units'!$B$2:$P$2,0))*INDEX(Assumptions!$A$1:$H$16,MATCH('Property Value Dist'!BN$4,Assumptions!$A$1:$A$16,0),MATCH('Property Value Dist'!BN$2,Assumptions!$A$1:$H$1,0)),0)</f>
        <v>326</v>
      </c>
      <c r="BO101" s="19">
        <f>ROUND(INDEX('Pop and Housing Units'!$B$2:$P$115,MATCH('Property Value Dist'!$B101,'Pop and Housing Units'!$B$2:$B$115,0),MATCH('Property Value Dist'!BO$2,'Pop and Housing Units'!$B$2:$P$2,0))*INDEX(Assumptions!$A$1:$H$16,MATCH('Property Value Dist'!BO$4,Assumptions!$A$1:$A$16,0),MATCH('Property Value Dist'!BO$2,Assumptions!$A$1:$H$1,0)),0)</f>
        <v>5324</v>
      </c>
      <c r="BP101" s="19">
        <f>ROUND(INDEX('Pop and Housing Units'!$B$2:$P$115,MATCH('Property Value Dist'!$B101,'Pop and Housing Units'!$B$2:$B$115,0),MATCH('Property Value Dist'!BP$2,'Pop and Housing Units'!$B$2:$P$2,0))*INDEX(Assumptions!$A$1:$H$16,MATCH('Property Value Dist'!BP$4,Assumptions!$A$1:$A$16,0),MATCH('Property Value Dist'!BP$2,Assumptions!$A$1:$H$1,0)),0)</f>
        <v>26691</v>
      </c>
      <c r="BQ101" s="19">
        <f>ROUND(INDEX('Pop and Housing Units'!$B$2:$P$115,MATCH('Property Value Dist'!$B101,'Pop and Housing Units'!$B$2:$B$115,0),MATCH('Property Value Dist'!BQ$2,'Pop and Housing Units'!$B$2:$P$2,0))*INDEX(Assumptions!$A$1:$H$16,MATCH('Property Value Dist'!BQ$4,Assumptions!$A$1:$A$16,0),MATCH('Property Value Dist'!BQ$2,Assumptions!$A$1:$H$1,0)),0)</f>
        <v>55527</v>
      </c>
      <c r="BR101" s="19">
        <f>ROUND(INDEX('Pop and Housing Units'!$B$2:$P$115,MATCH('Property Value Dist'!$B101,'Pop and Housing Units'!$B$2:$B$115,0),MATCH('Property Value Dist'!BR$2,'Pop and Housing Units'!$B$2:$P$2,0))*INDEX(Assumptions!$A$1:$H$16,MATCH('Property Value Dist'!BR$4,Assumptions!$A$1:$A$16,0),MATCH('Property Value Dist'!BR$2,Assumptions!$A$1:$H$1,0)),0)</f>
        <v>46982</v>
      </c>
      <c r="BS101" s="19">
        <f>ROUND(INDEX('Pop and Housing Units'!$B$2:$P$115,MATCH('Property Value Dist'!$B101,'Pop and Housing Units'!$B$2:$B$115,0),MATCH('Property Value Dist'!BS$2,'Pop and Housing Units'!$B$2:$P$2,0))*INDEX(Assumptions!$A$1:$H$16,MATCH('Property Value Dist'!BS$4,Assumptions!$A$1:$A$16,0),MATCH('Property Value Dist'!BS$2,Assumptions!$A$1:$H$1,0)),0)</f>
        <v>56442</v>
      </c>
      <c r="BT101" s="19">
        <f>ROUND(INDEX('Pop and Housing Units'!$B$2:$P$115,MATCH('Property Value Dist'!$B101,'Pop and Housing Units'!$B$2:$B$115,0),MATCH('Property Value Dist'!BT$2,'Pop and Housing Units'!$B$2:$P$2,0))*INDEX(Assumptions!$A$1:$H$16,MATCH('Property Value Dist'!BT$4,Assumptions!$A$1:$A$16,0),MATCH('Property Value Dist'!BT$2,Assumptions!$A$1:$H$1,0)),0)</f>
        <v>36045</v>
      </c>
      <c r="BU101" s="19">
        <f>ROUND(INDEX('Pop and Housing Units'!$B$2:$P$115,MATCH('Property Value Dist'!$B101,'Pop and Housing Units'!$B$2:$B$115,0),MATCH('Property Value Dist'!BU$2,'Pop and Housing Units'!$B$2:$P$2,0))*INDEX(Assumptions!$A$1:$H$16,MATCH('Property Value Dist'!BU$4,Assumptions!$A$1:$A$16,0),MATCH('Property Value Dist'!BU$2,Assumptions!$A$1:$H$1,0)),0)</f>
        <v>20467</v>
      </c>
      <c r="BV101" s="19">
        <f>ROUND(INDEX('Pop and Housing Units'!$B$2:$P$115,MATCH('Property Value Dist'!$B101,'Pop and Housing Units'!$B$2:$B$115,0),MATCH('Property Value Dist'!BV$2,'Pop and Housing Units'!$B$2:$P$2,0))*INDEX(Assumptions!$A$1:$H$16,MATCH('Property Value Dist'!BV$4,Assumptions!$A$1:$A$16,0),MATCH('Property Value Dist'!BV$2,Assumptions!$A$1:$H$1,0)),0)</f>
        <v>59853</v>
      </c>
      <c r="BW101" s="19">
        <f>ROUND(INDEX('Pop and Housing Units'!$B$2:$P$115,MATCH('Property Value Dist'!$B101,'Pop and Housing Units'!$B$2:$B$115,0),MATCH('Property Value Dist'!BW$2,'Pop and Housing Units'!$B$2:$P$2,0))*INDEX(Assumptions!$A$1:$H$16,MATCH('Property Value Dist'!BW$4,Assumptions!$A$1:$A$16,0),MATCH('Property Value Dist'!BW$2,Assumptions!$A$1:$H$1,0)),0)</f>
        <v>28168</v>
      </c>
      <c r="BX101" s="19">
        <f>ROUND(INDEX('Pop and Housing Units'!$B$2:$P$115,MATCH('Property Value Dist'!$B101,'Pop and Housing Units'!$B$2:$B$115,0),MATCH('Property Value Dist'!BX$2,'Pop and Housing Units'!$B$2:$P$2,0))*INDEX(Assumptions!$A$1:$H$16,MATCH('Property Value Dist'!BX$4,Assumptions!$A$1:$A$16,0),MATCH('Property Value Dist'!BX$2,Assumptions!$A$1:$H$1,0)),0)</f>
        <v>10726</v>
      </c>
      <c r="BY101" s="19">
        <f>ROUND(INDEX('Pop and Housing Units'!$B$2:$P$115,MATCH('Property Value Dist'!$B101,'Pop and Housing Units'!$B$2:$B$115,0),MATCH('Property Value Dist'!BY$2,'Pop and Housing Units'!$B$2:$P$2,0))*INDEX(Assumptions!$A$1:$H$16,MATCH('Property Value Dist'!BY$4,Assumptions!$A$1:$A$16,0),MATCH('Property Value Dist'!BY$2,Assumptions!$A$1:$H$1,0)),0)</f>
        <v>5556</v>
      </c>
      <c r="BZ101" s="19">
        <f>ROUND(INDEX('Pop and Housing Units'!$B$2:$P$115,MATCH('Property Value Dist'!$B101,'Pop and Housing Units'!$B$2:$B$115,0),MATCH('Property Value Dist'!BZ$2,'Pop and Housing Units'!$B$2:$P$2,0))*INDEX(Assumptions!$A$1:$H$16,MATCH('Property Value Dist'!BZ$4,Assumptions!$A$1:$A$16,0),MATCH('Property Value Dist'!BZ$2,Assumptions!$A$1:$H$1,0)),0)</f>
        <v>3798</v>
      </c>
      <c r="CA101" s="19">
        <f>ROUND(INDEX('Pop and Housing Units'!$B$2:$P$115,MATCH('Property Value Dist'!$B101,'Pop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101" s="19">
        <f>ROUND(INDEX('Pop and Housing Units'!$B$2:$P$115,MATCH('Property Value Dist'!$B101,'Pop and Housing Units'!$B$2:$B$115,0),MATCH('Property Value Dist'!CB$2,'Pop and Housing Units'!$B$2:$P$2,0))*INDEX(Assumptions!$A$1:$H$16,MATCH('Property Value Dist'!CB$4,Assumptions!$A$1:$A$16,0),MATCH('Property Value Dist'!CB$2,Assumptions!$A$1:$H$1,0)),0)</f>
        <v>1407</v>
      </c>
    </row>
    <row r="102" spans="2:80">
      <c r="B102" s="18">
        <f t="shared" si="7"/>
        <v>2117</v>
      </c>
      <c r="C102" s="17">
        <f>ROUND(INDEX('Pop and Housing Units'!$B$2:$P$115,MATCH('Property Value Dist'!$B102,'Pop and Housing Units'!$B$2:$B$115,0),MATCH('Property Value Dist'!C$2,'Pop and Housing Units'!$B$2:$P$2,0))*INDEX(Assumptions!$A$1:$H$16,MATCH('Property Value Dist'!C$4,Assumptions!$A$1:$A$16,0),MATCH('Property Value Dist'!C$2,Assumptions!$A$1:$H$1,0)),0)</f>
        <v>2791863</v>
      </c>
      <c r="D102" s="17">
        <f>ROUND(INDEX('Pop and Housing Units'!$B$2:$P$115,MATCH('Property Value Dist'!$B102,'Pop and Housing Units'!$B$2:$B$115,0),MATCH('Property Value Dist'!D$2,'Pop and Housing Units'!$B$2:$P$2,0))*INDEX(Assumptions!$A$1:$H$16,MATCH('Property Value Dist'!D$4,Assumptions!$A$1:$A$16,0),MATCH('Property Value Dist'!D$2,Assumptions!$A$1:$H$1,0)),0)</f>
        <v>2980151</v>
      </c>
      <c r="E102" s="17">
        <f>ROUND(INDEX('Pop and Housing Units'!$B$2:$P$115,MATCH('Property Value Dist'!$B102,'Pop and Housing Units'!$B$2:$B$115,0),MATCH('Property Value Dist'!E$2,'Pop and Housing Units'!$B$2:$P$2,0))*INDEX(Assumptions!$A$1:$H$16,MATCH('Property Value Dist'!E$4,Assumptions!$A$1:$A$16,0),MATCH('Property Value Dist'!E$2,Assumptions!$A$1:$H$1,0)),0)</f>
        <v>4512430</v>
      </c>
      <c r="F102" s="17">
        <f>ROUND(INDEX('Pop and Housing Units'!$B$2:$P$115,MATCH('Property Value Dist'!$B102,'Pop and Housing Units'!$B$2:$B$115,0),MATCH('Property Value Dist'!F$2,'Pop and Housing Units'!$B$2:$P$2,0))*INDEX(Assumptions!$A$1:$H$16,MATCH('Property Value Dist'!F$4,Assumptions!$A$1:$A$16,0),MATCH('Property Value Dist'!F$2,Assumptions!$A$1:$H$1,0)),0)</f>
        <v>10414298</v>
      </c>
      <c r="G102" s="17">
        <f>ROUND(INDEX('Pop and Housing Units'!$B$2:$P$115,MATCH('Property Value Dist'!$B102,'Pop and Housing Units'!$B$2:$B$115,0),MATCH('Property Value Dist'!G$2,'Pop and Housing Units'!$B$2:$P$2,0))*INDEX(Assumptions!$A$1:$H$16,MATCH('Property Value Dist'!G$4,Assumptions!$A$1:$A$16,0),MATCH('Property Value Dist'!G$2,Assumptions!$A$1:$H$1,0)),0)</f>
        <v>6999136</v>
      </c>
      <c r="H102" s="17">
        <f>ROUND(INDEX('Pop and Housing Units'!$B$2:$P$115,MATCH('Property Value Dist'!$B102,'Pop and Housing Units'!$B$2:$B$115,0),MATCH('Property Value Dist'!H$2,'Pop and Housing Units'!$B$2:$P$2,0))*INDEX(Assumptions!$A$1:$H$16,MATCH('Property Value Dist'!H$4,Assumptions!$A$1:$A$16,0),MATCH('Property Value Dist'!H$2,Assumptions!$A$1:$H$1,0)),0)</f>
        <v>5311032</v>
      </c>
      <c r="I102" s="17">
        <f>ROUND(INDEX('Pop and Housing Units'!$B$2:$P$115,MATCH('Property Value Dist'!$B102,'Pop and Housing Units'!$B$2:$B$115,0),MATCH('Property Value Dist'!I$2,'Pop and Housing Units'!$B$2:$P$2,0))*INDEX(Assumptions!$A$1:$H$16,MATCH('Property Value Dist'!I$4,Assumptions!$A$1:$A$16,0),MATCH('Property Value Dist'!I$2,Assumptions!$A$1:$H$1,0)),0)</f>
        <v>14881279</v>
      </c>
      <c r="J102" s="17">
        <f>ROUND(INDEX('Pop and Housing Units'!$B$2:$P$115,MATCH('Property Value Dist'!$B102,'Pop and Housing Units'!$B$2:$B$115,0),MATCH('Property Value Dist'!J$2,'Pop and Housing Units'!$B$2:$P$2,0))*INDEX(Assumptions!$A$1:$H$16,MATCH('Property Value Dist'!J$4,Assumptions!$A$1:$A$16,0),MATCH('Property Value Dist'!J$2,Assumptions!$A$1:$H$1,0)),0)</f>
        <v>7473103</v>
      </c>
      <c r="K102" s="17">
        <f>ROUND(INDEX('Pop and Housing Units'!$B$2:$P$115,MATCH('Property Value Dist'!$B102,'Pop and Housing Units'!$B$2:$B$115,0),MATCH('Property Value Dist'!K$2,'Pop and Housing Units'!$B$2:$P$2,0))*INDEX(Assumptions!$A$1:$H$16,MATCH('Property Value Dist'!K$4,Assumptions!$A$1:$A$16,0),MATCH('Property Value Dist'!K$2,Assumptions!$A$1:$H$1,0)),0)</f>
        <v>3428148</v>
      </c>
      <c r="L102" s="17">
        <f>ROUND(INDEX('Pop and Housing Units'!$B$2:$P$115,MATCH('Property Value Dist'!$B102,'Pop and Housing Units'!$B$2:$B$115,0),MATCH('Property Value Dist'!L$2,'Pop and Housing Units'!$B$2:$P$2,0))*INDEX(Assumptions!$A$1:$H$16,MATCH('Property Value Dist'!L$4,Assumptions!$A$1:$A$16,0),MATCH('Property Value Dist'!L$2,Assumptions!$A$1:$H$1,0)),0)</f>
        <v>3720320</v>
      </c>
      <c r="M102" s="17">
        <f>ROUND(INDEX('Pop and Housing Units'!$B$2:$P$115,MATCH('Property Value Dist'!$B102,'Pop and Housing Units'!$B$2:$B$115,0),MATCH('Property Value Dist'!M$2,'Pop and Housing Units'!$B$2:$P$2,0))*INDEX(Assumptions!$A$1:$H$16,MATCH('Property Value Dist'!M$4,Assumptions!$A$1:$A$16,0),MATCH('Property Value Dist'!M$2,Assumptions!$A$1:$H$1,0)),0)</f>
        <v>1292048</v>
      </c>
      <c r="N102" s="17">
        <f>ROUND(INDEX('Pop and Housing Units'!$B$2:$P$115,MATCH('Property Value Dist'!$B102,'Pop and Housing Units'!$B$2:$B$115,0),MATCH('Property Value Dist'!N$2,'Pop and Housing Units'!$B$2:$P$2,0))*INDEX(Assumptions!$A$1:$H$16,MATCH('Property Value Dist'!N$4,Assumptions!$A$1:$A$16,0),MATCH('Property Value Dist'!N$2,Assumptions!$A$1:$H$1,0)),0)</f>
        <v>733676</v>
      </c>
      <c r="O102" s="17">
        <f>ROUND(INDEX('Pop and Housing Units'!$B$2:$P$115,MATCH('Property Value Dist'!$B102,'Pop and Housing Units'!$B$2:$B$115,0),MATCH('Property Value Dist'!O$2,'Pop and Housing Units'!$B$2:$P$2,0))*INDEX(Assumptions!$A$1:$H$16,MATCH('Property Value Dist'!O$4,Assumptions!$A$1:$A$16,0),MATCH('Property Value Dist'!O$2,Assumptions!$A$1:$H$1,0)),0)</f>
        <v>389562</v>
      </c>
      <c r="P102" s="17">
        <f>ROUND(INDEX('Pop and Housing Units'!$B$2:$P$115,MATCH('Property Value Dist'!$B102,'Pop and Housing Units'!$B$2:$B$115,0),MATCH('Property Value Dist'!P$2,'Pop and Housing Units'!$B$2:$P$2,0))*INDEX(Assumptions!$A$1:$H$16,MATCH('Property Value Dist'!P$4,Assumptions!$A$1:$A$16,0),MATCH('Property Value Dist'!P$2,Assumptions!$A$1:$H$1,0)),0)</f>
        <v>2853246</v>
      </c>
      <c r="Q102" s="17">
        <f>ROUND(INDEX('Pop and Housing Units'!$B$2:$P$115,MATCH('Property Value Dist'!$B102,'Pop and Housing Units'!$B$2:$B$115,0),MATCH('Property Value Dist'!Q$2,'Pop and Housing Units'!$B$2:$P$2,0))*INDEX(Assumptions!$A$1:$H$16,MATCH('Property Value Dist'!Q$4,Assumptions!$A$1:$A$16,0),MATCH('Property Value Dist'!Q$2,Assumptions!$A$1:$H$1,0)),0)</f>
        <v>2420527</v>
      </c>
      <c r="R102" s="17">
        <f>ROUND(INDEX('Pop and Housing Units'!$B$2:$P$115,MATCH('Property Value Dist'!$B102,'Pop and Housing Units'!$B$2:$B$115,0),MATCH('Property Value Dist'!R$2,'Pop and Housing Units'!$B$2:$P$2,0))*INDEX(Assumptions!$A$1:$H$16,MATCH('Property Value Dist'!R$4,Assumptions!$A$1:$A$16,0),MATCH('Property Value Dist'!R$2,Assumptions!$A$1:$H$1,0)),0)</f>
        <v>3123696</v>
      </c>
      <c r="S102" s="17">
        <f>ROUND(INDEX('Pop and Housing Units'!$B$2:$P$115,MATCH('Property Value Dist'!$B102,'Pop and Housing Units'!$B$2:$B$115,0),MATCH('Property Value Dist'!S$2,'Pop and Housing Units'!$B$2:$P$2,0))*INDEX(Assumptions!$A$1:$H$16,MATCH('Property Value Dist'!S$4,Assumptions!$A$1:$A$16,0),MATCH('Property Value Dist'!S$2,Assumptions!$A$1:$H$1,0)),0)</f>
        <v>6900980</v>
      </c>
      <c r="T102" s="17">
        <f>ROUND(INDEX('Pop and Housing Units'!$B$2:$P$115,MATCH('Property Value Dist'!$B102,'Pop and Housing Units'!$B$2:$B$115,0),MATCH('Property Value Dist'!T$2,'Pop and Housing Units'!$B$2:$P$2,0))*INDEX(Assumptions!$A$1:$H$16,MATCH('Property Value Dist'!T$4,Assumptions!$A$1:$A$16,0),MATCH('Property Value Dist'!T$2,Assumptions!$A$1:$H$1,0)),0)</f>
        <v>5048398</v>
      </c>
      <c r="U102" s="17">
        <f>ROUND(INDEX('Pop and Housing Units'!$B$2:$P$115,MATCH('Property Value Dist'!$B102,'Pop and Housing Units'!$B$2:$B$115,0),MATCH('Property Value Dist'!U$2,'Pop and Housing Units'!$B$2:$P$2,0))*INDEX(Assumptions!$A$1:$H$16,MATCH('Property Value Dist'!U$4,Assumptions!$A$1:$A$16,0),MATCH('Property Value Dist'!U$2,Assumptions!$A$1:$H$1,0)),0)</f>
        <v>4268601</v>
      </c>
      <c r="V102" s="17">
        <f>ROUND(INDEX('Pop and Housing Units'!$B$2:$P$115,MATCH('Property Value Dist'!$B102,'Pop and Housing Units'!$B$2:$B$115,0),MATCH('Property Value Dist'!V$2,'Pop and Housing Units'!$B$2:$P$2,0))*INDEX(Assumptions!$A$1:$H$16,MATCH('Property Value Dist'!V$4,Assumptions!$A$1:$A$16,0),MATCH('Property Value Dist'!V$2,Assumptions!$A$1:$H$1,0)),0)</f>
        <v>11016326</v>
      </c>
      <c r="W102" s="17">
        <f>ROUND(INDEX('Pop and Housing Units'!$B$2:$P$115,MATCH('Property Value Dist'!$B102,'Pop and Housing Units'!$B$2:$B$115,0),MATCH('Property Value Dist'!W$2,'Pop and Housing Units'!$B$2:$P$2,0))*INDEX(Assumptions!$A$1:$H$16,MATCH('Property Value Dist'!W$4,Assumptions!$A$1:$A$16,0),MATCH('Property Value Dist'!W$2,Assumptions!$A$1:$H$1,0)),0)</f>
        <v>5075443</v>
      </c>
      <c r="X102" s="17">
        <f>ROUND(INDEX('Pop and Housing Units'!$B$2:$P$115,MATCH('Property Value Dist'!$B102,'Pop and Housing Units'!$B$2:$B$115,0),MATCH('Property Value Dist'!X$2,'Pop and Housing Units'!$B$2:$P$2,0))*INDEX(Assumptions!$A$1:$H$16,MATCH('Property Value Dist'!X$4,Assumptions!$A$1:$A$16,0),MATCH('Property Value Dist'!X$2,Assumptions!$A$1:$H$1,0)),0)</f>
        <v>2190644</v>
      </c>
      <c r="Y102" s="17">
        <f>ROUND(INDEX('Pop and Housing Units'!$B$2:$P$115,MATCH('Property Value Dist'!$B102,'Pop and Housing Units'!$B$2:$B$115,0),MATCH('Property Value Dist'!Y$2,'Pop and Housing Units'!$B$2:$P$2,0))*INDEX(Assumptions!$A$1:$H$16,MATCH('Property Value Dist'!Y$4,Assumptions!$A$1:$A$16,0),MATCH('Property Value Dist'!Y$2,Assumptions!$A$1:$H$1,0)),0)</f>
        <v>1397324</v>
      </c>
      <c r="Z102" s="17">
        <f>ROUND(INDEX('Pop and Housing Units'!$B$2:$P$115,MATCH('Property Value Dist'!$B102,'Pop and Housing Units'!$B$2:$B$115,0),MATCH('Property Value Dist'!Z$2,'Pop and Housing Units'!$B$2:$P$2,0))*INDEX(Assumptions!$A$1:$H$16,MATCH('Property Value Dist'!Z$4,Assumptions!$A$1:$A$16,0),MATCH('Property Value Dist'!Z$2,Assumptions!$A$1:$H$1,0)),0)</f>
        <v>360600</v>
      </c>
      <c r="AA102" s="17">
        <f>ROUND(INDEX('Pop and Housing Units'!$B$2:$P$115,MATCH('Property Value Dist'!$B102,'Pop and Housing Units'!$B$2:$B$115,0),MATCH('Property Value Dist'!AA$2,'Pop and Housing Units'!$B$2:$P$2,0))*INDEX(Assumptions!$A$1:$H$16,MATCH('Property Value Dist'!AA$4,Assumptions!$A$1:$A$16,0),MATCH('Property Value Dist'!AA$2,Assumptions!$A$1:$H$1,0)),0)</f>
        <v>252420</v>
      </c>
      <c r="AB102" s="17">
        <f>ROUND(INDEX('Pop and Housing Units'!$B$2:$P$115,MATCH('Property Value Dist'!$B102,'Pop and Housing Units'!$B$2:$B$115,0),MATCH('Property Value Dist'!AB$2,'Pop and Housing Units'!$B$2:$P$2,0))*INDEX(Assumptions!$A$1:$H$16,MATCH('Property Value Dist'!AB$4,Assumptions!$A$1:$A$16,0),MATCH('Property Value Dist'!AB$2,Assumptions!$A$1:$H$1,0)),0)</f>
        <v>166777</v>
      </c>
      <c r="AC102" s="17">
        <f>ROUND(INDEX('Pop and Housing Units'!$B$2:$P$115,MATCH('Property Value Dist'!$B102,'Pop and Housing Units'!$B$2:$B$115,0),MATCH('Property Value Dist'!AC$2,'Pop and Housing Units'!$B$2:$P$2,0))*INDEX(Assumptions!$A$1:$H$16,MATCH('Property Value Dist'!AC$4,Assumptions!$A$1:$A$16,0),MATCH('Property Value Dist'!AC$2,Assumptions!$A$1:$H$1,0)),0)</f>
        <v>1812076</v>
      </c>
      <c r="AD102" s="17">
        <f>ROUND(INDEX('Pop and Housing Units'!$B$2:$P$115,MATCH('Property Value Dist'!$B102,'Pop and Housing Units'!$B$2:$B$115,0),MATCH('Property Value Dist'!AD$2,'Pop and Housing Units'!$B$2:$P$2,0))*INDEX(Assumptions!$A$1:$H$16,MATCH('Property Value Dist'!AD$4,Assumptions!$A$1:$A$16,0),MATCH('Property Value Dist'!AD$2,Assumptions!$A$1:$H$1,0)),0)</f>
        <v>3171134</v>
      </c>
      <c r="AE102" s="17">
        <f>ROUND(INDEX('Pop and Housing Units'!$B$2:$P$115,MATCH('Property Value Dist'!$B102,'Pop and Housing Units'!$B$2:$B$115,0),MATCH('Property Value Dist'!AE$2,'Pop and Housing Units'!$B$2:$P$2,0))*INDEX(Assumptions!$A$1:$H$16,MATCH('Property Value Dist'!AE$4,Assumptions!$A$1:$A$16,0),MATCH('Property Value Dist'!AE$2,Assumptions!$A$1:$H$1,0)),0)</f>
        <v>5716185</v>
      </c>
      <c r="AF102" s="17">
        <f>ROUND(INDEX('Pop and Housing Units'!$B$2:$P$115,MATCH('Property Value Dist'!$B102,'Pop and Housing Units'!$B$2:$B$115,0),MATCH('Property Value Dist'!AF$2,'Pop and Housing Units'!$B$2:$P$2,0))*INDEX(Assumptions!$A$1:$H$16,MATCH('Property Value Dist'!AF$4,Assumptions!$A$1:$A$16,0),MATCH('Property Value Dist'!AF$2,Assumptions!$A$1:$H$1,0)),0)</f>
        <v>10999711</v>
      </c>
      <c r="AG102" s="17">
        <f>ROUND(INDEX('Pop and Housing Units'!$B$2:$P$115,MATCH('Property Value Dist'!$B102,'Pop and Housing Units'!$B$2:$B$115,0),MATCH('Property Value Dist'!AG$2,'Pop and Housing Units'!$B$2:$P$2,0))*INDEX(Assumptions!$A$1:$H$16,MATCH('Property Value Dist'!AG$4,Assumptions!$A$1:$A$16,0),MATCH('Property Value Dist'!AG$2,Assumptions!$A$1:$H$1,0)),0)</f>
        <v>5359878</v>
      </c>
      <c r="AH102" s="17">
        <f>ROUND(INDEX('Pop and Housing Units'!$B$2:$P$115,MATCH('Property Value Dist'!$B102,'Pop and Housing Units'!$B$2:$B$115,0),MATCH('Property Value Dist'!AH$2,'Pop and Housing Units'!$B$2:$P$2,0))*INDEX(Assumptions!$A$1:$H$16,MATCH('Property Value Dist'!AH$4,Assumptions!$A$1:$A$16,0),MATCH('Property Value Dist'!AH$2,Assumptions!$A$1:$H$1,0)),0)</f>
        <v>3873568</v>
      </c>
      <c r="AI102" s="17">
        <f>ROUND(INDEX('Pop and Housing Units'!$B$2:$P$115,MATCH('Property Value Dist'!$B102,'Pop and Housing Units'!$B$2:$B$115,0),MATCH('Property Value Dist'!AI$2,'Pop and Housing Units'!$B$2:$P$2,0))*INDEX(Assumptions!$A$1:$H$16,MATCH('Property Value Dist'!AI$4,Assumptions!$A$1:$A$16,0),MATCH('Property Value Dist'!AI$2,Assumptions!$A$1:$H$1,0)),0)</f>
        <v>9640653</v>
      </c>
      <c r="AJ102" s="17">
        <f>ROUND(INDEX('Pop and Housing Units'!$B$2:$P$115,MATCH('Property Value Dist'!$B102,'Pop and Housing Units'!$B$2:$B$115,0),MATCH('Property Value Dist'!AJ$2,'Pop and Housing Units'!$B$2:$P$2,0))*INDEX(Assumptions!$A$1:$H$16,MATCH('Property Value Dist'!AJ$4,Assumptions!$A$1:$A$16,0),MATCH('Property Value Dist'!AJ$2,Assumptions!$A$1:$H$1,0)),0)</f>
        <v>5130823</v>
      </c>
      <c r="AK102" s="17">
        <f>ROUND(INDEX('Pop and Housing Units'!$B$2:$P$115,MATCH('Property Value Dist'!$B102,'Pop and Housing Units'!$B$2:$B$115,0),MATCH('Property Value Dist'!AK$2,'Pop and Housing Units'!$B$2:$P$2,0))*INDEX(Assumptions!$A$1:$H$16,MATCH('Property Value Dist'!AK$4,Assumptions!$A$1:$A$16,0),MATCH('Property Value Dist'!AK$2,Assumptions!$A$1:$H$1,0)),0)</f>
        <v>2209104</v>
      </c>
      <c r="AL102" s="17">
        <f>ROUND(INDEX('Pop and Housing Units'!$B$2:$P$115,MATCH('Property Value Dist'!$B102,'Pop and Housing Units'!$B$2:$B$115,0),MATCH('Property Value Dist'!AL$2,'Pop and Housing Units'!$B$2:$P$2,0))*INDEX(Assumptions!$A$1:$H$16,MATCH('Property Value Dist'!AL$4,Assumptions!$A$1:$A$16,0),MATCH('Property Value Dist'!AL$2,Assumptions!$A$1:$H$1,0)),0)</f>
        <v>2168383</v>
      </c>
      <c r="AM102" s="17">
        <f>ROUND(INDEX('Pop and Housing Units'!$B$2:$P$115,MATCH('Property Value Dist'!$B102,'Pop and Housing Units'!$B$2:$B$115,0),MATCH('Property Value Dist'!AM$2,'Pop and Housing Units'!$B$2:$P$2,0))*INDEX(Assumptions!$A$1:$H$16,MATCH('Property Value Dist'!AM$4,Assumptions!$A$1:$A$16,0),MATCH('Property Value Dist'!AM$2,Assumptions!$A$1:$H$1,0)),0)</f>
        <v>442839</v>
      </c>
      <c r="AN102" s="17">
        <f>ROUND(INDEX('Pop and Housing Units'!$B$2:$P$115,MATCH('Property Value Dist'!$B102,'Pop and Housing Units'!$B$2:$B$115,0),MATCH('Property Value Dist'!AN$2,'Pop and Housing Units'!$B$2:$P$2,0))*INDEX(Assumptions!$A$1:$H$16,MATCH('Property Value Dist'!AN$4,Assumptions!$A$1:$A$16,0),MATCH('Property Value Dist'!AN$2,Assumptions!$A$1:$H$1,0)),0)</f>
        <v>183244</v>
      </c>
      <c r="AO102" s="17">
        <f>ROUND(INDEX('Pop and Housing Units'!$B$2:$P$115,MATCH('Property Value Dist'!$B102,'Pop and Housing Units'!$B$2:$B$115,0),MATCH('Property Value Dist'!AO$2,'Pop and Housing Units'!$B$2:$P$2,0))*INDEX(Assumptions!$A$1:$H$16,MATCH('Property Value Dist'!AO$4,Assumptions!$A$1:$A$16,0),MATCH('Property Value Dist'!AO$2,Assumptions!$A$1:$H$1,0)),0)</f>
        <v>193424</v>
      </c>
      <c r="AP102" s="17">
        <f>ROUND(INDEX('Pop and Housing Units'!$B$2:$P$115,MATCH('Property Value Dist'!$B102,'Pop and Housing Units'!$B$2:$B$115,0),MATCH('Property Value Dist'!AP$2,'Pop and Housing Units'!$B$2:$P$2,0))*INDEX(Assumptions!$A$1:$H$16,MATCH('Property Value Dist'!AP$4,Assumptions!$A$1:$A$16,0),MATCH('Property Value Dist'!AP$2,Assumptions!$A$1:$H$1,0)),0)</f>
        <v>171729</v>
      </c>
      <c r="AQ102" s="17">
        <f>ROUND(INDEX('Pop and Housing Units'!$B$2:$P$115,MATCH('Property Value Dist'!$B102,'Pop and Housing Units'!$B$2:$B$115,0),MATCH('Property Value Dist'!AQ$2,'Pop and Housing Units'!$B$2:$P$2,0))*INDEX(Assumptions!$A$1:$H$16,MATCH('Property Value Dist'!AQ$4,Assumptions!$A$1:$A$16,0),MATCH('Property Value Dist'!AQ$2,Assumptions!$A$1:$H$1,0)),0)</f>
        <v>172277</v>
      </c>
      <c r="AR102" s="17">
        <f>ROUND(INDEX('Pop and Housing Units'!$B$2:$P$115,MATCH('Property Value Dist'!$B102,'Pop and Housing Units'!$B$2:$B$115,0),MATCH('Property Value Dist'!AR$2,'Pop and Housing Units'!$B$2:$P$2,0))*INDEX(Assumptions!$A$1:$H$16,MATCH('Property Value Dist'!AR$4,Assumptions!$A$1:$A$16,0),MATCH('Property Value Dist'!AR$2,Assumptions!$A$1:$H$1,0)),0)</f>
        <v>143990</v>
      </c>
      <c r="AS102" s="17">
        <f>ROUND(INDEX('Pop and Housing Units'!$B$2:$P$115,MATCH('Property Value Dist'!$B102,'Pop and Housing Units'!$B$2:$B$115,0),MATCH('Property Value Dist'!AS$2,'Pop and Housing Units'!$B$2:$P$2,0))*INDEX(Assumptions!$A$1:$H$16,MATCH('Property Value Dist'!AS$4,Assumptions!$A$1:$A$16,0),MATCH('Property Value Dist'!AS$2,Assumptions!$A$1:$H$1,0)),0)</f>
        <v>157495</v>
      </c>
      <c r="AT102" s="17">
        <f>ROUND(INDEX('Pop and Housing Units'!$B$2:$P$115,MATCH('Property Value Dist'!$B102,'Pop and Housing Units'!$B$2:$B$115,0),MATCH('Property Value Dist'!AT$2,'Pop and Housing Units'!$B$2:$P$2,0))*INDEX(Assumptions!$A$1:$H$16,MATCH('Property Value Dist'!AT$4,Assumptions!$A$1:$A$16,0),MATCH('Property Value Dist'!AT$2,Assumptions!$A$1:$H$1,0)),0)</f>
        <v>79934</v>
      </c>
      <c r="AU102" s="17">
        <f>ROUND(INDEX('Pop and Housing Units'!$B$2:$P$115,MATCH('Property Value Dist'!$B102,'Pop and Housing Units'!$B$2:$B$115,0),MATCH('Property Value Dist'!AU$2,'Pop and Housing Units'!$B$2:$P$2,0))*INDEX(Assumptions!$A$1:$H$16,MATCH('Property Value Dist'!AU$4,Assumptions!$A$1:$A$16,0),MATCH('Property Value Dist'!AU$2,Assumptions!$A$1:$H$1,0)),0)</f>
        <v>30751</v>
      </c>
      <c r="AV102" s="17">
        <f>ROUND(INDEX('Pop and Housing Units'!$B$2:$P$115,MATCH('Property Value Dist'!$B102,'Pop and Housing Units'!$B$2:$B$115,0),MATCH('Property Value Dist'!AV$2,'Pop and Housing Units'!$B$2:$P$2,0))*INDEX(Assumptions!$A$1:$H$16,MATCH('Property Value Dist'!AV$4,Assumptions!$A$1:$A$16,0),MATCH('Property Value Dist'!AV$2,Assumptions!$A$1:$H$1,0)),0)</f>
        <v>92435</v>
      </c>
      <c r="AW102" s="17">
        <f>ROUND(INDEX('Pop and Housing Units'!$B$2:$P$115,MATCH('Property Value Dist'!$B102,'Pop and Housing Units'!$B$2:$B$115,0),MATCH('Property Value Dist'!AW$2,'Pop and Housing Units'!$B$2:$P$2,0))*INDEX(Assumptions!$A$1:$H$16,MATCH('Property Value Dist'!AW$4,Assumptions!$A$1:$A$16,0),MATCH('Property Value Dist'!AW$2,Assumptions!$A$1:$H$1,0)),0)</f>
        <v>26553</v>
      </c>
      <c r="AX102" s="17">
        <f>ROUND(INDEX('Pop and Housing Units'!$B$2:$P$115,MATCH('Property Value Dist'!$B102,'Pop and Housing Units'!$B$2:$B$115,0),MATCH('Property Value Dist'!AX$2,'Pop and Housing Units'!$B$2:$P$2,0))*INDEX(Assumptions!$A$1:$H$16,MATCH('Property Value Dist'!AX$4,Assumptions!$A$1:$A$16,0),MATCH('Property Value Dist'!AX$2,Assumptions!$A$1:$H$1,0)),0)</f>
        <v>16698</v>
      </c>
      <c r="AY102" s="17">
        <f>ROUND(INDEX('Pop and Housing Units'!$B$2:$P$115,MATCH('Property Value Dist'!$B102,'Pop and Housing Units'!$B$2:$B$115,0),MATCH('Property Value Dist'!AY$2,'Pop and Housing Units'!$B$2:$P$2,0))*INDEX(Assumptions!$A$1:$H$16,MATCH('Property Value Dist'!AY$4,Assumptions!$A$1:$A$16,0),MATCH('Property Value Dist'!AY$2,Assumptions!$A$1:$H$1,0)),0)</f>
        <v>9855</v>
      </c>
      <c r="AZ102" s="17">
        <f>ROUND(INDEX('Pop and Housing Units'!$B$2:$P$115,MATCH('Property Value Dist'!$B102,'Pop and Housing Units'!$B$2:$B$115,0),MATCH('Property Value Dist'!AZ$2,'Pop and Housing Units'!$B$2:$P$2,0))*INDEX(Assumptions!$A$1:$H$16,MATCH('Property Value Dist'!AZ$4,Assumptions!$A$1:$A$16,0),MATCH('Property Value Dist'!AZ$2,Assumptions!$A$1:$H$1,0)),0)</f>
        <v>2372</v>
      </c>
      <c r="BA102" s="17">
        <f>ROUND(INDEX('Pop and Housing Units'!$B$2:$P$115,MATCH('Property Value Dist'!$B102,'Pop and Housing Units'!$B$2:$B$115,0),MATCH('Property Value Dist'!BA$2,'Pop and Housing Units'!$B$2:$P$2,0))*INDEX(Assumptions!$A$1:$H$16,MATCH('Property Value Dist'!BA$4,Assumptions!$A$1:$A$16,0),MATCH('Property Value Dist'!BA$2,Assumptions!$A$1:$H$1,0)),0)</f>
        <v>5475</v>
      </c>
      <c r="BB102" s="17">
        <f>ROUND(INDEX('Pop and Housing Units'!$B$2:$P$115,MATCH('Property Value Dist'!$B102,'Pop and Housing Units'!$B$2:$B$115,0),MATCH('Property Value Dist'!BB$2,'Pop and Housing Units'!$B$2:$P$2,0))*INDEX(Assumptions!$A$1:$H$16,MATCH('Property Value Dist'!BB$4,Assumptions!$A$1:$A$16,0),MATCH('Property Value Dist'!BB$2,Assumptions!$A$1:$H$1,0)),0)</f>
        <v>2920</v>
      </c>
      <c r="BC102" s="17">
        <f>ROUND(INDEX('Pop and Housing Units'!$B$2:$P$115,MATCH('Property Value Dist'!$B102,'Pop and Housing Units'!$B$2:$B$115,0),MATCH('Property Value Dist'!BC$2,'Pop and Housing Units'!$B$2:$P$2,0))*INDEX(Assumptions!$A$1:$H$16,MATCH('Property Value Dist'!BC$4,Assumptions!$A$1:$A$16,0),MATCH('Property Value Dist'!BC$2,Assumptions!$A$1:$H$1,0)),0)</f>
        <v>108748</v>
      </c>
      <c r="BD102" s="17">
        <f>ROUND(INDEX('Pop and Housing Units'!$B$2:$P$115,MATCH('Property Value Dist'!$B102,'Pop and Housing Units'!$B$2:$B$115,0),MATCH('Property Value Dist'!BD$2,'Pop and Housing Units'!$B$2:$P$2,0))*INDEX(Assumptions!$A$1:$H$16,MATCH('Property Value Dist'!BD$4,Assumptions!$A$1:$A$16,0),MATCH('Property Value Dist'!BD$2,Assumptions!$A$1:$H$1,0)),0)</f>
        <v>152531</v>
      </c>
      <c r="BE102" s="17">
        <f>ROUND(INDEX('Pop and Housing Units'!$B$2:$P$115,MATCH('Property Value Dist'!$B102,'Pop and Housing Units'!$B$2:$B$115,0),MATCH('Property Value Dist'!BE$2,'Pop and Housing Units'!$B$2:$P$2,0))*INDEX(Assumptions!$A$1:$H$16,MATCH('Property Value Dist'!BE$4,Assumptions!$A$1:$A$16,0),MATCH('Property Value Dist'!BE$2,Assumptions!$A$1:$H$1,0)),0)</f>
        <v>206468</v>
      </c>
      <c r="BF102" s="17">
        <f>ROUND(INDEX('Pop and Housing Units'!$B$2:$P$115,MATCH('Property Value Dist'!$B102,'Pop and Housing Units'!$B$2:$B$115,0),MATCH('Property Value Dist'!BF$2,'Pop and Housing Units'!$B$2:$P$2,0))*INDEX(Assumptions!$A$1:$H$16,MATCH('Property Value Dist'!BF$4,Assumptions!$A$1:$A$16,0),MATCH('Property Value Dist'!BF$2,Assumptions!$A$1:$H$1,0)),0)</f>
        <v>203848</v>
      </c>
      <c r="BG102" s="17">
        <f>ROUND(INDEX('Pop and Housing Units'!$B$2:$P$115,MATCH('Property Value Dist'!$B102,'Pop and Housing Units'!$B$2:$B$115,0),MATCH('Property Value Dist'!BG$2,'Pop and Housing Units'!$B$2:$P$2,0))*INDEX(Assumptions!$A$1:$H$16,MATCH('Property Value Dist'!BG$4,Assumptions!$A$1:$A$16,0),MATCH('Property Value Dist'!BG$2,Assumptions!$A$1:$H$1,0)),0)</f>
        <v>130148</v>
      </c>
      <c r="BH102" s="17">
        <f>ROUND(INDEX('Pop and Housing Units'!$B$2:$P$115,MATCH('Property Value Dist'!$B102,'Pop and Housing Units'!$B$2:$B$115,0),MATCH('Property Value Dist'!BH$2,'Pop and Housing Units'!$B$2:$P$2,0))*INDEX(Assumptions!$A$1:$H$16,MATCH('Property Value Dist'!BH$4,Assumptions!$A$1:$A$16,0),MATCH('Property Value Dist'!BH$2,Assumptions!$A$1:$H$1,0)),0)</f>
        <v>74136</v>
      </c>
      <c r="BI102" s="17">
        <f>ROUND(INDEX('Pop and Housing Units'!$B$2:$P$115,MATCH('Property Value Dist'!$B102,'Pop and Housing Units'!$B$2:$B$115,0),MATCH('Property Value Dist'!BI$2,'Pop and Housing Units'!$B$2:$P$2,0))*INDEX(Assumptions!$A$1:$H$16,MATCH('Property Value Dist'!BI$4,Assumptions!$A$1:$A$16,0),MATCH('Property Value Dist'!BI$2,Assumptions!$A$1:$H$1,0)),0)</f>
        <v>137573</v>
      </c>
      <c r="BJ102" s="17">
        <f>ROUND(INDEX('Pop and Housing Units'!$B$2:$P$115,MATCH('Property Value Dist'!$B102,'Pop and Housing Units'!$B$2:$B$115,0),MATCH('Property Value Dist'!BJ$2,'Pop and Housing Units'!$B$2:$P$2,0))*INDEX(Assumptions!$A$1:$H$16,MATCH('Property Value Dist'!BJ$4,Assumptions!$A$1:$A$16,0),MATCH('Property Value Dist'!BJ$2,Assumptions!$A$1:$H$1,0)),0)</f>
        <v>45748</v>
      </c>
      <c r="BK102" s="17">
        <f>ROUND(INDEX('Pop and Housing Units'!$B$2:$P$115,MATCH('Property Value Dist'!$B102,'Pop and Housing Units'!$B$2:$B$115,0),MATCH('Property Value Dist'!BK$2,'Pop and Housing Units'!$B$2:$P$2,0))*INDEX(Assumptions!$A$1:$H$16,MATCH('Property Value Dist'!BK$4,Assumptions!$A$1:$A$16,0),MATCH('Property Value Dist'!BK$2,Assumptions!$A$1:$H$1,0)),0)</f>
        <v>15177</v>
      </c>
      <c r="BL102" s="17">
        <f>ROUND(INDEX('Pop and Housing Units'!$B$2:$P$115,MATCH('Property Value Dist'!$B102,'Pop and Housing Units'!$B$2:$B$115,0),MATCH('Property Value Dist'!BL$2,'Pop and Housing Units'!$B$2:$P$2,0))*INDEX(Assumptions!$A$1:$H$16,MATCH('Property Value Dist'!BL$4,Assumptions!$A$1:$A$16,0),MATCH('Property Value Dist'!BL$2,Assumptions!$A$1:$H$1,0)),0)</f>
        <v>9827</v>
      </c>
      <c r="BM102" s="17">
        <f>ROUND(INDEX('Pop and Housing Units'!$B$2:$P$115,MATCH('Property Value Dist'!$B102,'Pop and Housing Units'!$B$2:$B$115,0),MATCH('Property Value Dist'!BM$2,'Pop and Housing Units'!$B$2:$P$2,0))*INDEX(Assumptions!$A$1:$H$16,MATCH('Property Value Dist'!BM$4,Assumptions!$A$1:$A$16,0),MATCH('Property Value Dist'!BM$2,Assumptions!$A$1:$H$1,0)),0)</f>
        <v>1965</v>
      </c>
      <c r="BN102" s="17">
        <f>ROUND(INDEX('Pop and Housing Units'!$B$2:$P$115,MATCH('Property Value Dist'!$B102,'Pop and Housing Units'!$B$2:$B$115,0),MATCH('Property Value Dist'!BN$2,'Pop and Housing Units'!$B$2:$P$2,0))*INDEX(Assumptions!$A$1:$H$16,MATCH('Property Value Dist'!BN$4,Assumptions!$A$1:$A$16,0),MATCH('Property Value Dist'!BN$2,Assumptions!$A$1:$H$1,0)),0)</f>
        <v>328</v>
      </c>
      <c r="BO102" s="17">
        <f>ROUND(INDEX('Pop and Housing Units'!$B$2:$P$115,MATCH('Property Value Dist'!$B102,'Pop and Housing Units'!$B$2:$B$115,0),MATCH('Property Value Dist'!BO$2,'Pop and Housing Units'!$B$2:$P$2,0))*INDEX(Assumptions!$A$1:$H$16,MATCH('Property Value Dist'!BO$4,Assumptions!$A$1:$A$16,0),MATCH('Property Value Dist'!BO$2,Assumptions!$A$1:$H$1,0)),0)</f>
        <v>5350</v>
      </c>
      <c r="BP102" s="17">
        <f>ROUND(INDEX('Pop and Housing Units'!$B$2:$P$115,MATCH('Property Value Dist'!$B102,'Pop and Housing Units'!$B$2:$B$115,0),MATCH('Property Value Dist'!BP$2,'Pop and Housing Units'!$B$2:$P$2,0))*INDEX(Assumptions!$A$1:$H$16,MATCH('Property Value Dist'!BP$4,Assumptions!$A$1:$A$16,0),MATCH('Property Value Dist'!BP$2,Assumptions!$A$1:$H$1,0)),0)</f>
        <v>26958</v>
      </c>
      <c r="BQ102" s="17">
        <f>ROUND(INDEX('Pop and Housing Units'!$B$2:$P$115,MATCH('Property Value Dist'!$B102,'Pop and Housing Units'!$B$2:$B$115,0),MATCH('Property Value Dist'!BQ$2,'Pop and Housing Units'!$B$2:$P$2,0))*INDEX(Assumptions!$A$1:$H$16,MATCH('Property Value Dist'!BQ$4,Assumptions!$A$1:$A$16,0),MATCH('Property Value Dist'!BQ$2,Assumptions!$A$1:$H$1,0)),0)</f>
        <v>56082</v>
      </c>
      <c r="BR102" s="17">
        <f>ROUND(INDEX('Pop and Housing Units'!$B$2:$P$115,MATCH('Property Value Dist'!$B102,'Pop and Housing Units'!$B$2:$B$115,0),MATCH('Property Value Dist'!BR$2,'Pop and Housing Units'!$B$2:$P$2,0))*INDEX(Assumptions!$A$1:$H$16,MATCH('Property Value Dist'!BR$4,Assumptions!$A$1:$A$16,0),MATCH('Property Value Dist'!BR$2,Assumptions!$A$1:$H$1,0)),0)</f>
        <v>47452</v>
      </c>
      <c r="BS102" s="17">
        <f>ROUND(INDEX('Pop and Housing Units'!$B$2:$P$115,MATCH('Property Value Dist'!$B102,'Pop and Housing Units'!$B$2:$B$115,0),MATCH('Property Value Dist'!BS$2,'Pop and Housing Units'!$B$2:$P$2,0))*INDEX(Assumptions!$A$1:$H$16,MATCH('Property Value Dist'!BS$4,Assumptions!$A$1:$A$16,0),MATCH('Property Value Dist'!BS$2,Assumptions!$A$1:$H$1,0)),0)</f>
        <v>57006</v>
      </c>
      <c r="BT102" s="17">
        <f>ROUND(INDEX('Pop and Housing Units'!$B$2:$P$115,MATCH('Property Value Dist'!$B102,'Pop and Housing Units'!$B$2:$B$115,0),MATCH('Property Value Dist'!BT$2,'Pop and Housing Units'!$B$2:$P$2,0))*INDEX(Assumptions!$A$1:$H$16,MATCH('Property Value Dist'!BT$4,Assumptions!$A$1:$A$16,0),MATCH('Property Value Dist'!BT$2,Assumptions!$A$1:$H$1,0)),0)</f>
        <v>36406</v>
      </c>
      <c r="BU102" s="17">
        <f>ROUND(INDEX('Pop and Housing Units'!$B$2:$P$115,MATCH('Property Value Dist'!$B102,'Pop and Housing Units'!$B$2:$B$115,0),MATCH('Property Value Dist'!BU$2,'Pop and Housing Units'!$B$2:$P$2,0))*INDEX(Assumptions!$A$1:$H$16,MATCH('Property Value Dist'!BU$4,Assumptions!$A$1:$A$16,0),MATCH('Property Value Dist'!BU$2,Assumptions!$A$1:$H$1,0)),0)</f>
        <v>20671</v>
      </c>
      <c r="BV102" s="17">
        <f>ROUND(INDEX('Pop and Housing Units'!$B$2:$P$115,MATCH('Property Value Dist'!$B102,'Pop and Housing Units'!$B$2:$B$115,0),MATCH('Property Value Dist'!BV$2,'Pop and Housing Units'!$B$2:$P$2,0))*INDEX(Assumptions!$A$1:$H$16,MATCH('Property Value Dist'!BV$4,Assumptions!$A$1:$A$16,0),MATCH('Property Value Dist'!BV$2,Assumptions!$A$1:$H$1,0)),0)</f>
        <v>60451</v>
      </c>
      <c r="BW102" s="17">
        <f>ROUND(INDEX('Pop and Housing Units'!$B$2:$P$115,MATCH('Property Value Dist'!$B102,'Pop and Housing Units'!$B$2:$B$115,0),MATCH('Property Value Dist'!BW$2,'Pop and Housing Units'!$B$2:$P$2,0))*INDEX(Assumptions!$A$1:$H$16,MATCH('Property Value Dist'!BW$4,Assumptions!$A$1:$A$16,0),MATCH('Property Value Dist'!BW$2,Assumptions!$A$1:$H$1,0)),0)</f>
        <v>28450</v>
      </c>
      <c r="BX102" s="17">
        <f>ROUND(INDEX('Pop and Housing Units'!$B$2:$P$115,MATCH('Property Value Dist'!$B102,'Pop and Housing Units'!$B$2:$B$115,0),MATCH('Property Value Dist'!BX$2,'Pop and Housing Units'!$B$2:$P$2,0))*INDEX(Assumptions!$A$1:$H$16,MATCH('Property Value Dist'!BX$4,Assumptions!$A$1:$A$16,0),MATCH('Property Value Dist'!BX$2,Assumptions!$A$1:$H$1,0)),0)</f>
        <v>10833</v>
      </c>
      <c r="BY102" s="17">
        <f>ROUND(INDEX('Pop and Housing Units'!$B$2:$P$115,MATCH('Property Value Dist'!$B102,'Pop and Housing Units'!$B$2:$B$115,0),MATCH('Property Value Dist'!BY$2,'Pop and Housing Units'!$B$2:$P$2,0))*INDEX(Assumptions!$A$1:$H$16,MATCH('Property Value Dist'!BY$4,Assumptions!$A$1:$A$16,0),MATCH('Property Value Dist'!BY$2,Assumptions!$A$1:$H$1,0)),0)</f>
        <v>5612</v>
      </c>
      <c r="BZ102" s="17">
        <f>ROUND(INDEX('Pop and Housing Units'!$B$2:$P$115,MATCH('Property Value Dist'!$B102,'Pop and Housing Units'!$B$2:$B$115,0),MATCH('Property Value Dist'!BZ$2,'Pop and Housing Units'!$B$2:$P$2,0))*INDEX(Assumptions!$A$1:$H$16,MATCH('Property Value Dist'!BZ$4,Assumptions!$A$1:$A$16,0),MATCH('Property Value Dist'!BZ$2,Assumptions!$A$1:$H$1,0)),0)</f>
        <v>3836</v>
      </c>
      <c r="CA102" s="17">
        <f>ROUND(INDEX('Pop and Housing Units'!$B$2:$P$115,MATCH('Property Value Dist'!$B102,'Pop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102" s="17">
        <f>ROUND(INDEX('Pop and Housing Units'!$B$2:$P$115,MATCH('Property Value Dist'!$B102,'Pop and Housing Units'!$B$2:$B$115,0),MATCH('Property Value Dist'!CB$2,'Pop and Housing Units'!$B$2:$P$2,0))*INDEX(Assumptions!$A$1:$H$16,MATCH('Property Value Dist'!CB$4,Assumptions!$A$1:$A$16,0),MATCH('Property Value Dist'!CB$2,Assumptions!$A$1:$H$1,0)),0)</f>
        <v>1421</v>
      </c>
    </row>
    <row r="103" spans="2:80">
      <c r="B103" s="18">
        <f t="shared" si="7"/>
        <v>2118</v>
      </c>
      <c r="C103" s="19">
        <f>ROUND(INDEX('Pop and Housing Units'!$B$2:$P$115,MATCH('Property Value Dist'!$B103,'Pop and Housing Units'!$B$2:$B$115,0),MATCH('Property Value Dist'!C$2,'Pop and Housing Units'!$B$2:$P$2,0))*INDEX(Assumptions!$A$1:$H$16,MATCH('Property Value Dist'!C$4,Assumptions!$A$1:$A$16,0),MATCH('Property Value Dist'!C$2,Assumptions!$A$1:$H$1,0)),0)</f>
        <v>2926640</v>
      </c>
      <c r="D103" s="19">
        <f>ROUND(INDEX('Pop and Housing Units'!$B$2:$P$115,MATCH('Property Value Dist'!$B103,'Pop and Housing Units'!$B$2:$B$115,0),MATCH('Property Value Dist'!D$2,'Pop and Housing Units'!$B$2:$P$2,0))*INDEX(Assumptions!$A$1:$H$16,MATCH('Property Value Dist'!D$4,Assumptions!$A$1:$A$16,0),MATCH('Property Value Dist'!D$2,Assumptions!$A$1:$H$1,0)),0)</f>
        <v>3124018</v>
      </c>
      <c r="E103" s="19">
        <f>ROUND(INDEX('Pop and Housing Units'!$B$2:$P$115,MATCH('Property Value Dist'!$B103,'Pop and Housing Units'!$B$2:$B$115,0),MATCH('Property Value Dist'!E$2,'Pop and Housing Units'!$B$2:$P$2,0))*INDEX(Assumptions!$A$1:$H$16,MATCH('Property Value Dist'!E$4,Assumptions!$A$1:$A$16,0),MATCH('Property Value Dist'!E$2,Assumptions!$A$1:$H$1,0)),0)</f>
        <v>4730267</v>
      </c>
      <c r="F103" s="19">
        <f>ROUND(INDEX('Pop and Housing Units'!$B$2:$P$115,MATCH('Property Value Dist'!$B103,'Pop and Housing Units'!$B$2:$B$115,0),MATCH('Property Value Dist'!F$2,'Pop and Housing Units'!$B$2:$P$2,0))*INDEX(Assumptions!$A$1:$H$16,MATCH('Property Value Dist'!F$4,Assumptions!$A$1:$A$16,0),MATCH('Property Value Dist'!F$2,Assumptions!$A$1:$H$1,0)),0)</f>
        <v>10917048</v>
      </c>
      <c r="G103" s="19">
        <f>ROUND(INDEX('Pop and Housing Units'!$B$2:$P$115,MATCH('Property Value Dist'!$B103,'Pop and Housing Units'!$B$2:$B$115,0),MATCH('Property Value Dist'!G$2,'Pop and Housing Units'!$B$2:$P$2,0))*INDEX(Assumptions!$A$1:$H$16,MATCH('Property Value Dist'!G$4,Assumptions!$A$1:$A$16,0),MATCH('Property Value Dist'!G$2,Assumptions!$A$1:$H$1,0)),0)</f>
        <v>7337019</v>
      </c>
      <c r="H103" s="19">
        <f>ROUND(INDEX('Pop and Housing Units'!$B$2:$P$115,MATCH('Property Value Dist'!$B103,'Pop and Housing Units'!$B$2:$B$115,0),MATCH('Property Value Dist'!H$2,'Pop and Housing Units'!$B$2:$P$2,0))*INDEX(Assumptions!$A$1:$H$16,MATCH('Property Value Dist'!H$4,Assumptions!$A$1:$A$16,0),MATCH('Property Value Dist'!H$2,Assumptions!$A$1:$H$1,0)),0)</f>
        <v>5567422</v>
      </c>
      <c r="I103" s="19">
        <f>ROUND(INDEX('Pop and Housing Units'!$B$2:$P$115,MATCH('Property Value Dist'!$B103,'Pop and Housing Units'!$B$2:$B$115,0),MATCH('Property Value Dist'!I$2,'Pop and Housing Units'!$B$2:$P$2,0))*INDEX(Assumptions!$A$1:$H$16,MATCH('Property Value Dist'!I$4,Assumptions!$A$1:$A$16,0),MATCH('Property Value Dist'!I$2,Assumptions!$A$1:$H$1,0)),0)</f>
        <v>15599672</v>
      </c>
      <c r="J103" s="19">
        <f>ROUND(INDEX('Pop and Housing Units'!$B$2:$P$115,MATCH('Property Value Dist'!$B103,'Pop and Housing Units'!$B$2:$B$115,0),MATCH('Property Value Dist'!J$2,'Pop and Housing Units'!$B$2:$P$2,0))*INDEX(Assumptions!$A$1:$H$16,MATCH('Property Value Dist'!J$4,Assumptions!$A$1:$A$16,0),MATCH('Property Value Dist'!J$2,Assumptions!$A$1:$H$1,0)),0)</f>
        <v>7833867</v>
      </c>
      <c r="K103" s="19">
        <f>ROUND(INDEX('Pop and Housing Units'!$B$2:$P$115,MATCH('Property Value Dist'!$B103,'Pop and Housing Units'!$B$2:$B$115,0),MATCH('Property Value Dist'!K$2,'Pop and Housing Units'!$B$2:$P$2,0))*INDEX(Assumptions!$A$1:$H$16,MATCH('Property Value Dist'!K$4,Assumptions!$A$1:$A$16,0),MATCH('Property Value Dist'!K$2,Assumptions!$A$1:$H$1,0)),0)</f>
        <v>3593642</v>
      </c>
      <c r="L103" s="19">
        <f>ROUND(INDEX('Pop and Housing Units'!$B$2:$P$115,MATCH('Property Value Dist'!$B103,'Pop and Housing Units'!$B$2:$B$115,0),MATCH('Property Value Dist'!L$2,'Pop and Housing Units'!$B$2:$P$2,0))*INDEX(Assumptions!$A$1:$H$16,MATCH('Property Value Dist'!L$4,Assumptions!$A$1:$A$16,0),MATCH('Property Value Dist'!L$2,Assumptions!$A$1:$H$1,0)),0)</f>
        <v>3899918</v>
      </c>
      <c r="M103" s="19">
        <f>ROUND(INDEX('Pop and Housing Units'!$B$2:$P$115,MATCH('Property Value Dist'!$B103,'Pop and Housing Units'!$B$2:$B$115,0),MATCH('Property Value Dist'!M$2,'Pop and Housing Units'!$B$2:$P$2,0))*INDEX(Assumptions!$A$1:$H$16,MATCH('Property Value Dist'!M$4,Assumptions!$A$1:$A$16,0),MATCH('Property Value Dist'!M$2,Assumptions!$A$1:$H$1,0)),0)</f>
        <v>1354422</v>
      </c>
      <c r="N103" s="19">
        <f>ROUND(INDEX('Pop and Housing Units'!$B$2:$P$115,MATCH('Property Value Dist'!$B103,'Pop and Housing Units'!$B$2:$B$115,0),MATCH('Property Value Dist'!N$2,'Pop and Housing Units'!$B$2:$P$2,0))*INDEX(Assumptions!$A$1:$H$16,MATCH('Property Value Dist'!N$4,Assumptions!$A$1:$A$16,0),MATCH('Property Value Dist'!N$2,Assumptions!$A$1:$H$1,0)),0)</f>
        <v>769094</v>
      </c>
      <c r="O103" s="19">
        <f>ROUND(INDEX('Pop and Housing Units'!$B$2:$P$115,MATCH('Property Value Dist'!$B103,'Pop and Housing Units'!$B$2:$B$115,0),MATCH('Property Value Dist'!O$2,'Pop and Housing Units'!$B$2:$P$2,0))*INDEX(Assumptions!$A$1:$H$16,MATCH('Property Value Dist'!O$4,Assumptions!$A$1:$A$16,0),MATCH('Property Value Dist'!O$2,Assumptions!$A$1:$H$1,0)),0)</f>
        <v>408368</v>
      </c>
      <c r="P103" s="19">
        <f>ROUND(INDEX('Pop and Housing Units'!$B$2:$P$115,MATCH('Property Value Dist'!$B103,'Pop and Housing Units'!$B$2:$B$115,0),MATCH('Property Value Dist'!P$2,'Pop and Housing Units'!$B$2:$P$2,0))*INDEX(Assumptions!$A$1:$H$16,MATCH('Property Value Dist'!P$4,Assumptions!$A$1:$A$16,0),MATCH('Property Value Dist'!P$2,Assumptions!$A$1:$H$1,0)),0)</f>
        <v>2989117</v>
      </c>
      <c r="Q103" s="19">
        <f>ROUND(INDEX('Pop and Housing Units'!$B$2:$P$115,MATCH('Property Value Dist'!$B103,'Pop and Housing Units'!$B$2:$B$115,0),MATCH('Property Value Dist'!Q$2,'Pop and Housing Units'!$B$2:$P$2,0))*INDEX(Assumptions!$A$1:$H$16,MATCH('Property Value Dist'!Q$4,Assumptions!$A$1:$A$16,0),MATCH('Property Value Dist'!Q$2,Assumptions!$A$1:$H$1,0)),0)</f>
        <v>2535791</v>
      </c>
      <c r="R103" s="19">
        <f>ROUND(INDEX('Pop and Housing Units'!$B$2:$P$115,MATCH('Property Value Dist'!$B103,'Pop and Housing Units'!$B$2:$B$115,0),MATCH('Property Value Dist'!R$2,'Pop and Housing Units'!$B$2:$P$2,0))*INDEX(Assumptions!$A$1:$H$16,MATCH('Property Value Dist'!R$4,Assumptions!$A$1:$A$16,0),MATCH('Property Value Dist'!R$2,Assumptions!$A$1:$H$1,0)),0)</f>
        <v>3272446</v>
      </c>
      <c r="S103" s="19">
        <f>ROUND(INDEX('Pop and Housing Units'!$B$2:$P$115,MATCH('Property Value Dist'!$B103,'Pop and Housing Units'!$B$2:$B$115,0),MATCH('Property Value Dist'!S$2,'Pop and Housing Units'!$B$2:$P$2,0))*INDEX(Assumptions!$A$1:$H$16,MATCH('Property Value Dist'!S$4,Assumptions!$A$1:$A$16,0),MATCH('Property Value Dist'!S$2,Assumptions!$A$1:$H$1,0)),0)</f>
        <v>7229603</v>
      </c>
      <c r="T103" s="19">
        <f>ROUND(INDEX('Pop and Housing Units'!$B$2:$P$115,MATCH('Property Value Dist'!$B103,'Pop and Housing Units'!$B$2:$B$115,0),MATCH('Property Value Dist'!T$2,'Pop and Housing Units'!$B$2:$P$2,0))*INDEX(Assumptions!$A$1:$H$16,MATCH('Property Value Dist'!T$4,Assumptions!$A$1:$A$16,0),MATCH('Property Value Dist'!T$2,Assumptions!$A$1:$H$1,0)),0)</f>
        <v>5288801</v>
      </c>
      <c r="U103" s="19">
        <f>ROUND(INDEX('Pop and Housing Units'!$B$2:$P$115,MATCH('Property Value Dist'!$B103,'Pop and Housing Units'!$B$2:$B$115,0),MATCH('Property Value Dist'!U$2,'Pop and Housing Units'!$B$2:$P$2,0))*INDEX(Assumptions!$A$1:$H$16,MATCH('Property Value Dist'!U$4,Assumptions!$A$1:$A$16,0),MATCH('Property Value Dist'!U$2,Assumptions!$A$1:$H$1,0)),0)</f>
        <v>4471870</v>
      </c>
      <c r="V103" s="19">
        <f>ROUND(INDEX('Pop and Housing Units'!$B$2:$P$115,MATCH('Property Value Dist'!$B103,'Pop and Housing Units'!$B$2:$B$115,0),MATCH('Property Value Dist'!V$2,'Pop and Housing Units'!$B$2:$P$2,0))*INDEX(Assumptions!$A$1:$H$16,MATCH('Property Value Dist'!V$4,Assumptions!$A$1:$A$16,0),MATCH('Property Value Dist'!V$2,Assumptions!$A$1:$H$1,0)),0)</f>
        <v>11540920</v>
      </c>
      <c r="W103" s="19">
        <f>ROUND(INDEX('Pop and Housing Units'!$B$2:$P$115,MATCH('Property Value Dist'!$B103,'Pop and Housing Units'!$B$2:$B$115,0),MATCH('Property Value Dist'!W$2,'Pop and Housing Units'!$B$2:$P$2,0))*INDEX(Assumptions!$A$1:$H$16,MATCH('Property Value Dist'!W$4,Assumptions!$A$1:$A$16,0),MATCH('Property Value Dist'!W$2,Assumptions!$A$1:$H$1,0)),0)</f>
        <v>5317134</v>
      </c>
      <c r="X103" s="19">
        <f>ROUND(INDEX('Pop and Housing Units'!$B$2:$P$115,MATCH('Property Value Dist'!$B103,'Pop and Housing Units'!$B$2:$B$115,0),MATCH('Property Value Dist'!X$2,'Pop and Housing Units'!$B$2:$P$2,0))*INDEX(Assumptions!$A$1:$H$16,MATCH('Property Value Dist'!X$4,Assumptions!$A$1:$A$16,0),MATCH('Property Value Dist'!X$2,Assumptions!$A$1:$H$1,0)),0)</f>
        <v>2294962</v>
      </c>
      <c r="Y103" s="19">
        <f>ROUND(INDEX('Pop and Housing Units'!$B$2:$P$115,MATCH('Property Value Dist'!$B103,'Pop and Housing Units'!$B$2:$B$115,0),MATCH('Property Value Dist'!Y$2,'Pop and Housing Units'!$B$2:$P$2,0))*INDEX(Assumptions!$A$1:$H$16,MATCH('Property Value Dist'!Y$4,Assumptions!$A$1:$A$16,0),MATCH('Property Value Dist'!Y$2,Assumptions!$A$1:$H$1,0)),0)</f>
        <v>1463865</v>
      </c>
      <c r="Z103" s="19">
        <f>ROUND(INDEX('Pop and Housing Units'!$B$2:$P$115,MATCH('Property Value Dist'!$B103,'Pop and Housing Units'!$B$2:$B$115,0),MATCH('Property Value Dist'!Z$2,'Pop and Housing Units'!$B$2:$P$2,0))*INDEX(Assumptions!$A$1:$H$16,MATCH('Property Value Dist'!Z$4,Assumptions!$A$1:$A$16,0),MATCH('Property Value Dist'!Z$2,Assumptions!$A$1:$H$1,0)),0)</f>
        <v>377772</v>
      </c>
      <c r="AA103" s="19">
        <f>ROUND(INDEX('Pop and Housing Units'!$B$2:$P$115,MATCH('Property Value Dist'!$B103,'Pop and Housing Units'!$B$2:$B$115,0),MATCH('Property Value Dist'!AA$2,'Pop and Housing Units'!$B$2:$P$2,0))*INDEX(Assumptions!$A$1:$H$16,MATCH('Property Value Dist'!AA$4,Assumptions!$A$1:$A$16,0),MATCH('Property Value Dist'!AA$2,Assumptions!$A$1:$H$1,0)),0)</f>
        <v>264440</v>
      </c>
      <c r="AB103" s="19">
        <f>ROUND(INDEX('Pop and Housing Units'!$B$2:$P$115,MATCH('Property Value Dist'!$B103,'Pop and Housing Units'!$B$2:$B$115,0),MATCH('Property Value Dist'!AB$2,'Pop and Housing Units'!$B$2:$P$2,0))*INDEX(Assumptions!$A$1:$H$16,MATCH('Property Value Dist'!AB$4,Assumptions!$A$1:$A$16,0),MATCH('Property Value Dist'!AB$2,Assumptions!$A$1:$H$1,0)),0)</f>
        <v>174719</v>
      </c>
      <c r="AC103" s="19">
        <f>ROUND(INDEX('Pop and Housing Units'!$B$2:$P$115,MATCH('Property Value Dist'!$B103,'Pop and Housing Units'!$B$2:$B$115,0),MATCH('Property Value Dist'!AC$2,'Pop and Housing Units'!$B$2:$P$2,0))*INDEX(Assumptions!$A$1:$H$16,MATCH('Property Value Dist'!AC$4,Assumptions!$A$1:$A$16,0),MATCH('Property Value Dist'!AC$2,Assumptions!$A$1:$H$1,0)),0)</f>
        <v>1899512</v>
      </c>
      <c r="AD103" s="19">
        <f>ROUND(INDEX('Pop and Housing Units'!$B$2:$P$115,MATCH('Property Value Dist'!$B103,'Pop and Housing Units'!$B$2:$B$115,0),MATCH('Property Value Dist'!AD$2,'Pop and Housing Units'!$B$2:$P$2,0))*INDEX(Assumptions!$A$1:$H$16,MATCH('Property Value Dist'!AD$4,Assumptions!$A$1:$A$16,0),MATCH('Property Value Dist'!AD$2,Assumptions!$A$1:$H$1,0)),0)</f>
        <v>3324145</v>
      </c>
      <c r="AE103" s="19">
        <f>ROUND(INDEX('Pop and Housing Units'!$B$2:$P$115,MATCH('Property Value Dist'!$B103,'Pop and Housing Units'!$B$2:$B$115,0),MATCH('Property Value Dist'!AE$2,'Pop and Housing Units'!$B$2:$P$2,0))*INDEX(Assumptions!$A$1:$H$16,MATCH('Property Value Dist'!AE$4,Assumptions!$A$1:$A$16,0),MATCH('Property Value Dist'!AE$2,Assumptions!$A$1:$H$1,0)),0)</f>
        <v>5991999</v>
      </c>
      <c r="AF103" s="19">
        <f>ROUND(INDEX('Pop and Housing Units'!$B$2:$P$115,MATCH('Property Value Dist'!$B103,'Pop and Housing Units'!$B$2:$B$115,0),MATCH('Property Value Dist'!AF$2,'Pop and Housing Units'!$B$2:$P$2,0))*INDEX(Assumptions!$A$1:$H$16,MATCH('Property Value Dist'!AF$4,Assumptions!$A$1:$A$16,0),MATCH('Property Value Dist'!AF$2,Assumptions!$A$1:$H$1,0)),0)</f>
        <v>11530462</v>
      </c>
      <c r="AG103" s="19">
        <f>ROUND(INDEX('Pop and Housing Units'!$B$2:$P$115,MATCH('Property Value Dist'!$B103,'Pop and Housing Units'!$B$2:$B$115,0),MATCH('Property Value Dist'!AG$2,'Pop and Housing Units'!$B$2:$P$2,0))*INDEX(Assumptions!$A$1:$H$16,MATCH('Property Value Dist'!AG$4,Assumptions!$A$1:$A$16,0),MATCH('Property Value Dist'!AG$2,Assumptions!$A$1:$H$1,0)),0)</f>
        <v>5618499</v>
      </c>
      <c r="AH103" s="19">
        <f>ROUND(INDEX('Pop and Housing Units'!$B$2:$P$115,MATCH('Property Value Dist'!$B103,'Pop and Housing Units'!$B$2:$B$115,0),MATCH('Property Value Dist'!AH$2,'Pop and Housing Units'!$B$2:$P$2,0))*INDEX(Assumptions!$A$1:$H$16,MATCH('Property Value Dist'!AH$4,Assumptions!$A$1:$A$16,0),MATCH('Property Value Dist'!AH$2,Assumptions!$A$1:$H$1,0)),0)</f>
        <v>4060473</v>
      </c>
      <c r="AI103" s="19">
        <f>ROUND(INDEX('Pop and Housing Units'!$B$2:$P$115,MATCH('Property Value Dist'!$B103,'Pop and Housing Units'!$B$2:$B$115,0),MATCH('Property Value Dist'!AI$2,'Pop and Housing Units'!$B$2:$P$2,0))*INDEX(Assumptions!$A$1:$H$16,MATCH('Property Value Dist'!AI$4,Assumptions!$A$1:$A$16,0),MATCH('Property Value Dist'!AI$2,Assumptions!$A$1:$H$1,0)),0)</f>
        <v>10105828</v>
      </c>
      <c r="AJ103" s="19">
        <f>ROUND(INDEX('Pop and Housing Units'!$B$2:$P$115,MATCH('Property Value Dist'!$B103,'Pop and Housing Units'!$B$2:$B$115,0),MATCH('Property Value Dist'!AJ$2,'Pop and Housing Units'!$B$2:$P$2,0))*INDEX(Assumptions!$A$1:$H$16,MATCH('Property Value Dist'!AJ$4,Assumptions!$A$1:$A$16,0),MATCH('Property Value Dist'!AJ$2,Assumptions!$A$1:$H$1,0)),0)</f>
        <v>5378392</v>
      </c>
      <c r="AK103" s="19">
        <f>ROUND(INDEX('Pop and Housing Units'!$B$2:$P$115,MATCH('Property Value Dist'!$B103,'Pop and Housing Units'!$B$2:$B$115,0),MATCH('Property Value Dist'!AK$2,'Pop and Housing Units'!$B$2:$P$2,0))*INDEX(Assumptions!$A$1:$H$16,MATCH('Property Value Dist'!AK$4,Assumptions!$A$1:$A$16,0),MATCH('Property Value Dist'!AK$2,Assumptions!$A$1:$H$1,0)),0)</f>
        <v>2315697</v>
      </c>
      <c r="AL103" s="19">
        <f>ROUND(INDEX('Pop and Housing Units'!$B$2:$P$115,MATCH('Property Value Dist'!$B103,'Pop and Housing Units'!$B$2:$B$115,0),MATCH('Property Value Dist'!AL$2,'Pop and Housing Units'!$B$2:$P$2,0))*INDEX(Assumptions!$A$1:$H$16,MATCH('Property Value Dist'!AL$4,Assumptions!$A$1:$A$16,0),MATCH('Property Value Dist'!AL$2,Assumptions!$A$1:$H$1,0)),0)</f>
        <v>2273011</v>
      </c>
      <c r="AM103" s="19">
        <f>ROUND(INDEX('Pop and Housing Units'!$B$2:$P$115,MATCH('Property Value Dist'!$B103,'Pop and Housing Units'!$B$2:$B$115,0),MATCH('Property Value Dist'!AM$2,'Pop and Housing Units'!$B$2:$P$2,0))*INDEX(Assumptions!$A$1:$H$16,MATCH('Property Value Dist'!AM$4,Assumptions!$A$1:$A$16,0),MATCH('Property Value Dist'!AM$2,Assumptions!$A$1:$H$1,0)),0)</f>
        <v>464206</v>
      </c>
      <c r="AN103" s="19">
        <f>ROUND(INDEX('Pop and Housing Units'!$B$2:$P$115,MATCH('Property Value Dist'!$B103,'Pop and Housing Units'!$B$2:$B$115,0),MATCH('Property Value Dist'!AN$2,'Pop and Housing Units'!$B$2:$P$2,0))*INDEX(Assumptions!$A$1:$H$16,MATCH('Property Value Dist'!AN$4,Assumptions!$A$1:$A$16,0),MATCH('Property Value Dist'!AN$2,Assumptions!$A$1:$H$1,0)),0)</f>
        <v>192085</v>
      </c>
      <c r="AO103" s="19">
        <f>ROUND(INDEX('Pop and Housing Units'!$B$2:$P$115,MATCH('Property Value Dist'!$B103,'Pop and Housing Units'!$B$2:$B$115,0),MATCH('Property Value Dist'!AO$2,'Pop and Housing Units'!$B$2:$P$2,0))*INDEX(Assumptions!$A$1:$H$16,MATCH('Property Value Dist'!AO$4,Assumptions!$A$1:$A$16,0),MATCH('Property Value Dist'!AO$2,Assumptions!$A$1:$H$1,0)),0)</f>
        <v>202757</v>
      </c>
      <c r="AP103" s="19">
        <f>ROUND(INDEX('Pop and Housing Units'!$B$2:$P$115,MATCH('Property Value Dist'!$B103,'Pop and Housing Units'!$B$2:$B$115,0),MATCH('Property Value Dist'!AP$2,'Pop and Housing Units'!$B$2:$P$2,0))*INDEX(Assumptions!$A$1:$H$16,MATCH('Property Value Dist'!AP$4,Assumptions!$A$1:$A$16,0),MATCH('Property Value Dist'!AP$2,Assumptions!$A$1:$H$1,0)),0)</f>
        <v>172536</v>
      </c>
      <c r="AQ103" s="19">
        <f>ROUND(INDEX('Pop and Housing Units'!$B$2:$P$115,MATCH('Property Value Dist'!$B103,'Pop and Housing Units'!$B$2:$B$115,0),MATCH('Property Value Dist'!AQ$2,'Pop and Housing Units'!$B$2:$P$2,0))*INDEX(Assumptions!$A$1:$H$16,MATCH('Property Value Dist'!AQ$4,Assumptions!$A$1:$A$16,0),MATCH('Property Value Dist'!AQ$2,Assumptions!$A$1:$H$1,0)),0)</f>
        <v>173087</v>
      </c>
      <c r="AR103" s="19">
        <f>ROUND(INDEX('Pop and Housing Units'!$B$2:$P$115,MATCH('Property Value Dist'!$B103,'Pop and Housing Units'!$B$2:$B$115,0),MATCH('Property Value Dist'!AR$2,'Pop and Housing Units'!$B$2:$P$2,0))*INDEX(Assumptions!$A$1:$H$16,MATCH('Property Value Dist'!AR$4,Assumptions!$A$1:$A$16,0),MATCH('Property Value Dist'!AR$2,Assumptions!$A$1:$H$1,0)),0)</f>
        <v>144667</v>
      </c>
      <c r="AS103" s="19">
        <f>ROUND(INDEX('Pop and Housing Units'!$B$2:$P$115,MATCH('Property Value Dist'!$B103,'Pop and Housing Units'!$B$2:$B$115,0),MATCH('Property Value Dist'!AS$2,'Pop and Housing Units'!$B$2:$P$2,0))*INDEX(Assumptions!$A$1:$H$16,MATCH('Property Value Dist'!AS$4,Assumptions!$A$1:$A$16,0),MATCH('Property Value Dist'!AS$2,Assumptions!$A$1:$H$1,0)),0)</f>
        <v>158235</v>
      </c>
      <c r="AT103" s="19">
        <f>ROUND(INDEX('Pop and Housing Units'!$B$2:$P$115,MATCH('Property Value Dist'!$B103,'Pop and Housing Units'!$B$2:$B$115,0),MATCH('Property Value Dist'!AT$2,'Pop and Housing Units'!$B$2:$P$2,0))*INDEX(Assumptions!$A$1:$H$16,MATCH('Property Value Dist'!AT$4,Assumptions!$A$1:$A$16,0),MATCH('Property Value Dist'!AT$2,Assumptions!$A$1:$H$1,0)),0)</f>
        <v>80309</v>
      </c>
      <c r="AU103" s="19">
        <f>ROUND(INDEX('Pop and Housing Units'!$B$2:$P$115,MATCH('Property Value Dist'!$B103,'Pop and Housing Units'!$B$2:$B$115,0),MATCH('Property Value Dist'!AU$2,'Pop and Housing Units'!$B$2:$P$2,0))*INDEX(Assumptions!$A$1:$H$16,MATCH('Property Value Dist'!AU$4,Assumptions!$A$1:$A$16,0),MATCH('Property Value Dist'!AU$2,Assumptions!$A$1:$H$1,0)),0)</f>
        <v>30895</v>
      </c>
      <c r="AV103" s="19">
        <f>ROUND(INDEX('Pop and Housing Units'!$B$2:$P$115,MATCH('Property Value Dist'!$B103,'Pop and Housing Units'!$B$2:$B$115,0),MATCH('Property Value Dist'!AV$2,'Pop and Housing Units'!$B$2:$P$2,0))*INDEX(Assumptions!$A$1:$H$16,MATCH('Property Value Dist'!AV$4,Assumptions!$A$1:$A$16,0),MATCH('Property Value Dist'!AV$2,Assumptions!$A$1:$H$1,0)),0)</f>
        <v>92869</v>
      </c>
      <c r="AW103" s="19">
        <f>ROUND(INDEX('Pop and Housing Units'!$B$2:$P$115,MATCH('Property Value Dist'!$B103,'Pop and Housing Units'!$B$2:$B$115,0),MATCH('Property Value Dist'!AW$2,'Pop and Housing Units'!$B$2:$P$2,0))*INDEX(Assumptions!$A$1:$H$16,MATCH('Property Value Dist'!AW$4,Assumptions!$A$1:$A$16,0),MATCH('Property Value Dist'!AW$2,Assumptions!$A$1:$H$1,0)),0)</f>
        <v>26678</v>
      </c>
      <c r="AX103" s="19">
        <f>ROUND(INDEX('Pop and Housing Units'!$B$2:$P$115,MATCH('Property Value Dist'!$B103,'Pop and Housing Units'!$B$2:$B$115,0),MATCH('Property Value Dist'!AX$2,'Pop and Housing Units'!$B$2:$P$2,0))*INDEX(Assumptions!$A$1:$H$16,MATCH('Property Value Dist'!AX$4,Assumptions!$A$1:$A$16,0),MATCH('Property Value Dist'!AX$2,Assumptions!$A$1:$H$1,0)),0)</f>
        <v>16777</v>
      </c>
      <c r="AY103" s="19">
        <f>ROUND(INDEX('Pop and Housing Units'!$B$2:$P$115,MATCH('Property Value Dist'!$B103,'Pop and Housing Units'!$B$2:$B$115,0),MATCH('Property Value Dist'!AY$2,'Pop and Housing Units'!$B$2:$P$2,0))*INDEX(Assumptions!$A$1:$H$16,MATCH('Property Value Dist'!AY$4,Assumptions!$A$1:$A$16,0),MATCH('Property Value Dist'!AY$2,Assumptions!$A$1:$H$1,0)),0)</f>
        <v>9901</v>
      </c>
      <c r="AZ103" s="19">
        <f>ROUND(INDEX('Pop and Housing Units'!$B$2:$P$115,MATCH('Property Value Dist'!$B103,'Pop and Housing Units'!$B$2:$B$115,0),MATCH('Property Value Dist'!AZ$2,'Pop and Housing Units'!$B$2:$P$2,0))*INDEX(Assumptions!$A$1:$H$16,MATCH('Property Value Dist'!AZ$4,Assumptions!$A$1:$A$16,0),MATCH('Property Value Dist'!AZ$2,Assumptions!$A$1:$H$1,0)),0)</f>
        <v>2384</v>
      </c>
      <c r="BA103" s="19">
        <f>ROUND(INDEX('Pop and Housing Units'!$B$2:$P$115,MATCH('Property Value Dist'!$B103,'Pop and Housing Units'!$B$2:$B$115,0),MATCH('Property Value Dist'!BA$2,'Pop and Housing Units'!$B$2:$P$2,0))*INDEX(Assumptions!$A$1:$H$16,MATCH('Property Value Dist'!BA$4,Assumptions!$A$1:$A$16,0),MATCH('Property Value Dist'!BA$2,Assumptions!$A$1:$H$1,0)),0)</f>
        <v>5501</v>
      </c>
      <c r="BB103" s="19">
        <f>ROUND(INDEX('Pop and Housing Units'!$B$2:$P$115,MATCH('Property Value Dist'!$B103,'Pop and Housing Units'!$B$2:$B$115,0),MATCH('Property Value Dist'!BB$2,'Pop and Housing Units'!$B$2:$P$2,0))*INDEX(Assumptions!$A$1:$H$16,MATCH('Property Value Dist'!BB$4,Assumptions!$A$1:$A$16,0),MATCH('Property Value Dist'!BB$2,Assumptions!$A$1:$H$1,0)),0)</f>
        <v>2934</v>
      </c>
      <c r="BC103" s="19">
        <f>ROUND(INDEX('Pop and Housing Units'!$B$2:$P$115,MATCH('Property Value Dist'!$B103,'Pop and Housing Units'!$B$2:$B$115,0),MATCH('Property Value Dist'!BC$2,'Pop and Housing Units'!$B$2:$P$2,0))*INDEX(Assumptions!$A$1:$H$16,MATCH('Property Value Dist'!BC$4,Assumptions!$A$1:$A$16,0),MATCH('Property Value Dist'!BC$2,Assumptions!$A$1:$H$1,0)),0)</f>
        <v>109287</v>
      </c>
      <c r="BD103" s="19">
        <f>ROUND(INDEX('Pop and Housing Units'!$B$2:$P$115,MATCH('Property Value Dist'!$B103,'Pop and Housing Units'!$B$2:$B$115,0),MATCH('Property Value Dist'!BD$2,'Pop and Housing Units'!$B$2:$P$2,0))*INDEX(Assumptions!$A$1:$H$16,MATCH('Property Value Dist'!BD$4,Assumptions!$A$1:$A$16,0),MATCH('Property Value Dist'!BD$2,Assumptions!$A$1:$H$1,0)),0)</f>
        <v>153288</v>
      </c>
      <c r="BE103" s="19">
        <f>ROUND(INDEX('Pop and Housing Units'!$B$2:$P$115,MATCH('Property Value Dist'!$B103,'Pop and Housing Units'!$B$2:$B$115,0),MATCH('Property Value Dist'!BE$2,'Pop and Housing Units'!$B$2:$P$2,0))*INDEX(Assumptions!$A$1:$H$16,MATCH('Property Value Dist'!BE$4,Assumptions!$A$1:$A$16,0),MATCH('Property Value Dist'!BE$2,Assumptions!$A$1:$H$1,0)),0)</f>
        <v>207492</v>
      </c>
      <c r="BF103" s="19">
        <f>ROUND(INDEX('Pop and Housing Units'!$B$2:$P$115,MATCH('Property Value Dist'!$B103,'Pop and Housing Units'!$B$2:$B$115,0),MATCH('Property Value Dist'!BF$2,'Pop and Housing Units'!$B$2:$P$2,0))*INDEX(Assumptions!$A$1:$H$16,MATCH('Property Value Dist'!BF$4,Assumptions!$A$1:$A$16,0),MATCH('Property Value Dist'!BF$2,Assumptions!$A$1:$H$1,0)),0)</f>
        <v>204859</v>
      </c>
      <c r="BG103" s="19">
        <f>ROUND(INDEX('Pop and Housing Units'!$B$2:$P$115,MATCH('Property Value Dist'!$B103,'Pop and Housing Units'!$B$2:$B$115,0),MATCH('Property Value Dist'!BG$2,'Pop and Housing Units'!$B$2:$P$2,0))*INDEX(Assumptions!$A$1:$H$16,MATCH('Property Value Dist'!BG$4,Assumptions!$A$1:$A$16,0),MATCH('Property Value Dist'!BG$2,Assumptions!$A$1:$H$1,0)),0)</f>
        <v>130794</v>
      </c>
      <c r="BH103" s="19">
        <f>ROUND(INDEX('Pop and Housing Units'!$B$2:$P$115,MATCH('Property Value Dist'!$B103,'Pop and Housing Units'!$B$2:$B$115,0),MATCH('Property Value Dist'!BH$2,'Pop and Housing Units'!$B$2:$P$2,0))*INDEX(Assumptions!$A$1:$H$16,MATCH('Property Value Dist'!BH$4,Assumptions!$A$1:$A$16,0),MATCH('Property Value Dist'!BH$2,Assumptions!$A$1:$H$1,0)),0)</f>
        <v>74504</v>
      </c>
      <c r="BI103" s="19">
        <f>ROUND(INDEX('Pop and Housing Units'!$B$2:$P$115,MATCH('Property Value Dist'!$B103,'Pop and Housing Units'!$B$2:$B$115,0),MATCH('Property Value Dist'!BI$2,'Pop and Housing Units'!$B$2:$P$2,0))*INDEX(Assumptions!$A$1:$H$16,MATCH('Property Value Dist'!BI$4,Assumptions!$A$1:$A$16,0),MATCH('Property Value Dist'!BI$2,Assumptions!$A$1:$H$1,0)),0)</f>
        <v>138255</v>
      </c>
      <c r="BJ103" s="19">
        <f>ROUND(INDEX('Pop and Housing Units'!$B$2:$P$115,MATCH('Property Value Dist'!$B103,'Pop and Housing Units'!$B$2:$B$115,0),MATCH('Property Value Dist'!BJ$2,'Pop and Housing Units'!$B$2:$P$2,0))*INDEX(Assumptions!$A$1:$H$16,MATCH('Property Value Dist'!BJ$4,Assumptions!$A$1:$A$16,0),MATCH('Property Value Dist'!BJ$2,Assumptions!$A$1:$H$1,0)),0)</f>
        <v>45975</v>
      </c>
      <c r="BK103" s="19">
        <f>ROUND(INDEX('Pop and Housing Units'!$B$2:$P$115,MATCH('Property Value Dist'!$B103,'Pop and Housing Units'!$B$2:$B$115,0),MATCH('Property Value Dist'!BK$2,'Pop and Housing Units'!$B$2:$P$2,0))*INDEX(Assumptions!$A$1:$H$16,MATCH('Property Value Dist'!BK$4,Assumptions!$A$1:$A$16,0),MATCH('Property Value Dist'!BK$2,Assumptions!$A$1:$H$1,0)),0)</f>
        <v>15252</v>
      </c>
      <c r="BL103" s="19">
        <f>ROUND(INDEX('Pop and Housing Units'!$B$2:$P$115,MATCH('Property Value Dist'!$B103,'Pop and Housing Units'!$B$2:$B$115,0),MATCH('Property Value Dist'!BL$2,'Pop and Housing Units'!$B$2:$P$2,0))*INDEX(Assumptions!$A$1:$H$16,MATCH('Property Value Dist'!BL$4,Assumptions!$A$1:$A$16,0),MATCH('Property Value Dist'!BL$2,Assumptions!$A$1:$H$1,0)),0)</f>
        <v>9875</v>
      </c>
      <c r="BM103" s="19">
        <f>ROUND(INDEX('Pop and Housing Units'!$B$2:$P$115,MATCH('Property Value Dist'!$B103,'Pop and Housing Units'!$B$2:$B$115,0),MATCH('Property Value Dist'!BM$2,'Pop and Housing Units'!$B$2:$P$2,0))*INDEX(Assumptions!$A$1:$H$16,MATCH('Property Value Dist'!BM$4,Assumptions!$A$1:$A$16,0),MATCH('Property Value Dist'!BM$2,Assumptions!$A$1:$H$1,0)),0)</f>
        <v>1975</v>
      </c>
      <c r="BN103" s="19">
        <f>ROUND(INDEX('Pop and Housing Units'!$B$2:$P$115,MATCH('Property Value Dist'!$B103,'Pop and Housing Units'!$B$2:$B$115,0),MATCH('Property Value Dist'!BN$2,'Pop and Housing Units'!$B$2:$P$2,0))*INDEX(Assumptions!$A$1:$H$16,MATCH('Property Value Dist'!BN$4,Assumptions!$A$1:$A$16,0),MATCH('Property Value Dist'!BN$2,Assumptions!$A$1:$H$1,0)),0)</f>
        <v>329</v>
      </c>
      <c r="BO103" s="19">
        <f>ROUND(INDEX('Pop and Housing Units'!$B$2:$P$115,MATCH('Property Value Dist'!$B103,'Pop and Housing Units'!$B$2:$B$115,0),MATCH('Property Value Dist'!BO$2,'Pop and Housing Units'!$B$2:$P$2,0))*INDEX(Assumptions!$A$1:$H$16,MATCH('Property Value Dist'!BO$4,Assumptions!$A$1:$A$16,0),MATCH('Property Value Dist'!BO$2,Assumptions!$A$1:$H$1,0)),0)</f>
        <v>5377</v>
      </c>
      <c r="BP103" s="19">
        <f>ROUND(INDEX('Pop and Housing Units'!$B$2:$P$115,MATCH('Property Value Dist'!$B103,'Pop and Housing Units'!$B$2:$B$115,0),MATCH('Property Value Dist'!BP$2,'Pop and Housing Units'!$B$2:$P$2,0))*INDEX(Assumptions!$A$1:$H$16,MATCH('Property Value Dist'!BP$4,Assumptions!$A$1:$A$16,0),MATCH('Property Value Dist'!BP$2,Assumptions!$A$1:$H$1,0)),0)</f>
        <v>27227</v>
      </c>
      <c r="BQ103" s="19">
        <f>ROUND(INDEX('Pop and Housing Units'!$B$2:$P$115,MATCH('Property Value Dist'!$B103,'Pop and Housing Units'!$B$2:$B$115,0),MATCH('Property Value Dist'!BQ$2,'Pop and Housing Units'!$B$2:$P$2,0))*INDEX(Assumptions!$A$1:$H$16,MATCH('Property Value Dist'!BQ$4,Assumptions!$A$1:$A$16,0),MATCH('Property Value Dist'!BQ$2,Assumptions!$A$1:$H$1,0)),0)</f>
        <v>56643</v>
      </c>
      <c r="BR103" s="19">
        <f>ROUND(INDEX('Pop and Housing Units'!$B$2:$P$115,MATCH('Property Value Dist'!$B103,'Pop and Housing Units'!$B$2:$B$115,0),MATCH('Property Value Dist'!BR$2,'Pop and Housing Units'!$B$2:$P$2,0))*INDEX(Assumptions!$A$1:$H$16,MATCH('Property Value Dist'!BR$4,Assumptions!$A$1:$A$16,0),MATCH('Property Value Dist'!BR$2,Assumptions!$A$1:$H$1,0)),0)</f>
        <v>47926</v>
      </c>
      <c r="BS103" s="19">
        <f>ROUND(INDEX('Pop and Housing Units'!$B$2:$P$115,MATCH('Property Value Dist'!$B103,'Pop and Housing Units'!$B$2:$B$115,0),MATCH('Property Value Dist'!BS$2,'Pop and Housing Units'!$B$2:$P$2,0))*INDEX(Assumptions!$A$1:$H$16,MATCH('Property Value Dist'!BS$4,Assumptions!$A$1:$A$16,0),MATCH('Property Value Dist'!BS$2,Assumptions!$A$1:$H$1,0)),0)</f>
        <v>57575</v>
      </c>
      <c r="BT103" s="19">
        <f>ROUND(INDEX('Pop and Housing Units'!$B$2:$P$115,MATCH('Property Value Dist'!$B103,'Pop and Housing Units'!$B$2:$B$115,0),MATCH('Property Value Dist'!BT$2,'Pop and Housing Units'!$B$2:$P$2,0))*INDEX(Assumptions!$A$1:$H$16,MATCH('Property Value Dist'!BT$4,Assumptions!$A$1:$A$16,0),MATCH('Property Value Dist'!BT$2,Assumptions!$A$1:$H$1,0)),0)</f>
        <v>36769</v>
      </c>
      <c r="BU103" s="19">
        <f>ROUND(INDEX('Pop and Housing Units'!$B$2:$P$115,MATCH('Property Value Dist'!$B103,'Pop and Housing Units'!$B$2:$B$115,0),MATCH('Property Value Dist'!BU$2,'Pop and Housing Units'!$B$2:$P$2,0))*INDEX(Assumptions!$A$1:$H$16,MATCH('Property Value Dist'!BU$4,Assumptions!$A$1:$A$16,0),MATCH('Property Value Dist'!BU$2,Assumptions!$A$1:$H$1,0)),0)</f>
        <v>20878</v>
      </c>
      <c r="BV103" s="19">
        <f>ROUND(INDEX('Pop and Housing Units'!$B$2:$P$115,MATCH('Property Value Dist'!$B103,'Pop and Housing Units'!$B$2:$B$115,0),MATCH('Property Value Dist'!BV$2,'Pop and Housing Units'!$B$2:$P$2,0))*INDEX(Assumptions!$A$1:$H$16,MATCH('Property Value Dist'!BV$4,Assumptions!$A$1:$A$16,0),MATCH('Property Value Dist'!BV$2,Assumptions!$A$1:$H$1,0)),0)</f>
        <v>61055</v>
      </c>
      <c r="BW103" s="19">
        <f>ROUND(INDEX('Pop and Housing Units'!$B$2:$P$115,MATCH('Property Value Dist'!$B103,'Pop and Housing Units'!$B$2:$B$115,0),MATCH('Property Value Dist'!BW$2,'Pop and Housing Units'!$B$2:$P$2,0))*INDEX(Assumptions!$A$1:$H$16,MATCH('Property Value Dist'!BW$4,Assumptions!$A$1:$A$16,0),MATCH('Property Value Dist'!BW$2,Assumptions!$A$1:$H$1,0)),0)</f>
        <v>28734</v>
      </c>
      <c r="BX103" s="19">
        <f>ROUND(INDEX('Pop and Housing Units'!$B$2:$P$115,MATCH('Property Value Dist'!$B103,'Pop and Housing Units'!$B$2:$B$115,0),MATCH('Property Value Dist'!BX$2,'Pop and Housing Units'!$B$2:$P$2,0))*INDEX(Assumptions!$A$1:$H$16,MATCH('Property Value Dist'!BX$4,Assumptions!$A$1:$A$16,0),MATCH('Property Value Dist'!BX$2,Assumptions!$A$1:$H$1,0)),0)</f>
        <v>10941</v>
      </c>
      <c r="BY103" s="19">
        <f>ROUND(INDEX('Pop and Housing Units'!$B$2:$P$115,MATCH('Property Value Dist'!$B103,'Pop and Housing Units'!$B$2:$B$115,0),MATCH('Property Value Dist'!BY$2,'Pop and Housing Units'!$B$2:$P$2,0))*INDEX(Assumptions!$A$1:$H$16,MATCH('Property Value Dist'!BY$4,Assumptions!$A$1:$A$16,0),MATCH('Property Value Dist'!BY$2,Assumptions!$A$1:$H$1,0)),0)</f>
        <v>5668</v>
      </c>
      <c r="BZ103" s="19">
        <f>ROUND(INDEX('Pop and Housing Units'!$B$2:$P$115,MATCH('Property Value Dist'!$B103,'Pop and Housing Units'!$B$2:$B$115,0),MATCH('Property Value Dist'!BZ$2,'Pop and Housing Units'!$B$2:$P$2,0))*INDEX(Assumptions!$A$1:$H$16,MATCH('Property Value Dist'!BZ$4,Assumptions!$A$1:$A$16,0),MATCH('Property Value Dist'!BZ$2,Assumptions!$A$1:$H$1,0)),0)</f>
        <v>3874</v>
      </c>
      <c r="CA103" s="19">
        <f>ROUND(INDEX('Pop and Housing Units'!$B$2:$P$115,MATCH('Property Value Dist'!$B103,'Pop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103" s="19">
        <f>ROUND(INDEX('Pop and Housing Units'!$B$2:$P$115,MATCH('Property Value Dist'!$B103,'Pop and Housing Units'!$B$2:$B$115,0),MATCH('Property Value Dist'!CB$2,'Pop and Housing Units'!$B$2:$P$2,0))*INDEX(Assumptions!$A$1:$H$16,MATCH('Property Value Dist'!CB$4,Assumptions!$A$1:$A$16,0),MATCH('Property Value Dist'!CB$2,Assumptions!$A$1:$H$1,0)),0)</f>
        <v>1435</v>
      </c>
    </row>
    <row r="104" spans="2:80">
      <c r="B104" s="18">
        <f t="shared" si="7"/>
        <v>2119</v>
      </c>
      <c r="C104" s="17">
        <f>ROUND(INDEX('Pop and Housing Units'!$B$2:$P$115,MATCH('Property Value Dist'!$B104,'Pop and Housing Units'!$B$2:$B$115,0),MATCH('Property Value Dist'!C$2,'Pop and Housing Units'!$B$2:$P$2,0))*INDEX(Assumptions!$A$1:$H$16,MATCH('Property Value Dist'!C$4,Assumptions!$A$1:$A$16,0),MATCH('Property Value Dist'!C$2,Assumptions!$A$1:$H$1,0)),0)</f>
        <v>3068156</v>
      </c>
      <c r="D104" s="17">
        <f>ROUND(INDEX('Pop and Housing Units'!$B$2:$P$115,MATCH('Property Value Dist'!$B104,'Pop and Housing Units'!$B$2:$B$115,0),MATCH('Property Value Dist'!D$2,'Pop and Housing Units'!$B$2:$P$2,0))*INDEX(Assumptions!$A$1:$H$16,MATCH('Property Value Dist'!D$4,Assumptions!$A$1:$A$16,0),MATCH('Property Value Dist'!D$2,Assumptions!$A$1:$H$1,0)),0)</f>
        <v>3275078</v>
      </c>
      <c r="E104" s="17">
        <f>ROUND(INDEX('Pop and Housing Units'!$B$2:$P$115,MATCH('Property Value Dist'!$B104,'Pop and Housing Units'!$B$2:$B$115,0),MATCH('Property Value Dist'!E$2,'Pop and Housing Units'!$B$2:$P$2,0))*INDEX(Assumptions!$A$1:$H$16,MATCH('Property Value Dist'!E$4,Assumptions!$A$1:$A$16,0),MATCH('Property Value Dist'!E$2,Assumptions!$A$1:$H$1,0)),0)</f>
        <v>4958996</v>
      </c>
      <c r="F104" s="17">
        <f>ROUND(INDEX('Pop and Housing Units'!$B$2:$P$115,MATCH('Property Value Dist'!$B104,'Pop and Housing Units'!$B$2:$B$115,0),MATCH('Property Value Dist'!F$2,'Pop and Housing Units'!$B$2:$P$2,0))*INDEX(Assumptions!$A$1:$H$16,MATCH('Property Value Dist'!F$4,Assumptions!$A$1:$A$16,0),MATCH('Property Value Dist'!F$2,Assumptions!$A$1:$H$1,0)),0)</f>
        <v>11444935</v>
      </c>
      <c r="G104" s="17">
        <f>ROUND(INDEX('Pop and Housing Units'!$B$2:$P$115,MATCH('Property Value Dist'!$B104,'Pop and Housing Units'!$B$2:$B$115,0),MATCH('Property Value Dist'!G$2,'Pop and Housing Units'!$B$2:$P$2,0))*INDEX(Assumptions!$A$1:$H$16,MATCH('Property Value Dist'!G$4,Assumptions!$A$1:$A$16,0),MATCH('Property Value Dist'!G$2,Assumptions!$A$1:$H$1,0)),0)</f>
        <v>7691796</v>
      </c>
      <c r="H104" s="17">
        <f>ROUND(INDEX('Pop and Housing Units'!$B$2:$P$115,MATCH('Property Value Dist'!$B104,'Pop and Housing Units'!$B$2:$B$115,0),MATCH('Property Value Dist'!H$2,'Pop and Housing Units'!$B$2:$P$2,0))*INDEX(Assumptions!$A$1:$H$16,MATCH('Property Value Dist'!H$4,Assumptions!$A$1:$A$16,0),MATCH('Property Value Dist'!H$2,Assumptions!$A$1:$H$1,0)),0)</f>
        <v>5836632</v>
      </c>
      <c r="I104" s="17">
        <f>ROUND(INDEX('Pop and Housing Units'!$B$2:$P$115,MATCH('Property Value Dist'!$B104,'Pop and Housing Units'!$B$2:$B$115,0),MATCH('Property Value Dist'!I$2,'Pop and Housing Units'!$B$2:$P$2,0))*INDEX(Assumptions!$A$1:$H$16,MATCH('Property Value Dist'!I$4,Assumptions!$A$1:$A$16,0),MATCH('Property Value Dist'!I$2,Assumptions!$A$1:$H$1,0)),0)</f>
        <v>16353985</v>
      </c>
      <c r="J104" s="17">
        <f>ROUND(INDEX('Pop and Housing Units'!$B$2:$P$115,MATCH('Property Value Dist'!$B104,'Pop and Housing Units'!$B$2:$B$115,0),MATCH('Property Value Dist'!J$2,'Pop and Housing Units'!$B$2:$P$2,0))*INDEX(Assumptions!$A$1:$H$16,MATCH('Property Value Dist'!J$4,Assumptions!$A$1:$A$16,0),MATCH('Property Value Dist'!J$2,Assumptions!$A$1:$H$1,0)),0)</f>
        <v>8212669</v>
      </c>
      <c r="K104" s="17">
        <f>ROUND(INDEX('Pop and Housing Units'!$B$2:$P$115,MATCH('Property Value Dist'!$B104,'Pop and Housing Units'!$B$2:$B$115,0),MATCH('Property Value Dist'!K$2,'Pop and Housing Units'!$B$2:$P$2,0))*INDEX(Assumptions!$A$1:$H$16,MATCH('Property Value Dist'!K$4,Assumptions!$A$1:$A$16,0),MATCH('Property Value Dist'!K$2,Assumptions!$A$1:$H$1,0)),0)</f>
        <v>3767410</v>
      </c>
      <c r="L104" s="17">
        <f>ROUND(INDEX('Pop and Housing Units'!$B$2:$P$115,MATCH('Property Value Dist'!$B104,'Pop and Housing Units'!$B$2:$B$115,0),MATCH('Property Value Dist'!L$2,'Pop and Housing Units'!$B$2:$P$2,0))*INDEX(Assumptions!$A$1:$H$16,MATCH('Property Value Dist'!L$4,Assumptions!$A$1:$A$16,0),MATCH('Property Value Dist'!L$2,Assumptions!$A$1:$H$1,0)),0)</f>
        <v>4088496</v>
      </c>
      <c r="M104" s="17">
        <f>ROUND(INDEX('Pop and Housing Units'!$B$2:$P$115,MATCH('Property Value Dist'!$B104,'Pop and Housing Units'!$B$2:$B$115,0),MATCH('Property Value Dist'!M$2,'Pop and Housing Units'!$B$2:$P$2,0))*INDEX(Assumptions!$A$1:$H$16,MATCH('Property Value Dist'!M$4,Assumptions!$A$1:$A$16,0),MATCH('Property Value Dist'!M$2,Assumptions!$A$1:$H$1,0)),0)</f>
        <v>1419914</v>
      </c>
      <c r="N104" s="17">
        <f>ROUND(INDEX('Pop and Housing Units'!$B$2:$P$115,MATCH('Property Value Dist'!$B104,'Pop and Housing Units'!$B$2:$B$115,0),MATCH('Property Value Dist'!N$2,'Pop and Housing Units'!$B$2:$P$2,0))*INDEX(Assumptions!$A$1:$H$16,MATCH('Property Value Dist'!N$4,Assumptions!$A$1:$A$16,0),MATCH('Property Value Dist'!N$2,Assumptions!$A$1:$H$1,0)),0)</f>
        <v>806283</v>
      </c>
      <c r="O104" s="17">
        <f>ROUND(INDEX('Pop and Housing Units'!$B$2:$P$115,MATCH('Property Value Dist'!$B104,'Pop and Housing Units'!$B$2:$B$115,0),MATCH('Property Value Dist'!O$2,'Pop and Housing Units'!$B$2:$P$2,0))*INDEX(Assumptions!$A$1:$H$16,MATCH('Property Value Dist'!O$4,Assumptions!$A$1:$A$16,0),MATCH('Property Value Dist'!O$2,Assumptions!$A$1:$H$1,0)),0)</f>
        <v>428115</v>
      </c>
      <c r="P104" s="17">
        <f>ROUND(INDEX('Pop and Housing Units'!$B$2:$P$115,MATCH('Property Value Dist'!$B104,'Pop and Housing Units'!$B$2:$B$115,0),MATCH('Property Value Dist'!P$2,'Pop and Housing Units'!$B$2:$P$2,0))*INDEX(Assumptions!$A$1:$H$16,MATCH('Property Value Dist'!P$4,Assumptions!$A$1:$A$16,0),MATCH('Property Value Dist'!P$2,Assumptions!$A$1:$H$1,0)),0)</f>
        <v>3131782</v>
      </c>
      <c r="Q104" s="17">
        <f>ROUND(INDEX('Pop and Housing Units'!$B$2:$P$115,MATCH('Property Value Dist'!$B104,'Pop and Housing Units'!$B$2:$B$115,0),MATCH('Property Value Dist'!Q$2,'Pop and Housing Units'!$B$2:$P$2,0))*INDEX(Assumptions!$A$1:$H$16,MATCH('Property Value Dist'!Q$4,Assumptions!$A$1:$A$16,0),MATCH('Property Value Dist'!Q$2,Assumptions!$A$1:$H$1,0)),0)</f>
        <v>2656819</v>
      </c>
      <c r="R104" s="17">
        <f>ROUND(INDEX('Pop and Housing Units'!$B$2:$P$115,MATCH('Property Value Dist'!$B104,'Pop and Housing Units'!$B$2:$B$115,0),MATCH('Property Value Dist'!R$2,'Pop and Housing Units'!$B$2:$P$2,0))*INDEX(Assumptions!$A$1:$H$16,MATCH('Property Value Dist'!R$4,Assumptions!$A$1:$A$16,0),MATCH('Property Value Dist'!R$2,Assumptions!$A$1:$H$1,0)),0)</f>
        <v>3428633</v>
      </c>
      <c r="S104" s="17">
        <f>ROUND(INDEX('Pop and Housing Units'!$B$2:$P$115,MATCH('Property Value Dist'!$B104,'Pop and Housing Units'!$B$2:$B$115,0),MATCH('Property Value Dist'!S$2,'Pop and Housing Units'!$B$2:$P$2,0))*INDEX(Assumptions!$A$1:$H$16,MATCH('Property Value Dist'!S$4,Assumptions!$A$1:$A$16,0),MATCH('Property Value Dist'!S$2,Assumptions!$A$1:$H$1,0)),0)</f>
        <v>7574656</v>
      </c>
      <c r="T104" s="17">
        <f>ROUND(INDEX('Pop and Housing Units'!$B$2:$P$115,MATCH('Property Value Dist'!$B104,'Pop and Housing Units'!$B$2:$B$115,0),MATCH('Property Value Dist'!T$2,'Pop and Housing Units'!$B$2:$P$2,0))*INDEX(Assumptions!$A$1:$H$16,MATCH('Property Value Dist'!T$4,Assumptions!$A$1:$A$16,0),MATCH('Property Value Dist'!T$2,Assumptions!$A$1:$H$1,0)),0)</f>
        <v>5541225</v>
      </c>
      <c r="U104" s="17">
        <f>ROUND(INDEX('Pop and Housing Units'!$B$2:$P$115,MATCH('Property Value Dist'!$B104,'Pop and Housing Units'!$B$2:$B$115,0),MATCH('Property Value Dist'!U$2,'Pop and Housing Units'!$B$2:$P$2,0))*INDEX(Assumptions!$A$1:$H$16,MATCH('Property Value Dist'!U$4,Assumptions!$A$1:$A$16,0),MATCH('Property Value Dist'!U$2,Assumptions!$A$1:$H$1,0)),0)</f>
        <v>4685304</v>
      </c>
      <c r="V104" s="17">
        <f>ROUND(INDEX('Pop and Housing Units'!$B$2:$P$115,MATCH('Property Value Dist'!$B104,'Pop and Housing Units'!$B$2:$B$115,0),MATCH('Property Value Dist'!V$2,'Pop and Housing Units'!$B$2:$P$2,0))*INDEX(Assumptions!$A$1:$H$16,MATCH('Property Value Dist'!V$4,Assumptions!$A$1:$A$16,0),MATCH('Property Value Dist'!V$2,Assumptions!$A$1:$H$1,0)),0)</f>
        <v>12091744</v>
      </c>
      <c r="W104" s="17">
        <f>ROUND(INDEX('Pop and Housing Units'!$B$2:$P$115,MATCH('Property Value Dist'!$B104,'Pop and Housing Units'!$B$2:$B$115,0),MATCH('Property Value Dist'!W$2,'Pop and Housing Units'!$B$2:$P$2,0))*INDEX(Assumptions!$A$1:$H$16,MATCH('Property Value Dist'!W$4,Assumptions!$A$1:$A$16,0),MATCH('Property Value Dist'!W$2,Assumptions!$A$1:$H$1,0)),0)</f>
        <v>5570910</v>
      </c>
      <c r="X104" s="17">
        <f>ROUND(INDEX('Pop and Housing Units'!$B$2:$P$115,MATCH('Property Value Dist'!$B104,'Pop and Housing Units'!$B$2:$B$115,0),MATCH('Property Value Dist'!X$2,'Pop and Housing Units'!$B$2:$P$2,0))*INDEX(Assumptions!$A$1:$H$16,MATCH('Property Value Dist'!X$4,Assumptions!$A$1:$A$16,0),MATCH('Property Value Dist'!X$2,Assumptions!$A$1:$H$1,0)),0)</f>
        <v>2404496</v>
      </c>
      <c r="Y104" s="17">
        <f>ROUND(INDEX('Pop and Housing Units'!$B$2:$P$115,MATCH('Property Value Dist'!$B104,'Pop and Housing Units'!$B$2:$B$115,0),MATCH('Property Value Dist'!Y$2,'Pop and Housing Units'!$B$2:$P$2,0))*INDEX(Assumptions!$A$1:$H$16,MATCH('Property Value Dist'!Y$4,Assumptions!$A$1:$A$16,0),MATCH('Property Value Dist'!Y$2,Assumptions!$A$1:$H$1,0)),0)</f>
        <v>1533732</v>
      </c>
      <c r="Z104" s="17">
        <f>ROUND(INDEX('Pop and Housing Units'!$B$2:$P$115,MATCH('Property Value Dist'!$B104,'Pop and Housing Units'!$B$2:$B$115,0),MATCH('Property Value Dist'!Z$2,'Pop and Housing Units'!$B$2:$P$2,0))*INDEX(Assumptions!$A$1:$H$16,MATCH('Property Value Dist'!Z$4,Assumptions!$A$1:$A$16,0),MATCH('Property Value Dist'!Z$2,Assumptions!$A$1:$H$1,0)),0)</f>
        <v>395802</v>
      </c>
      <c r="AA104" s="17">
        <f>ROUND(INDEX('Pop and Housing Units'!$B$2:$P$115,MATCH('Property Value Dist'!$B104,'Pop and Housing Units'!$B$2:$B$115,0),MATCH('Property Value Dist'!AA$2,'Pop and Housing Units'!$B$2:$P$2,0))*INDEX(Assumptions!$A$1:$H$16,MATCH('Property Value Dist'!AA$4,Assumptions!$A$1:$A$16,0),MATCH('Property Value Dist'!AA$2,Assumptions!$A$1:$H$1,0)),0)</f>
        <v>277061</v>
      </c>
      <c r="AB104" s="17">
        <f>ROUND(INDEX('Pop and Housing Units'!$B$2:$P$115,MATCH('Property Value Dist'!$B104,'Pop and Housing Units'!$B$2:$B$115,0),MATCH('Property Value Dist'!AB$2,'Pop and Housing Units'!$B$2:$P$2,0))*INDEX(Assumptions!$A$1:$H$16,MATCH('Property Value Dist'!AB$4,Assumptions!$A$1:$A$16,0),MATCH('Property Value Dist'!AB$2,Assumptions!$A$1:$H$1,0)),0)</f>
        <v>183058</v>
      </c>
      <c r="AC104" s="17">
        <f>ROUND(INDEX('Pop and Housing Units'!$B$2:$P$115,MATCH('Property Value Dist'!$B104,'Pop and Housing Units'!$B$2:$B$115,0),MATCH('Property Value Dist'!AC$2,'Pop and Housing Units'!$B$2:$P$2,0))*INDEX(Assumptions!$A$1:$H$16,MATCH('Property Value Dist'!AC$4,Assumptions!$A$1:$A$16,0),MATCH('Property Value Dist'!AC$2,Assumptions!$A$1:$H$1,0)),0)</f>
        <v>1991319</v>
      </c>
      <c r="AD104" s="17">
        <f>ROUND(INDEX('Pop and Housing Units'!$B$2:$P$115,MATCH('Property Value Dist'!$B104,'Pop and Housing Units'!$B$2:$B$115,0),MATCH('Property Value Dist'!AD$2,'Pop and Housing Units'!$B$2:$P$2,0))*INDEX(Assumptions!$A$1:$H$16,MATCH('Property Value Dist'!AD$4,Assumptions!$A$1:$A$16,0),MATCH('Property Value Dist'!AD$2,Assumptions!$A$1:$H$1,0)),0)</f>
        <v>3484807</v>
      </c>
      <c r="AE104" s="17">
        <f>ROUND(INDEX('Pop and Housing Units'!$B$2:$P$115,MATCH('Property Value Dist'!$B104,'Pop and Housing Units'!$B$2:$B$115,0),MATCH('Property Value Dist'!AE$2,'Pop and Housing Units'!$B$2:$P$2,0))*INDEX(Assumptions!$A$1:$H$16,MATCH('Property Value Dist'!AE$4,Assumptions!$A$1:$A$16,0),MATCH('Property Value Dist'!AE$2,Assumptions!$A$1:$H$1,0)),0)</f>
        <v>6281603</v>
      </c>
      <c r="AF104" s="17">
        <f>ROUND(INDEX('Pop and Housing Units'!$B$2:$P$115,MATCH('Property Value Dist'!$B104,'Pop and Housing Units'!$B$2:$B$115,0),MATCH('Property Value Dist'!AF$2,'Pop and Housing Units'!$B$2:$P$2,0))*INDEX(Assumptions!$A$1:$H$16,MATCH('Property Value Dist'!AF$4,Assumptions!$A$1:$A$16,0),MATCH('Property Value Dist'!AF$2,Assumptions!$A$1:$H$1,0)),0)</f>
        <v>12087751</v>
      </c>
      <c r="AG104" s="17">
        <f>ROUND(INDEX('Pop and Housing Units'!$B$2:$P$115,MATCH('Property Value Dist'!$B104,'Pop and Housing Units'!$B$2:$B$115,0),MATCH('Property Value Dist'!AG$2,'Pop and Housing Units'!$B$2:$P$2,0))*INDEX(Assumptions!$A$1:$H$16,MATCH('Property Value Dist'!AG$4,Assumptions!$A$1:$A$16,0),MATCH('Property Value Dist'!AG$2,Assumptions!$A$1:$H$1,0)),0)</f>
        <v>5890052</v>
      </c>
      <c r="AH104" s="17">
        <f>ROUND(INDEX('Pop and Housing Units'!$B$2:$P$115,MATCH('Property Value Dist'!$B104,'Pop and Housing Units'!$B$2:$B$115,0),MATCH('Property Value Dist'!AH$2,'Pop and Housing Units'!$B$2:$P$2,0))*INDEX(Assumptions!$A$1:$H$16,MATCH('Property Value Dist'!AH$4,Assumptions!$A$1:$A$16,0),MATCH('Property Value Dist'!AH$2,Assumptions!$A$1:$H$1,0)),0)</f>
        <v>4256723</v>
      </c>
      <c r="AI104" s="17">
        <f>ROUND(INDEX('Pop and Housing Units'!$B$2:$P$115,MATCH('Property Value Dist'!$B104,'Pop and Housing Units'!$B$2:$B$115,0),MATCH('Property Value Dist'!AI$2,'Pop and Housing Units'!$B$2:$P$2,0))*INDEX(Assumptions!$A$1:$H$16,MATCH('Property Value Dist'!AI$4,Assumptions!$A$1:$A$16,0),MATCH('Property Value Dist'!AI$2,Assumptions!$A$1:$H$1,0)),0)</f>
        <v>10594262</v>
      </c>
      <c r="AJ104" s="17">
        <f>ROUND(INDEX('Pop and Housing Units'!$B$2:$P$115,MATCH('Property Value Dist'!$B104,'Pop and Housing Units'!$B$2:$B$115,0),MATCH('Property Value Dist'!AJ$2,'Pop and Housing Units'!$B$2:$P$2,0))*INDEX(Assumptions!$A$1:$H$16,MATCH('Property Value Dist'!AJ$4,Assumptions!$A$1:$A$16,0),MATCH('Property Value Dist'!AJ$2,Assumptions!$A$1:$H$1,0)),0)</f>
        <v>5638340</v>
      </c>
      <c r="AK104" s="17">
        <f>ROUND(INDEX('Pop and Housing Units'!$B$2:$P$115,MATCH('Property Value Dist'!$B104,'Pop and Housing Units'!$B$2:$B$115,0),MATCH('Property Value Dist'!AK$2,'Pop and Housing Units'!$B$2:$P$2,0))*INDEX(Assumptions!$A$1:$H$16,MATCH('Property Value Dist'!AK$4,Assumptions!$A$1:$A$16,0),MATCH('Property Value Dist'!AK$2,Assumptions!$A$1:$H$1,0)),0)</f>
        <v>2427619</v>
      </c>
      <c r="AL104" s="17">
        <f>ROUND(INDEX('Pop and Housing Units'!$B$2:$P$115,MATCH('Property Value Dist'!$B104,'Pop and Housing Units'!$B$2:$B$115,0),MATCH('Property Value Dist'!AL$2,'Pop and Housing Units'!$B$2:$P$2,0))*INDEX(Assumptions!$A$1:$H$16,MATCH('Property Value Dist'!AL$4,Assumptions!$A$1:$A$16,0),MATCH('Property Value Dist'!AL$2,Assumptions!$A$1:$H$1,0)),0)</f>
        <v>2382870</v>
      </c>
      <c r="AM104" s="17">
        <f>ROUND(INDEX('Pop and Housing Units'!$B$2:$P$115,MATCH('Property Value Dist'!$B104,'Pop and Housing Units'!$B$2:$B$115,0),MATCH('Property Value Dist'!AM$2,'Pop and Housing Units'!$B$2:$P$2,0))*INDEX(Assumptions!$A$1:$H$16,MATCH('Property Value Dist'!AM$4,Assumptions!$A$1:$A$16,0),MATCH('Property Value Dist'!AM$2,Assumptions!$A$1:$H$1,0)),0)</f>
        <v>486642</v>
      </c>
      <c r="AN104" s="17">
        <f>ROUND(INDEX('Pop and Housing Units'!$B$2:$P$115,MATCH('Property Value Dist'!$B104,'Pop and Housing Units'!$B$2:$B$115,0),MATCH('Property Value Dist'!AN$2,'Pop and Housing Units'!$B$2:$P$2,0))*INDEX(Assumptions!$A$1:$H$16,MATCH('Property Value Dist'!AN$4,Assumptions!$A$1:$A$16,0),MATCH('Property Value Dist'!AN$2,Assumptions!$A$1:$H$1,0)),0)</f>
        <v>201369</v>
      </c>
      <c r="AO104" s="17">
        <f>ROUND(INDEX('Pop and Housing Units'!$B$2:$P$115,MATCH('Property Value Dist'!$B104,'Pop and Housing Units'!$B$2:$B$115,0),MATCH('Property Value Dist'!AO$2,'Pop and Housing Units'!$B$2:$P$2,0))*INDEX(Assumptions!$A$1:$H$16,MATCH('Property Value Dist'!AO$4,Assumptions!$A$1:$A$16,0),MATCH('Property Value Dist'!AO$2,Assumptions!$A$1:$H$1,0)),0)</f>
        <v>212556</v>
      </c>
      <c r="AP104" s="17">
        <f>ROUND(INDEX('Pop and Housing Units'!$B$2:$P$115,MATCH('Property Value Dist'!$B104,'Pop and Housing Units'!$B$2:$B$115,0),MATCH('Property Value Dist'!AP$2,'Pop and Housing Units'!$B$2:$P$2,0))*INDEX(Assumptions!$A$1:$H$16,MATCH('Property Value Dist'!AP$4,Assumptions!$A$1:$A$16,0),MATCH('Property Value Dist'!AP$2,Assumptions!$A$1:$H$1,0)),0)</f>
        <v>173343</v>
      </c>
      <c r="AQ104" s="17">
        <f>ROUND(INDEX('Pop and Housing Units'!$B$2:$P$115,MATCH('Property Value Dist'!$B104,'Pop and Housing Units'!$B$2:$B$115,0),MATCH('Property Value Dist'!AQ$2,'Pop and Housing Units'!$B$2:$P$2,0))*INDEX(Assumptions!$A$1:$H$16,MATCH('Property Value Dist'!AQ$4,Assumptions!$A$1:$A$16,0),MATCH('Property Value Dist'!AQ$2,Assumptions!$A$1:$H$1,0)),0)</f>
        <v>173896</v>
      </c>
      <c r="AR104" s="17">
        <f>ROUND(INDEX('Pop and Housing Units'!$B$2:$P$115,MATCH('Property Value Dist'!$B104,'Pop and Housing Units'!$B$2:$B$115,0),MATCH('Property Value Dist'!AR$2,'Pop and Housing Units'!$B$2:$P$2,0))*INDEX(Assumptions!$A$1:$H$16,MATCH('Property Value Dist'!AR$4,Assumptions!$A$1:$A$16,0),MATCH('Property Value Dist'!AR$2,Assumptions!$A$1:$H$1,0)),0)</f>
        <v>145343</v>
      </c>
      <c r="AS104" s="17">
        <f>ROUND(INDEX('Pop and Housing Units'!$B$2:$P$115,MATCH('Property Value Dist'!$B104,'Pop and Housing Units'!$B$2:$B$115,0),MATCH('Property Value Dist'!AS$2,'Pop and Housing Units'!$B$2:$P$2,0))*INDEX(Assumptions!$A$1:$H$16,MATCH('Property Value Dist'!AS$4,Assumptions!$A$1:$A$16,0),MATCH('Property Value Dist'!AS$2,Assumptions!$A$1:$H$1,0)),0)</f>
        <v>158975</v>
      </c>
      <c r="AT104" s="17">
        <f>ROUND(INDEX('Pop and Housing Units'!$B$2:$P$115,MATCH('Property Value Dist'!$B104,'Pop and Housing Units'!$B$2:$B$115,0),MATCH('Property Value Dist'!AT$2,'Pop and Housing Units'!$B$2:$P$2,0))*INDEX(Assumptions!$A$1:$H$16,MATCH('Property Value Dist'!AT$4,Assumptions!$A$1:$A$16,0),MATCH('Property Value Dist'!AT$2,Assumptions!$A$1:$H$1,0)),0)</f>
        <v>80685</v>
      </c>
      <c r="AU104" s="17">
        <f>ROUND(INDEX('Pop and Housing Units'!$B$2:$P$115,MATCH('Property Value Dist'!$B104,'Pop and Housing Units'!$B$2:$B$115,0),MATCH('Property Value Dist'!AU$2,'Pop and Housing Units'!$B$2:$P$2,0))*INDEX(Assumptions!$A$1:$H$16,MATCH('Property Value Dist'!AU$4,Assumptions!$A$1:$A$16,0),MATCH('Property Value Dist'!AU$2,Assumptions!$A$1:$H$1,0)),0)</f>
        <v>31040</v>
      </c>
      <c r="AV104" s="17">
        <f>ROUND(INDEX('Pop and Housing Units'!$B$2:$P$115,MATCH('Property Value Dist'!$B104,'Pop and Housing Units'!$B$2:$B$115,0),MATCH('Property Value Dist'!AV$2,'Pop and Housing Units'!$B$2:$P$2,0))*INDEX(Assumptions!$A$1:$H$16,MATCH('Property Value Dist'!AV$4,Assumptions!$A$1:$A$16,0),MATCH('Property Value Dist'!AV$2,Assumptions!$A$1:$H$1,0)),0)</f>
        <v>93303</v>
      </c>
      <c r="AW104" s="17">
        <f>ROUND(INDEX('Pop and Housing Units'!$B$2:$P$115,MATCH('Property Value Dist'!$B104,'Pop and Housing Units'!$B$2:$B$115,0),MATCH('Property Value Dist'!AW$2,'Pop and Housing Units'!$B$2:$P$2,0))*INDEX(Assumptions!$A$1:$H$16,MATCH('Property Value Dist'!AW$4,Assumptions!$A$1:$A$16,0),MATCH('Property Value Dist'!AW$2,Assumptions!$A$1:$H$1,0)),0)</f>
        <v>26803</v>
      </c>
      <c r="AX104" s="17">
        <f>ROUND(INDEX('Pop and Housing Units'!$B$2:$P$115,MATCH('Property Value Dist'!$B104,'Pop and Housing Units'!$B$2:$B$115,0),MATCH('Property Value Dist'!AX$2,'Pop and Housing Units'!$B$2:$P$2,0))*INDEX(Assumptions!$A$1:$H$16,MATCH('Property Value Dist'!AX$4,Assumptions!$A$1:$A$16,0),MATCH('Property Value Dist'!AX$2,Assumptions!$A$1:$H$1,0)),0)</f>
        <v>16855</v>
      </c>
      <c r="AY104" s="17">
        <f>ROUND(INDEX('Pop and Housing Units'!$B$2:$P$115,MATCH('Property Value Dist'!$B104,'Pop and Housing Units'!$B$2:$B$115,0),MATCH('Property Value Dist'!AY$2,'Pop and Housing Units'!$B$2:$P$2,0))*INDEX(Assumptions!$A$1:$H$16,MATCH('Property Value Dist'!AY$4,Assumptions!$A$1:$A$16,0),MATCH('Property Value Dist'!AY$2,Assumptions!$A$1:$H$1,0)),0)</f>
        <v>9947</v>
      </c>
      <c r="AZ104" s="17">
        <f>ROUND(INDEX('Pop and Housing Units'!$B$2:$P$115,MATCH('Property Value Dist'!$B104,'Pop and Housing Units'!$B$2:$B$115,0),MATCH('Property Value Dist'!AZ$2,'Pop and Housing Units'!$B$2:$P$2,0))*INDEX(Assumptions!$A$1:$H$16,MATCH('Property Value Dist'!AZ$4,Assumptions!$A$1:$A$16,0),MATCH('Property Value Dist'!AZ$2,Assumptions!$A$1:$H$1,0)),0)</f>
        <v>2395</v>
      </c>
      <c r="BA104" s="17">
        <f>ROUND(INDEX('Pop and Housing Units'!$B$2:$P$115,MATCH('Property Value Dist'!$B104,'Pop and Housing Units'!$B$2:$B$115,0),MATCH('Property Value Dist'!BA$2,'Pop and Housing Units'!$B$2:$P$2,0))*INDEX(Assumptions!$A$1:$H$16,MATCH('Property Value Dist'!BA$4,Assumptions!$A$1:$A$16,0),MATCH('Property Value Dist'!BA$2,Assumptions!$A$1:$H$1,0)),0)</f>
        <v>5526</v>
      </c>
      <c r="BB104" s="17">
        <f>ROUND(INDEX('Pop and Housing Units'!$B$2:$P$115,MATCH('Property Value Dist'!$B104,'Pop and Housing Units'!$B$2:$B$115,0),MATCH('Property Value Dist'!BB$2,'Pop and Housing Units'!$B$2:$P$2,0))*INDEX(Assumptions!$A$1:$H$16,MATCH('Property Value Dist'!BB$4,Assumptions!$A$1:$A$16,0),MATCH('Property Value Dist'!BB$2,Assumptions!$A$1:$H$1,0)),0)</f>
        <v>2947</v>
      </c>
      <c r="BC104" s="17">
        <f>ROUND(INDEX('Pop and Housing Units'!$B$2:$P$115,MATCH('Property Value Dist'!$B104,'Pop and Housing Units'!$B$2:$B$115,0),MATCH('Property Value Dist'!BC$2,'Pop and Housing Units'!$B$2:$P$2,0))*INDEX(Assumptions!$A$1:$H$16,MATCH('Property Value Dist'!BC$4,Assumptions!$A$1:$A$16,0),MATCH('Property Value Dist'!BC$2,Assumptions!$A$1:$H$1,0)),0)</f>
        <v>109827</v>
      </c>
      <c r="BD104" s="17">
        <f>ROUND(INDEX('Pop and Housing Units'!$B$2:$P$115,MATCH('Property Value Dist'!$B104,'Pop and Housing Units'!$B$2:$B$115,0),MATCH('Property Value Dist'!BD$2,'Pop and Housing Units'!$B$2:$P$2,0))*INDEX(Assumptions!$A$1:$H$16,MATCH('Property Value Dist'!BD$4,Assumptions!$A$1:$A$16,0),MATCH('Property Value Dist'!BD$2,Assumptions!$A$1:$H$1,0)),0)</f>
        <v>154044</v>
      </c>
      <c r="BE104" s="17">
        <f>ROUND(INDEX('Pop and Housing Units'!$B$2:$P$115,MATCH('Property Value Dist'!$B104,'Pop and Housing Units'!$B$2:$B$115,0),MATCH('Property Value Dist'!BE$2,'Pop and Housing Units'!$B$2:$P$2,0))*INDEX(Assumptions!$A$1:$H$16,MATCH('Property Value Dist'!BE$4,Assumptions!$A$1:$A$16,0),MATCH('Property Value Dist'!BE$2,Assumptions!$A$1:$H$1,0)),0)</f>
        <v>208516</v>
      </c>
      <c r="BF104" s="17">
        <f>ROUND(INDEX('Pop and Housing Units'!$B$2:$P$115,MATCH('Property Value Dist'!$B104,'Pop and Housing Units'!$B$2:$B$115,0),MATCH('Property Value Dist'!BF$2,'Pop and Housing Units'!$B$2:$P$2,0))*INDEX(Assumptions!$A$1:$H$16,MATCH('Property Value Dist'!BF$4,Assumptions!$A$1:$A$16,0),MATCH('Property Value Dist'!BF$2,Assumptions!$A$1:$H$1,0)),0)</f>
        <v>205870</v>
      </c>
      <c r="BG104" s="17">
        <f>ROUND(INDEX('Pop and Housing Units'!$B$2:$P$115,MATCH('Property Value Dist'!$B104,'Pop and Housing Units'!$B$2:$B$115,0),MATCH('Property Value Dist'!BG$2,'Pop and Housing Units'!$B$2:$P$2,0))*INDEX(Assumptions!$A$1:$H$16,MATCH('Property Value Dist'!BG$4,Assumptions!$A$1:$A$16,0),MATCH('Property Value Dist'!BG$2,Assumptions!$A$1:$H$1,0)),0)</f>
        <v>131439</v>
      </c>
      <c r="BH104" s="17">
        <f>ROUND(INDEX('Pop and Housing Units'!$B$2:$P$115,MATCH('Property Value Dist'!$B104,'Pop and Housing Units'!$B$2:$B$115,0),MATCH('Property Value Dist'!BH$2,'Pop and Housing Units'!$B$2:$P$2,0))*INDEX(Assumptions!$A$1:$H$16,MATCH('Property Value Dist'!BH$4,Assumptions!$A$1:$A$16,0),MATCH('Property Value Dist'!BH$2,Assumptions!$A$1:$H$1,0)),0)</f>
        <v>74872</v>
      </c>
      <c r="BI104" s="17">
        <f>ROUND(INDEX('Pop and Housing Units'!$B$2:$P$115,MATCH('Property Value Dist'!$B104,'Pop and Housing Units'!$B$2:$B$115,0),MATCH('Property Value Dist'!BI$2,'Pop and Housing Units'!$B$2:$P$2,0))*INDEX(Assumptions!$A$1:$H$16,MATCH('Property Value Dist'!BI$4,Assumptions!$A$1:$A$16,0),MATCH('Property Value Dist'!BI$2,Assumptions!$A$1:$H$1,0)),0)</f>
        <v>138937</v>
      </c>
      <c r="BJ104" s="17">
        <f>ROUND(INDEX('Pop and Housing Units'!$B$2:$P$115,MATCH('Property Value Dist'!$B104,'Pop and Housing Units'!$B$2:$B$115,0),MATCH('Property Value Dist'!BJ$2,'Pop and Housing Units'!$B$2:$P$2,0))*INDEX(Assumptions!$A$1:$H$16,MATCH('Property Value Dist'!BJ$4,Assumptions!$A$1:$A$16,0),MATCH('Property Value Dist'!BJ$2,Assumptions!$A$1:$H$1,0)),0)</f>
        <v>46202</v>
      </c>
      <c r="BK104" s="17">
        <f>ROUND(INDEX('Pop and Housing Units'!$B$2:$P$115,MATCH('Property Value Dist'!$B104,'Pop and Housing Units'!$B$2:$B$115,0),MATCH('Property Value Dist'!BK$2,'Pop and Housing Units'!$B$2:$P$2,0))*INDEX(Assumptions!$A$1:$H$16,MATCH('Property Value Dist'!BK$4,Assumptions!$A$1:$A$16,0),MATCH('Property Value Dist'!BK$2,Assumptions!$A$1:$H$1,0)),0)</f>
        <v>15327</v>
      </c>
      <c r="BL104" s="17">
        <f>ROUND(INDEX('Pop and Housing Units'!$B$2:$P$115,MATCH('Property Value Dist'!$B104,'Pop and Housing Units'!$B$2:$B$115,0),MATCH('Property Value Dist'!BL$2,'Pop and Housing Units'!$B$2:$P$2,0))*INDEX(Assumptions!$A$1:$H$16,MATCH('Property Value Dist'!BL$4,Assumptions!$A$1:$A$16,0),MATCH('Property Value Dist'!BL$2,Assumptions!$A$1:$H$1,0)),0)</f>
        <v>9924</v>
      </c>
      <c r="BM104" s="17">
        <f>ROUND(INDEX('Pop and Housing Units'!$B$2:$P$115,MATCH('Property Value Dist'!$B104,'Pop and Housing Units'!$B$2:$B$115,0),MATCH('Property Value Dist'!BM$2,'Pop and Housing Units'!$B$2:$P$2,0))*INDEX(Assumptions!$A$1:$H$16,MATCH('Property Value Dist'!BM$4,Assumptions!$A$1:$A$16,0),MATCH('Property Value Dist'!BM$2,Assumptions!$A$1:$H$1,0)),0)</f>
        <v>1985</v>
      </c>
      <c r="BN104" s="17">
        <f>ROUND(INDEX('Pop and Housing Units'!$B$2:$P$115,MATCH('Property Value Dist'!$B104,'Pop and Housing Units'!$B$2:$B$115,0),MATCH('Property Value Dist'!BN$2,'Pop and Housing Units'!$B$2:$P$2,0))*INDEX(Assumptions!$A$1:$H$16,MATCH('Property Value Dist'!BN$4,Assumptions!$A$1:$A$16,0),MATCH('Property Value Dist'!BN$2,Assumptions!$A$1:$H$1,0)),0)</f>
        <v>331</v>
      </c>
      <c r="BO104" s="17">
        <f>ROUND(INDEX('Pop and Housing Units'!$B$2:$P$115,MATCH('Property Value Dist'!$B104,'Pop and Housing Units'!$B$2:$B$115,0),MATCH('Property Value Dist'!BO$2,'Pop and Housing Units'!$B$2:$P$2,0))*INDEX(Assumptions!$A$1:$H$16,MATCH('Property Value Dist'!BO$4,Assumptions!$A$1:$A$16,0),MATCH('Property Value Dist'!BO$2,Assumptions!$A$1:$H$1,0)),0)</f>
        <v>5403</v>
      </c>
      <c r="BP104" s="17">
        <f>ROUND(INDEX('Pop and Housing Units'!$B$2:$P$115,MATCH('Property Value Dist'!$B104,'Pop and Housing Units'!$B$2:$B$115,0),MATCH('Property Value Dist'!BP$2,'Pop and Housing Units'!$B$2:$P$2,0))*INDEX(Assumptions!$A$1:$H$16,MATCH('Property Value Dist'!BP$4,Assumptions!$A$1:$A$16,0),MATCH('Property Value Dist'!BP$2,Assumptions!$A$1:$H$1,0)),0)</f>
        <v>27499</v>
      </c>
      <c r="BQ104" s="17">
        <f>ROUND(INDEX('Pop and Housing Units'!$B$2:$P$115,MATCH('Property Value Dist'!$B104,'Pop and Housing Units'!$B$2:$B$115,0),MATCH('Property Value Dist'!BQ$2,'Pop and Housing Units'!$B$2:$P$2,0))*INDEX(Assumptions!$A$1:$H$16,MATCH('Property Value Dist'!BQ$4,Assumptions!$A$1:$A$16,0),MATCH('Property Value Dist'!BQ$2,Assumptions!$A$1:$H$1,0)),0)</f>
        <v>57209</v>
      </c>
      <c r="BR104" s="17">
        <f>ROUND(INDEX('Pop and Housing Units'!$B$2:$P$115,MATCH('Property Value Dist'!$B104,'Pop and Housing Units'!$B$2:$B$115,0),MATCH('Property Value Dist'!BR$2,'Pop and Housing Units'!$B$2:$P$2,0))*INDEX(Assumptions!$A$1:$H$16,MATCH('Property Value Dist'!BR$4,Assumptions!$A$1:$A$16,0),MATCH('Property Value Dist'!BR$2,Assumptions!$A$1:$H$1,0)),0)</f>
        <v>48404</v>
      </c>
      <c r="BS104" s="17">
        <f>ROUND(INDEX('Pop and Housing Units'!$B$2:$P$115,MATCH('Property Value Dist'!$B104,'Pop and Housing Units'!$B$2:$B$115,0),MATCH('Property Value Dist'!BS$2,'Pop and Housing Units'!$B$2:$P$2,0))*INDEX(Assumptions!$A$1:$H$16,MATCH('Property Value Dist'!BS$4,Assumptions!$A$1:$A$16,0),MATCH('Property Value Dist'!BS$2,Assumptions!$A$1:$H$1,0)),0)</f>
        <v>58151</v>
      </c>
      <c r="BT104" s="17">
        <f>ROUND(INDEX('Pop and Housing Units'!$B$2:$P$115,MATCH('Property Value Dist'!$B104,'Pop and Housing Units'!$B$2:$B$115,0),MATCH('Property Value Dist'!BT$2,'Pop and Housing Units'!$B$2:$P$2,0))*INDEX(Assumptions!$A$1:$H$16,MATCH('Property Value Dist'!BT$4,Assumptions!$A$1:$A$16,0),MATCH('Property Value Dist'!BT$2,Assumptions!$A$1:$H$1,0)),0)</f>
        <v>37137</v>
      </c>
      <c r="BU104" s="17">
        <f>ROUND(INDEX('Pop and Housing Units'!$B$2:$P$115,MATCH('Property Value Dist'!$B104,'Pop and Housing Units'!$B$2:$B$115,0),MATCH('Property Value Dist'!BU$2,'Pop and Housing Units'!$B$2:$P$2,0))*INDEX(Assumptions!$A$1:$H$16,MATCH('Property Value Dist'!BU$4,Assumptions!$A$1:$A$16,0),MATCH('Property Value Dist'!BU$2,Assumptions!$A$1:$H$1,0)),0)</f>
        <v>21086</v>
      </c>
      <c r="BV104" s="17">
        <f>ROUND(INDEX('Pop and Housing Units'!$B$2:$P$115,MATCH('Property Value Dist'!$B104,'Pop and Housing Units'!$B$2:$B$115,0),MATCH('Property Value Dist'!BV$2,'Pop and Housing Units'!$B$2:$P$2,0))*INDEX(Assumptions!$A$1:$H$16,MATCH('Property Value Dist'!BV$4,Assumptions!$A$1:$A$16,0),MATCH('Property Value Dist'!BV$2,Assumptions!$A$1:$H$1,0)),0)</f>
        <v>61665</v>
      </c>
      <c r="BW104" s="17">
        <f>ROUND(INDEX('Pop and Housing Units'!$B$2:$P$115,MATCH('Property Value Dist'!$B104,'Pop and Housing Units'!$B$2:$B$115,0),MATCH('Property Value Dist'!BW$2,'Pop and Housing Units'!$B$2:$P$2,0))*INDEX(Assumptions!$A$1:$H$16,MATCH('Property Value Dist'!BW$4,Assumptions!$A$1:$A$16,0),MATCH('Property Value Dist'!BW$2,Assumptions!$A$1:$H$1,0)),0)</f>
        <v>29021</v>
      </c>
      <c r="BX104" s="17">
        <f>ROUND(INDEX('Pop and Housing Units'!$B$2:$P$115,MATCH('Property Value Dist'!$B104,'Pop and Housing Units'!$B$2:$B$115,0),MATCH('Property Value Dist'!BX$2,'Pop and Housing Units'!$B$2:$P$2,0))*INDEX(Assumptions!$A$1:$H$16,MATCH('Property Value Dist'!BX$4,Assumptions!$A$1:$A$16,0),MATCH('Property Value Dist'!BX$2,Assumptions!$A$1:$H$1,0)),0)</f>
        <v>11050</v>
      </c>
      <c r="BY104" s="17">
        <f>ROUND(INDEX('Pop and Housing Units'!$B$2:$P$115,MATCH('Property Value Dist'!$B104,'Pop and Housing Units'!$B$2:$B$115,0),MATCH('Property Value Dist'!BY$2,'Pop and Housing Units'!$B$2:$P$2,0))*INDEX(Assumptions!$A$1:$H$16,MATCH('Property Value Dist'!BY$4,Assumptions!$A$1:$A$16,0),MATCH('Property Value Dist'!BY$2,Assumptions!$A$1:$H$1,0)),0)</f>
        <v>5724</v>
      </c>
      <c r="BZ104" s="17">
        <f>ROUND(INDEX('Pop and Housing Units'!$B$2:$P$115,MATCH('Property Value Dist'!$B104,'Pop and Housing Units'!$B$2:$B$115,0),MATCH('Property Value Dist'!BZ$2,'Pop and Housing Units'!$B$2:$P$2,0))*INDEX(Assumptions!$A$1:$H$16,MATCH('Property Value Dist'!BZ$4,Assumptions!$A$1:$A$16,0),MATCH('Property Value Dist'!BZ$2,Assumptions!$A$1:$H$1,0)),0)</f>
        <v>3913</v>
      </c>
      <c r="CA104" s="17">
        <f>ROUND(INDEX('Pop and Housing Units'!$B$2:$P$115,MATCH('Property Value Dist'!$B104,'Pop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104" s="17">
        <f>ROUND(INDEX('Pop and Housing Units'!$B$2:$P$115,MATCH('Property Value Dist'!$B104,'Pop and Housing Units'!$B$2:$B$115,0),MATCH('Property Value Dist'!CB$2,'Pop and Housing Units'!$B$2:$P$2,0))*INDEX(Assumptions!$A$1:$H$16,MATCH('Property Value Dist'!CB$4,Assumptions!$A$1:$A$16,0),MATCH('Property Value Dist'!CB$2,Assumptions!$A$1:$H$1,0)),0)</f>
        <v>1449</v>
      </c>
    </row>
    <row r="105" spans="2:80">
      <c r="B105" s="18">
        <f t="shared" si="7"/>
        <v>2120</v>
      </c>
      <c r="C105" s="19">
        <f>ROUND(INDEX('Pop and Housing Units'!$B$2:$P$115,MATCH('Property Value Dist'!$B105,'Pop and Housing Units'!$B$2:$B$115,0),MATCH('Property Value Dist'!C$2,'Pop and Housing Units'!$B$2:$P$2,0))*INDEX(Assumptions!$A$1:$H$16,MATCH('Property Value Dist'!C$4,Assumptions!$A$1:$A$16,0),MATCH('Property Value Dist'!C$2,Assumptions!$A$1:$H$1,0)),0)</f>
        <v>3216748</v>
      </c>
      <c r="D105" s="19">
        <f>ROUND(INDEX('Pop and Housing Units'!$B$2:$P$115,MATCH('Property Value Dist'!$B105,'Pop and Housing Units'!$B$2:$B$115,0),MATCH('Property Value Dist'!D$2,'Pop and Housing Units'!$B$2:$P$2,0))*INDEX(Assumptions!$A$1:$H$16,MATCH('Property Value Dist'!D$4,Assumptions!$A$1:$A$16,0),MATCH('Property Value Dist'!D$2,Assumptions!$A$1:$H$1,0)),0)</f>
        <v>3433691</v>
      </c>
      <c r="E105" s="19">
        <f>ROUND(INDEX('Pop and Housing Units'!$B$2:$P$115,MATCH('Property Value Dist'!$B105,'Pop and Housing Units'!$B$2:$B$115,0),MATCH('Property Value Dist'!E$2,'Pop and Housing Units'!$B$2:$P$2,0))*INDEX(Assumptions!$A$1:$H$16,MATCH('Property Value Dist'!E$4,Assumptions!$A$1:$A$16,0),MATCH('Property Value Dist'!E$2,Assumptions!$A$1:$H$1,0)),0)</f>
        <v>5199162</v>
      </c>
      <c r="F105" s="19">
        <f>ROUND(INDEX('Pop and Housing Units'!$B$2:$P$115,MATCH('Property Value Dist'!$B105,'Pop and Housing Units'!$B$2:$B$115,0),MATCH('Property Value Dist'!F$2,'Pop and Housing Units'!$B$2:$P$2,0))*INDEX(Assumptions!$A$1:$H$16,MATCH('Property Value Dist'!F$4,Assumptions!$A$1:$A$16,0),MATCH('Property Value Dist'!F$2,Assumptions!$A$1:$H$1,0)),0)</f>
        <v>11999217</v>
      </c>
      <c r="G105" s="19">
        <f>ROUND(INDEX('Pop and Housing Units'!$B$2:$P$115,MATCH('Property Value Dist'!$B105,'Pop and Housing Units'!$B$2:$B$115,0),MATCH('Property Value Dist'!G$2,'Pop and Housing Units'!$B$2:$P$2,0))*INDEX(Assumptions!$A$1:$H$16,MATCH('Property Value Dist'!G$4,Assumptions!$A$1:$A$16,0),MATCH('Property Value Dist'!G$2,Assumptions!$A$1:$H$1,0)),0)</f>
        <v>8064311</v>
      </c>
      <c r="H105" s="19">
        <f>ROUND(INDEX('Pop and Housing Units'!$B$2:$P$115,MATCH('Property Value Dist'!$B105,'Pop and Housing Units'!$B$2:$B$115,0),MATCH('Property Value Dist'!H$2,'Pop and Housing Units'!$B$2:$P$2,0))*INDEX(Assumptions!$A$1:$H$16,MATCH('Property Value Dist'!H$4,Assumptions!$A$1:$A$16,0),MATCH('Property Value Dist'!H$2,Assumptions!$A$1:$H$1,0)),0)</f>
        <v>6119301</v>
      </c>
      <c r="I105" s="19">
        <f>ROUND(INDEX('Pop and Housing Units'!$B$2:$P$115,MATCH('Property Value Dist'!$B105,'Pop and Housing Units'!$B$2:$B$115,0),MATCH('Property Value Dist'!I$2,'Pop and Housing Units'!$B$2:$P$2,0))*INDEX(Assumptions!$A$1:$H$16,MATCH('Property Value Dist'!I$4,Assumptions!$A$1:$A$16,0),MATCH('Property Value Dist'!I$2,Assumptions!$A$1:$H$1,0)),0)</f>
        <v>17146013</v>
      </c>
      <c r="J105" s="19">
        <f>ROUND(INDEX('Pop and Housing Units'!$B$2:$P$115,MATCH('Property Value Dist'!$B105,'Pop and Housing Units'!$B$2:$B$115,0),MATCH('Property Value Dist'!J$2,'Pop and Housing Units'!$B$2:$P$2,0))*INDEX(Assumptions!$A$1:$H$16,MATCH('Property Value Dist'!J$4,Assumptions!$A$1:$A$16,0),MATCH('Property Value Dist'!J$2,Assumptions!$A$1:$H$1,0)),0)</f>
        <v>8610410</v>
      </c>
      <c r="K105" s="19">
        <f>ROUND(INDEX('Pop and Housing Units'!$B$2:$P$115,MATCH('Property Value Dist'!$B105,'Pop and Housing Units'!$B$2:$B$115,0),MATCH('Property Value Dist'!K$2,'Pop and Housing Units'!$B$2:$P$2,0))*INDEX(Assumptions!$A$1:$H$16,MATCH('Property Value Dist'!K$4,Assumptions!$A$1:$A$16,0),MATCH('Property Value Dist'!K$2,Assumptions!$A$1:$H$1,0)),0)</f>
        <v>3949867</v>
      </c>
      <c r="L105" s="19">
        <f>ROUND(INDEX('Pop and Housing Units'!$B$2:$P$115,MATCH('Property Value Dist'!$B105,'Pop and Housing Units'!$B$2:$B$115,0),MATCH('Property Value Dist'!L$2,'Pop and Housing Units'!$B$2:$P$2,0))*INDEX(Assumptions!$A$1:$H$16,MATCH('Property Value Dist'!L$4,Assumptions!$A$1:$A$16,0),MATCH('Property Value Dist'!L$2,Assumptions!$A$1:$H$1,0)),0)</f>
        <v>4286503</v>
      </c>
      <c r="M105" s="19">
        <f>ROUND(INDEX('Pop and Housing Units'!$B$2:$P$115,MATCH('Property Value Dist'!$B105,'Pop and Housing Units'!$B$2:$B$115,0),MATCH('Property Value Dist'!M$2,'Pop and Housing Units'!$B$2:$P$2,0))*INDEX(Assumptions!$A$1:$H$16,MATCH('Property Value Dist'!M$4,Assumptions!$A$1:$A$16,0),MATCH('Property Value Dist'!M$2,Assumptions!$A$1:$H$1,0)),0)</f>
        <v>1488681</v>
      </c>
      <c r="N105" s="19">
        <f>ROUND(INDEX('Pop and Housing Units'!$B$2:$P$115,MATCH('Property Value Dist'!$B105,'Pop and Housing Units'!$B$2:$B$115,0),MATCH('Property Value Dist'!N$2,'Pop and Housing Units'!$B$2:$P$2,0))*INDEX(Assumptions!$A$1:$H$16,MATCH('Property Value Dist'!N$4,Assumptions!$A$1:$A$16,0),MATCH('Property Value Dist'!N$2,Assumptions!$A$1:$H$1,0)),0)</f>
        <v>845331</v>
      </c>
      <c r="O105" s="19">
        <f>ROUND(INDEX('Pop and Housing Units'!$B$2:$P$115,MATCH('Property Value Dist'!$B105,'Pop and Housing Units'!$B$2:$B$115,0),MATCH('Property Value Dist'!O$2,'Pop and Housing Units'!$B$2:$P$2,0))*INDEX(Assumptions!$A$1:$H$16,MATCH('Property Value Dist'!O$4,Assumptions!$A$1:$A$16,0),MATCH('Property Value Dist'!O$2,Assumptions!$A$1:$H$1,0)),0)</f>
        <v>448849</v>
      </c>
      <c r="P105" s="19">
        <f>ROUND(INDEX('Pop and Housing Units'!$B$2:$P$115,MATCH('Property Value Dist'!$B105,'Pop and Housing Units'!$B$2:$B$115,0),MATCH('Property Value Dist'!P$2,'Pop and Housing Units'!$B$2:$P$2,0))*INDEX(Assumptions!$A$1:$H$16,MATCH('Property Value Dist'!P$4,Assumptions!$A$1:$A$16,0),MATCH('Property Value Dist'!P$2,Assumptions!$A$1:$H$1,0)),0)</f>
        <v>3281579</v>
      </c>
      <c r="Q105" s="19">
        <f>ROUND(INDEX('Pop and Housing Units'!$B$2:$P$115,MATCH('Property Value Dist'!$B105,'Pop and Housing Units'!$B$2:$B$115,0),MATCH('Property Value Dist'!Q$2,'Pop and Housing Units'!$B$2:$P$2,0))*INDEX(Assumptions!$A$1:$H$16,MATCH('Property Value Dist'!Q$4,Assumptions!$A$1:$A$16,0),MATCH('Property Value Dist'!Q$2,Assumptions!$A$1:$H$1,0)),0)</f>
        <v>2783899</v>
      </c>
      <c r="R105" s="19">
        <f>ROUND(INDEX('Pop and Housing Units'!$B$2:$P$115,MATCH('Property Value Dist'!$B105,'Pop and Housing Units'!$B$2:$B$115,0),MATCH('Property Value Dist'!R$2,'Pop and Housing Units'!$B$2:$P$2,0))*INDEX(Assumptions!$A$1:$H$16,MATCH('Property Value Dist'!R$4,Assumptions!$A$1:$A$16,0),MATCH('Property Value Dist'!R$2,Assumptions!$A$1:$H$1,0)),0)</f>
        <v>3592629</v>
      </c>
      <c r="S105" s="19">
        <f>ROUND(INDEX('Pop and Housing Units'!$B$2:$P$115,MATCH('Property Value Dist'!$B105,'Pop and Housing Units'!$B$2:$B$115,0),MATCH('Property Value Dist'!S$2,'Pop and Housing Units'!$B$2:$P$2,0))*INDEX(Assumptions!$A$1:$H$16,MATCH('Property Value Dist'!S$4,Assumptions!$A$1:$A$16,0),MATCH('Property Value Dist'!S$2,Assumptions!$A$1:$H$1,0)),0)</f>
        <v>7936963</v>
      </c>
      <c r="T105" s="19">
        <f>ROUND(INDEX('Pop and Housing Units'!$B$2:$P$115,MATCH('Property Value Dist'!$B105,'Pop and Housing Units'!$B$2:$B$115,0),MATCH('Property Value Dist'!T$2,'Pop and Housing Units'!$B$2:$P$2,0))*INDEX(Assumptions!$A$1:$H$16,MATCH('Property Value Dist'!T$4,Assumptions!$A$1:$A$16,0),MATCH('Property Value Dist'!T$2,Assumptions!$A$1:$H$1,0)),0)</f>
        <v>5806270</v>
      </c>
      <c r="U105" s="19">
        <f>ROUND(INDEX('Pop and Housing Units'!$B$2:$P$115,MATCH('Property Value Dist'!$B105,'Pop and Housing Units'!$B$2:$B$115,0),MATCH('Property Value Dist'!U$2,'Pop and Housing Units'!$B$2:$P$2,0))*INDEX(Assumptions!$A$1:$H$16,MATCH('Property Value Dist'!U$4,Assumptions!$A$1:$A$16,0),MATCH('Property Value Dist'!U$2,Assumptions!$A$1:$H$1,0)),0)</f>
        <v>4909408</v>
      </c>
      <c r="V105" s="19">
        <f>ROUND(INDEX('Pop and Housing Units'!$B$2:$P$115,MATCH('Property Value Dist'!$B105,'Pop and Housing Units'!$B$2:$B$115,0),MATCH('Property Value Dist'!V$2,'Pop and Housing Units'!$B$2:$P$2,0))*INDEX(Assumptions!$A$1:$H$16,MATCH('Property Value Dist'!V$4,Assumptions!$A$1:$A$16,0),MATCH('Property Value Dist'!V$2,Assumptions!$A$1:$H$1,0)),0)</f>
        <v>12670110</v>
      </c>
      <c r="W105" s="19">
        <f>ROUND(INDEX('Pop and Housing Units'!$B$2:$P$115,MATCH('Property Value Dist'!$B105,'Pop and Housing Units'!$B$2:$B$115,0),MATCH('Property Value Dist'!W$2,'Pop and Housing Units'!$B$2:$P$2,0))*INDEX(Assumptions!$A$1:$H$16,MATCH('Property Value Dist'!W$4,Assumptions!$A$1:$A$16,0),MATCH('Property Value Dist'!W$2,Assumptions!$A$1:$H$1,0)),0)</f>
        <v>5837375</v>
      </c>
      <c r="X105" s="19">
        <f>ROUND(INDEX('Pop and Housing Units'!$B$2:$P$115,MATCH('Property Value Dist'!$B105,'Pop and Housing Units'!$B$2:$B$115,0),MATCH('Property Value Dist'!X$2,'Pop and Housing Units'!$B$2:$P$2,0))*INDEX(Assumptions!$A$1:$H$16,MATCH('Property Value Dist'!X$4,Assumptions!$A$1:$A$16,0),MATCH('Property Value Dist'!X$2,Assumptions!$A$1:$H$1,0)),0)</f>
        <v>2519506</v>
      </c>
      <c r="Y105" s="19">
        <f>ROUND(INDEX('Pop and Housing Units'!$B$2:$P$115,MATCH('Property Value Dist'!$B105,'Pop and Housing Units'!$B$2:$B$115,0),MATCH('Property Value Dist'!Y$2,'Pop and Housing Units'!$B$2:$P$2,0))*INDEX(Assumptions!$A$1:$H$16,MATCH('Property Value Dist'!Y$4,Assumptions!$A$1:$A$16,0),MATCH('Property Value Dist'!Y$2,Assumptions!$A$1:$H$1,0)),0)</f>
        <v>1607092</v>
      </c>
      <c r="Z105" s="19">
        <f>ROUND(INDEX('Pop and Housing Units'!$B$2:$P$115,MATCH('Property Value Dist'!$B105,'Pop and Housing Units'!$B$2:$B$115,0),MATCH('Property Value Dist'!Z$2,'Pop and Housing Units'!$B$2:$P$2,0))*INDEX(Assumptions!$A$1:$H$16,MATCH('Property Value Dist'!Z$4,Assumptions!$A$1:$A$16,0),MATCH('Property Value Dist'!Z$2,Assumptions!$A$1:$H$1,0)),0)</f>
        <v>414734</v>
      </c>
      <c r="AA105" s="19">
        <f>ROUND(INDEX('Pop and Housing Units'!$B$2:$P$115,MATCH('Property Value Dist'!$B105,'Pop and Housing Units'!$B$2:$B$115,0),MATCH('Property Value Dist'!AA$2,'Pop and Housing Units'!$B$2:$P$2,0))*INDEX(Assumptions!$A$1:$H$16,MATCH('Property Value Dist'!AA$4,Assumptions!$A$1:$A$16,0),MATCH('Property Value Dist'!AA$2,Assumptions!$A$1:$H$1,0)),0)</f>
        <v>290313</v>
      </c>
      <c r="AB105" s="19">
        <f>ROUND(INDEX('Pop and Housing Units'!$B$2:$P$115,MATCH('Property Value Dist'!$B105,'Pop and Housing Units'!$B$2:$B$115,0),MATCH('Property Value Dist'!AB$2,'Pop and Housing Units'!$B$2:$P$2,0))*INDEX(Assumptions!$A$1:$H$16,MATCH('Property Value Dist'!AB$4,Assumptions!$A$1:$A$16,0),MATCH('Property Value Dist'!AB$2,Assumptions!$A$1:$H$1,0)),0)</f>
        <v>191814</v>
      </c>
      <c r="AC105" s="19">
        <f>ROUND(INDEX('Pop and Housing Units'!$B$2:$P$115,MATCH('Property Value Dist'!$B105,'Pop and Housing Units'!$B$2:$B$115,0),MATCH('Property Value Dist'!AC$2,'Pop and Housing Units'!$B$2:$P$2,0))*INDEX(Assumptions!$A$1:$H$16,MATCH('Property Value Dist'!AC$4,Assumptions!$A$1:$A$16,0),MATCH('Property Value Dist'!AC$2,Assumptions!$A$1:$H$1,0)),0)</f>
        <v>2087716</v>
      </c>
      <c r="AD105" s="19">
        <f>ROUND(INDEX('Pop and Housing Units'!$B$2:$P$115,MATCH('Property Value Dist'!$B105,'Pop and Housing Units'!$B$2:$B$115,0),MATCH('Property Value Dist'!AD$2,'Pop and Housing Units'!$B$2:$P$2,0))*INDEX(Assumptions!$A$1:$H$16,MATCH('Property Value Dist'!AD$4,Assumptions!$A$1:$A$16,0),MATCH('Property Value Dist'!AD$2,Assumptions!$A$1:$H$1,0)),0)</f>
        <v>3653503</v>
      </c>
      <c r="AE105" s="19">
        <f>ROUND(INDEX('Pop and Housing Units'!$B$2:$P$115,MATCH('Property Value Dist'!$B105,'Pop and Housing Units'!$B$2:$B$115,0),MATCH('Property Value Dist'!AE$2,'Pop and Housing Units'!$B$2:$P$2,0))*INDEX(Assumptions!$A$1:$H$16,MATCH('Property Value Dist'!AE$4,Assumptions!$A$1:$A$16,0),MATCH('Property Value Dist'!AE$2,Assumptions!$A$1:$H$1,0)),0)</f>
        <v>6585688</v>
      </c>
      <c r="AF105" s="19">
        <f>ROUND(INDEX('Pop and Housing Units'!$B$2:$P$115,MATCH('Property Value Dist'!$B105,'Pop and Housing Units'!$B$2:$B$115,0),MATCH('Property Value Dist'!AF$2,'Pop and Housing Units'!$B$2:$P$2,0))*INDEX(Assumptions!$A$1:$H$16,MATCH('Property Value Dist'!AF$4,Assumptions!$A$1:$A$16,0),MATCH('Property Value Dist'!AF$2,Assumptions!$A$1:$H$1,0)),0)</f>
        <v>12672904</v>
      </c>
      <c r="AG105" s="19">
        <f>ROUND(INDEX('Pop and Housing Units'!$B$2:$P$115,MATCH('Property Value Dist'!$B105,'Pop and Housing Units'!$B$2:$B$115,0),MATCH('Property Value Dist'!AG$2,'Pop and Housing Units'!$B$2:$P$2,0))*INDEX(Assumptions!$A$1:$H$16,MATCH('Property Value Dist'!AG$4,Assumptions!$A$1:$A$16,0),MATCH('Property Value Dist'!AG$2,Assumptions!$A$1:$H$1,0)),0)</f>
        <v>6175182</v>
      </c>
      <c r="AH105" s="19">
        <f>ROUND(INDEX('Pop and Housing Units'!$B$2:$P$115,MATCH('Property Value Dist'!$B105,'Pop and Housing Units'!$B$2:$B$115,0),MATCH('Property Value Dist'!AH$2,'Pop and Housing Units'!$B$2:$P$2,0))*INDEX(Assumptions!$A$1:$H$16,MATCH('Property Value Dist'!AH$4,Assumptions!$A$1:$A$16,0),MATCH('Property Value Dist'!AH$2,Assumptions!$A$1:$H$1,0)),0)</f>
        <v>4462786</v>
      </c>
      <c r="AI105" s="19">
        <f>ROUND(INDEX('Pop and Housing Units'!$B$2:$P$115,MATCH('Property Value Dist'!$B105,'Pop and Housing Units'!$B$2:$B$115,0),MATCH('Property Value Dist'!AI$2,'Pop and Housing Units'!$B$2:$P$2,0))*INDEX(Assumptions!$A$1:$H$16,MATCH('Property Value Dist'!AI$4,Assumptions!$A$1:$A$16,0),MATCH('Property Value Dist'!AI$2,Assumptions!$A$1:$H$1,0)),0)</f>
        <v>11107117</v>
      </c>
      <c r="AJ105" s="19">
        <f>ROUND(INDEX('Pop and Housing Units'!$B$2:$P$115,MATCH('Property Value Dist'!$B105,'Pop and Housing Units'!$B$2:$B$115,0),MATCH('Property Value Dist'!AJ$2,'Pop and Housing Units'!$B$2:$P$2,0))*INDEX(Assumptions!$A$1:$H$16,MATCH('Property Value Dist'!AJ$4,Assumptions!$A$1:$A$16,0),MATCH('Property Value Dist'!AJ$2,Assumptions!$A$1:$H$1,0)),0)</f>
        <v>5911285</v>
      </c>
      <c r="AK105" s="19">
        <f>ROUND(INDEX('Pop and Housing Units'!$B$2:$P$115,MATCH('Property Value Dist'!$B105,'Pop and Housing Units'!$B$2:$B$115,0),MATCH('Property Value Dist'!AK$2,'Pop and Housing Units'!$B$2:$P$2,0))*INDEX(Assumptions!$A$1:$H$16,MATCH('Property Value Dist'!AK$4,Assumptions!$A$1:$A$16,0),MATCH('Property Value Dist'!AK$2,Assumptions!$A$1:$H$1,0)),0)</f>
        <v>2545137</v>
      </c>
      <c r="AL105" s="19">
        <f>ROUND(INDEX('Pop and Housing Units'!$B$2:$P$115,MATCH('Property Value Dist'!$B105,'Pop and Housing Units'!$B$2:$B$115,0),MATCH('Property Value Dist'!AL$2,'Pop and Housing Units'!$B$2:$P$2,0))*INDEX(Assumptions!$A$1:$H$16,MATCH('Property Value Dist'!AL$4,Assumptions!$A$1:$A$16,0),MATCH('Property Value Dist'!AL$2,Assumptions!$A$1:$H$1,0)),0)</f>
        <v>2498222</v>
      </c>
      <c r="AM105" s="19">
        <f>ROUND(INDEX('Pop and Housing Units'!$B$2:$P$115,MATCH('Property Value Dist'!$B105,'Pop and Housing Units'!$B$2:$B$115,0),MATCH('Property Value Dist'!AM$2,'Pop and Housing Units'!$B$2:$P$2,0))*INDEX(Assumptions!$A$1:$H$16,MATCH('Property Value Dist'!AM$4,Assumptions!$A$1:$A$16,0),MATCH('Property Value Dist'!AM$2,Assumptions!$A$1:$H$1,0)),0)</f>
        <v>510200</v>
      </c>
      <c r="AN105" s="19">
        <f>ROUND(INDEX('Pop and Housing Units'!$B$2:$P$115,MATCH('Property Value Dist'!$B105,'Pop and Housing Units'!$B$2:$B$115,0),MATCH('Property Value Dist'!AN$2,'Pop and Housing Units'!$B$2:$P$2,0))*INDEX(Assumptions!$A$1:$H$16,MATCH('Property Value Dist'!AN$4,Assumptions!$A$1:$A$16,0),MATCH('Property Value Dist'!AN$2,Assumptions!$A$1:$H$1,0)),0)</f>
        <v>211117</v>
      </c>
      <c r="AO105" s="19">
        <f>ROUND(INDEX('Pop and Housing Units'!$B$2:$P$115,MATCH('Property Value Dist'!$B105,'Pop and Housing Units'!$B$2:$B$115,0),MATCH('Property Value Dist'!AO$2,'Pop and Housing Units'!$B$2:$P$2,0))*INDEX(Assumptions!$A$1:$H$16,MATCH('Property Value Dist'!AO$4,Assumptions!$A$1:$A$16,0),MATCH('Property Value Dist'!AO$2,Assumptions!$A$1:$H$1,0)),0)</f>
        <v>222846</v>
      </c>
      <c r="AP105" s="19">
        <f>ROUND(INDEX('Pop and Housing Units'!$B$2:$P$115,MATCH('Property Value Dist'!$B105,'Pop and Housing Units'!$B$2:$B$115,0),MATCH('Property Value Dist'!AP$2,'Pop and Housing Units'!$B$2:$P$2,0))*INDEX(Assumptions!$A$1:$H$16,MATCH('Property Value Dist'!AP$4,Assumptions!$A$1:$A$16,0),MATCH('Property Value Dist'!AP$2,Assumptions!$A$1:$H$1,0)),0)</f>
        <v>174150</v>
      </c>
      <c r="AQ105" s="19">
        <f>ROUND(INDEX('Pop and Housing Units'!$B$2:$P$115,MATCH('Property Value Dist'!$B105,'Pop and Housing Units'!$B$2:$B$115,0),MATCH('Property Value Dist'!AQ$2,'Pop and Housing Units'!$B$2:$P$2,0))*INDEX(Assumptions!$A$1:$H$16,MATCH('Property Value Dist'!AQ$4,Assumptions!$A$1:$A$16,0),MATCH('Property Value Dist'!AQ$2,Assumptions!$A$1:$H$1,0)),0)</f>
        <v>174706</v>
      </c>
      <c r="AR105" s="19">
        <f>ROUND(INDEX('Pop and Housing Units'!$B$2:$P$115,MATCH('Property Value Dist'!$B105,'Pop and Housing Units'!$B$2:$B$115,0),MATCH('Property Value Dist'!AR$2,'Pop and Housing Units'!$B$2:$P$2,0))*INDEX(Assumptions!$A$1:$H$16,MATCH('Property Value Dist'!AR$4,Assumptions!$A$1:$A$16,0),MATCH('Property Value Dist'!AR$2,Assumptions!$A$1:$H$1,0)),0)</f>
        <v>146020</v>
      </c>
      <c r="AS105" s="19">
        <f>ROUND(INDEX('Pop and Housing Units'!$B$2:$P$115,MATCH('Property Value Dist'!$B105,'Pop and Housing Units'!$B$2:$B$115,0),MATCH('Property Value Dist'!AS$2,'Pop and Housing Units'!$B$2:$P$2,0))*INDEX(Assumptions!$A$1:$H$16,MATCH('Property Value Dist'!AS$4,Assumptions!$A$1:$A$16,0),MATCH('Property Value Dist'!AS$2,Assumptions!$A$1:$H$1,0)),0)</f>
        <v>159715</v>
      </c>
      <c r="AT105" s="19">
        <f>ROUND(INDEX('Pop and Housing Units'!$B$2:$P$115,MATCH('Property Value Dist'!$B105,'Pop and Housing Units'!$B$2:$B$115,0),MATCH('Property Value Dist'!AT$2,'Pop and Housing Units'!$B$2:$P$2,0))*INDEX(Assumptions!$A$1:$H$16,MATCH('Property Value Dist'!AT$4,Assumptions!$A$1:$A$16,0),MATCH('Property Value Dist'!AT$2,Assumptions!$A$1:$H$1,0)),0)</f>
        <v>81060</v>
      </c>
      <c r="AU105" s="19">
        <f>ROUND(INDEX('Pop and Housing Units'!$B$2:$P$115,MATCH('Property Value Dist'!$B105,'Pop and Housing Units'!$B$2:$B$115,0),MATCH('Property Value Dist'!AU$2,'Pop and Housing Units'!$B$2:$P$2,0))*INDEX(Assumptions!$A$1:$H$16,MATCH('Property Value Dist'!AU$4,Assumptions!$A$1:$A$16,0),MATCH('Property Value Dist'!AU$2,Assumptions!$A$1:$H$1,0)),0)</f>
        <v>31184</v>
      </c>
      <c r="AV105" s="19">
        <f>ROUND(INDEX('Pop and Housing Units'!$B$2:$P$115,MATCH('Property Value Dist'!$B105,'Pop and Housing Units'!$B$2:$B$115,0),MATCH('Property Value Dist'!AV$2,'Pop and Housing Units'!$B$2:$P$2,0))*INDEX(Assumptions!$A$1:$H$16,MATCH('Property Value Dist'!AV$4,Assumptions!$A$1:$A$16,0),MATCH('Property Value Dist'!AV$2,Assumptions!$A$1:$H$1,0)),0)</f>
        <v>93738</v>
      </c>
      <c r="AW105" s="19">
        <f>ROUND(INDEX('Pop and Housing Units'!$B$2:$P$115,MATCH('Property Value Dist'!$B105,'Pop and Housing Units'!$B$2:$B$115,0),MATCH('Property Value Dist'!AW$2,'Pop and Housing Units'!$B$2:$P$2,0))*INDEX(Assumptions!$A$1:$H$16,MATCH('Property Value Dist'!AW$4,Assumptions!$A$1:$A$16,0),MATCH('Property Value Dist'!AW$2,Assumptions!$A$1:$H$1,0)),0)</f>
        <v>26928</v>
      </c>
      <c r="AX105" s="19">
        <f>ROUND(INDEX('Pop and Housing Units'!$B$2:$P$115,MATCH('Property Value Dist'!$B105,'Pop and Housing Units'!$B$2:$B$115,0),MATCH('Property Value Dist'!AX$2,'Pop and Housing Units'!$B$2:$P$2,0))*INDEX(Assumptions!$A$1:$H$16,MATCH('Property Value Dist'!AX$4,Assumptions!$A$1:$A$16,0),MATCH('Property Value Dist'!AX$2,Assumptions!$A$1:$H$1,0)),0)</f>
        <v>16934</v>
      </c>
      <c r="AY105" s="19">
        <f>ROUND(INDEX('Pop and Housing Units'!$B$2:$P$115,MATCH('Property Value Dist'!$B105,'Pop and Housing Units'!$B$2:$B$115,0),MATCH('Property Value Dist'!AY$2,'Pop and Housing Units'!$B$2:$P$2,0))*INDEX(Assumptions!$A$1:$H$16,MATCH('Property Value Dist'!AY$4,Assumptions!$A$1:$A$16,0),MATCH('Property Value Dist'!AY$2,Assumptions!$A$1:$H$1,0)),0)</f>
        <v>9994</v>
      </c>
      <c r="AZ105" s="19">
        <f>ROUND(INDEX('Pop and Housing Units'!$B$2:$P$115,MATCH('Property Value Dist'!$B105,'Pop and Housing Units'!$B$2:$B$115,0),MATCH('Property Value Dist'!AZ$2,'Pop and Housing Units'!$B$2:$P$2,0))*INDEX(Assumptions!$A$1:$H$16,MATCH('Property Value Dist'!AZ$4,Assumptions!$A$1:$A$16,0),MATCH('Property Value Dist'!AZ$2,Assumptions!$A$1:$H$1,0)),0)</f>
        <v>2406</v>
      </c>
      <c r="BA105" s="19">
        <f>ROUND(INDEX('Pop and Housing Units'!$B$2:$P$115,MATCH('Property Value Dist'!$B105,'Pop and Housing Units'!$B$2:$B$115,0),MATCH('Property Value Dist'!BA$2,'Pop and Housing Units'!$B$2:$P$2,0))*INDEX(Assumptions!$A$1:$H$16,MATCH('Property Value Dist'!BA$4,Assumptions!$A$1:$A$16,0),MATCH('Property Value Dist'!BA$2,Assumptions!$A$1:$H$1,0)),0)</f>
        <v>5552</v>
      </c>
      <c r="BB105" s="19">
        <f>ROUND(INDEX('Pop and Housing Units'!$B$2:$P$115,MATCH('Property Value Dist'!$B105,'Pop and Housing Units'!$B$2:$B$115,0),MATCH('Property Value Dist'!BB$2,'Pop and Housing Units'!$B$2:$P$2,0))*INDEX(Assumptions!$A$1:$H$16,MATCH('Property Value Dist'!BB$4,Assumptions!$A$1:$A$16,0),MATCH('Property Value Dist'!BB$2,Assumptions!$A$1:$H$1,0)),0)</f>
        <v>2961</v>
      </c>
      <c r="BC105" s="19">
        <f>ROUND(INDEX('Pop and Housing Units'!$B$2:$P$115,MATCH('Property Value Dist'!$B105,'Pop and Housing Units'!$B$2:$B$115,0),MATCH('Property Value Dist'!BC$2,'Pop and Housing Units'!$B$2:$P$2,0))*INDEX(Assumptions!$A$1:$H$16,MATCH('Property Value Dist'!BC$4,Assumptions!$A$1:$A$16,0),MATCH('Property Value Dist'!BC$2,Assumptions!$A$1:$H$1,0)),0)</f>
        <v>110366</v>
      </c>
      <c r="BD105" s="19">
        <f>ROUND(INDEX('Pop and Housing Units'!$B$2:$P$115,MATCH('Property Value Dist'!$B105,'Pop and Housing Units'!$B$2:$B$115,0),MATCH('Property Value Dist'!BD$2,'Pop and Housing Units'!$B$2:$P$2,0))*INDEX(Assumptions!$A$1:$H$16,MATCH('Property Value Dist'!BD$4,Assumptions!$A$1:$A$16,0),MATCH('Property Value Dist'!BD$2,Assumptions!$A$1:$H$1,0)),0)</f>
        <v>154800</v>
      </c>
      <c r="BE105" s="19">
        <f>ROUND(INDEX('Pop and Housing Units'!$B$2:$P$115,MATCH('Property Value Dist'!$B105,'Pop and Housing Units'!$B$2:$B$115,0),MATCH('Property Value Dist'!BE$2,'Pop and Housing Units'!$B$2:$P$2,0))*INDEX(Assumptions!$A$1:$H$16,MATCH('Property Value Dist'!BE$4,Assumptions!$A$1:$A$16,0),MATCH('Property Value Dist'!BE$2,Assumptions!$A$1:$H$1,0)),0)</f>
        <v>209540</v>
      </c>
      <c r="BF105" s="19">
        <f>ROUND(INDEX('Pop and Housing Units'!$B$2:$P$115,MATCH('Property Value Dist'!$B105,'Pop and Housing Units'!$B$2:$B$115,0),MATCH('Property Value Dist'!BF$2,'Pop and Housing Units'!$B$2:$P$2,0))*INDEX(Assumptions!$A$1:$H$16,MATCH('Property Value Dist'!BF$4,Assumptions!$A$1:$A$16,0),MATCH('Property Value Dist'!BF$2,Assumptions!$A$1:$H$1,0)),0)</f>
        <v>206881</v>
      </c>
      <c r="BG105" s="19">
        <f>ROUND(INDEX('Pop and Housing Units'!$B$2:$P$115,MATCH('Property Value Dist'!$B105,'Pop and Housing Units'!$B$2:$B$115,0),MATCH('Property Value Dist'!BG$2,'Pop and Housing Units'!$B$2:$P$2,0))*INDEX(Assumptions!$A$1:$H$16,MATCH('Property Value Dist'!BG$4,Assumptions!$A$1:$A$16,0),MATCH('Property Value Dist'!BG$2,Assumptions!$A$1:$H$1,0)),0)</f>
        <v>132085</v>
      </c>
      <c r="BH105" s="19">
        <f>ROUND(INDEX('Pop and Housing Units'!$B$2:$P$115,MATCH('Property Value Dist'!$B105,'Pop and Housing Units'!$B$2:$B$115,0),MATCH('Property Value Dist'!BH$2,'Pop and Housing Units'!$B$2:$P$2,0))*INDEX(Assumptions!$A$1:$H$16,MATCH('Property Value Dist'!BH$4,Assumptions!$A$1:$A$16,0),MATCH('Property Value Dist'!BH$2,Assumptions!$A$1:$H$1,0)),0)</f>
        <v>75239</v>
      </c>
      <c r="BI105" s="19">
        <f>ROUND(INDEX('Pop and Housing Units'!$B$2:$P$115,MATCH('Property Value Dist'!$B105,'Pop and Housing Units'!$B$2:$B$115,0),MATCH('Property Value Dist'!BI$2,'Pop and Housing Units'!$B$2:$P$2,0))*INDEX(Assumptions!$A$1:$H$16,MATCH('Property Value Dist'!BI$4,Assumptions!$A$1:$A$16,0),MATCH('Property Value Dist'!BI$2,Assumptions!$A$1:$H$1,0)),0)</f>
        <v>139620</v>
      </c>
      <c r="BJ105" s="19">
        <f>ROUND(INDEX('Pop and Housing Units'!$B$2:$P$115,MATCH('Property Value Dist'!$B105,'Pop and Housing Units'!$B$2:$B$115,0),MATCH('Property Value Dist'!BJ$2,'Pop and Housing Units'!$B$2:$P$2,0))*INDEX(Assumptions!$A$1:$H$16,MATCH('Property Value Dist'!BJ$4,Assumptions!$A$1:$A$16,0),MATCH('Property Value Dist'!BJ$2,Assumptions!$A$1:$H$1,0)),0)</f>
        <v>46429</v>
      </c>
      <c r="BK105" s="19">
        <f>ROUND(INDEX('Pop and Housing Units'!$B$2:$P$115,MATCH('Property Value Dist'!$B105,'Pop and Housing Units'!$B$2:$B$115,0),MATCH('Property Value Dist'!BK$2,'Pop and Housing Units'!$B$2:$P$2,0))*INDEX(Assumptions!$A$1:$H$16,MATCH('Property Value Dist'!BK$4,Assumptions!$A$1:$A$16,0),MATCH('Property Value Dist'!BK$2,Assumptions!$A$1:$H$1,0)),0)</f>
        <v>15402</v>
      </c>
      <c r="BL105" s="19">
        <f>ROUND(INDEX('Pop and Housing Units'!$B$2:$P$115,MATCH('Property Value Dist'!$B105,'Pop and Housing Units'!$B$2:$B$115,0),MATCH('Property Value Dist'!BL$2,'Pop and Housing Units'!$B$2:$P$2,0))*INDEX(Assumptions!$A$1:$H$16,MATCH('Property Value Dist'!BL$4,Assumptions!$A$1:$A$16,0),MATCH('Property Value Dist'!BL$2,Assumptions!$A$1:$H$1,0)),0)</f>
        <v>9973</v>
      </c>
      <c r="BM105" s="19">
        <f>ROUND(INDEX('Pop and Housing Units'!$B$2:$P$115,MATCH('Property Value Dist'!$B105,'Pop and Housing Units'!$B$2:$B$115,0),MATCH('Property Value Dist'!BM$2,'Pop and Housing Units'!$B$2:$P$2,0))*INDEX(Assumptions!$A$1:$H$16,MATCH('Property Value Dist'!BM$4,Assumptions!$A$1:$A$16,0),MATCH('Property Value Dist'!BM$2,Assumptions!$A$1:$H$1,0)),0)</f>
        <v>1995</v>
      </c>
      <c r="BN105" s="19">
        <f>ROUND(INDEX('Pop and Housing Units'!$B$2:$P$115,MATCH('Property Value Dist'!$B105,'Pop and Housing Units'!$B$2:$B$115,0),MATCH('Property Value Dist'!BN$2,'Pop and Housing Units'!$B$2:$P$2,0))*INDEX(Assumptions!$A$1:$H$16,MATCH('Property Value Dist'!BN$4,Assumptions!$A$1:$A$16,0),MATCH('Property Value Dist'!BN$2,Assumptions!$A$1:$H$1,0)),0)</f>
        <v>332</v>
      </c>
      <c r="BO105" s="19">
        <f>ROUND(INDEX('Pop and Housing Units'!$B$2:$P$115,MATCH('Property Value Dist'!$B105,'Pop and Housing Units'!$B$2:$B$115,0),MATCH('Property Value Dist'!BO$2,'Pop and Housing Units'!$B$2:$P$2,0))*INDEX(Assumptions!$A$1:$H$16,MATCH('Property Value Dist'!BO$4,Assumptions!$A$1:$A$16,0),MATCH('Property Value Dist'!BO$2,Assumptions!$A$1:$H$1,0)),0)</f>
        <v>5430</v>
      </c>
      <c r="BP105" s="19">
        <f>ROUND(INDEX('Pop and Housing Units'!$B$2:$P$115,MATCH('Property Value Dist'!$B105,'Pop and Housing Units'!$B$2:$B$115,0),MATCH('Property Value Dist'!BP$2,'Pop and Housing Units'!$B$2:$P$2,0))*INDEX(Assumptions!$A$1:$H$16,MATCH('Property Value Dist'!BP$4,Assumptions!$A$1:$A$16,0),MATCH('Property Value Dist'!BP$2,Assumptions!$A$1:$H$1,0)),0)</f>
        <v>27774</v>
      </c>
      <c r="BQ105" s="19">
        <f>ROUND(INDEX('Pop and Housing Units'!$B$2:$P$115,MATCH('Property Value Dist'!$B105,'Pop and Housing Units'!$B$2:$B$115,0),MATCH('Property Value Dist'!BQ$2,'Pop and Housing Units'!$B$2:$P$2,0))*INDEX(Assumptions!$A$1:$H$16,MATCH('Property Value Dist'!BQ$4,Assumptions!$A$1:$A$16,0),MATCH('Property Value Dist'!BQ$2,Assumptions!$A$1:$H$1,0)),0)</f>
        <v>57780</v>
      </c>
      <c r="BR105" s="19">
        <f>ROUND(INDEX('Pop and Housing Units'!$B$2:$P$115,MATCH('Property Value Dist'!$B105,'Pop and Housing Units'!$B$2:$B$115,0),MATCH('Property Value Dist'!BR$2,'Pop and Housing Units'!$B$2:$P$2,0))*INDEX(Assumptions!$A$1:$H$16,MATCH('Property Value Dist'!BR$4,Assumptions!$A$1:$A$16,0),MATCH('Property Value Dist'!BR$2,Assumptions!$A$1:$H$1,0)),0)</f>
        <v>48888</v>
      </c>
      <c r="BS105" s="19">
        <f>ROUND(INDEX('Pop and Housing Units'!$B$2:$P$115,MATCH('Property Value Dist'!$B105,'Pop and Housing Units'!$B$2:$B$115,0),MATCH('Property Value Dist'!BS$2,'Pop and Housing Units'!$B$2:$P$2,0))*INDEX(Assumptions!$A$1:$H$16,MATCH('Property Value Dist'!BS$4,Assumptions!$A$1:$A$16,0),MATCH('Property Value Dist'!BS$2,Assumptions!$A$1:$H$1,0)),0)</f>
        <v>58732</v>
      </c>
      <c r="BT105" s="19">
        <f>ROUND(INDEX('Pop and Housing Units'!$B$2:$P$115,MATCH('Property Value Dist'!$B105,'Pop and Housing Units'!$B$2:$B$115,0),MATCH('Property Value Dist'!BT$2,'Pop and Housing Units'!$B$2:$P$2,0))*INDEX(Assumptions!$A$1:$H$16,MATCH('Property Value Dist'!BT$4,Assumptions!$A$1:$A$16,0),MATCH('Property Value Dist'!BT$2,Assumptions!$A$1:$H$1,0)),0)</f>
        <v>37508</v>
      </c>
      <c r="BU105" s="19">
        <f>ROUND(INDEX('Pop and Housing Units'!$B$2:$P$115,MATCH('Property Value Dist'!$B105,'Pop and Housing Units'!$B$2:$B$115,0),MATCH('Property Value Dist'!BU$2,'Pop and Housing Units'!$B$2:$P$2,0))*INDEX(Assumptions!$A$1:$H$16,MATCH('Property Value Dist'!BU$4,Assumptions!$A$1:$A$16,0),MATCH('Property Value Dist'!BU$2,Assumptions!$A$1:$H$1,0)),0)</f>
        <v>21297</v>
      </c>
      <c r="BV105" s="19">
        <f>ROUND(INDEX('Pop and Housing Units'!$B$2:$P$115,MATCH('Property Value Dist'!$B105,'Pop and Housing Units'!$B$2:$B$115,0),MATCH('Property Value Dist'!BV$2,'Pop and Housing Units'!$B$2:$P$2,0))*INDEX(Assumptions!$A$1:$H$16,MATCH('Property Value Dist'!BV$4,Assumptions!$A$1:$A$16,0),MATCH('Property Value Dist'!BV$2,Assumptions!$A$1:$H$1,0)),0)</f>
        <v>62281</v>
      </c>
      <c r="BW105" s="19">
        <f>ROUND(INDEX('Pop and Housing Units'!$B$2:$P$115,MATCH('Property Value Dist'!$B105,'Pop and Housing Units'!$B$2:$B$115,0),MATCH('Property Value Dist'!BW$2,'Pop and Housing Units'!$B$2:$P$2,0))*INDEX(Assumptions!$A$1:$H$16,MATCH('Property Value Dist'!BW$4,Assumptions!$A$1:$A$16,0),MATCH('Property Value Dist'!BW$2,Assumptions!$A$1:$H$1,0)),0)</f>
        <v>29311</v>
      </c>
      <c r="BX105" s="19">
        <f>ROUND(INDEX('Pop and Housing Units'!$B$2:$P$115,MATCH('Property Value Dist'!$B105,'Pop and Housing Units'!$B$2:$B$115,0),MATCH('Property Value Dist'!BX$2,'Pop and Housing Units'!$B$2:$P$2,0))*INDEX(Assumptions!$A$1:$H$16,MATCH('Property Value Dist'!BX$4,Assumptions!$A$1:$A$16,0),MATCH('Property Value Dist'!BX$2,Assumptions!$A$1:$H$1,0)),0)</f>
        <v>11161</v>
      </c>
      <c r="BY105" s="19">
        <f>ROUND(INDEX('Pop and Housing Units'!$B$2:$P$115,MATCH('Property Value Dist'!$B105,'Pop and Housing Units'!$B$2:$B$115,0),MATCH('Property Value Dist'!BY$2,'Pop and Housing Units'!$B$2:$P$2,0))*INDEX(Assumptions!$A$1:$H$16,MATCH('Property Value Dist'!BY$4,Assumptions!$A$1:$A$16,0),MATCH('Property Value Dist'!BY$2,Assumptions!$A$1:$H$1,0)),0)</f>
        <v>5782</v>
      </c>
      <c r="BZ105" s="19">
        <f>ROUND(INDEX('Pop and Housing Units'!$B$2:$P$115,MATCH('Property Value Dist'!$B105,'Pop and Housing Units'!$B$2:$B$115,0),MATCH('Property Value Dist'!BZ$2,'Pop and Housing Units'!$B$2:$P$2,0))*INDEX(Assumptions!$A$1:$H$16,MATCH('Property Value Dist'!BZ$4,Assumptions!$A$1:$A$16,0),MATCH('Property Value Dist'!BZ$2,Assumptions!$A$1:$H$1,0)),0)</f>
        <v>3952</v>
      </c>
      <c r="CA105" s="19">
        <f>ROUND(INDEX('Pop and Housing Units'!$B$2:$P$115,MATCH('Property Value Dist'!$B105,'Pop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105" s="19">
        <f>ROUND(INDEX('Pop and Housing Units'!$B$2:$P$115,MATCH('Property Value Dist'!$B105,'Pop and Housing Units'!$B$2:$B$115,0),MATCH('Property Value Dist'!CB$2,'Pop and Housing Units'!$B$2:$P$2,0))*INDEX(Assumptions!$A$1:$H$16,MATCH('Property Value Dist'!CB$4,Assumptions!$A$1:$A$16,0),MATCH('Property Value Dist'!CB$2,Assumptions!$A$1:$H$1,0)),0)</f>
        <v>1464</v>
      </c>
    </row>
    <row r="106" spans="2:80">
      <c r="B106" s="18">
        <f t="shared" si="7"/>
        <v>2121</v>
      </c>
      <c r="C106" s="17">
        <f>ROUND(INDEX('Pop and Housing Units'!$B$2:$P$115,MATCH('Property Value Dist'!$B106,'Pop and Housing Units'!$B$2:$B$115,0),MATCH('Property Value Dist'!C$2,'Pop and Housing Units'!$B$2:$P$2,0))*INDEX(Assumptions!$A$1:$H$16,MATCH('Property Value Dist'!C$4,Assumptions!$A$1:$A$16,0),MATCH('Property Value Dist'!C$2,Assumptions!$A$1:$H$1,0)),0)</f>
        <v>3372769</v>
      </c>
      <c r="D106" s="17">
        <f>ROUND(INDEX('Pop and Housing Units'!$B$2:$P$115,MATCH('Property Value Dist'!$B106,'Pop and Housing Units'!$B$2:$B$115,0),MATCH('Property Value Dist'!D$2,'Pop and Housing Units'!$B$2:$P$2,0))*INDEX(Assumptions!$A$1:$H$16,MATCH('Property Value Dist'!D$4,Assumptions!$A$1:$A$16,0),MATCH('Property Value Dist'!D$2,Assumptions!$A$1:$H$1,0)),0)</f>
        <v>3600235</v>
      </c>
      <c r="E106" s="17">
        <f>ROUND(INDEX('Pop and Housing Units'!$B$2:$P$115,MATCH('Property Value Dist'!$B106,'Pop and Housing Units'!$B$2:$B$115,0),MATCH('Property Value Dist'!E$2,'Pop and Housing Units'!$B$2:$P$2,0))*INDEX(Assumptions!$A$1:$H$16,MATCH('Property Value Dist'!E$4,Assumptions!$A$1:$A$16,0),MATCH('Property Value Dist'!E$2,Assumptions!$A$1:$H$1,0)),0)</f>
        <v>5451336</v>
      </c>
      <c r="F106" s="17">
        <f>ROUND(INDEX('Pop and Housing Units'!$B$2:$P$115,MATCH('Property Value Dist'!$B106,'Pop and Housing Units'!$B$2:$B$115,0),MATCH('Property Value Dist'!F$2,'Pop and Housing Units'!$B$2:$P$2,0))*INDEX(Assumptions!$A$1:$H$16,MATCH('Property Value Dist'!F$4,Assumptions!$A$1:$A$16,0),MATCH('Property Value Dist'!F$2,Assumptions!$A$1:$H$1,0)),0)</f>
        <v>12581212</v>
      </c>
      <c r="G106" s="17">
        <f>ROUND(INDEX('Pop and Housing Units'!$B$2:$P$115,MATCH('Property Value Dist'!$B106,'Pop and Housing Units'!$B$2:$B$115,0),MATCH('Property Value Dist'!G$2,'Pop and Housing Units'!$B$2:$P$2,0))*INDEX(Assumptions!$A$1:$H$16,MATCH('Property Value Dist'!G$4,Assumptions!$A$1:$A$16,0),MATCH('Property Value Dist'!G$2,Assumptions!$A$1:$H$1,0)),0)</f>
        <v>8455453</v>
      </c>
      <c r="H106" s="17">
        <f>ROUND(INDEX('Pop and Housing Units'!$B$2:$P$115,MATCH('Property Value Dist'!$B106,'Pop and Housing Units'!$B$2:$B$115,0),MATCH('Property Value Dist'!H$2,'Pop and Housing Units'!$B$2:$P$2,0))*INDEX(Assumptions!$A$1:$H$16,MATCH('Property Value Dist'!H$4,Assumptions!$A$1:$A$16,0),MATCH('Property Value Dist'!H$2,Assumptions!$A$1:$H$1,0)),0)</f>
        <v>6416104</v>
      </c>
      <c r="I106" s="17">
        <f>ROUND(INDEX('Pop and Housing Units'!$B$2:$P$115,MATCH('Property Value Dist'!$B106,'Pop and Housing Units'!$B$2:$B$115,0),MATCH('Property Value Dist'!I$2,'Pop and Housing Units'!$B$2:$P$2,0))*INDEX(Assumptions!$A$1:$H$16,MATCH('Property Value Dist'!I$4,Assumptions!$A$1:$A$16,0),MATCH('Property Value Dist'!I$2,Assumptions!$A$1:$H$1,0)),0)</f>
        <v>17977642</v>
      </c>
      <c r="J106" s="17">
        <f>ROUND(INDEX('Pop and Housing Units'!$B$2:$P$115,MATCH('Property Value Dist'!$B106,'Pop and Housing Units'!$B$2:$B$115,0),MATCH('Property Value Dist'!J$2,'Pop and Housing Units'!$B$2:$P$2,0))*INDEX(Assumptions!$A$1:$H$16,MATCH('Property Value Dist'!J$4,Assumptions!$A$1:$A$16,0),MATCH('Property Value Dist'!J$2,Assumptions!$A$1:$H$1,0)),0)</f>
        <v>9028039</v>
      </c>
      <c r="K106" s="17">
        <f>ROUND(INDEX('Pop and Housing Units'!$B$2:$P$115,MATCH('Property Value Dist'!$B106,'Pop and Housing Units'!$B$2:$B$115,0),MATCH('Property Value Dist'!K$2,'Pop and Housing Units'!$B$2:$P$2,0))*INDEX(Assumptions!$A$1:$H$16,MATCH('Property Value Dist'!K$4,Assumptions!$A$1:$A$16,0),MATCH('Property Value Dist'!K$2,Assumptions!$A$1:$H$1,0)),0)</f>
        <v>4141446</v>
      </c>
      <c r="L106" s="17">
        <f>ROUND(INDEX('Pop and Housing Units'!$B$2:$P$115,MATCH('Property Value Dist'!$B106,'Pop and Housing Units'!$B$2:$B$115,0),MATCH('Property Value Dist'!L$2,'Pop and Housing Units'!$B$2:$P$2,0))*INDEX(Assumptions!$A$1:$H$16,MATCH('Property Value Dist'!L$4,Assumptions!$A$1:$A$16,0),MATCH('Property Value Dist'!L$2,Assumptions!$A$1:$H$1,0)),0)</f>
        <v>4494411</v>
      </c>
      <c r="M106" s="17">
        <f>ROUND(INDEX('Pop and Housing Units'!$B$2:$P$115,MATCH('Property Value Dist'!$B106,'Pop and Housing Units'!$B$2:$B$115,0),MATCH('Property Value Dist'!M$2,'Pop and Housing Units'!$B$2:$P$2,0))*INDEX(Assumptions!$A$1:$H$16,MATCH('Property Value Dist'!M$4,Assumptions!$A$1:$A$16,0),MATCH('Property Value Dist'!M$2,Assumptions!$A$1:$H$1,0)),0)</f>
        <v>1560886</v>
      </c>
      <c r="N106" s="17">
        <f>ROUND(INDEX('Pop and Housing Units'!$B$2:$P$115,MATCH('Property Value Dist'!$B106,'Pop and Housing Units'!$B$2:$B$115,0),MATCH('Property Value Dist'!N$2,'Pop and Housing Units'!$B$2:$P$2,0))*INDEX(Assumptions!$A$1:$H$16,MATCH('Property Value Dist'!N$4,Assumptions!$A$1:$A$16,0),MATCH('Property Value Dist'!N$2,Assumptions!$A$1:$H$1,0)),0)</f>
        <v>886332</v>
      </c>
      <c r="O106" s="17">
        <f>ROUND(INDEX('Pop and Housing Units'!$B$2:$P$115,MATCH('Property Value Dist'!$B106,'Pop and Housing Units'!$B$2:$B$115,0),MATCH('Property Value Dist'!O$2,'Pop and Housing Units'!$B$2:$P$2,0))*INDEX(Assumptions!$A$1:$H$16,MATCH('Property Value Dist'!O$4,Assumptions!$A$1:$A$16,0),MATCH('Property Value Dist'!O$2,Assumptions!$A$1:$H$1,0)),0)</f>
        <v>470619</v>
      </c>
      <c r="P106" s="17">
        <f>ROUND(INDEX('Pop and Housing Units'!$B$2:$P$115,MATCH('Property Value Dist'!$B106,'Pop and Housing Units'!$B$2:$B$115,0),MATCH('Property Value Dist'!P$2,'Pop and Housing Units'!$B$2:$P$2,0))*INDEX(Assumptions!$A$1:$H$16,MATCH('Property Value Dist'!P$4,Assumptions!$A$1:$A$16,0),MATCH('Property Value Dist'!P$2,Assumptions!$A$1:$H$1,0)),0)</f>
        <v>3438867</v>
      </c>
      <c r="Q106" s="17">
        <f>ROUND(INDEX('Pop and Housing Units'!$B$2:$P$115,MATCH('Property Value Dist'!$B106,'Pop and Housing Units'!$B$2:$B$115,0),MATCH('Property Value Dist'!Q$2,'Pop and Housing Units'!$B$2:$P$2,0))*INDEX(Assumptions!$A$1:$H$16,MATCH('Property Value Dist'!Q$4,Assumptions!$A$1:$A$16,0),MATCH('Property Value Dist'!Q$2,Assumptions!$A$1:$H$1,0)),0)</f>
        <v>2917332</v>
      </c>
      <c r="R106" s="17">
        <f>ROUND(INDEX('Pop and Housing Units'!$B$2:$P$115,MATCH('Property Value Dist'!$B106,'Pop and Housing Units'!$B$2:$B$115,0),MATCH('Property Value Dist'!R$2,'Pop and Housing Units'!$B$2:$P$2,0))*INDEX(Assumptions!$A$1:$H$16,MATCH('Property Value Dist'!R$4,Assumptions!$A$1:$A$16,0),MATCH('Property Value Dist'!R$2,Assumptions!$A$1:$H$1,0)),0)</f>
        <v>3764825</v>
      </c>
      <c r="S106" s="17">
        <f>ROUND(INDEX('Pop and Housing Units'!$B$2:$P$115,MATCH('Property Value Dist'!$B106,'Pop and Housing Units'!$B$2:$B$115,0),MATCH('Property Value Dist'!S$2,'Pop and Housing Units'!$B$2:$P$2,0))*INDEX(Assumptions!$A$1:$H$16,MATCH('Property Value Dist'!S$4,Assumptions!$A$1:$A$16,0),MATCH('Property Value Dist'!S$2,Assumptions!$A$1:$H$1,0)),0)</f>
        <v>8317385</v>
      </c>
      <c r="T106" s="17">
        <f>ROUND(INDEX('Pop and Housing Units'!$B$2:$P$115,MATCH('Property Value Dist'!$B106,'Pop and Housing Units'!$B$2:$B$115,0),MATCH('Property Value Dist'!T$2,'Pop and Housing Units'!$B$2:$P$2,0))*INDEX(Assumptions!$A$1:$H$16,MATCH('Property Value Dist'!T$4,Assumptions!$A$1:$A$16,0),MATCH('Property Value Dist'!T$2,Assumptions!$A$1:$H$1,0)),0)</f>
        <v>6084566</v>
      </c>
      <c r="U106" s="17">
        <f>ROUND(INDEX('Pop and Housing Units'!$B$2:$P$115,MATCH('Property Value Dist'!$B106,'Pop and Housing Units'!$B$2:$B$115,0),MATCH('Property Value Dist'!U$2,'Pop and Housing Units'!$B$2:$P$2,0))*INDEX(Assumptions!$A$1:$H$16,MATCH('Property Value Dist'!U$4,Assumptions!$A$1:$A$16,0),MATCH('Property Value Dist'!U$2,Assumptions!$A$1:$H$1,0)),0)</f>
        <v>5144718</v>
      </c>
      <c r="V106" s="17">
        <f>ROUND(INDEX('Pop and Housing Units'!$B$2:$P$115,MATCH('Property Value Dist'!$B106,'Pop and Housing Units'!$B$2:$B$115,0),MATCH('Property Value Dist'!V$2,'Pop and Housing Units'!$B$2:$P$2,0))*INDEX(Assumptions!$A$1:$H$16,MATCH('Property Value Dist'!V$4,Assumptions!$A$1:$A$16,0),MATCH('Property Value Dist'!V$2,Assumptions!$A$1:$H$1,0)),0)</f>
        <v>13277393</v>
      </c>
      <c r="W106" s="17">
        <f>ROUND(INDEX('Pop and Housing Units'!$B$2:$P$115,MATCH('Property Value Dist'!$B106,'Pop and Housing Units'!$B$2:$B$115,0),MATCH('Property Value Dist'!W$2,'Pop and Housing Units'!$B$2:$P$2,0))*INDEX(Assumptions!$A$1:$H$16,MATCH('Property Value Dist'!W$4,Assumptions!$A$1:$A$16,0),MATCH('Property Value Dist'!W$2,Assumptions!$A$1:$H$1,0)),0)</f>
        <v>6117162</v>
      </c>
      <c r="X106" s="17">
        <f>ROUND(INDEX('Pop and Housing Units'!$B$2:$P$115,MATCH('Property Value Dist'!$B106,'Pop and Housing Units'!$B$2:$B$115,0),MATCH('Property Value Dist'!X$2,'Pop and Housing Units'!$B$2:$P$2,0))*INDEX(Assumptions!$A$1:$H$16,MATCH('Property Value Dist'!X$4,Assumptions!$A$1:$A$16,0),MATCH('Property Value Dist'!X$2,Assumptions!$A$1:$H$1,0)),0)</f>
        <v>2640267</v>
      </c>
      <c r="Y106" s="17">
        <f>ROUND(INDEX('Pop and Housing Units'!$B$2:$P$115,MATCH('Property Value Dist'!$B106,'Pop and Housing Units'!$B$2:$B$115,0),MATCH('Property Value Dist'!Y$2,'Pop and Housing Units'!$B$2:$P$2,0))*INDEX(Assumptions!$A$1:$H$16,MATCH('Property Value Dist'!Y$4,Assumptions!$A$1:$A$16,0),MATCH('Property Value Dist'!Y$2,Assumptions!$A$1:$H$1,0)),0)</f>
        <v>1684121</v>
      </c>
      <c r="Z106" s="17">
        <f>ROUND(INDEX('Pop and Housing Units'!$B$2:$P$115,MATCH('Property Value Dist'!$B106,'Pop and Housing Units'!$B$2:$B$115,0),MATCH('Property Value Dist'!Z$2,'Pop and Housing Units'!$B$2:$P$2,0))*INDEX(Assumptions!$A$1:$H$16,MATCH('Property Value Dist'!Z$4,Assumptions!$A$1:$A$16,0),MATCH('Property Value Dist'!Z$2,Assumptions!$A$1:$H$1,0)),0)</f>
        <v>434612</v>
      </c>
      <c r="AA106" s="17">
        <f>ROUND(INDEX('Pop and Housing Units'!$B$2:$P$115,MATCH('Property Value Dist'!$B106,'Pop and Housing Units'!$B$2:$B$115,0),MATCH('Property Value Dist'!AA$2,'Pop and Housing Units'!$B$2:$P$2,0))*INDEX(Assumptions!$A$1:$H$16,MATCH('Property Value Dist'!AA$4,Assumptions!$A$1:$A$16,0),MATCH('Property Value Dist'!AA$2,Assumptions!$A$1:$H$1,0)),0)</f>
        <v>304228</v>
      </c>
      <c r="AB106" s="17">
        <f>ROUND(INDEX('Pop and Housing Units'!$B$2:$P$115,MATCH('Property Value Dist'!$B106,'Pop and Housing Units'!$B$2:$B$115,0),MATCH('Property Value Dist'!AB$2,'Pop and Housing Units'!$B$2:$P$2,0))*INDEX(Assumptions!$A$1:$H$16,MATCH('Property Value Dist'!AB$4,Assumptions!$A$1:$A$16,0),MATCH('Property Value Dist'!AB$2,Assumptions!$A$1:$H$1,0)),0)</f>
        <v>201008</v>
      </c>
      <c r="AC106" s="17">
        <f>ROUND(INDEX('Pop and Housing Units'!$B$2:$P$115,MATCH('Property Value Dist'!$B106,'Pop and Housing Units'!$B$2:$B$115,0),MATCH('Property Value Dist'!AC$2,'Pop and Housing Units'!$B$2:$P$2,0))*INDEX(Assumptions!$A$1:$H$16,MATCH('Property Value Dist'!AC$4,Assumptions!$A$1:$A$16,0),MATCH('Property Value Dist'!AC$2,Assumptions!$A$1:$H$1,0)),0)</f>
        <v>2188933</v>
      </c>
      <c r="AD106" s="17">
        <f>ROUND(INDEX('Pop and Housing Units'!$B$2:$P$115,MATCH('Property Value Dist'!$B106,'Pop and Housing Units'!$B$2:$B$115,0),MATCH('Property Value Dist'!AD$2,'Pop and Housing Units'!$B$2:$P$2,0))*INDEX(Assumptions!$A$1:$H$16,MATCH('Property Value Dist'!AD$4,Assumptions!$A$1:$A$16,0),MATCH('Property Value Dist'!AD$2,Assumptions!$A$1:$H$1,0)),0)</f>
        <v>3830633</v>
      </c>
      <c r="AE106" s="17">
        <f>ROUND(INDEX('Pop and Housing Units'!$B$2:$P$115,MATCH('Property Value Dist'!$B106,'Pop and Housing Units'!$B$2:$B$115,0),MATCH('Property Value Dist'!AE$2,'Pop and Housing Units'!$B$2:$P$2,0))*INDEX(Assumptions!$A$1:$H$16,MATCH('Property Value Dist'!AE$4,Assumptions!$A$1:$A$16,0),MATCH('Property Value Dist'!AE$2,Assumptions!$A$1:$H$1,0)),0)</f>
        <v>6904977</v>
      </c>
      <c r="AF106" s="17">
        <f>ROUND(INDEX('Pop and Housing Units'!$B$2:$P$115,MATCH('Property Value Dist'!$B106,'Pop and Housing Units'!$B$2:$B$115,0),MATCH('Property Value Dist'!AF$2,'Pop and Housing Units'!$B$2:$P$2,0))*INDEX(Assumptions!$A$1:$H$16,MATCH('Property Value Dist'!AF$4,Assumptions!$A$1:$A$16,0),MATCH('Property Value Dist'!AF$2,Assumptions!$A$1:$H$1,0)),0)</f>
        <v>13287315</v>
      </c>
      <c r="AG106" s="17">
        <f>ROUND(INDEX('Pop and Housing Units'!$B$2:$P$115,MATCH('Property Value Dist'!$B106,'Pop and Housing Units'!$B$2:$B$115,0),MATCH('Property Value Dist'!AG$2,'Pop and Housing Units'!$B$2:$P$2,0))*INDEX(Assumptions!$A$1:$H$16,MATCH('Property Value Dist'!AG$4,Assumptions!$A$1:$A$16,0),MATCH('Property Value Dist'!AG$2,Assumptions!$A$1:$H$1,0)),0)</f>
        <v>6474569</v>
      </c>
      <c r="AH106" s="17">
        <f>ROUND(INDEX('Pop and Housing Units'!$B$2:$P$115,MATCH('Property Value Dist'!$B106,'Pop and Housing Units'!$B$2:$B$115,0),MATCH('Property Value Dist'!AH$2,'Pop and Housing Units'!$B$2:$P$2,0))*INDEX(Assumptions!$A$1:$H$16,MATCH('Property Value Dist'!AH$4,Assumptions!$A$1:$A$16,0),MATCH('Property Value Dist'!AH$2,Assumptions!$A$1:$H$1,0)),0)</f>
        <v>4679152</v>
      </c>
      <c r="AI106" s="17">
        <f>ROUND(INDEX('Pop and Housing Units'!$B$2:$P$115,MATCH('Property Value Dist'!$B106,'Pop and Housing Units'!$B$2:$B$115,0),MATCH('Property Value Dist'!AI$2,'Pop and Housing Units'!$B$2:$P$2,0))*INDEX(Assumptions!$A$1:$H$16,MATCH('Property Value Dist'!AI$4,Assumptions!$A$1:$A$16,0),MATCH('Property Value Dist'!AI$2,Assumptions!$A$1:$H$1,0)),0)</f>
        <v>11645615</v>
      </c>
      <c r="AJ106" s="17">
        <f>ROUND(INDEX('Pop and Housing Units'!$B$2:$P$115,MATCH('Property Value Dist'!$B106,'Pop and Housing Units'!$B$2:$B$115,0),MATCH('Property Value Dist'!AJ$2,'Pop and Housing Units'!$B$2:$P$2,0))*INDEX(Assumptions!$A$1:$H$16,MATCH('Property Value Dist'!AJ$4,Assumptions!$A$1:$A$16,0),MATCH('Property Value Dist'!AJ$2,Assumptions!$A$1:$H$1,0)),0)</f>
        <v>6197878</v>
      </c>
      <c r="AK106" s="17">
        <f>ROUND(INDEX('Pop and Housing Units'!$B$2:$P$115,MATCH('Property Value Dist'!$B106,'Pop and Housing Units'!$B$2:$B$115,0),MATCH('Property Value Dist'!AK$2,'Pop and Housing Units'!$B$2:$P$2,0))*INDEX(Assumptions!$A$1:$H$16,MATCH('Property Value Dist'!AK$4,Assumptions!$A$1:$A$16,0),MATCH('Property Value Dist'!AK$2,Assumptions!$A$1:$H$1,0)),0)</f>
        <v>2668531</v>
      </c>
      <c r="AL106" s="17">
        <f>ROUND(INDEX('Pop and Housing Units'!$B$2:$P$115,MATCH('Property Value Dist'!$B106,'Pop and Housing Units'!$B$2:$B$115,0),MATCH('Property Value Dist'!AL$2,'Pop and Housing Units'!$B$2:$P$2,0))*INDEX(Assumptions!$A$1:$H$16,MATCH('Property Value Dist'!AL$4,Assumptions!$A$1:$A$16,0),MATCH('Property Value Dist'!AL$2,Assumptions!$A$1:$H$1,0)),0)</f>
        <v>2619341</v>
      </c>
      <c r="AM106" s="17">
        <f>ROUND(INDEX('Pop and Housing Units'!$B$2:$P$115,MATCH('Property Value Dist'!$B106,'Pop and Housing Units'!$B$2:$B$115,0),MATCH('Property Value Dist'!AM$2,'Pop and Housing Units'!$B$2:$P$2,0))*INDEX(Assumptions!$A$1:$H$16,MATCH('Property Value Dist'!AM$4,Assumptions!$A$1:$A$16,0),MATCH('Property Value Dist'!AM$2,Assumptions!$A$1:$H$1,0)),0)</f>
        <v>534936</v>
      </c>
      <c r="AN106" s="17">
        <f>ROUND(INDEX('Pop and Housing Units'!$B$2:$P$115,MATCH('Property Value Dist'!$B106,'Pop and Housing Units'!$B$2:$B$115,0),MATCH('Property Value Dist'!AN$2,'Pop and Housing Units'!$B$2:$P$2,0))*INDEX(Assumptions!$A$1:$H$16,MATCH('Property Value Dist'!AN$4,Assumptions!$A$1:$A$16,0),MATCH('Property Value Dist'!AN$2,Assumptions!$A$1:$H$1,0)),0)</f>
        <v>221353</v>
      </c>
      <c r="AO106" s="17">
        <f>ROUND(INDEX('Pop and Housing Units'!$B$2:$P$115,MATCH('Property Value Dist'!$B106,'Pop and Housing Units'!$B$2:$B$115,0),MATCH('Property Value Dist'!AO$2,'Pop and Housing Units'!$B$2:$P$2,0))*INDEX(Assumptions!$A$1:$H$16,MATCH('Property Value Dist'!AO$4,Assumptions!$A$1:$A$16,0),MATCH('Property Value Dist'!AO$2,Assumptions!$A$1:$H$1,0)),0)</f>
        <v>233650</v>
      </c>
      <c r="AP106" s="17">
        <f>ROUND(INDEX('Pop and Housing Units'!$B$2:$P$115,MATCH('Property Value Dist'!$B106,'Pop and Housing Units'!$B$2:$B$115,0),MATCH('Property Value Dist'!AP$2,'Pop and Housing Units'!$B$2:$P$2,0))*INDEX(Assumptions!$A$1:$H$16,MATCH('Property Value Dist'!AP$4,Assumptions!$A$1:$A$16,0),MATCH('Property Value Dist'!AP$2,Assumptions!$A$1:$H$1,0)),0)</f>
        <v>174957</v>
      </c>
      <c r="AQ106" s="17">
        <f>ROUND(INDEX('Pop and Housing Units'!$B$2:$P$115,MATCH('Property Value Dist'!$B106,'Pop and Housing Units'!$B$2:$B$115,0),MATCH('Property Value Dist'!AQ$2,'Pop and Housing Units'!$B$2:$P$2,0))*INDEX(Assumptions!$A$1:$H$16,MATCH('Property Value Dist'!AQ$4,Assumptions!$A$1:$A$16,0),MATCH('Property Value Dist'!AQ$2,Assumptions!$A$1:$H$1,0)),0)</f>
        <v>175515</v>
      </c>
      <c r="AR106" s="17">
        <f>ROUND(INDEX('Pop and Housing Units'!$B$2:$P$115,MATCH('Property Value Dist'!$B106,'Pop and Housing Units'!$B$2:$B$115,0),MATCH('Property Value Dist'!AR$2,'Pop and Housing Units'!$B$2:$P$2,0))*INDEX(Assumptions!$A$1:$H$16,MATCH('Property Value Dist'!AR$4,Assumptions!$A$1:$A$16,0),MATCH('Property Value Dist'!AR$2,Assumptions!$A$1:$H$1,0)),0)</f>
        <v>146697</v>
      </c>
      <c r="AS106" s="17">
        <f>ROUND(INDEX('Pop and Housing Units'!$B$2:$P$115,MATCH('Property Value Dist'!$B106,'Pop and Housing Units'!$B$2:$B$115,0),MATCH('Property Value Dist'!AS$2,'Pop and Housing Units'!$B$2:$P$2,0))*INDEX(Assumptions!$A$1:$H$16,MATCH('Property Value Dist'!AS$4,Assumptions!$A$1:$A$16,0),MATCH('Property Value Dist'!AS$2,Assumptions!$A$1:$H$1,0)),0)</f>
        <v>160455</v>
      </c>
      <c r="AT106" s="17">
        <f>ROUND(INDEX('Pop and Housing Units'!$B$2:$P$115,MATCH('Property Value Dist'!$B106,'Pop and Housing Units'!$B$2:$B$115,0),MATCH('Property Value Dist'!AT$2,'Pop and Housing Units'!$B$2:$P$2,0))*INDEX(Assumptions!$A$1:$H$16,MATCH('Property Value Dist'!AT$4,Assumptions!$A$1:$A$16,0),MATCH('Property Value Dist'!AT$2,Assumptions!$A$1:$H$1,0)),0)</f>
        <v>81436</v>
      </c>
      <c r="AU106" s="17">
        <f>ROUND(INDEX('Pop and Housing Units'!$B$2:$P$115,MATCH('Property Value Dist'!$B106,'Pop and Housing Units'!$B$2:$B$115,0),MATCH('Property Value Dist'!AU$2,'Pop and Housing Units'!$B$2:$P$2,0))*INDEX(Assumptions!$A$1:$H$16,MATCH('Property Value Dist'!AU$4,Assumptions!$A$1:$A$16,0),MATCH('Property Value Dist'!AU$2,Assumptions!$A$1:$H$1,0)),0)</f>
        <v>31329</v>
      </c>
      <c r="AV106" s="17">
        <f>ROUND(INDEX('Pop and Housing Units'!$B$2:$P$115,MATCH('Property Value Dist'!$B106,'Pop and Housing Units'!$B$2:$B$115,0),MATCH('Property Value Dist'!AV$2,'Pop and Housing Units'!$B$2:$P$2,0))*INDEX(Assumptions!$A$1:$H$16,MATCH('Property Value Dist'!AV$4,Assumptions!$A$1:$A$16,0),MATCH('Property Value Dist'!AV$2,Assumptions!$A$1:$H$1,0)),0)</f>
        <v>94172</v>
      </c>
      <c r="AW106" s="17">
        <f>ROUND(INDEX('Pop and Housing Units'!$B$2:$P$115,MATCH('Property Value Dist'!$B106,'Pop and Housing Units'!$B$2:$B$115,0),MATCH('Property Value Dist'!AW$2,'Pop and Housing Units'!$B$2:$P$2,0))*INDEX(Assumptions!$A$1:$H$16,MATCH('Property Value Dist'!AW$4,Assumptions!$A$1:$A$16,0),MATCH('Property Value Dist'!AW$2,Assumptions!$A$1:$H$1,0)),0)</f>
        <v>27052</v>
      </c>
      <c r="AX106" s="17">
        <f>ROUND(INDEX('Pop and Housing Units'!$B$2:$P$115,MATCH('Property Value Dist'!$B106,'Pop and Housing Units'!$B$2:$B$115,0),MATCH('Property Value Dist'!AX$2,'Pop and Housing Units'!$B$2:$P$2,0))*INDEX(Assumptions!$A$1:$H$16,MATCH('Property Value Dist'!AX$4,Assumptions!$A$1:$A$16,0),MATCH('Property Value Dist'!AX$2,Assumptions!$A$1:$H$1,0)),0)</f>
        <v>17012</v>
      </c>
      <c r="AY106" s="17">
        <f>ROUND(INDEX('Pop and Housing Units'!$B$2:$P$115,MATCH('Property Value Dist'!$B106,'Pop and Housing Units'!$B$2:$B$115,0),MATCH('Property Value Dist'!AY$2,'Pop and Housing Units'!$B$2:$P$2,0))*INDEX(Assumptions!$A$1:$H$16,MATCH('Property Value Dist'!AY$4,Assumptions!$A$1:$A$16,0),MATCH('Property Value Dist'!AY$2,Assumptions!$A$1:$H$1,0)),0)</f>
        <v>10040</v>
      </c>
      <c r="AZ106" s="17">
        <f>ROUND(INDEX('Pop and Housing Units'!$B$2:$P$115,MATCH('Property Value Dist'!$B106,'Pop and Housing Units'!$B$2:$B$115,0),MATCH('Property Value Dist'!AZ$2,'Pop and Housing Units'!$B$2:$P$2,0))*INDEX(Assumptions!$A$1:$H$16,MATCH('Property Value Dist'!AZ$4,Assumptions!$A$1:$A$16,0),MATCH('Property Value Dist'!AZ$2,Assumptions!$A$1:$H$1,0)),0)</f>
        <v>2417</v>
      </c>
      <c r="BA106" s="17">
        <f>ROUND(INDEX('Pop and Housing Units'!$B$2:$P$115,MATCH('Property Value Dist'!$B106,'Pop and Housing Units'!$B$2:$B$115,0),MATCH('Property Value Dist'!BA$2,'Pop and Housing Units'!$B$2:$P$2,0))*INDEX(Assumptions!$A$1:$H$16,MATCH('Property Value Dist'!BA$4,Assumptions!$A$1:$A$16,0),MATCH('Property Value Dist'!BA$2,Assumptions!$A$1:$H$1,0)),0)</f>
        <v>5578</v>
      </c>
      <c r="BB106" s="17">
        <f>ROUND(INDEX('Pop and Housing Units'!$B$2:$P$115,MATCH('Property Value Dist'!$B106,'Pop and Housing Units'!$B$2:$B$115,0),MATCH('Property Value Dist'!BB$2,'Pop and Housing Units'!$B$2:$P$2,0))*INDEX(Assumptions!$A$1:$H$16,MATCH('Property Value Dist'!BB$4,Assumptions!$A$1:$A$16,0),MATCH('Property Value Dist'!BB$2,Assumptions!$A$1:$H$1,0)),0)</f>
        <v>2975</v>
      </c>
      <c r="BC106" s="17">
        <f>ROUND(INDEX('Pop and Housing Units'!$B$2:$P$115,MATCH('Property Value Dist'!$B106,'Pop and Housing Units'!$B$2:$B$115,0),MATCH('Property Value Dist'!BC$2,'Pop and Housing Units'!$B$2:$P$2,0))*INDEX(Assumptions!$A$1:$H$16,MATCH('Property Value Dist'!BC$4,Assumptions!$A$1:$A$16,0),MATCH('Property Value Dist'!BC$2,Assumptions!$A$1:$H$1,0)),0)</f>
        <v>110905</v>
      </c>
      <c r="BD106" s="17">
        <f>ROUND(INDEX('Pop and Housing Units'!$B$2:$P$115,MATCH('Property Value Dist'!$B106,'Pop and Housing Units'!$B$2:$B$115,0),MATCH('Property Value Dist'!BD$2,'Pop and Housing Units'!$B$2:$P$2,0))*INDEX(Assumptions!$A$1:$H$16,MATCH('Property Value Dist'!BD$4,Assumptions!$A$1:$A$16,0),MATCH('Property Value Dist'!BD$2,Assumptions!$A$1:$H$1,0)),0)</f>
        <v>155557</v>
      </c>
      <c r="BE106" s="17">
        <f>ROUND(INDEX('Pop and Housing Units'!$B$2:$P$115,MATCH('Property Value Dist'!$B106,'Pop and Housing Units'!$B$2:$B$115,0),MATCH('Property Value Dist'!BE$2,'Pop and Housing Units'!$B$2:$P$2,0))*INDEX(Assumptions!$A$1:$H$16,MATCH('Property Value Dist'!BE$4,Assumptions!$A$1:$A$16,0),MATCH('Property Value Dist'!BE$2,Assumptions!$A$1:$H$1,0)),0)</f>
        <v>210564</v>
      </c>
      <c r="BF106" s="17">
        <f>ROUND(INDEX('Pop and Housing Units'!$B$2:$P$115,MATCH('Property Value Dist'!$B106,'Pop and Housing Units'!$B$2:$B$115,0),MATCH('Property Value Dist'!BF$2,'Pop and Housing Units'!$B$2:$P$2,0))*INDEX(Assumptions!$A$1:$H$16,MATCH('Property Value Dist'!BF$4,Assumptions!$A$1:$A$16,0),MATCH('Property Value Dist'!BF$2,Assumptions!$A$1:$H$1,0)),0)</f>
        <v>207892</v>
      </c>
      <c r="BG106" s="17">
        <f>ROUND(INDEX('Pop and Housing Units'!$B$2:$P$115,MATCH('Property Value Dist'!$B106,'Pop and Housing Units'!$B$2:$B$115,0),MATCH('Property Value Dist'!BG$2,'Pop and Housing Units'!$B$2:$P$2,0))*INDEX(Assumptions!$A$1:$H$16,MATCH('Property Value Dist'!BG$4,Assumptions!$A$1:$A$16,0),MATCH('Property Value Dist'!BG$2,Assumptions!$A$1:$H$1,0)),0)</f>
        <v>132730</v>
      </c>
      <c r="BH106" s="17">
        <f>ROUND(INDEX('Pop and Housing Units'!$B$2:$P$115,MATCH('Property Value Dist'!$B106,'Pop and Housing Units'!$B$2:$B$115,0),MATCH('Property Value Dist'!BH$2,'Pop and Housing Units'!$B$2:$P$2,0))*INDEX(Assumptions!$A$1:$H$16,MATCH('Property Value Dist'!BH$4,Assumptions!$A$1:$A$16,0),MATCH('Property Value Dist'!BH$2,Assumptions!$A$1:$H$1,0)),0)</f>
        <v>75607</v>
      </c>
      <c r="BI106" s="17">
        <f>ROUND(INDEX('Pop and Housing Units'!$B$2:$P$115,MATCH('Property Value Dist'!$B106,'Pop and Housing Units'!$B$2:$B$115,0),MATCH('Property Value Dist'!BI$2,'Pop and Housing Units'!$B$2:$P$2,0))*INDEX(Assumptions!$A$1:$H$16,MATCH('Property Value Dist'!BI$4,Assumptions!$A$1:$A$16,0),MATCH('Property Value Dist'!BI$2,Assumptions!$A$1:$H$1,0)),0)</f>
        <v>140302</v>
      </c>
      <c r="BJ106" s="17">
        <f>ROUND(INDEX('Pop and Housing Units'!$B$2:$P$115,MATCH('Property Value Dist'!$B106,'Pop and Housing Units'!$B$2:$B$115,0),MATCH('Property Value Dist'!BJ$2,'Pop and Housing Units'!$B$2:$P$2,0))*INDEX(Assumptions!$A$1:$H$16,MATCH('Property Value Dist'!BJ$4,Assumptions!$A$1:$A$16,0),MATCH('Property Value Dist'!BJ$2,Assumptions!$A$1:$H$1,0)),0)</f>
        <v>46656</v>
      </c>
      <c r="BK106" s="17">
        <f>ROUND(INDEX('Pop and Housing Units'!$B$2:$P$115,MATCH('Property Value Dist'!$B106,'Pop and Housing Units'!$B$2:$B$115,0),MATCH('Property Value Dist'!BK$2,'Pop and Housing Units'!$B$2:$P$2,0))*INDEX(Assumptions!$A$1:$H$16,MATCH('Property Value Dist'!BK$4,Assumptions!$A$1:$A$16,0),MATCH('Property Value Dist'!BK$2,Assumptions!$A$1:$H$1,0)),0)</f>
        <v>15478</v>
      </c>
      <c r="BL106" s="17">
        <f>ROUND(INDEX('Pop and Housing Units'!$B$2:$P$115,MATCH('Property Value Dist'!$B106,'Pop and Housing Units'!$B$2:$B$115,0),MATCH('Property Value Dist'!BL$2,'Pop and Housing Units'!$B$2:$P$2,0))*INDEX(Assumptions!$A$1:$H$16,MATCH('Property Value Dist'!BL$4,Assumptions!$A$1:$A$16,0),MATCH('Property Value Dist'!BL$2,Assumptions!$A$1:$H$1,0)),0)</f>
        <v>10022</v>
      </c>
      <c r="BM106" s="17">
        <f>ROUND(INDEX('Pop and Housing Units'!$B$2:$P$115,MATCH('Property Value Dist'!$B106,'Pop and Housing Units'!$B$2:$B$115,0),MATCH('Property Value Dist'!BM$2,'Pop and Housing Units'!$B$2:$P$2,0))*INDEX(Assumptions!$A$1:$H$16,MATCH('Property Value Dist'!BM$4,Assumptions!$A$1:$A$16,0),MATCH('Property Value Dist'!BM$2,Assumptions!$A$1:$H$1,0)),0)</f>
        <v>2004</v>
      </c>
      <c r="BN106" s="17">
        <f>ROUND(INDEX('Pop and Housing Units'!$B$2:$P$115,MATCH('Property Value Dist'!$B106,'Pop and Housing Units'!$B$2:$B$115,0),MATCH('Property Value Dist'!BN$2,'Pop and Housing Units'!$B$2:$P$2,0))*INDEX(Assumptions!$A$1:$H$16,MATCH('Property Value Dist'!BN$4,Assumptions!$A$1:$A$16,0),MATCH('Property Value Dist'!BN$2,Assumptions!$A$1:$H$1,0)),0)</f>
        <v>334</v>
      </c>
      <c r="BO106" s="17">
        <f>ROUND(INDEX('Pop and Housing Units'!$B$2:$P$115,MATCH('Property Value Dist'!$B106,'Pop and Housing Units'!$B$2:$B$115,0),MATCH('Property Value Dist'!BO$2,'Pop and Housing Units'!$B$2:$P$2,0))*INDEX(Assumptions!$A$1:$H$16,MATCH('Property Value Dist'!BO$4,Assumptions!$A$1:$A$16,0),MATCH('Property Value Dist'!BO$2,Assumptions!$A$1:$H$1,0)),0)</f>
        <v>5456</v>
      </c>
      <c r="BP106" s="17">
        <f>ROUND(INDEX('Pop and Housing Units'!$B$2:$P$115,MATCH('Property Value Dist'!$B106,'Pop and Housing Units'!$B$2:$B$115,0),MATCH('Property Value Dist'!BP$2,'Pop and Housing Units'!$B$2:$P$2,0))*INDEX(Assumptions!$A$1:$H$16,MATCH('Property Value Dist'!BP$4,Assumptions!$A$1:$A$16,0),MATCH('Property Value Dist'!BP$2,Assumptions!$A$1:$H$1,0)),0)</f>
        <v>28052</v>
      </c>
      <c r="BQ106" s="17">
        <f>ROUND(INDEX('Pop and Housing Units'!$B$2:$P$115,MATCH('Property Value Dist'!$B106,'Pop and Housing Units'!$B$2:$B$115,0),MATCH('Property Value Dist'!BQ$2,'Pop and Housing Units'!$B$2:$P$2,0))*INDEX(Assumptions!$A$1:$H$16,MATCH('Property Value Dist'!BQ$4,Assumptions!$A$1:$A$16,0),MATCH('Property Value Dist'!BQ$2,Assumptions!$A$1:$H$1,0)),0)</f>
        <v>58357</v>
      </c>
      <c r="BR106" s="17">
        <f>ROUND(INDEX('Pop and Housing Units'!$B$2:$P$115,MATCH('Property Value Dist'!$B106,'Pop and Housing Units'!$B$2:$B$115,0),MATCH('Property Value Dist'!BR$2,'Pop and Housing Units'!$B$2:$P$2,0))*INDEX(Assumptions!$A$1:$H$16,MATCH('Property Value Dist'!BR$4,Assumptions!$A$1:$A$16,0),MATCH('Property Value Dist'!BR$2,Assumptions!$A$1:$H$1,0)),0)</f>
        <v>49377</v>
      </c>
      <c r="BS106" s="17">
        <f>ROUND(INDEX('Pop and Housing Units'!$B$2:$P$115,MATCH('Property Value Dist'!$B106,'Pop and Housing Units'!$B$2:$B$115,0),MATCH('Property Value Dist'!BS$2,'Pop and Housing Units'!$B$2:$P$2,0))*INDEX(Assumptions!$A$1:$H$16,MATCH('Property Value Dist'!BS$4,Assumptions!$A$1:$A$16,0),MATCH('Property Value Dist'!BS$2,Assumptions!$A$1:$H$1,0)),0)</f>
        <v>59318</v>
      </c>
      <c r="BT106" s="17">
        <f>ROUND(INDEX('Pop and Housing Units'!$B$2:$P$115,MATCH('Property Value Dist'!$B106,'Pop and Housing Units'!$B$2:$B$115,0),MATCH('Property Value Dist'!BT$2,'Pop and Housing Units'!$B$2:$P$2,0))*INDEX(Assumptions!$A$1:$H$16,MATCH('Property Value Dist'!BT$4,Assumptions!$A$1:$A$16,0),MATCH('Property Value Dist'!BT$2,Assumptions!$A$1:$H$1,0)),0)</f>
        <v>37882</v>
      </c>
      <c r="BU106" s="17">
        <f>ROUND(INDEX('Pop and Housing Units'!$B$2:$P$115,MATCH('Property Value Dist'!$B106,'Pop and Housing Units'!$B$2:$B$115,0),MATCH('Property Value Dist'!BU$2,'Pop and Housing Units'!$B$2:$P$2,0))*INDEX(Assumptions!$A$1:$H$16,MATCH('Property Value Dist'!BU$4,Assumptions!$A$1:$A$16,0),MATCH('Property Value Dist'!BU$2,Assumptions!$A$1:$H$1,0)),0)</f>
        <v>21510</v>
      </c>
      <c r="BV106" s="17">
        <f>ROUND(INDEX('Pop and Housing Units'!$B$2:$P$115,MATCH('Property Value Dist'!$B106,'Pop and Housing Units'!$B$2:$B$115,0),MATCH('Property Value Dist'!BV$2,'Pop and Housing Units'!$B$2:$P$2,0))*INDEX(Assumptions!$A$1:$H$16,MATCH('Property Value Dist'!BV$4,Assumptions!$A$1:$A$16,0),MATCH('Property Value Dist'!BV$2,Assumptions!$A$1:$H$1,0)),0)</f>
        <v>62903</v>
      </c>
      <c r="BW106" s="17">
        <f>ROUND(INDEX('Pop and Housing Units'!$B$2:$P$115,MATCH('Property Value Dist'!$B106,'Pop and Housing Units'!$B$2:$B$115,0),MATCH('Property Value Dist'!BW$2,'Pop and Housing Units'!$B$2:$P$2,0))*INDEX(Assumptions!$A$1:$H$16,MATCH('Property Value Dist'!BW$4,Assumptions!$A$1:$A$16,0),MATCH('Property Value Dist'!BW$2,Assumptions!$A$1:$H$1,0)),0)</f>
        <v>29604</v>
      </c>
      <c r="BX106" s="17">
        <f>ROUND(INDEX('Pop and Housing Units'!$B$2:$P$115,MATCH('Property Value Dist'!$B106,'Pop and Housing Units'!$B$2:$B$115,0),MATCH('Property Value Dist'!BX$2,'Pop and Housing Units'!$B$2:$P$2,0))*INDEX(Assumptions!$A$1:$H$16,MATCH('Property Value Dist'!BX$4,Assumptions!$A$1:$A$16,0),MATCH('Property Value Dist'!BX$2,Assumptions!$A$1:$H$1,0)),0)</f>
        <v>11272</v>
      </c>
      <c r="BY106" s="17">
        <f>ROUND(INDEX('Pop and Housing Units'!$B$2:$P$115,MATCH('Property Value Dist'!$B106,'Pop and Housing Units'!$B$2:$B$115,0),MATCH('Property Value Dist'!BY$2,'Pop and Housing Units'!$B$2:$P$2,0))*INDEX(Assumptions!$A$1:$H$16,MATCH('Property Value Dist'!BY$4,Assumptions!$A$1:$A$16,0),MATCH('Property Value Dist'!BY$2,Assumptions!$A$1:$H$1,0)),0)</f>
        <v>5839</v>
      </c>
      <c r="BZ106" s="17">
        <f>ROUND(INDEX('Pop and Housing Units'!$B$2:$P$115,MATCH('Property Value Dist'!$B106,'Pop and Housing Units'!$B$2:$B$115,0),MATCH('Property Value Dist'!BZ$2,'Pop and Housing Units'!$B$2:$P$2,0))*INDEX(Assumptions!$A$1:$H$16,MATCH('Property Value Dist'!BZ$4,Assumptions!$A$1:$A$16,0),MATCH('Property Value Dist'!BZ$2,Assumptions!$A$1:$H$1,0)),0)</f>
        <v>3992</v>
      </c>
      <c r="CA106" s="17">
        <f>ROUND(INDEX('Pop and Housing Units'!$B$2:$P$115,MATCH('Property Value Dist'!$B106,'Pop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106" s="17">
        <f>ROUND(INDEX('Pop and Housing Units'!$B$2:$P$115,MATCH('Property Value Dist'!$B106,'Pop and Housing Units'!$B$2:$B$115,0),MATCH('Property Value Dist'!CB$2,'Pop and Housing Units'!$B$2:$P$2,0))*INDEX(Assumptions!$A$1:$H$16,MATCH('Property Value Dist'!CB$4,Assumptions!$A$1:$A$16,0),MATCH('Property Value Dist'!CB$2,Assumptions!$A$1:$H$1,0)),0)</f>
        <v>1478</v>
      </c>
    </row>
    <row r="107" spans="2:80">
      <c r="B107" s="18">
        <f t="shared" si="7"/>
        <v>2122</v>
      </c>
      <c r="C107" s="19">
        <f>ROUND(INDEX('Pop and Housing Units'!$B$2:$P$115,MATCH('Property Value Dist'!$B107,'Pop and Housing Units'!$B$2:$B$115,0),MATCH('Property Value Dist'!C$2,'Pop and Housing Units'!$B$2:$P$2,0))*INDEX(Assumptions!$A$1:$H$16,MATCH('Property Value Dist'!C$4,Assumptions!$A$1:$A$16,0),MATCH('Property Value Dist'!C$2,Assumptions!$A$1:$H$1,0)),0)</f>
        <v>3536591</v>
      </c>
      <c r="D107" s="19">
        <f>ROUND(INDEX('Pop and Housing Units'!$B$2:$P$115,MATCH('Property Value Dist'!$B107,'Pop and Housing Units'!$B$2:$B$115,0),MATCH('Property Value Dist'!D$2,'Pop and Housing Units'!$B$2:$P$2,0))*INDEX(Assumptions!$A$1:$H$16,MATCH('Property Value Dist'!D$4,Assumptions!$A$1:$A$16,0),MATCH('Property Value Dist'!D$2,Assumptions!$A$1:$H$1,0)),0)</f>
        <v>3775105</v>
      </c>
      <c r="E107" s="19">
        <f>ROUND(INDEX('Pop and Housing Units'!$B$2:$P$115,MATCH('Property Value Dist'!$B107,'Pop and Housing Units'!$B$2:$B$115,0),MATCH('Property Value Dist'!E$2,'Pop and Housing Units'!$B$2:$P$2,0))*INDEX(Assumptions!$A$1:$H$16,MATCH('Property Value Dist'!E$4,Assumptions!$A$1:$A$16,0),MATCH('Property Value Dist'!E$2,Assumptions!$A$1:$H$1,0)),0)</f>
        <v>5716118</v>
      </c>
      <c r="F107" s="19">
        <f>ROUND(INDEX('Pop and Housing Units'!$B$2:$P$115,MATCH('Property Value Dist'!$B107,'Pop and Housing Units'!$B$2:$B$115,0),MATCH('Property Value Dist'!F$2,'Pop and Housing Units'!$B$2:$P$2,0))*INDEX(Assumptions!$A$1:$H$16,MATCH('Property Value Dist'!F$4,Assumptions!$A$1:$A$16,0),MATCH('Property Value Dist'!F$2,Assumptions!$A$1:$H$1,0)),0)</f>
        <v>13192308</v>
      </c>
      <c r="G107" s="19">
        <f>ROUND(INDEX('Pop and Housing Units'!$B$2:$P$115,MATCH('Property Value Dist'!$B107,'Pop and Housing Units'!$B$2:$B$115,0),MATCH('Property Value Dist'!G$2,'Pop and Housing Units'!$B$2:$P$2,0))*INDEX(Assumptions!$A$1:$H$16,MATCH('Property Value Dist'!G$4,Assumptions!$A$1:$A$16,0),MATCH('Property Value Dist'!G$2,Assumptions!$A$1:$H$1,0)),0)</f>
        <v>8866152</v>
      </c>
      <c r="H107" s="19">
        <f>ROUND(INDEX('Pop and Housing Units'!$B$2:$P$115,MATCH('Property Value Dist'!$B107,'Pop and Housing Units'!$B$2:$B$115,0),MATCH('Property Value Dist'!H$2,'Pop and Housing Units'!$B$2:$P$2,0))*INDEX(Assumptions!$A$1:$H$16,MATCH('Property Value Dist'!H$4,Assumptions!$A$1:$A$16,0),MATCH('Property Value Dist'!H$2,Assumptions!$A$1:$H$1,0)),0)</f>
        <v>6727748</v>
      </c>
      <c r="I107" s="19">
        <f>ROUND(INDEX('Pop and Housing Units'!$B$2:$P$115,MATCH('Property Value Dist'!$B107,'Pop and Housing Units'!$B$2:$B$115,0),MATCH('Property Value Dist'!I$2,'Pop and Housing Units'!$B$2:$P$2,0))*INDEX(Assumptions!$A$1:$H$16,MATCH('Property Value Dist'!I$4,Assumptions!$A$1:$A$16,0),MATCH('Property Value Dist'!I$2,Assumptions!$A$1:$H$1,0)),0)</f>
        <v>18850854</v>
      </c>
      <c r="J107" s="19">
        <f>ROUND(INDEX('Pop and Housing Units'!$B$2:$P$115,MATCH('Property Value Dist'!$B107,'Pop and Housing Units'!$B$2:$B$115,0),MATCH('Property Value Dist'!J$2,'Pop and Housing Units'!$B$2:$P$2,0))*INDEX(Assumptions!$A$1:$H$16,MATCH('Property Value Dist'!J$4,Assumptions!$A$1:$A$16,0),MATCH('Property Value Dist'!J$2,Assumptions!$A$1:$H$1,0)),0)</f>
        <v>9466550</v>
      </c>
      <c r="K107" s="19">
        <f>ROUND(INDEX('Pop and Housing Units'!$B$2:$P$115,MATCH('Property Value Dist'!$B107,'Pop and Housing Units'!$B$2:$B$115,0),MATCH('Property Value Dist'!K$2,'Pop and Housing Units'!$B$2:$P$2,0))*INDEX(Assumptions!$A$1:$H$16,MATCH('Property Value Dist'!K$4,Assumptions!$A$1:$A$16,0),MATCH('Property Value Dist'!K$2,Assumptions!$A$1:$H$1,0)),0)</f>
        <v>4342605</v>
      </c>
      <c r="L107" s="19">
        <f>ROUND(INDEX('Pop and Housing Units'!$B$2:$P$115,MATCH('Property Value Dist'!$B107,'Pop and Housing Units'!$B$2:$B$115,0),MATCH('Property Value Dist'!L$2,'Pop and Housing Units'!$B$2:$P$2,0))*INDEX(Assumptions!$A$1:$H$16,MATCH('Property Value Dist'!L$4,Assumptions!$A$1:$A$16,0),MATCH('Property Value Dist'!L$2,Assumptions!$A$1:$H$1,0)),0)</f>
        <v>4712713</v>
      </c>
      <c r="M107" s="19">
        <f>ROUND(INDEX('Pop and Housing Units'!$B$2:$P$115,MATCH('Property Value Dist'!$B107,'Pop and Housing Units'!$B$2:$B$115,0),MATCH('Property Value Dist'!M$2,'Pop and Housing Units'!$B$2:$P$2,0))*INDEX(Assumptions!$A$1:$H$16,MATCH('Property Value Dist'!M$4,Assumptions!$A$1:$A$16,0),MATCH('Property Value Dist'!M$2,Assumptions!$A$1:$H$1,0)),0)</f>
        <v>1636702</v>
      </c>
      <c r="N107" s="19">
        <f>ROUND(INDEX('Pop and Housing Units'!$B$2:$P$115,MATCH('Property Value Dist'!$B107,'Pop and Housing Units'!$B$2:$B$115,0),MATCH('Property Value Dist'!N$2,'Pop and Housing Units'!$B$2:$P$2,0))*INDEX(Assumptions!$A$1:$H$16,MATCH('Property Value Dist'!N$4,Assumptions!$A$1:$A$16,0),MATCH('Property Value Dist'!N$2,Assumptions!$A$1:$H$1,0)),0)</f>
        <v>929383</v>
      </c>
      <c r="O107" s="19">
        <f>ROUND(INDEX('Pop and Housing Units'!$B$2:$P$115,MATCH('Property Value Dist'!$B107,'Pop and Housing Units'!$B$2:$B$115,0),MATCH('Property Value Dist'!O$2,'Pop and Housing Units'!$B$2:$P$2,0))*INDEX(Assumptions!$A$1:$H$16,MATCH('Property Value Dist'!O$4,Assumptions!$A$1:$A$16,0),MATCH('Property Value Dist'!O$2,Assumptions!$A$1:$H$1,0)),0)</f>
        <v>493478</v>
      </c>
      <c r="P107" s="19">
        <f>ROUND(INDEX('Pop and Housing Units'!$B$2:$P$115,MATCH('Property Value Dist'!$B107,'Pop and Housing Units'!$B$2:$B$115,0),MATCH('Property Value Dist'!P$2,'Pop and Housing Units'!$B$2:$P$2,0))*INDEX(Assumptions!$A$1:$H$16,MATCH('Property Value Dist'!P$4,Assumptions!$A$1:$A$16,0),MATCH('Property Value Dist'!P$2,Assumptions!$A$1:$H$1,0)),0)</f>
        <v>3604018</v>
      </c>
      <c r="Q107" s="19">
        <f>ROUND(INDEX('Pop and Housing Units'!$B$2:$P$115,MATCH('Property Value Dist'!$B107,'Pop and Housing Units'!$B$2:$B$115,0),MATCH('Property Value Dist'!Q$2,'Pop and Housing Units'!$B$2:$P$2,0))*INDEX(Assumptions!$A$1:$H$16,MATCH('Property Value Dist'!Q$4,Assumptions!$A$1:$A$16,0),MATCH('Property Value Dist'!Q$2,Assumptions!$A$1:$H$1,0)),0)</f>
        <v>3057437</v>
      </c>
      <c r="R107" s="19">
        <f>ROUND(INDEX('Pop and Housing Units'!$B$2:$P$115,MATCH('Property Value Dist'!$B107,'Pop and Housing Units'!$B$2:$B$115,0),MATCH('Property Value Dist'!R$2,'Pop and Housing Units'!$B$2:$P$2,0))*INDEX(Assumptions!$A$1:$H$16,MATCH('Property Value Dist'!R$4,Assumptions!$A$1:$A$16,0),MATCH('Property Value Dist'!R$2,Assumptions!$A$1:$H$1,0)),0)</f>
        <v>3945631</v>
      </c>
      <c r="S107" s="19">
        <f>ROUND(INDEX('Pop and Housing Units'!$B$2:$P$115,MATCH('Property Value Dist'!$B107,'Pop and Housing Units'!$B$2:$B$115,0),MATCH('Property Value Dist'!S$2,'Pop and Housing Units'!$B$2:$P$2,0))*INDEX(Assumptions!$A$1:$H$16,MATCH('Property Value Dist'!S$4,Assumptions!$A$1:$A$16,0),MATCH('Property Value Dist'!S$2,Assumptions!$A$1:$H$1,0)),0)</f>
        <v>8716828</v>
      </c>
      <c r="T107" s="19">
        <f>ROUND(INDEX('Pop and Housing Units'!$B$2:$P$115,MATCH('Property Value Dist'!$B107,'Pop and Housing Units'!$B$2:$B$115,0),MATCH('Property Value Dist'!T$2,'Pop and Housing Units'!$B$2:$P$2,0))*INDEX(Assumptions!$A$1:$H$16,MATCH('Property Value Dist'!T$4,Assumptions!$A$1:$A$16,0),MATCH('Property Value Dist'!T$2,Assumptions!$A$1:$H$1,0)),0)</f>
        <v>6376778</v>
      </c>
      <c r="U107" s="19">
        <f>ROUND(INDEX('Pop and Housing Units'!$B$2:$P$115,MATCH('Property Value Dist'!$B107,'Pop and Housing Units'!$B$2:$B$115,0),MATCH('Property Value Dist'!U$2,'Pop and Housing Units'!$B$2:$P$2,0))*INDEX(Assumptions!$A$1:$H$16,MATCH('Property Value Dist'!U$4,Assumptions!$A$1:$A$16,0),MATCH('Property Value Dist'!U$2,Assumptions!$A$1:$H$1,0)),0)</f>
        <v>5391794</v>
      </c>
      <c r="V107" s="19">
        <f>ROUND(INDEX('Pop and Housing Units'!$B$2:$P$115,MATCH('Property Value Dist'!$B107,'Pop and Housing Units'!$B$2:$B$115,0),MATCH('Property Value Dist'!V$2,'Pop and Housing Units'!$B$2:$P$2,0))*INDEX(Assumptions!$A$1:$H$16,MATCH('Property Value Dist'!V$4,Assumptions!$A$1:$A$16,0),MATCH('Property Value Dist'!V$2,Assumptions!$A$1:$H$1,0)),0)</f>
        <v>13915041</v>
      </c>
      <c r="W107" s="19">
        <f>ROUND(INDEX('Pop and Housing Units'!$B$2:$P$115,MATCH('Property Value Dist'!$B107,'Pop and Housing Units'!$B$2:$B$115,0),MATCH('Property Value Dist'!W$2,'Pop and Housing Units'!$B$2:$P$2,0))*INDEX(Assumptions!$A$1:$H$16,MATCH('Property Value Dist'!W$4,Assumptions!$A$1:$A$16,0),MATCH('Property Value Dist'!W$2,Assumptions!$A$1:$H$1,0)),0)</f>
        <v>6410939</v>
      </c>
      <c r="X107" s="19">
        <f>ROUND(INDEX('Pop and Housing Units'!$B$2:$P$115,MATCH('Property Value Dist'!$B107,'Pop and Housing Units'!$B$2:$B$115,0),MATCH('Property Value Dist'!X$2,'Pop and Housing Units'!$B$2:$P$2,0))*INDEX(Assumptions!$A$1:$H$16,MATCH('Property Value Dist'!X$4,Assumptions!$A$1:$A$16,0),MATCH('Property Value Dist'!X$2,Assumptions!$A$1:$H$1,0)),0)</f>
        <v>2767066</v>
      </c>
      <c r="Y107" s="19">
        <f>ROUND(INDEX('Pop and Housing Units'!$B$2:$P$115,MATCH('Property Value Dist'!$B107,'Pop and Housing Units'!$B$2:$B$115,0),MATCH('Property Value Dist'!Y$2,'Pop and Housing Units'!$B$2:$P$2,0))*INDEX(Assumptions!$A$1:$H$16,MATCH('Property Value Dist'!Y$4,Assumptions!$A$1:$A$16,0),MATCH('Property Value Dist'!Y$2,Assumptions!$A$1:$H$1,0)),0)</f>
        <v>1765001</v>
      </c>
      <c r="Z107" s="19">
        <f>ROUND(INDEX('Pop and Housing Units'!$B$2:$P$115,MATCH('Property Value Dist'!$B107,'Pop and Housing Units'!$B$2:$B$115,0),MATCH('Property Value Dist'!Z$2,'Pop and Housing Units'!$B$2:$P$2,0))*INDEX(Assumptions!$A$1:$H$16,MATCH('Property Value Dist'!Z$4,Assumptions!$A$1:$A$16,0),MATCH('Property Value Dist'!Z$2,Assumptions!$A$1:$H$1,0)),0)</f>
        <v>455484</v>
      </c>
      <c r="AA107" s="19">
        <f>ROUND(INDEX('Pop and Housing Units'!$B$2:$P$115,MATCH('Property Value Dist'!$B107,'Pop and Housing Units'!$B$2:$B$115,0),MATCH('Property Value Dist'!AA$2,'Pop and Housing Units'!$B$2:$P$2,0))*INDEX(Assumptions!$A$1:$H$16,MATCH('Property Value Dist'!AA$4,Assumptions!$A$1:$A$16,0),MATCH('Property Value Dist'!AA$2,Assumptions!$A$1:$H$1,0)),0)</f>
        <v>318839</v>
      </c>
      <c r="AB107" s="19">
        <f>ROUND(INDEX('Pop and Housing Units'!$B$2:$P$115,MATCH('Property Value Dist'!$B107,'Pop and Housing Units'!$B$2:$B$115,0),MATCH('Property Value Dist'!AB$2,'Pop and Housing Units'!$B$2:$P$2,0))*INDEX(Assumptions!$A$1:$H$16,MATCH('Property Value Dist'!AB$4,Assumptions!$A$1:$A$16,0),MATCH('Property Value Dist'!AB$2,Assumptions!$A$1:$H$1,0)),0)</f>
        <v>210661</v>
      </c>
      <c r="AC107" s="19">
        <f>ROUND(INDEX('Pop and Housing Units'!$B$2:$P$115,MATCH('Property Value Dist'!$B107,'Pop and Housing Units'!$B$2:$B$115,0),MATCH('Property Value Dist'!AC$2,'Pop and Housing Units'!$B$2:$P$2,0))*INDEX(Assumptions!$A$1:$H$16,MATCH('Property Value Dist'!AC$4,Assumptions!$A$1:$A$16,0),MATCH('Property Value Dist'!AC$2,Assumptions!$A$1:$H$1,0)),0)</f>
        <v>2295211</v>
      </c>
      <c r="AD107" s="19">
        <f>ROUND(INDEX('Pop and Housing Units'!$B$2:$P$115,MATCH('Property Value Dist'!$B107,'Pop and Housing Units'!$B$2:$B$115,0),MATCH('Property Value Dist'!AD$2,'Pop and Housing Units'!$B$2:$P$2,0))*INDEX(Assumptions!$A$1:$H$16,MATCH('Property Value Dist'!AD$4,Assumptions!$A$1:$A$16,0),MATCH('Property Value Dist'!AD$2,Assumptions!$A$1:$H$1,0)),0)</f>
        <v>4016619</v>
      </c>
      <c r="AE107" s="19">
        <f>ROUND(INDEX('Pop and Housing Units'!$B$2:$P$115,MATCH('Property Value Dist'!$B107,'Pop and Housing Units'!$B$2:$B$115,0),MATCH('Property Value Dist'!AE$2,'Pop and Housing Units'!$B$2:$P$2,0))*INDEX(Assumptions!$A$1:$H$16,MATCH('Property Value Dist'!AE$4,Assumptions!$A$1:$A$16,0),MATCH('Property Value Dist'!AE$2,Assumptions!$A$1:$H$1,0)),0)</f>
        <v>7240230</v>
      </c>
      <c r="AF107" s="19">
        <f>ROUND(INDEX('Pop and Housing Units'!$B$2:$P$115,MATCH('Property Value Dist'!$B107,'Pop and Housing Units'!$B$2:$B$115,0),MATCH('Property Value Dist'!AF$2,'Pop and Housing Units'!$B$2:$P$2,0))*INDEX(Assumptions!$A$1:$H$16,MATCH('Property Value Dist'!AF$4,Assumptions!$A$1:$A$16,0),MATCH('Property Value Dist'!AF$2,Assumptions!$A$1:$H$1,0)),0)</f>
        <v>13932447</v>
      </c>
      <c r="AG107" s="19">
        <f>ROUND(INDEX('Pop and Housing Units'!$B$2:$P$115,MATCH('Property Value Dist'!$B107,'Pop and Housing Units'!$B$2:$B$115,0),MATCH('Property Value Dist'!AG$2,'Pop and Housing Units'!$B$2:$P$2,0))*INDEX(Assumptions!$A$1:$H$16,MATCH('Property Value Dist'!AG$4,Assumptions!$A$1:$A$16,0),MATCH('Property Value Dist'!AG$2,Assumptions!$A$1:$H$1,0)),0)</f>
        <v>6788925</v>
      </c>
      <c r="AH107" s="19">
        <f>ROUND(INDEX('Pop and Housing Units'!$B$2:$P$115,MATCH('Property Value Dist'!$B107,'Pop and Housing Units'!$B$2:$B$115,0),MATCH('Property Value Dist'!AH$2,'Pop and Housing Units'!$B$2:$P$2,0))*INDEX(Assumptions!$A$1:$H$16,MATCH('Property Value Dist'!AH$4,Assumptions!$A$1:$A$16,0),MATCH('Property Value Dist'!AH$2,Assumptions!$A$1:$H$1,0)),0)</f>
        <v>4906336</v>
      </c>
      <c r="AI107" s="19">
        <f>ROUND(INDEX('Pop and Housing Units'!$B$2:$P$115,MATCH('Property Value Dist'!$B107,'Pop and Housing Units'!$B$2:$B$115,0),MATCH('Property Value Dist'!AI$2,'Pop and Housing Units'!$B$2:$P$2,0))*INDEX(Assumptions!$A$1:$H$16,MATCH('Property Value Dist'!AI$4,Assumptions!$A$1:$A$16,0),MATCH('Property Value Dist'!AI$2,Assumptions!$A$1:$H$1,0)),0)</f>
        <v>12211038</v>
      </c>
      <c r="AJ107" s="19">
        <f>ROUND(INDEX('Pop and Housing Units'!$B$2:$P$115,MATCH('Property Value Dist'!$B107,'Pop and Housing Units'!$B$2:$B$115,0),MATCH('Property Value Dist'!AJ$2,'Pop and Housing Units'!$B$2:$P$2,0))*INDEX(Assumptions!$A$1:$H$16,MATCH('Property Value Dist'!AJ$4,Assumptions!$A$1:$A$16,0),MATCH('Property Value Dist'!AJ$2,Assumptions!$A$1:$H$1,0)),0)</f>
        <v>6498800</v>
      </c>
      <c r="AK107" s="19">
        <f>ROUND(INDEX('Pop and Housing Units'!$B$2:$P$115,MATCH('Property Value Dist'!$B107,'Pop and Housing Units'!$B$2:$B$115,0),MATCH('Property Value Dist'!AK$2,'Pop and Housing Units'!$B$2:$P$2,0))*INDEX(Assumptions!$A$1:$H$16,MATCH('Property Value Dist'!AK$4,Assumptions!$A$1:$A$16,0),MATCH('Property Value Dist'!AK$2,Assumptions!$A$1:$H$1,0)),0)</f>
        <v>2798094</v>
      </c>
      <c r="AL107" s="19">
        <f>ROUND(INDEX('Pop and Housing Units'!$B$2:$P$115,MATCH('Property Value Dist'!$B107,'Pop and Housing Units'!$B$2:$B$115,0),MATCH('Property Value Dist'!AL$2,'Pop and Housing Units'!$B$2:$P$2,0))*INDEX(Assumptions!$A$1:$H$16,MATCH('Property Value Dist'!AL$4,Assumptions!$A$1:$A$16,0),MATCH('Property Value Dist'!AL$2,Assumptions!$A$1:$H$1,0)),0)</f>
        <v>2746517</v>
      </c>
      <c r="AM107" s="19">
        <f>ROUND(INDEX('Pop and Housing Units'!$B$2:$P$115,MATCH('Property Value Dist'!$B107,'Pop and Housing Units'!$B$2:$B$115,0),MATCH('Property Value Dist'!AM$2,'Pop and Housing Units'!$B$2:$P$2,0))*INDEX(Assumptions!$A$1:$H$16,MATCH('Property Value Dist'!AM$4,Assumptions!$A$1:$A$16,0),MATCH('Property Value Dist'!AM$2,Assumptions!$A$1:$H$1,0)),0)</f>
        <v>560908</v>
      </c>
      <c r="AN107" s="19">
        <f>ROUND(INDEX('Pop and Housing Units'!$B$2:$P$115,MATCH('Property Value Dist'!$B107,'Pop and Housing Units'!$B$2:$B$115,0),MATCH('Property Value Dist'!AN$2,'Pop and Housing Units'!$B$2:$P$2,0))*INDEX(Assumptions!$A$1:$H$16,MATCH('Property Value Dist'!AN$4,Assumptions!$A$1:$A$16,0),MATCH('Property Value Dist'!AN$2,Assumptions!$A$1:$H$1,0)),0)</f>
        <v>232100</v>
      </c>
      <c r="AO107" s="19">
        <f>ROUND(INDEX('Pop and Housing Units'!$B$2:$P$115,MATCH('Property Value Dist'!$B107,'Pop and Housing Units'!$B$2:$B$115,0),MATCH('Property Value Dist'!AO$2,'Pop and Housing Units'!$B$2:$P$2,0))*INDEX(Assumptions!$A$1:$H$16,MATCH('Property Value Dist'!AO$4,Assumptions!$A$1:$A$16,0),MATCH('Property Value Dist'!AO$2,Assumptions!$A$1:$H$1,0)),0)</f>
        <v>244994</v>
      </c>
      <c r="AP107" s="19">
        <f>ROUND(INDEX('Pop and Housing Units'!$B$2:$P$115,MATCH('Property Value Dist'!$B107,'Pop and Housing Units'!$B$2:$B$115,0),MATCH('Property Value Dist'!AP$2,'Pop and Housing Units'!$B$2:$P$2,0))*INDEX(Assumptions!$A$1:$H$16,MATCH('Property Value Dist'!AP$4,Assumptions!$A$1:$A$16,0),MATCH('Property Value Dist'!AP$2,Assumptions!$A$1:$H$1,0)),0)</f>
        <v>175764</v>
      </c>
      <c r="AQ107" s="19">
        <f>ROUND(INDEX('Pop and Housing Units'!$B$2:$P$115,MATCH('Property Value Dist'!$B107,'Pop and Housing Units'!$B$2:$B$115,0),MATCH('Property Value Dist'!AQ$2,'Pop and Housing Units'!$B$2:$P$2,0))*INDEX(Assumptions!$A$1:$H$16,MATCH('Property Value Dist'!AQ$4,Assumptions!$A$1:$A$16,0),MATCH('Property Value Dist'!AQ$2,Assumptions!$A$1:$H$1,0)),0)</f>
        <v>176325</v>
      </c>
      <c r="AR107" s="19">
        <f>ROUND(INDEX('Pop and Housing Units'!$B$2:$P$115,MATCH('Property Value Dist'!$B107,'Pop and Housing Units'!$B$2:$B$115,0),MATCH('Property Value Dist'!AR$2,'Pop and Housing Units'!$B$2:$P$2,0))*INDEX(Assumptions!$A$1:$H$16,MATCH('Property Value Dist'!AR$4,Assumptions!$A$1:$A$16,0),MATCH('Property Value Dist'!AR$2,Assumptions!$A$1:$H$1,0)),0)</f>
        <v>147373</v>
      </c>
      <c r="AS107" s="19">
        <f>ROUND(INDEX('Pop and Housing Units'!$B$2:$P$115,MATCH('Property Value Dist'!$B107,'Pop and Housing Units'!$B$2:$B$115,0),MATCH('Property Value Dist'!AS$2,'Pop and Housing Units'!$B$2:$P$2,0))*INDEX(Assumptions!$A$1:$H$16,MATCH('Property Value Dist'!AS$4,Assumptions!$A$1:$A$16,0),MATCH('Property Value Dist'!AS$2,Assumptions!$A$1:$H$1,0)),0)</f>
        <v>161195</v>
      </c>
      <c r="AT107" s="19">
        <f>ROUND(INDEX('Pop and Housing Units'!$B$2:$P$115,MATCH('Property Value Dist'!$B107,'Pop and Housing Units'!$B$2:$B$115,0),MATCH('Property Value Dist'!AT$2,'Pop and Housing Units'!$B$2:$P$2,0))*INDEX(Assumptions!$A$1:$H$16,MATCH('Property Value Dist'!AT$4,Assumptions!$A$1:$A$16,0),MATCH('Property Value Dist'!AT$2,Assumptions!$A$1:$H$1,0)),0)</f>
        <v>81812</v>
      </c>
      <c r="AU107" s="19">
        <f>ROUND(INDEX('Pop and Housing Units'!$B$2:$P$115,MATCH('Property Value Dist'!$B107,'Pop and Housing Units'!$B$2:$B$115,0),MATCH('Property Value Dist'!AU$2,'Pop and Housing Units'!$B$2:$P$2,0))*INDEX(Assumptions!$A$1:$H$16,MATCH('Property Value Dist'!AU$4,Assumptions!$A$1:$A$16,0),MATCH('Property Value Dist'!AU$2,Assumptions!$A$1:$H$1,0)),0)</f>
        <v>31473</v>
      </c>
      <c r="AV107" s="19">
        <f>ROUND(INDEX('Pop and Housing Units'!$B$2:$P$115,MATCH('Property Value Dist'!$B107,'Pop and Housing Units'!$B$2:$B$115,0),MATCH('Property Value Dist'!AV$2,'Pop and Housing Units'!$B$2:$P$2,0))*INDEX(Assumptions!$A$1:$H$16,MATCH('Property Value Dist'!AV$4,Assumptions!$A$1:$A$16,0),MATCH('Property Value Dist'!AV$2,Assumptions!$A$1:$H$1,0)),0)</f>
        <v>94607</v>
      </c>
      <c r="AW107" s="19">
        <f>ROUND(INDEX('Pop and Housing Units'!$B$2:$P$115,MATCH('Property Value Dist'!$B107,'Pop and Housing Units'!$B$2:$B$115,0),MATCH('Property Value Dist'!AW$2,'Pop and Housing Units'!$B$2:$P$2,0))*INDEX(Assumptions!$A$1:$H$16,MATCH('Property Value Dist'!AW$4,Assumptions!$A$1:$A$16,0),MATCH('Property Value Dist'!AW$2,Assumptions!$A$1:$H$1,0)),0)</f>
        <v>27177</v>
      </c>
      <c r="AX107" s="19">
        <f>ROUND(INDEX('Pop and Housing Units'!$B$2:$P$115,MATCH('Property Value Dist'!$B107,'Pop and Housing Units'!$B$2:$B$115,0),MATCH('Property Value Dist'!AX$2,'Pop and Housing Units'!$B$2:$P$2,0))*INDEX(Assumptions!$A$1:$H$16,MATCH('Property Value Dist'!AX$4,Assumptions!$A$1:$A$16,0),MATCH('Property Value Dist'!AX$2,Assumptions!$A$1:$H$1,0)),0)</f>
        <v>17091</v>
      </c>
      <c r="AY107" s="19">
        <f>ROUND(INDEX('Pop and Housing Units'!$B$2:$P$115,MATCH('Property Value Dist'!$B107,'Pop and Housing Units'!$B$2:$B$115,0),MATCH('Property Value Dist'!AY$2,'Pop and Housing Units'!$B$2:$P$2,0))*INDEX(Assumptions!$A$1:$H$16,MATCH('Property Value Dist'!AY$4,Assumptions!$A$1:$A$16,0),MATCH('Property Value Dist'!AY$2,Assumptions!$A$1:$H$1,0)),0)</f>
        <v>10086</v>
      </c>
      <c r="AZ107" s="19">
        <f>ROUND(INDEX('Pop and Housing Units'!$B$2:$P$115,MATCH('Property Value Dist'!$B107,'Pop and Housing Units'!$B$2:$B$115,0),MATCH('Property Value Dist'!AZ$2,'Pop and Housing Units'!$B$2:$P$2,0))*INDEX(Assumptions!$A$1:$H$16,MATCH('Property Value Dist'!AZ$4,Assumptions!$A$1:$A$16,0),MATCH('Property Value Dist'!AZ$2,Assumptions!$A$1:$H$1,0)),0)</f>
        <v>2428</v>
      </c>
      <c r="BA107" s="19">
        <f>ROUND(INDEX('Pop and Housing Units'!$B$2:$P$115,MATCH('Property Value Dist'!$B107,'Pop and Housing Units'!$B$2:$B$115,0),MATCH('Property Value Dist'!BA$2,'Pop and Housing Units'!$B$2:$P$2,0))*INDEX(Assumptions!$A$1:$H$16,MATCH('Property Value Dist'!BA$4,Assumptions!$A$1:$A$16,0),MATCH('Property Value Dist'!BA$2,Assumptions!$A$1:$H$1,0)),0)</f>
        <v>5604</v>
      </c>
      <c r="BB107" s="19">
        <f>ROUND(INDEX('Pop and Housing Units'!$B$2:$P$115,MATCH('Property Value Dist'!$B107,'Pop and Housing Units'!$B$2:$B$115,0),MATCH('Property Value Dist'!BB$2,'Pop and Housing Units'!$B$2:$P$2,0))*INDEX(Assumptions!$A$1:$H$16,MATCH('Property Value Dist'!BB$4,Assumptions!$A$1:$A$16,0),MATCH('Property Value Dist'!BB$2,Assumptions!$A$1:$H$1,0)),0)</f>
        <v>2989</v>
      </c>
      <c r="BC107" s="19">
        <f>ROUND(INDEX('Pop and Housing Units'!$B$2:$P$115,MATCH('Property Value Dist'!$B107,'Pop and Housing Units'!$B$2:$B$115,0),MATCH('Property Value Dist'!BC$2,'Pop and Housing Units'!$B$2:$P$2,0))*INDEX(Assumptions!$A$1:$H$16,MATCH('Property Value Dist'!BC$4,Assumptions!$A$1:$A$16,0),MATCH('Property Value Dist'!BC$2,Assumptions!$A$1:$H$1,0)),0)</f>
        <v>111445</v>
      </c>
      <c r="BD107" s="19">
        <f>ROUND(INDEX('Pop and Housing Units'!$B$2:$P$115,MATCH('Property Value Dist'!$B107,'Pop and Housing Units'!$B$2:$B$115,0),MATCH('Property Value Dist'!BD$2,'Pop and Housing Units'!$B$2:$P$2,0))*INDEX(Assumptions!$A$1:$H$16,MATCH('Property Value Dist'!BD$4,Assumptions!$A$1:$A$16,0),MATCH('Property Value Dist'!BD$2,Assumptions!$A$1:$H$1,0)),0)</f>
        <v>156313</v>
      </c>
      <c r="BE107" s="19">
        <f>ROUND(INDEX('Pop and Housing Units'!$B$2:$P$115,MATCH('Property Value Dist'!$B107,'Pop and Housing Units'!$B$2:$B$115,0),MATCH('Property Value Dist'!BE$2,'Pop and Housing Units'!$B$2:$P$2,0))*INDEX(Assumptions!$A$1:$H$16,MATCH('Property Value Dist'!BE$4,Assumptions!$A$1:$A$16,0),MATCH('Property Value Dist'!BE$2,Assumptions!$A$1:$H$1,0)),0)</f>
        <v>211588</v>
      </c>
      <c r="BF107" s="19">
        <f>ROUND(INDEX('Pop and Housing Units'!$B$2:$P$115,MATCH('Property Value Dist'!$B107,'Pop and Housing Units'!$B$2:$B$115,0),MATCH('Property Value Dist'!BF$2,'Pop and Housing Units'!$B$2:$P$2,0))*INDEX(Assumptions!$A$1:$H$16,MATCH('Property Value Dist'!BF$4,Assumptions!$A$1:$A$16,0),MATCH('Property Value Dist'!BF$2,Assumptions!$A$1:$H$1,0)),0)</f>
        <v>208903</v>
      </c>
      <c r="BG107" s="19">
        <f>ROUND(INDEX('Pop and Housing Units'!$B$2:$P$115,MATCH('Property Value Dist'!$B107,'Pop and Housing Units'!$B$2:$B$115,0),MATCH('Property Value Dist'!BG$2,'Pop and Housing Units'!$B$2:$P$2,0))*INDEX(Assumptions!$A$1:$H$16,MATCH('Property Value Dist'!BG$4,Assumptions!$A$1:$A$16,0),MATCH('Property Value Dist'!BG$2,Assumptions!$A$1:$H$1,0)),0)</f>
        <v>133376</v>
      </c>
      <c r="BH107" s="19">
        <f>ROUND(INDEX('Pop and Housing Units'!$B$2:$P$115,MATCH('Property Value Dist'!$B107,'Pop and Housing Units'!$B$2:$B$115,0),MATCH('Property Value Dist'!BH$2,'Pop and Housing Units'!$B$2:$P$2,0))*INDEX(Assumptions!$A$1:$H$16,MATCH('Property Value Dist'!BH$4,Assumptions!$A$1:$A$16,0),MATCH('Property Value Dist'!BH$2,Assumptions!$A$1:$H$1,0)),0)</f>
        <v>75975</v>
      </c>
      <c r="BI107" s="19">
        <f>ROUND(INDEX('Pop and Housing Units'!$B$2:$P$115,MATCH('Property Value Dist'!$B107,'Pop and Housing Units'!$B$2:$B$115,0),MATCH('Property Value Dist'!BI$2,'Pop and Housing Units'!$B$2:$P$2,0))*INDEX(Assumptions!$A$1:$H$16,MATCH('Property Value Dist'!BI$4,Assumptions!$A$1:$A$16,0),MATCH('Property Value Dist'!BI$2,Assumptions!$A$1:$H$1,0)),0)</f>
        <v>140984</v>
      </c>
      <c r="BJ107" s="19">
        <f>ROUND(INDEX('Pop and Housing Units'!$B$2:$P$115,MATCH('Property Value Dist'!$B107,'Pop and Housing Units'!$B$2:$B$115,0),MATCH('Property Value Dist'!BJ$2,'Pop and Housing Units'!$B$2:$P$2,0))*INDEX(Assumptions!$A$1:$H$16,MATCH('Property Value Dist'!BJ$4,Assumptions!$A$1:$A$16,0),MATCH('Property Value Dist'!BJ$2,Assumptions!$A$1:$H$1,0)),0)</f>
        <v>46883</v>
      </c>
      <c r="BK107" s="19">
        <f>ROUND(INDEX('Pop and Housing Units'!$B$2:$P$115,MATCH('Property Value Dist'!$B107,'Pop and Housing Units'!$B$2:$B$115,0),MATCH('Property Value Dist'!BK$2,'Pop and Housing Units'!$B$2:$P$2,0))*INDEX(Assumptions!$A$1:$H$16,MATCH('Property Value Dist'!BK$4,Assumptions!$A$1:$A$16,0),MATCH('Property Value Dist'!BK$2,Assumptions!$A$1:$H$1,0)),0)</f>
        <v>15553</v>
      </c>
      <c r="BL107" s="19">
        <f>ROUND(INDEX('Pop and Housing Units'!$B$2:$P$115,MATCH('Property Value Dist'!$B107,'Pop and Housing Units'!$B$2:$B$115,0),MATCH('Property Value Dist'!BL$2,'Pop and Housing Units'!$B$2:$P$2,0))*INDEX(Assumptions!$A$1:$H$16,MATCH('Property Value Dist'!BL$4,Assumptions!$A$1:$A$16,0),MATCH('Property Value Dist'!BL$2,Assumptions!$A$1:$H$1,0)),0)</f>
        <v>10070</v>
      </c>
      <c r="BM107" s="19">
        <f>ROUND(INDEX('Pop and Housing Units'!$B$2:$P$115,MATCH('Property Value Dist'!$B107,'Pop and Housing Units'!$B$2:$B$115,0),MATCH('Property Value Dist'!BM$2,'Pop and Housing Units'!$B$2:$P$2,0))*INDEX(Assumptions!$A$1:$H$16,MATCH('Property Value Dist'!BM$4,Assumptions!$A$1:$A$16,0),MATCH('Property Value Dist'!BM$2,Assumptions!$A$1:$H$1,0)),0)</f>
        <v>2014</v>
      </c>
      <c r="BN107" s="19">
        <f>ROUND(INDEX('Pop and Housing Units'!$B$2:$P$115,MATCH('Property Value Dist'!$B107,'Pop and Housing Units'!$B$2:$B$115,0),MATCH('Property Value Dist'!BN$2,'Pop and Housing Units'!$B$2:$P$2,0))*INDEX(Assumptions!$A$1:$H$16,MATCH('Property Value Dist'!BN$4,Assumptions!$A$1:$A$16,0),MATCH('Property Value Dist'!BN$2,Assumptions!$A$1:$H$1,0)),0)</f>
        <v>336</v>
      </c>
      <c r="BO107" s="19">
        <f>ROUND(INDEX('Pop and Housing Units'!$B$2:$P$115,MATCH('Property Value Dist'!$B107,'Pop and Housing Units'!$B$2:$B$115,0),MATCH('Property Value Dist'!BO$2,'Pop and Housing Units'!$B$2:$P$2,0))*INDEX(Assumptions!$A$1:$H$16,MATCH('Property Value Dist'!BO$4,Assumptions!$A$1:$A$16,0),MATCH('Property Value Dist'!BO$2,Assumptions!$A$1:$H$1,0)),0)</f>
        <v>5483</v>
      </c>
      <c r="BP107" s="19">
        <f>ROUND(INDEX('Pop and Housing Units'!$B$2:$P$115,MATCH('Property Value Dist'!$B107,'Pop and Housing Units'!$B$2:$B$115,0),MATCH('Property Value Dist'!BP$2,'Pop and Housing Units'!$B$2:$P$2,0))*INDEX(Assumptions!$A$1:$H$16,MATCH('Property Value Dist'!BP$4,Assumptions!$A$1:$A$16,0),MATCH('Property Value Dist'!BP$2,Assumptions!$A$1:$H$1,0)),0)</f>
        <v>28332</v>
      </c>
      <c r="BQ107" s="19">
        <f>ROUND(INDEX('Pop and Housing Units'!$B$2:$P$115,MATCH('Property Value Dist'!$B107,'Pop and Housing Units'!$B$2:$B$115,0),MATCH('Property Value Dist'!BQ$2,'Pop and Housing Units'!$B$2:$P$2,0))*INDEX(Assumptions!$A$1:$H$16,MATCH('Property Value Dist'!BQ$4,Assumptions!$A$1:$A$16,0),MATCH('Property Value Dist'!BQ$2,Assumptions!$A$1:$H$1,0)),0)</f>
        <v>58941</v>
      </c>
      <c r="BR107" s="19">
        <f>ROUND(INDEX('Pop and Housing Units'!$B$2:$P$115,MATCH('Property Value Dist'!$B107,'Pop and Housing Units'!$B$2:$B$115,0),MATCH('Property Value Dist'!BR$2,'Pop and Housing Units'!$B$2:$P$2,0))*INDEX(Assumptions!$A$1:$H$16,MATCH('Property Value Dist'!BR$4,Assumptions!$A$1:$A$16,0),MATCH('Property Value Dist'!BR$2,Assumptions!$A$1:$H$1,0)),0)</f>
        <v>49870</v>
      </c>
      <c r="BS107" s="19">
        <f>ROUND(INDEX('Pop and Housing Units'!$B$2:$P$115,MATCH('Property Value Dist'!$B107,'Pop and Housing Units'!$B$2:$B$115,0),MATCH('Property Value Dist'!BS$2,'Pop and Housing Units'!$B$2:$P$2,0))*INDEX(Assumptions!$A$1:$H$16,MATCH('Property Value Dist'!BS$4,Assumptions!$A$1:$A$16,0),MATCH('Property Value Dist'!BS$2,Assumptions!$A$1:$H$1,0)),0)</f>
        <v>59911</v>
      </c>
      <c r="BT107" s="19">
        <f>ROUND(INDEX('Pop and Housing Units'!$B$2:$P$115,MATCH('Property Value Dist'!$B107,'Pop and Housing Units'!$B$2:$B$115,0),MATCH('Property Value Dist'!BT$2,'Pop and Housing Units'!$B$2:$P$2,0))*INDEX(Assumptions!$A$1:$H$16,MATCH('Property Value Dist'!BT$4,Assumptions!$A$1:$A$16,0),MATCH('Property Value Dist'!BT$2,Assumptions!$A$1:$H$1,0)),0)</f>
        <v>38261</v>
      </c>
      <c r="BU107" s="19">
        <f>ROUND(INDEX('Pop and Housing Units'!$B$2:$P$115,MATCH('Property Value Dist'!$B107,'Pop and Housing Units'!$B$2:$B$115,0),MATCH('Property Value Dist'!BU$2,'Pop and Housing Units'!$B$2:$P$2,0))*INDEX(Assumptions!$A$1:$H$16,MATCH('Property Value Dist'!BU$4,Assumptions!$A$1:$A$16,0),MATCH('Property Value Dist'!BU$2,Assumptions!$A$1:$H$1,0)),0)</f>
        <v>21725</v>
      </c>
      <c r="BV107" s="19">
        <f>ROUND(INDEX('Pop and Housing Units'!$B$2:$P$115,MATCH('Property Value Dist'!$B107,'Pop and Housing Units'!$B$2:$B$115,0),MATCH('Property Value Dist'!BV$2,'Pop and Housing Units'!$B$2:$P$2,0))*INDEX(Assumptions!$A$1:$H$16,MATCH('Property Value Dist'!BV$4,Assumptions!$A$1:$A$16,0),MATCH('Property Value Dist'!BV$2,Assumptions!$A$1:$H$1,0)),0)</f>
        <v>63532</v>
      </c>
      <c r="BW107" s="19">
        <f>ROUND(INDEX('Pop and Housing Units'!$B$2:$P$115,MATCH('Property Value Dist'!$B107,'Pop and Housing Units'!$B$2:$B$115,0),MATCH('Property Value Dist'!BW$2,'Pop and Housing Units'!$B$2:$P$2,0))*INDEX(Assumptions!$A$1:$H$16,MATCH('Property Value Dist'!BW$4,Assumptions!$A$1:$A$16,0),MATCH('Property Value Dist'!BW$2,Assumptions!$A$1:$H$1,0)),0)</f>
        <v>29900</v>
      </c>
      <c r="BX107" s="19">
        <f>ROUND(INDEX('Pop and Housing Units'!$B$2:$P$115,MATCH('Property Value Dist'!$B107,'Pop and Housing Units'!$B$2:$B$115,0),MATCH('Property Value Dist'!BX$2,'Pop and Housing Units'!$B$2:$P$2,0))*INDEX(Assumptions!$A$1:$H$16,MATCH('Property Value Dist'!BX$4,Assumptions!$A$1:$A$16,0),MATCH('Property Value Dist'!BX$2,Assumptions!$A$1:$H$1,0)),0)</f>
        <v>11385</v>
      </c>
      <c r="BY107" s="19">
        <f>ROUND(INDEX('Pop and Housing Units'!$B$2:$P$115,MATCH('Property Value Dist'!$B107,'Pop and Housing Units'!$B$2:$B$115,0),MATCH('Property Value Dist'!BY$2,'Pop and Housing Units'!$B$2:$P$2,0))*INDEX(Assumptions!$A$1:$H$16,MATCH('Property Value Dist'!BY$4,Assumptions!$A$1:$A$16,0),MATCH('Property Value Dist'!BY$2,Assumptions!$A$1:$H$1,0)),0)</f>
        <v>5898</v>
      </c>
      <c r="BZ107" s="19">
        <f>ROUND(INDEX('Pop and Housing Units'!$B$2:$P$115,MATCH('Property Value Dist'!$B107,'Pop and Housing Units'!$B$2:$B$115,0),MATCH('Property Value Dist'!BZ$2,'Pop and Housing Units'!$B$2:$P$2,0))*INDEX(Assumptions!$A$1:$H$16,MATCH('Property Value Dist'!BZ$4,Assumptions!$A$1:$A$16,0),MATCH('Property Value Dist'!BZ$2,Assumptions!$A$1:$H$1,0)),0)</f>
        <v>4031</v>
      </c>
      <c r="CA107" s="19">
        <f>ROUND(INDEX('Pop and Housing Units'!$B$2:$P$115,MATCH('Property Value Dist'!$B107,'Pop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107" s="19">
        <f>ROUND(INDEX('Pop and Housing Units'!$B$2:$P$115,MATCH('Property Value Dist'!$B107,'Pop and Housing Units'!$B$2:$B$115,0),MATCH('Property Value Dist'!CB$2,'Pop and Housing Units'!$B$2:$P$2,0))*INDEX(Assumptions!$A$1:$H$16,MATCH('Property Value Dist'!CB$4,Assumptions!$A$1:$A$16,0),MATCH('Property Value Dist'!CB$2,Assumptions!$A$1:$H$1,0)),0)</f>
        <v>1493</v>
      </c>
    </row>
    <row r="108" spans="2:80">
      <c r="B108" s="18">
        <f t="shared" si="7"/>
        <v>2123</v>
      </c>
      <c r="C108" s="17">
        <f>ROUND(INDEX('Pop and Housing Units'!$B$2:$P$115,MATCH('Property Value Dist'!$B108,'Pop and Housing Units'!$B$2:$B$115,0),MATCH('Property Value Dist'!C$2,'Pop and Housing Units'!$B$2:$P$2,0))*INDEX(Assumptions!$A$1:$H$16,MATCH('Property Value Dist'!C$4,Assumptions!$A$1:$A$16,0),MATCH('Property Value Dist'!C$2,Assumptions!$A$1:$H$1,0)),0)</f>
        <v>3708605</v>
      </c>
      <c r="D108" s="17">
        <f>ROUND(INDEX('Pop and Housing Units'!$B$2:$P$115,MATCH('Property Value Dist'!$B108,'Pop and Housing Units'!$B$2:$B$115,0),MATCH('Property Value Dist'!D$2,'Pop and Housing Units'!$B$2:$P$2,0))*INDEX(Assumptions!$A$1:$H$16,MATCH('Property Value Dist'!D$4,Assumptions!$A$1:$A$16,0),MATCH('Property Value Dist'!D$2,Assumptions!$A$1:$H$1,0)),0)</f>
        <v>3958720</v>
      </c>
      <c r="E108" s="17">
        <f>ROUND(INDEX('Pop and Housing Units'!$B$2:$P$115,MATCH('Property Value Dist'!$B108,'Pop and Housing Units'!$B$2:$B$115,0),MATCH('Property Value Dist'!E$2,'Pop and Housing Units'!$B$2:$P$2,0))*INDEX(Assumptions!$A$1:$H$16,MATCH('Property Value Dist'!E$4,Assumptions!$A$1:$A$16,0),MATCH('Property Value Dist'!E$2,Assumptions!$A$1:$H$1,0)),0)</f>
        <v>5994140</v>
      </c>
      <c r="F108" s="17">
        <f>ROUND(INDEX('Pop and Housing Units'!$B$2:$P$115,MATCH('Property Value Dist'!$B108,'Pop and Housing Units'!$B$2:$B$115,0),MATCH('Property Value Dist'!F$2,'Pop and Housing Units'!$B$2:$P$2,0))*INDEX(Assumptions!$A$1:$H$16,MATCH('Property Value Dist'!F$4,Assumptions!$A$1:$A$16,0),MATCH('Property Value Dist'!F$2,Assumptions!$A$1:$H$1,0)),0)</f>
        <v>13833958</v>
      </c>
      <c r="G108" s="17">
        <f>ROUND(INDEX('Pop and Housing Units'!$B$2:$P$115,MATCH('Property Value Dist'!$B108,'Pop and Housing Units'!$B$2:$B$115,0),MATCH('Property Value Dist'!G$2,'Pop and Housing Units'!$B$2:$P$2,0))*INDEX(Assumptions!$A$1:$H$16,MATCH('Property Value Dist'!G$4,Assumptions!$A$1:$A$16,0),MATCH('Property Value Dist'!G$2,Assumptions!$A$1:$H$1,0)),0)</f>
        <v>9297386</v>
      </c>
      <c r="H108" s="17">
        <f>ROUND(INDEX('Pop and Housing Units'!$B$2:$P$115,MATCH('Property Value Dist'!$B108,'Pop and Housing Units'!$B$2:$B$115,0),MATCH('Property Value Dist'!H$2,'Pop and Housing Units'!$B$2:$P$2,0))*INDEX(Assumptions!$A$1:$H$16,MATCH('Property Value Dist'!H$4,Assumptions!$A$1:$A$16,0),MATCH('Property Value Dist'!H$2,Assumptions!$A$1:$H$1,0)),0)</f>
        <v>7054974</v>
      </c>
      <c r="I108" s="17">
        <f>ROUND(INDEX('Pop and Housing Units'!$B$2:$P$115,MATCH('Property Value Dist'!$B108,'Pop and Housing Units'!$B$2:$B$115,0),MATCH('Property Value Dist'!I$2,'Pop and Housing Units'!$B$2:$P$2,0))*INDEX(Assumptions!$A$1:$H$16,MATCH('Property Value Dist'!I$4,Assumptions!$A$1:$A$16,0),MATCH('Property Value Dist'!I$2,Assumptions!$A$1:$H$1,0)),0)</f>
        <v>19767725</v>
      </c>
      <c r="J108" s="17">
        <f>ROUND(INDEX('Pop and Housing Units'!$B$2:$P$115,MATCH('Property Value Dist'!$B108,'Pop and Housing Units'!$B$2:$B$115,0),MATCH('Property Value Dist'!J$2,'Pop and Housing Units'!$B$2:$P$2,0))*INDEX(Assumptions!$A$1:$H$16,MATCH('Property Value Dist'!J$4,Assumptions!$A$1:$A$16,0),MATCH('Property Value Dist'!J$2,Assumptions!$A$1:$H$1,0)),0)</f>
        <v>9926986</v>
      </c>
      <c r="K108" s="17">
        <f>ROUND(INDEX('Pop and Housing Units'!$B$2:$P$115,MATCH('Property Value Dist'!$B108,'Pop and Housing Units'!$B$2:$B$115,0),MATCH('Property Value Dist'!K$2,'Pop and Housing Units'!$B$2:$P$2,0))*INDEX(Assumptions!$A$1:$H$16,MATCH('Property Value Dist'!K$4,Assumptions!$A$1:$A$16,0),MATCH('Property Value Dist'!K$2,Assumptions!$A$1:$H$1,0)),0)</f>
        <v>4553822</v>
      </c>
      <c r="L108" s="17">
        <f>ROUND(INDEX('Pop and Housing Units'!$B$2:$P$115,MATCH('Property Value Dist'!$B108,'Pop and Housing Units'!$B$2:$B$115,0),MATCH('Property Value Dist'!L$2,'Pop and Housing Units'!$B$2:$P$2,0))*INDEX(Assumptions!$A$1:$H$16,MATCH('Property Value Dist'!L$4,Assumptions!$A$1:$A$16,0),MATCH('Property Value Dist'!L$2,Assumptions!$A$1:$H$1,0)),0)</f>
        <v>4941931</v>
      </c>
      <c r="M108" s="17">
        <f>ROUND(INDEX('Pop and Housing Units'!$B$2:$P$115,MATCH('Property Value Dist'!$B108,'Pop and Housing Units'!$B$2:$B$115,0),MATCH('Property Value Dist'!M$2,'Pop and Housing Units'!$B$2:$P$2,0))*INDEX(Assumptions!$A$1:$H$16,MATCH('Property Value Dist'!M$4,Assumptions!$A$1:$A$16,0),MATCH('Property Value Dist'!M$2,Assumptions!$A$1:$H$1,0)),0)</f>
        <v>1716308</v>
      </c>
      <c r="N108" s="17">
        <f>ROUND(INDEX('Pop and Housing Units'!$B$2:$P$115,MATCH('Property Value Dist'!$B108,'Pop and Housing Units'!$B$2:$B$115,0),MATCH('Property Value Dist'!N$2,'Pop and Housing Units'!$B$2:$P$2,0))*INDEX(Assumptions!$A$1:$H$16,MATCH('Property Value Dist'!N$4,Assumptions!$A$1:$A$16,0),MATCH('Property Value Dist'!N$2,Assumptions!$A$1:$H$1,0)),0)</f>
        <v>974587</v>
      </c>
      <c r="O108" s="17">
        <f>ROUND(INDEX('Pop and Housing Units'!$B$2:$P$115,MATCH('Property Value Dist'!$B108,'Pop and Housing Units'!$B$2:$B$115,0),MATCH('Property Value Dist'!O$2,'Pop and Housing Units'!$B$2:$P$2,0))*INDEX(Assumptions!$A$1:$H$16,MATCH('Property Value Dist'!O$4,Assumptions!$A$1:$A$16,0),MATCH('Property Value Dist'!O$2,Assumptions!$A$1:$H$1,0)),0)</f>
        <v>517480</v>
      </c>
      <c r="P108" s="17">
        <f>ROUND(INDEX('Pop and Housing Units'!$B$2:$P$115,MATCH('Property Value Dist'!$B108,'Pop and Housing Units'!$B$2:$B$115,0),MATCH('Property Value Dist'!P$2,'Pop and Housing Units'!$B$2:$P$2,0))*INDEX(Assumptions!$A$1:$H$16,MATCH('Property Value Dist'!P$4,Assumptions!$A$1:$A$16,0),MATCH('Property Value Dist'!P$2,Assumptions!$A$1:$H$1,0)),0)</f>
        <v>3777428</v>
      </c>
      <c r="Q108" s="17">
        <f>ROUND(INDEX('Pop and Housing Units'!$B$2:$P$115,MATCH('Property Value Dist'!$B108,'Pop and Housing Units'!$B$2:$B$115,0),MATCH('Property Value Dist'!Q$2,'Pop and Housing Units'!$B$2:$P$2,0))*INDEX(Assumptions!$A$1:$H$16,MATCH('Property Value Dist'!Q$4,Assumptions!$A$1:$A$16,0),MATCH('Property Value Dist'!Q$2,Assumptions!$A$1:$H$1,0)),0)</f>
        <v>3204548</v>
      </c>
      <c r="R108" s="17">
        <f>ROUND(INDEX('Pop and Housing Units'!$B$2:$P$115,MATCH('Property Value Dist'!$B108,'Pop and Housing Units'!$B$2:$B$115,0),MATCH('Property Value Dist'!R$2,'Pop and Housing Units'!$B$2:$P$2,0))*INDEX(Assumptions!$A$1:$H$16,MATCH('Property Value Dist'!R$4,Assumptions!$A$1:$A$16,0),MATCH('Property Value Dist'!R$2,Assumptions!$A$1:$H$1,0)),0)</f>
        <v>4135478</v>
      </c>
      <c r="S108" s="17">
        <f>ROUND(INDEX('Pop and Housing Units'!$B$2:$P$115,MATCH('Property Value Dist'!$B108,'Pop and Housing Units'!$B$2:$B$115,0),MATCH('Property Value Dist'!S$2,'Pop and Housing Units'!$B$2:$P$2,0))*INDEX(Assumptions!$A$1:$H$16,MATCH('Property Value Dist'!S$4,Assumptions!$A$1:$A$16,0),MATCH('Property Value Dist'!S$2,Assumptions!$A$1:$H$1,0)),0)</f>
        <v>9136243</v>
      </c>
      <c r="T108" s="17">
        <f>ROUND(INDEX('Pop and Housing Units'!$B$2:$P$115,MATCH('Property Value Dist'!$B108,'Pop and Housing Units'!$B$2:$B$115,0),MATCH('Property Value Dist'!T$2,'Pop and Housing Units'!$B$2:$P$2,0))*INDEX(Assumptions!$A$1:$H$16,MATCH('Property Value Dist'!T$4,Assumptions!$A$1:$A$16,0),MATCH('Property Value Dist'!T$2,Assumptions!$A$1:$H$1,0)),0)</f>
        <v>6683600</v>
      </c>
      <c r="U108" s="17">
        <f>ROUND(INDEX('Pop and Housing Units'!$B$2:$P$115,MATCH('Property Value Dist'!$B108,'Pop and Housing Units'!$B$2:$B$115,0),MATCH('Property Value Dist'!U$2,'Pop and Housing Units'!$B$2:$P$2,0))*INDEX(Assumptions!$A$1:$H$16,MATCH('Property Value Dist'!U$4,Assumptions!$A$1:$A$16,0),MATCH('Property Value Dist'!U$2,Assumptions!$A$1:$H$1,0)),0)</f>
        <v>5651223</v>
      </c>
      <c r="V108" s="17">
        <f>ROUND(INDEX('Pop and Housing Units'!$B$2:$P$115,MATCH('Property Value Dist'!$B108,'Pop and Housing Units'!$B$2:$B$115,0),MATCH('Property Value Dist'!V$2,'Pop and Housing Units'!$B$2:$P$2,0))*INDEX(Assumptions!$A$1:$H$16,MATCH('Property Value Dist'!V$4,Assumptions!$A$1:$A$16,0),MATCH('Property Value Dist'!V$2,Assumptions!$A$1:$H$1,0)),0)</f>
        <v>14584571</v>
      </c>
      <c r="W108" s="17">
        <f>ROUND(INDEX('Pop and Housing Units'!$B$2:$P$115,MATCH('Property Value Dist'!$B108,'Pop and Housing Units'!$B$2:$B$115,0),MATCH('Property Value Dist'!W$2,'Pop and Housing Units'!$B$2:$P$2,0))*INDEX(Assumptions!$A$1:$H$16,MATCH('Property Value Dist'!W$4,Assumptions!$A$1:$A$16,0),MATCH('Property Value Dist'!W$2,Assumptions!$A$1:$H$1,0)),0)</f>
        <v>6719405</v>
      </c>
      <c r="X108" s="17">
        <f>ROUND(INDEX('Pop and Housing Units'!$B$2:$P$115,MATCH('Property Value Dist'!$B108,'Pop and Housing Units'!$B$2:$B$115,0),MATCH('Property Value Dist'!X$2,'Pop and Housing Units'!$B$2:$P$2,0))*INDEX(Assumptions!$A$1:$H$16,MATCH('Property Value Dist'!X$4,Assumptions!$A$1:$A$16,0),MATCH('Property Value Dist'!X$2,Assumptions!$A$1:$H$1,0)),0)</f>
        <v>2900205</v>
      </c>
      <c r="Y108" s="17">
        <f>ROUND(INDEX('Pop and Housing Units'!$B$2:$P$115,MATCH('Property Value Dist'!$B108,'Pop and Housing Units'!$B$2:$B$115,0),MATCH('Property Value Dist'!Y$2,'Pop and Housing Units'!$B$2:$P$2,0))*INDEX(Assumptions!$A$1:$H$16,MATCH('Property Value Dist'!Y$4,Assumptions!$A$1:$A$16,0),MATCH('Property Value Dist'!Y$2,Assumptions!$A$1:$H$1,0)),0)</f>
        <v>1849925</v>
      </c>
      <c r="Z108" s="17">
        <f>ROUND(INDEX('Pop and Housing Units'!$B$2:$P$115,MATCH('Property Value Dist'!$B108,'Pop and Housing Units'!$B$2:$B$115,0),MATCH('Property Value Dist'!Z$2,'Pop and Housing Units'!$B$2:$P$2,0))*INDEX(Assumptions!$A$1:$H$16,MATCH('Property Value Dist'!Z$4,Assumptions!$A$1:$A$16,0),MATCH('Property Value Dist'!Z$2,Assumptions!$A$1:$H$1,0)),0)</f>
        <v>477400</v>
      </c>
      <c r="AA108" s="17">
        <f>ROUND(INDEX('Pop and Housing Units'!$B$2:$P$115,MATCH('Property Value Dist'!$B108,'Pop and Housing Units'!$B$2:$B$115,0),MATCH('Property Value Dist'!AA$2,'Pop and Housing Units'!$B$2:$P$2,0))*INDEX(Assumptions!$A$1:$H$16,MATCH('Property Value Dist'!AA$4,Assumptions!$A$1:$A$16,0),MATCH('Property Value Dist'!AA$2,Assumptions!$A$1:$H$1,0)),0)</f>
        <v>334180</v>
      </c>
      <c r="AB108" s="17">
        <f>ROUND(INDEX('Pop and Housing Units'!$B$2:$P$115,MATCH('Property Value Dist'!$B108,'Pop and Housing Units'!$B$2:$B$115,0),MATCH('Property Value Dist'!AB$2,'Pop and Housing Units'!$B$2:$P$2,0))*INDEX(Assumptions!$A$1:$H$16,MATCH('Property Value Dist'!AB$4,Assumptions!$A$1:$A$16,0),MATCH('Property Value Dist'!AB$2,Assumptions!$A$1:$H$1,0)),0)</f>
        <v>220798</v>
      </c>
      <c r="AC108" s="17">
        <f>ROUND(INDEX('Pop and Housing Units'!$B$2:$P$115,MATCH('Property Value Dist'!$B108,'Pop and Housing Units'!$B$2:$B$115,0),MATCH('Property Value Dist'!AC$2,'Pop and Housing Units'!$B$2:$P$2,0))*INDEX(Assumptions!$A$1:$H$16,MATCH('Property Value Dist'!AC$4,Assumptions!$A$1:$A$16,0),MATCH('Property Value Dist'!AC$2,Assumptions!$A$1:$H$1,0)),0)</f>
        <v>2406803</v>
      </c>
      <c r="AD108" s="17">
        <f>ROUND(INDEX('Pop and Housing Units'!$B$2:$P$115,MATCH('Property Value Dist'!$B108,'Pop and Housing Units'!$B$2:$B$115,0),MATCH('Property Value Dist'!AD$2,'Pop and Housing Units'!$B$2:$P$2,0))*INDEX(Assumptions!$A$1:$H$16,MATCH('Property Value Dist'!AD$4,Assumptions!$A$1:$A$16,0),MATCH('Property Value Dist'!AD$2,Assumptions!$A$1:$H$1,0)),0)</f>
        <v>4211905</v>
      </c>
      <c r="AE108" s="17">
        <f>ROUND(INDEX('Pop and Housing Units'!$B$2:$P$115,MATCH('Property Value Dist'!$B108,'Pop and Housing Units'!$B$2:$B$115,0),MATCH('Property Value Dist'!AE$2,'Pop and Housing Units'!$B$2:$P$2,0))*INDEX(Assumptions!$A$1:$H$16,MATCH('Property Value Dist'!AE$4,Assumptions!$A$1:$A$16,0),MATCH('Property Value Dist'!AE$2,Assumptions!$A$1:$H$1,0)),0)</f>
        <v>7592246</v>
      </c>
      <c r="AF108" s="17">
        <f>ROUND(INDEX('Pop and Housing Units'!$B$2:$P$115,MATCH('Property Value Dist'!$B108,'Pop and Housing Units'!$B$2:$B$115,0),MATCH('Property Value Dist'!AF$2,'Pop and Housing Units'!$B$2:$P$2,0))*INDEX(Assumptions!$A$1:$H$16,MATCH('Property Value Dist'!AF$4,Assumptions!$A$1:$A$16,0),MATCH('Property Value Dist'!AF$2,Assumptions!$A$1:$H$1,0)),0)</f>
        <v>14609835</v>
      </c>
      <c r="AG108" s="17">
        <f>ROUND(INDEX('Pop and Housing Units'!$B$2:$P$115,MATCH('Property Value Dist'!$B108,'Pop and Housing Units'!$B$2:$B$115,0),MATCH('Property Value Dist'!AG$2,'Pop and Housing Units'!$B$2:$P$2,0))*INDEX(Assumptions!$A$1:$H$16,MATCH('Property Value Dist'!AG$4,Assumptions!$A$1:$A$16,0),MATCH('Property Value Dist'!AG$2,Assumptions!$A$1:$H$1,0)),0)</f>
        <v>7118999</v>
      </c>
      <c r="AH108" s="17">
        <f>ROUND(INDEX('Pop and Housing Units'!$B$2:$P$115,MATCH('Property Value Dist'!$B108,'Pop and Housing Units'!$B$2:$B$115,0),MATCH('Property Value Dist'!AH$2,'Pop and Housing Units'!$B$2:$P$2,0))*INDEX(Assumptions!$A$1:$H$16,MATCH('Property Value Dist'!AH$4,Assumptions!$A$1:$A$16,0),MATCH('Property Value Dist'!AH$2,Assumptions!$A$1:$H$1,0)),0)</f>
        <v>5144879</v>
      </c>
      <c r="AI108" s="17">
        <f>ROUND(INDEX('Pop and Housing Units'!$B$2:$P$115,MATCH('Property Value Dist'!$B108,'Pop and Housing Units'!$B$2:$B$115,0),MATCH('Property Value Dist'!AI$2,'Pop and Housing Units'!$B$2:$P$2,0))*INDEX(Assumptions!$A$1:$H$16,MATCH('Property Value Dist'!AI$4,Assumptions!$A$1:$A$16,0),MATCH('Property Value Dist'!AI$2,Assumptions!$A$1:$H$1,0)),0)</f>
        <v>12804733</v>
      </c>
      <c r="AJ108" s="17">
        <f>ROUND(INDEX('Pop and Housing Units'!$B$2:$P$115,MATCH('Property Value Dist'!$B108,'Pop and Housing Units'!$B$2:$B$115,0),MATCH('Property Value Dist'!AJ$2,'Pop and Housing Units'!$B$2:$P$2,0))*INDEX(Assumptions!$A$1:$H$16,MATCH('Property Value Dist'!AJ$4,Assumptions!$A$1:$A$16,0),MATCH('Property Value Dist'!AJ$2,Assumptions!$A$1:$H$1,0)),0)</f>
        <v>6814768</v>
      </c>
      <c r="AK108" s="17">
        <f>ROUND(INDEX('Pop and Housing Units'!$B$2:$P$115,MATCH('Property Value Dist'!$B108,'Pop and Housing Units'!$B$2:$B$115,0),MATCH('Property Value Dist'!AK$2,'Pop and Housing Units'!$B$2:$P$2,0))*INDEX(Assumptions!$A$1:$H$16,MATCH('Property Value Dist'!AK$4,Assumptions!$A$1:$A$16,0),MATCH('Property Value Dist'!AK$2,Assumptions!$A$1:$H$1,0)),0)</f>
        <v>2934136</v>
      </c>
      <c r="AL108" s="17">
        <f>ROUND(INDEX('Pop and Housing Units'!$B$2:$P$115,MATCH('Property Value Dist'!$B108,'Pop and Housing Units'!$B$2:$B$115,0),MATCH('Property Value Dist'!AL$2,'Pop and Housing Units'!$B$2:$P$2,0))*INDEX(Assumptions!$A$1:$H$16,MATCH('Property Value Dist'!AL$4,Assumptions!$A$1:$A$16,0),MATCH('Property Value Dist'!AL$2,Assumptions!$A$1:$H$1,0)),0)</f>
        <v>2880051</v>
      </c>
      <c r="AM108" s="17">
        <f>ROUND(INDEX('Pop and Housing Units'!$B$2:$P$115,MATCH('Property Value Dist'!$B108,'Pop and Housing Units'!$B$2:$B$115,0),MATCH('Property Value Dist'!AM$2,'Pop and Housing Units'!$B$2:$P$2,0))*INDEX(Assumptions!$A$1:$H$16,MATCH('Property Value Dist'!AM$4,Assumptions!$A$1:$A$16,0),MATCH('Property Value Dist'!AM$2,Assumptions!$A$1:$H$1,0)),0)</f>
        <v>588179</v>
      </c>
      <c r="AN108" s="17">
        <f>ROUND(INDEX('Pop and Housing Units'!$B$2:$P$115,MATCH('Property Value Dist'!$B108,'Pop and Housing Units'!$B$2:$B$115,0),MATCH('Property Value Dist'!AN$2,'Pop and Housing Units'!$B$2:$P$2,0))*INDEX(Assumptions!$A$1:$H$16,MATCH('Property Value Dist'!AN$4,Assumptions!$A$1:$A$16,0),MATCH('Property Value Dist'!AN$2,Assumptions!$A$1:$H$1,0)),0)</f>
        <v>243385</v>
      </c>
      <c r="AO108" s="17">
        <f>ROUND(INDEX('Pop and Housing Units'!$B$2:$P$115,MATCH('Property Value Dist'!$B108,'Pop and Housing Units'!$B$2:$B$115,0),MATCH('Property Value Dist'!AO$2,'Pop and Housing Units'!$B$2:$P$2,0))*INDEX(Assumptions!$A$1:$H$16,MATCH('Property Value Dist'!AO$4,Assumptions!$A$1:$A$16,0),MATCH('Property Value Dist'!AO$2,Assumptions!$A$1:$H$1,0)),0)</f>
        <v>256906</v>
      </c>
      <c r="AP108" s="17">
        <f>ROUND(INDEX('Pop and Housing Units'!$B$2:$P$115,MATCH('Property Value Dist'!$B108,'Pop and Housing Units'!$B$2:$B$115,0),MATCH('Property Value Dist'!AP$2,'Pop and Housing Units'!$B$2:$P$2,0))*INDEX(Assumptions!$A$1:$H$16,MATCH('Property Value Dist'!AP$4,Assumptions!$A$1:$A$16,0),MATCH('Property Value Dist'!AP$2,Assumptions!$A$1:$H$1,0)),0)</f>
        <v>176571</v>
      </c>
      <c r="AQ108" s="17">
        <f>ROUND(INDEX('Pop and Housing Units'!$B$2:$P$115,MATCH('Property Value Dist'!$B108,'Pop and Housing Units'!$B$2:$B$115,0),MATCH('Property Value Dist'!AQ$2,'Pop and Housing Units'!$B$2:$P$2,0))*INDEX(Assumptions!$A$1:$H$16,MATCH('Property Value Dist'!AQ$4,Assumptions!$A$1:$A$16,0),MATCH('Property Value Dist'!AQ$2,Assumptions!$A$1:$H$1,0)),0)</f>
        <v>177134</v>
      </c>
      <c r="AR108" s="17">
        <f>ROUND(INDEX('Pop and Housing Units'!$B$2:$P$115,MATCH('Property Value Dist'!$B108,'Pop and Housing Units'!$B$2:$B$115,0),MATCH('Property Value Dist'!AR$2,'Pop and Housing Units'!$B$2:$P$2,0))*INDEX(Assumptions!$A$1:$H$16,MATCH('Property Value Dist'!AR$4,Assumptions!$A$1:$A$16,0),MATCH('Property Value Dist'!AR$2,Assumptions!$A$1:$H$1,0)),0)</f>
        <v>148050</v>
      </c>
      <c r="AS108" s="17">
        <f>ROUND(INDEX('Pop and Housing Units'!$B$2:$P$115,MATCH('Property Value Dist'!$B108,'Pop and Housing Units'!$B$2:$B$115,0),MATCH('Property Value Dist'!AS$2,'Pop and Housing Units'!$B$2:$P$2,0))*INDEX(Assumptions!$A$1:$H$16,MATCH('Property Value Dist'!AS$4,Assumptions!$A$1:$A$16,0),MATCH('Property Value Dist'!AS$2,Assumptions!$A$1:$H$1,0)),0)</f>
        <v>161935</v>
      </c>
      <c r="AT108" s="17">
        <f>ROUND(INDEX('Pop and Housing Units'!$B$2:$P$115,MATCH('Property Value Dist'!$B108,'Pop and Housing Units'!$B$2:$B$115,0),MATCH('Property Value Dist'!AT$2,'Pop and Housing Units'!$B$2:$P$2,0))*INDEX(Assumptions!$A$1:$H$16,MATCH('Property Value Dist'!AT$4,Assumptions!$A$1:$A$16,0),MATCH('Property Value Dist'!AT$2,Assumptions!$A$1:$H$1,0)),0)</f>
        <v>82187</v>
      </c>
      <c r="AU108" s="17">
        <f>ROUND(INDEX('Pop and Housing Units'!$B$2:$P$115,MATCH('Property Value Dist'!$B108,'Pop and Housing Units'!$B$2:$B$115,0),MATCH('Property Value Dist'!AU$2,'Pop and Housing Units'!$B$2:$P$2,0))*INDEX(Assumptions!$A$1:$H$16,MATCH('Property Value Dist'!AU$4,Assumptions!$A$1:$A$16,0),MATCH('Property Value Dist'!AU$2,Assumptions!$A$1:$H$1,0)),0)</f>
        <v>31618</v>
      </c>
      <c r="AV108" s="17">
        <f>ROUND(INDEX('Pop and Housing Units'!$B$2:$P$115,MATCH('Property Value Dist'!$B108,'Pop and Housing Units'!$B$2:$B$115,0),MATCH('Property Value Dist'!AV$2,'Pop and Housing Units'!$B$2:$P$2,0))*INDEX(Assumptions!$A$1:$H$16,MATCH('Property Value Dist'!AV$4,Assumptions!$A$1:$A$16,0),MATCH('Property Value Dist'!AV$2,Assumptions!$A$1:$H$1,0)),0)</f>
        <v>95041</v>
      </c>
      <c r="AW108" s="17">
        <f>ROUND(INDEX('Pop and Housing Units'!$B$2:$P$115,MATCH('Property Value Dist'!$B108,'Pop and Housing Units'!$B$2:$B$115,0),MATCH('Property Value Dist'!AW$2,'Pop and Housing Units'!$B$2:$P$2,0))*INDEX(Assumptions!$A$1:$H$16,MATCH('Property Value Dist'!AW$4,Assumptions!$A$1:$A$16,0),MATCH('Property Value Dist'!AW$2,Assumptions!$A$1:$H$1,0)),0)</f>
        <v>27302</v>
      </c>
      <c r="AX108" s="17">
        <f>ROUND(INDEX('Pop and Housing Units'!$B$2:$P$115,MATCH('Property Value Dist'!$B108,'Pop and Housing Units'!$B$2:$B$115,0),MATCH('Property Value Dist'!AX$2,'Pop and Housing Units'!$B$2:$P$2,0))*INDEX(Assumptions!$A$1:$H$16,MATCH('Property Value Dist'!AX$4,Assumptions!$A$1:$A$16,0),MATCH('Property Value Dist'!AX$2,Assumptions!$A$1:$H$1,0)),0)</f>
        <v>17169</v>
      </c>
      <c r="AY108" s="17">
        <f>ROUND(INDEX('Pop and Housing Units'!$B$2:$P$115,MATCH('Property Value Dist'!$B108,'Pop and Housing Units'!$B$2:$B$115,0),MATCH('Property Value Dist'!AY$2,'Pop and Housing Units'!$B$2:$P$2,0))*INDEX(Assumptions!$A$1:$H$16,MATCH('Property Value Dist'!AY$4,Assumptions!$A$1:$A$16,0),MATCH('Property Value Dist'!AY$2,Assumptions!$A$1:$H$1,0)),0)</f>
        <v>10133</v>
      </c>
      <c r="AZ108" s="17">
        <f>ROUND(INDEX('Pop and Housing Units'!$B$2:$P$115,MATCH('Property Value Dist'!$B108,'Pop and Housing Units'!$B$2:$B$115,0),MATCH('Property Value Dist'!AZ$2,'Pop and Housing Units'!$B$2:$P$2,0))*INDEX(Assumptions!$A$1:$H$16,MATCH('Property Value Dist'!AZ$4,Assumptions!$A$1:$A$16,0),MATCH('Property Value Dist'!AZ$2,Assumptions!$A$1:$H$1,0)),0)</f>
        <v>2439</v>
      </c>
      <c r="BA108" s="17">
        <f>ROUND(INDEX('Pop and Housing Units'!$B$2:$P$115,MATCH('Property Value Dist'!$B108,'Pop and Housing Units'!$B$2:$B$115,0),MATCH('Property Value Dist'!BA$2,'Pop and Housing Units'!$B$2:$P$2,0))*INDEX(Assumptions!$A$1:$H$16,MATCH('Property Value Dist'!BA$4,Assumptions!$A$1:$A$16,0),MATCH('Property Value Dist'!BA$2,Assumptions!$A$1:$H$1,0)),0)</f>
        <v>5629</v>
      </c>
      <c r="BB108" s="17">
        <f>ROUND(INDEX('Pop and Housing Units'!$B$2:$P$115,MATCH('Property Value Dist'!$B108,'Pop and Housing Units'!$B$2:$B$115,0),MATCH('Property Value Dist'!BB$2,'Pop and Housing Units'!$B$2:$P$2,0))*INDEX(Assumptions!$A$1:$H$16,MATCH('Property Value Dist'!BB$4,Assumptions!$A$1:$A$16,0),MATCH('Property Value Dist'!BB$2,Assumptions!$A$1:$H$1,0)),0)</f>
        <v>3002</v>
      </c>
      <c r="BC108" s="17">
        <f>ROUND(INDEX('Pop and Housing Units'!$B$2:$P$115,MATCH('Property Value Dist'!$B108,'Pop and Housing Units'!$B$2:$B$115,0),MATCH('Property Value Dist'!BC$2,'Pop and Housing Units'!$B$2:$P$2,0))*INDEX(Assumptions!$A$1:$H$16,MATCH('Property Value Dist'!BC$4,Assumptions!$A$1:$A$16,0),MATCH('Property Value Dist'!BC$2,Assumptions!$A$1:$H$1,0)),0)</f>
        <v>111984</v>
      </c>
      <c r="BD108" s="17">
        <f>ROUND(INDEX('Pop and Housing Units'!$B$2:$P$115,MATCH('Property Value Dist'!$B108,'Pop and Housing Units'!$B$2:$B$115,0),MATCH('Property Value Dist'!BD$2,'Pop and Housing Units'!$B$2:$P$2,0))*INDEX(Assumptions!$A$1:$H$16,MATCH('Property Value Dist'!BD$4,Assumptions!$A$1:$A$16,0),MATCH('Property Value Dist'!BD$2,Assumptions!$A$1:$H$1,0)),0)</f>
        <v>157070</v>
      </c>
      <c r="BE108" s="17">
        <f>ROUND(INDEX('Pop and Housing Units'!$B$2:$P$115,MATCH('Property Value Dist'!$B108,'Pop and Housing Units'!$B$2:$B$115,0),MATCH('Property Value Dist'!BE$2,'Pop and Housing Units'!$B$2:$P$2,0))*INDEX(Assumptions!$A$1:$H$16,MATCH('Property Value Dist'!BE$4,Assumptions!$A$1:$A$16,0),MATCH('Property Value Dist'!BE$2,Assumptions!$A$1:$H$1,0)),0)</f>
        <v>212612</v>
      </c>
      <c r="BF108" s="17">
        <f>ROUND(INDEX('Pop and Housing Units'!$B$2:$P$115,MATCH('Property Value Dist'!$B108,'Pop and Housing Units'!$B$2:$B$115,0),MATCH('Property Value Dist'!BF$2,'Pop and Housing Units'!$B$2:$P$2,0))*INDEX(Assumptions!$A$1:$H$16,MATCH('Property Value Dist'!BF$4,Assumptions!$A$1:$A$16,0),MATCH('Property Value Dist'!BF$2,Assumptions!$A$1:$H$1,0)),0)</f>
        <v>209914</v>
      </c>
      <c r="BG108" s="17">
        <f>ROUND(INDEX('Pop and Housing Units'!$B$2:$P$115,MATCH('Property Value Dist'!$B108,'Pop and Housing Units'!$B$2:$B$115,0),MATCH('Property Value Dist'!BG$2,'Pop and Housing Units'!$B$2:$P$2,0))*INDEX(Assumptions!$A$1:$H$16,MATCH('Property Value Dist'!BG$4,Assumptions!$A$1:$A$16,0),MATCH('Property Value Dist'!BG$2,Assumptions!$A$1:$H$1,0)),0)</f>
        <v>134021</v>
      </c>
      <c r="BH108" s="17">
        <f>ROUND(INDEX('Pop and Housing Units'!$B$2:$P$115,MATCH('Property Value Dist'!$B108,'Pop and Housing Units'!$B$2:$B$115,0),MATCH('Property Value Dist'!BH$2,'Pop and Housing Units'!$B$2:$P$2,0))*INDEX(Assumptions!$A$1:$H$16,MATCH('Property Value Dist'!BH$4,Assumptions!$A$1:$A$16,0),MATCH('Property Value Dist'!BH$2,Assumptions!$A$1:$H$1,0)),0)</f>
        <v>76342</v>
      </c>
      <c r="BI108" s="17">
        <f>ROUND(INDEX('Pop and Housing Units'!$B$2:$P$115,MATCH('Property Value Dist'!$B108,'Pop and Housing Units'!$B$2:$B$115,0),MATCH('Property Value Dist'!BI$2,'Pop and Housing Units'!$B$2:$P$2,0))*INDEX(Assumptions!$A$1:$H$16,MATCH('Property Value Dist'!BI$4,Assumptions!$A$1:$A$16,0),MATCH('Property Value Dist'!BI$2,Assumptions!$A$1:$H$1,0)),0)</f>
        <v>141666</v>
      </c>
      <c r="BJ108" s="17">
        <f>ROUND(INDEX('Pop and Housing Units'!$B$2:$P$115,MATCH('Property Value Dist'!$B108,'Pop and Housing Units'!$B$2:$B$115,0),MATCH('Property Value Dist'!BJ$2,'Pop and Housing Units'!$B$2:$P$2,0))*INDEX(Assumptions!$A$1:$H$16,MATCH('Property Value Dist'!BJ$4,Assumptions!$A$1:$A$16,0),MATCH('Property Value Dist'!BJ$2,Assumptions!$A$1:$H$1,0)),0)</f>
        <v>47110</v>
      </c>
      <c r="BK108" s="17">
        <f>ROUND(INDEX('Pop and Housing Units'!$B$2:$P$115,MATCH('Property Value Dist'!$B108,'Pop and Housing Units'!$B$2:$B$115,0),MATCH('Property Value Dist'!BK$2,'Pop and Housing Units'!$B$2:$P$2,0))*INDEX(Assumptions!$A$1:$H$16,MATCH('Property Value Dist'!BK$4,Assumptions!$A$1:$A$16,0),MATCH('Property Value Dist'!BK$2,Assumptions!$A$1:$H$1,0)),0)</f>
        <v>15628</v>
      </c>
      <c r="BL108" s="17">
        <f>ROUND(INDEX('Pop and Housing Units'!$B$2:$P$115,MATCH('Property Value Dist'!$B108,'Pop and Housing Units'!$B$2:$B$115,0),MATCH('Property Value Dist'!BL$2,'Pop and Housing Units'!$B$2:$P$2,0))*INDEX(Assumptions!$A$1:$H$16,MATCH('Property Value Dist'!BL$4,Assumptions!$A$1:$A$16,0),MATCH('Property Value Dist'!BL$2,Assumptions!$A$1:$H$1,0)),0)</f>
        <v>10119</v>
      </c>
      <c r="BM108" s="17">
        <f>ROUND(INDEX('Pop and Housing Units'!$B$2:$P$115,MATCH('Property Value Dist'!$B108,'Pop and Housing Units'!$B$2:$B$115,0),MATCH('Property Value Dist'!BM$2,'Pop and Housing Units'!$B$2:$P$2,0))*INDEX(Assumptions!$A$1:$H$16,MATCH('Property Value Dist'!BM$4,Assumptions!$A$1:$A$16,0),MATCH('Property Value Dist'!BM$2,Assumptions!$A$1:$H$1,0)),0)</f>
        <v>2024</v>
      </c>
      <c r="BN108" s="17">
        <f>ROUND(INDEX('Pop and Housing Units'!$B$2:$P$115,MATCH('Property Value Dist'!$B108,'Pop and Housing Units'!$B$2:$B$115,0),MATCH('Property Value Dist'!BN$2,'Pop and Housing Units'!$B$2:$P$2,0))*INDEX(Assumptions!$A$1:$H$16,MATCH('Property Value Dist'!BN$4,Assumptions!$A$1:$A$16,0),MATCH('Property Value Dist'!BN$2,Assumptions!$A$1:$H$1,0)),0)</f>
        <v>337</v>
      </c>
      <c r="BO108" s="17">
        <f>ROUND(INDEX('Pop and Housing Units'!$B$2:$P$115,MATCH('Property Value Dist'!$B108,'Pop and Housing Units'!$B$2:$B$115,0),MATCH('Property Value Dist'!BO$2,'Pop and Housing Units'!$B$2:$P$2,0))*INDEX(Assumptions!$A$1:$H$16,MATCH('Property Value Dist'!BO$4,Assumptions!$A$1:$A$16,0),MATCH('Property Value Dist'!BO$2,Assumptions!$A$1:$H$1,0)),0)</f>
        <v>5509</v>
      </c>
      <c r="BP108" s="17">
        <f>ROUND(INDEX('Pop and Housing Units'!$B$2:$P$115,MATCH('Property Value Dist'!$B108,'Pop and Housing Units'!$B$2:$B$115,0),MATCH('Property Value Dist'!BP$2,'Pop and Housing Units'!$B$2:$P$2,0))*INDEX(Assumptions!$A$1:$H$16,MATCH('Property Value Dist'!BP$4,Assumptions!$A$1:$A$16,0),MATCH('Property Value Dist'!BP$2,Assumptions!$A$1:$H$1,0)),0)</f>
        <v>28615</v>
      </c>
      <c r="BQ108" s="17">
        <f>ROUND(INDEX('Pop and Housing Units'!$B$2:$P$115,MATCH('Property Value Dist'!$B108,'Pop and Housing Units'!$B$2:$B$115,0),MATCH('Property Value Dist'!BQ$2,'Pop and Housing Units'!$B$2:$P$2,0))*INDEX(Assumptions!$A$1:$H$16,MATCH('Property Value Dist'!BQ$4,Assumptions!$A$1:$A$16,0),MATCH('Property Value Dist'!BQ$2,Assumptions!$A$1:$H$1,0)),0)</f>
        <v>59530</v>
      </c>
      <c r="BR108" s="17">
        <f>ROUND(INDEX('Pop and Housing Units'!$B$2:$P$115,MATCH('Property Value Dist'!$B108,'Pop and Housing Units'!$B$2:$B$115,0),MATCH('Property Value Dist'!BR$2,'Pop and Housing Units'!$B$2:$P$2,0))*INDEX(Assumptions!$A$1:$H$16,MATCH('Property Value Dist'!BR$4,Assumptions!$A$1:$A$16,0),MATCH('Property Value Dist'!BR$2,Assumptions!$A$1:$H$1,0)),0)</f>
        <v>50368</v>
      </c>
      <c r="BS108" s="17">
        <f>ROUND(INDEX('Pop and Housing Units'!$B$2:$P$115,MATCH('Property Value Dist'!$B108,'Pop and Housing Units'!$B$2:$B$115,0),MATCH('Property Value Dist'!BS$2,'Pop and Housing Units'!$B$2:$P$2,0))*INDEX(Assumptions!$A$1:$H$16,MATCH('Property Value Dist'!BS$4,Assumptions!$A$1:$A$16,0),MATCH('Property Value Dist'!BS$2,Assumptions!$A$1:$H$1,0)),0)</f>
        <v>60510</v>
      </c>
      <c r="BT108" s="17">
        <f>ROUND(INDEX('Pop and Housing Units'!$B$2:$P$115,MATCH('Property Value Dist'!$B108,'Pop and Housing Units'!$B$2:$B$115,0),MATCH('Property Value Dist'!BT$2,'Pop and Housing Units'!$B$2:$P$2,0))*INDEX(Assumptions!$A$1:$H$16,MATCH('Property Value Dist'!BT$4,Assumptions!$A$1:$A$16,0),MATCH('Property Value Dist'!BT$2,Assumptions!$A$1:$H$1,0)),0)</f>
        <v>38643</v>
      </c>
      <c r="BU108" s="17">
        <f>ROUND(INDEX('Pop and Housing Units'!$B$2:$P$115,MATCH('Property Value Dist'!$B108,'Pop and Housing Units'!$B$2:$B$115,0),MATCH('Property Value Dist'!BU$2,'Pop and Housing Units'!$B$2:$P$2,0))*INDEX(Assumptions!$A$1:$H$16,MATCH('Property Value Dist'!BU$4,Assumptions!$A$1:$A$16,0),MATCH('Property Value Dist'!BU$2,Assumptions!$A$1:$H$1,0)),0)</f>
        <v>21942</v>
      </c>
      <c r="BV108" s="17">
        <f>ROUND(INDEX('Pop and Housing Units'!$B$2:$P$115,MATCH('Property Value Dist'!$B108,'Pop and Housing Units'!$B$2:$B$115,0),MATCH('Property Value Dist'!BV$2,'Pop and Housing Units'!$B$2:$P$2,0))*INDEX(Assumptions!$A$1:$H$16,MATCH('Property Value Dist'!BV$4,Assumptions!$A$1:$A$16,0),MATCH('Property Value Dist'!BV$2,Assumptions!$A$1:$H$1,0)),0)</f>
        <v>64167</v>
      </c>
      <c r="BW108" s="17">
        <f>ROUND(INDEX('Pop and Housing Units'!$B$2:$P$115,MATCH('Property Value Dist'!$B108,'Pop and Housing Units'!$B$2:$B$115,0),MATCH('Property Value Dist'!BW$2,'Pop and Housing Units'!$B$2:$P$2,0))*INDEX(Assumptions!$A$1:$H$16,MATCH('Property Value Dist'!BW$4,Assumptions!$A$1:$A$16,0),MATCH('Property Value Dist'!BW$2,Assumptions!$A$1:$H$1,0)),0)</f>
        <v>30198</v>
      </c>
      <c r="BX108" s="17">
        <f>ROUND(INDEX('Pop and Housing Units'!$B$2:$P$115,MATCH('Property Value Dist'!$B108,'Pop and Housing Units'!$B$2:$B$115,0),MATCH('Property Value Dist'!BX$2,'Pop and Housing Units'!$B$2:$P$2,0))*INDEX(Assumptions!$A$1:$H$16,MATCH('Property Value Dist'!BX$4,Assumptions!$A$1:$A$16,0),MATCH('Property Value Dist'!BX$2,Assumptions!$A$1:$H$1,0)),0)</f>
        <v>11499</v>
      </c>
      <c r="BY108" s="17">
        <f>ROUND(INDEX('Pop and Housing Units'!$B$2:$P$115,MATCH('Property Value Dist'!$B108,'Pop and Housing Units'!$B$2:$B$115,0),MATCH('Property Value Dist'!BY$2,'Pop and Housing Units'!$B$2:$P$2,0))*INDEX(Assumptions!$A$1:$H$16,MATCH('Property Value Dist'!BY$4,Assumptions!$A$1:$A$16,0),MATCH('Property Value Dist'!BY$2,Assumptions!$A$1:$H$1,0)),0)</f>
        <v>5957</v>
      </c>
      <c r="BZ108" s="17">
        <f>ROUND(INDEX('Pop and Housing Units'!$B$2:$P$115,MATCH('Property Value Dist'!$B108,'Pop and Housing Units'!$B$2:$B$115,0),MATCH('Property Value Dist'!BZ$2,'Pop and Housing Units'!$B$2:$P$2,0))*INDEX(Assumptions!$A$1:$H$16,MATCH('Property Value Dist'!BZ$4,Assumptions!$A$1:$A$16,0),MATCH('Property Value Dist'!BZ$2,Assumptions!$A$1:$H$1,0)),0)</f>
        <v>4072</v>
      </c>
      <c r="CA108" s="17">
        <f>ROUND(INDEX('Pop and Housing Units'!$B$2:$P$115,MATCH('Property Value Dist'!$B108,'Pop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108" s="17">
        <f>ROUND(INDEX('Pop and Housing Units'!$B$2:$P$115,MATCH('Property Value Dist'!$B108,'Pop and Housing Units'!$B$2:$B$115,0),MATCH('Property Value Dist'!CB$2,'Pop and Housing Units'!$B$2:$P$2,0))*INDEX(Assumptions!$A$1:$H$16,MATCH('Property Value Dist'!CB$4,Assumptions!$A$1:$A$16,0),MATCH('Property Value Dist'!CB$2,Assumptions!$A$1:$H$1,0)),0)</f>
        <v>1508</v>
      </c>
    </row>
    <row r="109" spans="2:80">
      <c r="B109" s="18">
        <f t="shared" si="7"/>
        <v>2124</v>
      </c>
      <c r="C109" s="19">
        <f>ROUND(INDEX('Pop and Housing Units'!$B$2:$P$115,MATCH('Property Value Dist'!$B109,'Pop and Housing Units'!$B$2:$B$115,0),MATCH('Property Value Dist'!C$2,'Pop and Housing Units'!$B$2:$P$2,0))*INDEX(Assumptions!$A$1:$H$16,MATCH('Property Value Dist'!C$4,Assumptions!$A$1:$A$16,0),MATCH('Property Value Dist'!C$2,Assumptions!$A$1:$H$1,0)),0)</f>
        <v>3889219</v>
      </c>
      <c r="D109" s="19">
        <f>ROUND(INDEX('Pop and Housing Units'!$B$2:$P$115,MATCH('Property Value Dist'!$B109,'Pop and Housing Units'!$B$2:$B$115,0),MATCH('Property Value Dist'!D$2,'Pop and Housing Units'!$B$2:$P$2,0))*INDEX(Assumptions!$A$1:$H$16,MATCH('Property Value Dist'!D$4,Assumptions!$A$1:$A$16,0),MATCH('Property Value Dist'!D$2,Assumptions!$A$1:$H$1,0)),0)</f>
        <v>4151515</v>
      </c>
      <c r="E109" s="19">
        <f>ROUND(INDEX('Pop and Housing Units'!$B$2:$P$115,MATCH('Property Value Dist'!$B109,'Pop and Housing Units'!$B$2:$B$115,0),MATCH('Property Value Dist'!E$2,'Pop and Housing Units'!$B$2:$P$2,0))*INDEX(Assumptions!$A$1:$H$16,MATCH('Property Value Dist'!E$4,Assumptions!$A$1:$A$16,0),MATCH('Property Value Dist'!E$2,Assumptions!$A$1:$H$1,0)),0)</f>
        <v>6286063</v>
      </c>
      <c r="F109" s="19">
        <f>ROUND(INDEX('Pop and Housing Units'!$B$2:$P$115,MATCH('Property Value Dist'!$B109,'Pop and Housing Units'!$B$2:$B$115,0),MATCH('Property Value Dist'!F$2,'Pop and Housing Units'!$B$2:$P$2,0))*INDEX(Assumptions!$A$1:$H$16,MATCH('Property Value Dist'!F$4,Assumptions!$A$1:$A$16,0),MATCH('Property Value Dist'!F$2,Assumptions!$A$1:$H$1,0)),0)</f>
        <v>14507690</v>
      </c>
      <c r="G109" s="19">
        <f>ROUND(INDEX('Pop and Housing Units'!$B$2:$P$115,MATCH('Property Value Dist'!$B109,'Pop and Housing Units'!$B$2:$B$115,0),MATCH('Property Value Dist'!G$2,'Pop and Housing Units'!$B$2:$P$2,0))*INDEX(Assumptions!$A$1:$H$16,MATCH('Property Value Dist'!G$4,Assumptions!$A$1:$A$16,0),MATCH('Property Value Dist'!G$2,Assumptions!$A$1:$H$1,0)),0)</f>
        <v>9750181</v>
      </c>
      <c r="H109" s="19">
        <f>ROUND(INDEX('Pop and Housing Units'!$B$2:$P$115,MATCH('Property Value Dist'!$B109,'Pop and Housing Units'!$B$2:$B$115,0),MATCH('Property Value Dist'!H$2,'Pop and Housing Units'!$B$2:$P$2,0))*INDEX(Assumptions!$A$1:$H$16,MATCH('Property Value Dist'!H$4,Assumptions!$A$1:$A$16,0),MATCH('Property Value Dist'!H$2,Assumptions!$A$1:$H$1,0)),0)</f>
        <v>7398560</v>
      </c>
      <c r="I109" s="19">
        <f>ROUND(INDEX('Pop and Housing Units'!$B$2:$P$115,MATCH('Property Value Dist'!$B109,'Pop and Housing Units'!$B$2:$B$115,0),MATCH('Property Value Dist'!I$2,'Pop and Housing Units'!$B$2:$P$2,0))*INDEX(Assumptions!$A$1:$H$16,MATCH('Property Value Dist'!I$4,Assumptions!$A$1:$A$16,0),MATCH('Property Value Dist'!I$2,Assumptions!$A$1:$H$1,0)),0)</f>
        <v>20730440</v>
      </c>
      <c r="J109" s="19">
        <f>ROUND(INDEX('Pop and Housing Units'!$B$2:$P$115,MATCH('Property Value Dist'!$B109,'Pop and Housing Units'!$B$2:$B$115,0),MATCH('Property Value Dist'!J$2,'Pop and Housing Units'!$B$2:$P$2,0))*INDEX(Assumptions!$A$1:$H$16,MATCH('Property Value Dist'!J$4,Assumptions!$A$1:$A$16,0),MATCH('Property Value Dist'!J$2,Assumptions!$A$1:$H$1,0)),0)</f>
        <v>10410444</v>
      </c>
      <c r="K109" s="19">
        <f>ROUND(INDEX('Pop and Housing Units'!$B$2:$P$115,MATCH('Property Value Dist'!$B109,'Pop and Housing Units'!$B$2:$B$115,0),MATCH('Property Value Dist'!K$2,'Pop and Housing Units'!$B$2:$P$2,0))*INDEX(Assumptions!$A$1:$H$16,MATCH('Property Value Dist'!K$4,Assumptions!$A$1:$A$16,0),MATCH('Property Value Dist'!K$2,Assumptions!$A$1:$H$1,0)),0)</f>
        <v>4775599</v>
      </c>
      <c r="L109" s="19">
        <f>ROUND(INDEX('Pop and Housing Units'!$B$2:$P$115,MATCH('Property Value Dist'!$B109,'Pop and Housing Units'!$B$2:$B$115,0),MATCH('Property Value Dist'!L$2,'Pop and Housing Units'!$B$2:$P$2,0))*INDEX(Assumptions!$A$1:$H$16,MATCH('Property Value Dist'!L$4,Assumptions!$A$1:$A$16,0),MATCH('Property Value Dist'!L$2,Assumptions!$A$1:$H$1,0)),0)</f>
        <v>5182610</v>
      </c>
      <c r="M109" s="19">
        <f>ROUND(INDEX('Pop and Housing Units'!$B$2:$P$115,MATCH('Property Value Dist'!$B109,'Pop and Housing Units'!$B$2:$B$115,0),MATCH('Property Value Dist'!M$2,'Pop and Housing Units'!$B$2:$P$2,0))*INDEX(Assumptions!$A$1:$H$16,MATCH('Property Value Dist'!M$4,Assumptions!$A$1:$A$16,0),MATCH('Property Value Dist'!M$2,Assumptions!$A$1:$H$1,0)),0)</f>
        <v>1799894</v>
      </c>
      <c r="N109" s="19">
        <f>ROUND(INDEX('Pop and Housing Units'!$B$2:$P$115,MATCH('Property Value Dist'!$B109,'Pop and Housing Units'!$B$2:$B$115,0),MATCH('Property Value Dist'!N$2,'Pop and Housing Units'!$B$2:$P$2,0))*INDEX(Assumptions!$A$1:$H$16,MATCH('Property Value Dist'!N$4,Assumptions!$A$1:$A$16,0),MATCH('Property Value Dist'!N$2,Assumptions!$A$1:$H$1,0)),0)</f>
        <v>1022051</v>
      </c>
      <c r="O109" s="19">
        <f>ROUND(INDEX('Pop and Housing Units'!$B$2:$P$115,MATCH('Property Value Dist'!$B109,'Pop and Housing Units'!$B$2:$B$115,0),MATCH('Property Value Dist'!O$2,'Pop and Housing Units'!$B$2:$P$2,0))*INDEX(Assumptions!$A$1:$H$16,MATCH('Property Value Dist'!O$4,Assumptions!$A$1:$A$16,0),MATCH('Property Value Dist'!O$2,Assumptions!$A$1:$H$1,0)),0)</f>
        <v>542682</v>
      </c>
      <c r="P109" s="19">
        <f>ROUND(INDEX('Pop and Housing Units'!$B$2:$P$115,MATCH('Property Value Dist'!$B109,'Pop and Housing Units'!$B$2:$B$115,0),MATCH('Property Value Dist'!P$2,'Pop and Housing Units'!$B$2:$P$2,0))*INDEX(Assumptions!$A$1:$H$16,MATCH('Property Value Dist'!P$4,Assumptions!$A$1:$A$16,0),MATCH('Property Value Dist'!P$2,Assumptions!$A$1:$H$1,0)),0)</f>
        <v>3959508</v>
      </c>
      <c r="Q109" s="19">
        <f>ROUND(INDEX('Pop and Housing Units'!$B$2:$P$115,MATCH('Property Value Dist'!$B109,'Pop and Housing Units'!$B$2:$B$115,0),MATCH('Property Value Dist'!Q$2,'Pop and Housing Units'!$B$2:$P$2,0))*INDEX(Assumptions!$A$1:$H$16,MATCH('Property Value Dist'!Q$4,Assumptions!$A$1:$A$16,0),MATCH('Property Value Dist'!Q$2,Assumptions!$A$1:$H$1,0)),0)</f>
        <v>3359014</v>
      </c>
      <c r="R109" s="19">
        <f>ROUND(INDEX('Pop and Housing Units'!$B$2:$P$115,MATCH('Property Value Dist'!$B109,'Pop and Housing Units'!$B$2:$B$115,0),MATCH('Property Value Dist'!R$2,'Pop and Housing Units'!$B$2:$P$2,0))*INDEX(Assumptions!$A$1:$H$16,MATCH('Property Value Dist'!R$4,Assumptions!$A$1:$A$16,0),MATCH('Property Value Dist'!R$2,Assumptions!$A$1:$H$1,0)),0)</f>
        <v>4334816</v>
      </c>
      <c r="S109" s="19">
        <f>ROUND(INDEX('Pop and Housing Units'!$B$2:$P$115,MATCH('Property Value Dist'!$B109,'Pop and Housing Units'!$B$2:$B$115,0),MATCH('Property Value Dist'!S$2,'Pop and Housing Units'!$B$2:$P$2,0))*INDEX(Assumptions!$A$1:$H$16,MATCH('Property Value Dist'!S$4,Assumptions!$A$1:$A$16,0),MATCH('Property Value Dist'!S$2,Assumptions!$A$1:$H$1,0)),0)</f>
        <v>9576629</v>
      </c>
      <c r="T109" s="19">
        <f>ROUND(INDEX('Pop and Housing Units'!$B$2:$P$115,MATCH('Property Value Dist'!$B109,'Pop and Housing Units'!$B$2:$B$115,0),MATCH('Property Value Dist'!T$2,'Pop and Housing Units'!$B$2:$P$2,0))*INDEX(Assumptions!$A$1:$H$16,MATCH('Property Value Dist'!T$4,Assumptions!$A$1:$A$16,0),MATCH('Property Value Dist'!T$2,Assumptions!$A$1:$H$1,0)),0)</f>
        <v>7005764</v>
      </c>
      <c r="U109" s="19">
        <f>ROUND(INDEX('Pop and Housing Units'!$B$2:$P$115,MATCH('Property Value Dist'!$B109,'Pop and Housing Units'!$B$2:$B$115,0),MATCH('Property Value Dist'!U$2,'Pop and Housing Units'!$B$2:$P$2,0))*INDEX(Assumptions!$A$1:$H$16,MATCH('Property Value Dist'!U$4,Assumptions!$A$1:$A$16,0),MATCH('Property Value Dist'!U$2,Assumptions!$A$1:$H$1,0)),0)</f>
        <v>5923624</v>
      </c>
      <c r="V109" s="19">
        <f>ROUND(INDEX('Pop and Housing Units'!$B$2:$P$115,MATCH('Property Value Dist'!$B109,'Pop and Housing Units'!$B$2:$B$115,0),MATCH('Property Value Dist'!V$2,'Pop and Housing Units'!$B$2:$P$2,0))*INDEX(Assumptions!$A$1:$H$16,MATCH('Property Value Dist'!V$4,Assumptions!$A$1:$A$16,0),MATCH('Property Value Dist'!V$2,Assumptions!$A$1:$H$1,0)),0)</f>
        <v>15287578</v>
      </c>
      <c r="W109" s="19">
        <f>ROUND(INDEX('Pop and Housing Units'!$B$2:$P$115,MATCH('Property Value Dist'!$B109,'Pop and Housing Units'!$B$2:$B$115,0),MATCH('Property Value Dist'!W$2,'Pop and Housing Units'!$B$2:$P$2,0))*INDEX(Assumptions!$A$1:$H$16,MATCH('Property Value Dist'!W$4,Assumptions!$A$1:$A$16,0),MATCH('Property Value Dist'!W$2,Assumptions!$A$1:$H$1,0)),0)</f>
        <v>7043295</v>
      </c>
      <c r="X109" s="19">
        <f>ROUND(INDEX('Pop and Housing Units'!$B$2:$P$115,MATCH('Property Value Dist'!$B109,'Pop and Housing Units'!$B$2:$B$115,0),MATCH('Property Value Dist'!X$2,'Pop and Housing Units'!$B$2:$P$2,0))*INDEX(Assumptions!$A$1:$H$16,MATCH('Property Value Dist'!X$4,Assumptions!$A$1:$A$16,0),MATCH('Property Value Dist'!X$2,Assumptions!$A$1:$H$1,0)),0)</f>
        <v>3040001</v>
      </c>
      <c r="Y109" s="19">
        <f>ROUND(INDEX('Pop and Housing Units'!$B$2:$P$115,MATCH('Property Value Dist'!$B109,'Pop and Housing Units'!$B$2:$B$115,0),MATCH('Property Value Dist'!Y$2,'Pop and Housing Units'!$B$2:$P$2,0))*INDEX(Assumptions!$A$1:$H$16,MATCH('Property Value Dist'!Y$4,Assumptions!$A$1:$A$16,0),MATCH('Property Value Dist'!Y$2,Assumptions!$A$1:$H$1,0)),0)</f>
        <v>1939095</v>
      </c>
      <c r="Z109" s="19">
        <f>ROUND(INDEX('Pop and Housing Units'!$B$2:$P$115,MATCH('Property Value Dist'!$B109,'Pop and Housing Units'!$B$2:$B$115,0),MATCH('Property Value Dist'!Z$2,'Pop and Housing Units'!$B$2:$P$2,0))*INDEX(Assumptions!$A$1:$H$16,MATCH('Property Value Dist'!Z$4,Assumptions!$A$1:$A$16,0),MATCH('Property Value Dist'!Z$2,Assumptions!$A$1:$H$1,0)),0)</f>
        <v>500412</v>
      </c>
      <c r="AA109" s="19">
        <f>ROUND(INDEX('Pop and Housing Units'!$B$2:$P$115,MATCH('Property Value Dist'!$B109,'Pop and Housing Units'!$B$2:$B$115,0),MATCH('Property Value Dist'!AA$2,'Pop and Housing Units'!$B$2:$P$2,0))*INDEX(Assumptions!$A$1:$H$16,MATCH('Property Value Dist'!AA$4,Assumptions!$A$1:$A$16,0),MATCH('Property Value Dist'!AA$2,Assumptions!$A$1:$H$1,0)),0)</f>
        <v>350288</v>
      </c>
      <c r="AB109" s="19">
        <f>ROUND(INDEX('Pop and Housing Units'!$B$2:$P$115,MATCH('Property Value Dist'!$B109,'Pop and Housing Units'!$B$2:$B$115,0),MATCH('Property Value Dist'!AB$2,'Pop and Housing Units'!$B$2:$P$2,0))*INDEX(Assumptions!$A$1:$H$16,MATCH('Property Value Dist'!AB$4,Assumptions!$A$1:$A$16,0),MATCH('Property Value Dist'!AB$2,Assumptions!$A$1:$H$1,0)),0)</f>
        <v>231440</v>
      </c>
      <c r="AC109" s="19">
        <f>ROUND(INDEX('Pop and Housing Units'!$B$2:$P$115,MATCH('Property Value Dist'!$B109,'Pop and Housing Units'!$B$2:$B$115,0),MATCH('Property Value Dist'!AC$2,'Pop and Housing Units'!$B$2:$P$2,0))*INDEX(Assumptions!$A$1:$H$16,MATCH('Property Value Dist'!AC$4,Assumptions!$A$1:$A$16,0),MATCH('Property Value Dist'!AC$2,Assumptions!$A$1:$H$1,0)),0)</f>
        <v>2523974</v>
      </c>
      <c r="AD109" s="19">
        <f>ROUND(INDEX('Pop and Housing Units'!$B$2:$P$115,MATCH('Property Value Dist'!$B109,'Pop and Housing Units'!$B$2:$B$115,0),MATCH('Property Value Dist'!AD$2,'Pop and Housing Units'!$B$2:$P$2,0))*INDEX(Assumptions!$A$1:$H$16,MATCH('Property Value Dist'!AD$4,Assumptions!$A$1:$A$16,0),MATCH('Property Value Dist'!AD$2,Assumptions!$A$1:$H$1,0)),0)</f>
        <v>4416955</v>
      </c>
      <c r="AE109" s="19">
        <f>ROUND(INDEX('Pop and Housing Units'!$B$2:$P$115,MATCH('Property Value Dist'!$B109,'Pop and Housing Units'!$B$2:$B$115,0),MATCH('Property Value Dist'!AE$2,'Pop and Housing Units'!$B$2:$P$2,0))*INDEX(Assumptions!$A$1:$H$16,MATCH('Property Value Dist'!AE$4,Assumptions!$A$1:$A$16,0),MATCH('Property Value Dist'!AE$2,Assumptions!$A$1:$H$1,0)),0)</f>
        <v>7961863</v>
      </c>
      <c r="AF109" s="19">
        <f>ROUND(INDEX('Pop and Housing Units'!$B$2:$P$115,MATCH('Property Value Dist'!$B109,'Pop and Housing Units'!$B$2:$B$115,0),MATCH('Property Value Dist'!AF$2,'Pop and Housing Units'!$B$2:$P$2,0))*INDEX(Assumptions!$A$1:$H$16,MATCH('Property Value Dist'!AF$4,Assumptions!$A$1:$A$16,0),MATCH('Property Value Dist'!AF$2,Assumptions!$A$1:$H$1,0)),0)</f>
        <v>15321092</v>
      </c>
      <c r="AG109" s="19">
        <f>ROUND(INDEX('Pop and Housing Units'!$B$2:$P$115,MATCH('Property Value Dist'!$B109,'Pop and Housing Units'!$B$2:$B$115,0),MATCH('Property Value Dist'!AG$2,'Pop and Housing Units'!$B$2:$P$2,0))*INDEX(Assumptions!$A$1:$H$16,MATCH('Property Value Dist'!AG$4,Assumptions!$A$1:$A$16,0),MATCH('Property Value Dist'!AG$2,Assumptions!$A$1:$H$1,0)),0)</f>
        <v>7465576</v>
      </c>
      <c r="AH109" s="19">
        <f>ROUND(INDEX('Pop and Housing Units'!$B$2:$P$115,MATCH('Property Value Dist'!$B109,'Pop and Housing Units'!$B$2:$B$115,0),MATCH('Property Value Dist'!AH$2,'Pop and Housing Units'!$B$2:$P$2,0))*INDEX(Assumptions!$A$1:$H$16,MATCH('Property Value Dist'!AH$4,Assumptions!$A$1:$A$16,0),MATCH('Property Value Dist'!AH$2,Assumptions!$A$1:$H$1,0)),0)</f>
        <v>5395350</v>
      </c>
      <c r="AI109" s="19">
        <f>ROUND(INDEX('Pop and Housing Units'!$B$2:$P$115,MATCH('Property Value Dist'!$B109,'Pop and Housing Units'!$B$2:$B$115,0),MATCH('Property Value Dist'!AI$2,'Pop and Housing Units'!$B$2:$P$2,0))*INDEX(Assumptions!$A$1:$H$16,MATCH('Property Value Dist'!AI$4,Assumptions!$A$1:$A$16,0),MATCH('Property Value Dist'!AI$2,Assumptions!$A$1:$H$1,0)),0)</f>
        <v>13428112</v>
      </c>
      <c r="AJ109" s="19">
        <f>ROUND(INDEX('Pop and Housing Units'!$B$2:$P$115,MATCH('Property Value Dist'!$B109,'Pop and Housing Units'!$B$2:$B$115,0),MATCH('Property Value Dist'!AJ$2,'Pop and Housing Units'!$B$2:$P$2,0))*INDEX(Assumptions!$A$1:$H$16,MATCH('Property Value Dist'!AJ$4,Assumptions!$A$1:$A$16,0),MATCH('Property Value Dist'!AJ$2,Assumptions!$A$1:$H$1,0)),0)</f>
        <v>7146535</v>
      </c>
      <c r="AK109" s="19">
        <f>ROUND(INDEX('Pop and Housing Units'!$B$2:$P$115,MATCH('Property Value Dist'!$B109,'Pop and Housing Units'!$B$2:$B$115,0),MATCH('Property Value Dist'!AK$2,'Pop and Housing Units'!$B$2:$P$2,0))*INDEX(Assumptions!$A$1:$H$16,MATCH('Property Value Dist'!AK$4,Assumptions!$A$1:$A$16,0),MATCH('Property Value Dist'!AK$2,Assumptions!$A$1:$H$1,0)),0)</f>
        <v>3076980</v>
      </c>
      <c r="AL109" s="19">
        <f>ROUND(INDEX('Pop and Housing Units'!$B$2:$P$115,MATCH('Property Value Dist'!$B109,'Pop and Housing Units'!$B$2:$B$115,0),MATCH('Property Value Dist'!AL$2,'Pop and Housing Units'!$B$2:$P$2,0))*INDEX(Assumptions!$A$1:$H$16,MATCH('Property Value Dist'!AL$4,Assumptions!$A$1:$A$16,0),MATCH('Property Value Dist'!AL$2,Assumptions!$A$1:$H$1,0)),0)</f>
        <v>3020262</v>
      </c>
      <c r="AM109" s="19">
        <f>ROUND(INDEX('Pop and Housing Units'!$B$2:$P$115,MATCH('Property Value Dist'!$B109,'Pop and Housing Units'!$B$2:$B$115,0),MATCH('Property Value Dist'!AM$2,'Pop and Housing Units'!$B$2:$P$2,0))*INDEX(Assumptions!$A$1:$H$16,MATCH('Property Value Dist'!AM$4,Assumptions!$A$1:$A$16,0),MATCH('Property Value Dist'!AM$2,Assumptions!$A$1:$H$1,0)),0)</f>
        <v>616814</v>
      </c>
      <c r="AN109" s="19">
        <f>ROUND(INDEX('Pop and Housing Units'!$B$2:$P$115,MATCH('Property Value Dist'!$B109,'Pop and Housing Units'!$B$2:$B$115,0),MATCH('Property Value Dist'!AN$2,'Pop and Housing Units'!$B$2:$P$2,0))*INDEX(Assumptions!$A$1:$H$16,MATCH('Property Value Dist'!AN$4,Assumptions!$A$1:$A$16,0),MATCH('Property Value Dist'!AN$2,Assumptions!$A$1:$H$1,0)),0)</f>
        <v>255233</v>
      </c>
      <c r="AO109" s="19">
        <f>ROUND(INDEX('Pop and Housing Units'!$B$2:$P$115,MATCH('Property Value Dist'!$B109,'Pop and Housing Units'!$B$2:$B$115,0),MATCH('Property Value Dist'!AO$2,'Pop and Housing Units'!$B$2:$P$2,0))*INDEX(Assumptions!$A$1:$H$16,MATCH('Property Value Dist'!AO$4,Assumptions!$A$1:$A$16,0),MATCH('Property Value Dist'!AO$2,Assumptions!$A$1:$H$1,0)),0)</f>
        <v>269413</v>
      </c>
      <c r="AP109" s="19">
        <f>ROUND(INDEX('Pop and Housing Units'!$B$2:$P$115,MATCH('Property Value Dist'!$B109,'Pop and Housing Units'!$B$2:$B$115,0),MATCH('Property Value Dist'!AP$2,'Pop and Housing Units'!$B$2:$P$2,0))*INDEX(Assumptions!$A$1:$H$16,MATCH('Property Value Dist'!AP$4,Assumptions!$A$1:$A$16,0),MATCH('Property Value Dist'!AP$2,Assumptions!$A$1:$H$1,0)),0)</f>
        <v>177379</v>
      </c>
      <c r="AQ109" s="19">
        <f>ROUND(INDEX('Pop and Housing Units'!$B$2:$P$115,MATCH('Property Value Dist'!$B109,'Pop and Housing Units'!$B$2:$B$115,0),MATCH('Property Value Dist'!AQ$2,'Pop and Housing Units'!$B$2:$P$2,0))*INDEX(Assumptions!$A$1:$H$16,MATCH('Property Value Dist'!AQ$4,Assumptions!$A$1:$A$16,0),MATCH('Property Value Dist'!AQ$2,Assumptions!$A$1:$H$1,0)),0)</f>
        <v>177944</v>
      </c>
      <c r="AR109" s="19">
        <f>ROUND(INDEX('Pop and Housing Units'!$B$2:$P$115,MATCH('Property Value Dist'!$B109,'Pop and Housing Units'!$B$2:$B$115,0),MATCH('Property Value Dist'!AR$2,'Pop and Housing Units'!$B$2:$P$2,0))*INDEX(Assumptions!$A$1:$H$16,MATCH('Property Value Dist'!AR$4,Assumptions!$A$1:$A$16,0),MATCH('Property Value Dist'!AR$2,Assumptions!$A$1:$H$1,0)),0)</f>
        <v>148727</v>
      </c>
      <c r="AS109" s="19">
        <f>ROUND(INDEX('Pop and Housing Units'!$B$2:$P$115,MATCH('Property Value Dist'!$B109,'Pop and Housing Units'!$B$2:$B$115,0),MATCH('Property Value Dist'!AS$2,'Pop and Housing Units'!$B$2:$P$2,0))*INDEX(Assumptions!$A$1:$H$16,MATCH('Property Value Dist'!AS$4,Assumptions!$A$1:$A$16,0),MATCH('Property Value Dist'!AS$2,Assumptions!$A$1:$H$1,0)),0)</f>
        <v>162676</v>
      </c>
      <c r="AT109" s="19">
        <f>ROUND(INDEX('Pop and Housing Units'!$B$2:$P$115,MATCH('Property Value Dist'!$B109,'Pop and Housing Units'!$B$2:$B$115,0),MATCH('Property Value Dist'!AT$2,'Pop and Housing Units'!$B$2:$P$2,0))*INDEX(Assumptions!$A$1:$H$16,MATCH('Property Value Dist'!AT$4,Assumptions!$A$1:$A$16,0),MATCH('Property Value Dist'!AT$2,Assumptions!$A$1:$H$1,0)),0)</f>
        <v>82563</v>
      </c>
      <c r="AU109" s="19">
        <f>ROUND(INDEX('Pop and Housing Units'!$B$2:$P$115,MATCH('Property Value Dist'!$B109,'Pop and Housing Units'!$B$2:$B$115,0),MATCH('Property Value Dist'!AU$2,'Pop and Housing Units'!$B$2:$P$2,0))*INDEX(Assumptions!$A$1:$H$16,MATCH('Property Value Dist'!AU$4,Assumptions!$A$1:$A$16,0),MATCH('Property Value Dist'!AU$2,Assumptions!$A$1:$H$1,0)),0)</f>
        <v>31762</v>
      </c>
      <c r="AV109" s="19">
        <f>ROUND(INDEX('Pop and Housing Units'!$B$2:$P$115,MATCH('Property Value Dist'!$B109,'Pop and Housing Units'!$B$2:$B$115,0),MATCH('Property Value Dist'!AV$2,'Pop and Housing Units'!$B$2:$P$2,0))*INDEX(Assumptions!$A$1:$H$16,MATCH('Property Value Dist'!AV$4,Assumptions!$A$1:$A$16,0),MATCH('Property Value Dist'!AV$2,Assumptions!$A$1:$H$1,0)),0)</f>
        <v>95475</v>
      </c>
      <c r="AW109" s="19">
        <f>ROUND(INDEX('Pop and Housing Units'!$B$2:$P$115,MATCH('Property Value Dist'!$B109,'Pop and Housing Units'!$B$2:$B$115,0),MATCH('Property Value Dist'!AW$2,'Pop and Housing Units'!$B$2:$P$2,0))*INDEX(Assumptions!$A$1:$H$16,MATCH('Property Value Dist'!AW$4,Assumptions!$A$1:$A$16,0),MATCH('Property Value Dist'!AW$2,Assumptions!$A$1:$H$1,0)),0)</f>
        <v>27427</v>
      </c>
      <c r="AX109" s="19">
        <f>ROUND(INDEX('Pop and Housing Units'!$B$2:$P$115,MATCH('Property Value Dist'!$B109,'Pop and Housing Units'!$B$2:$B$115,0),MATCH('Property Value Dist'!AX$2,'Pop and Housing Units'!$B$2:$P$2,0))*INDEX(Assumptions!$A$1:$H$16,MATCH('Property Value Dist'!AX$4,Assumptions!$A$1:$A$16,0),MATCH('Property Value Dist'!AX$2,Assumptions!$A$1:$H$1,0)),0)</f>
        <v>17248</v>
      </c>
      <c r="AY109" s="19">
        <f>ROUND(INDEX('Pop and Housing Units'!$B$2:$P$115,MATCH('Property Value Dist'!$B109,'Pop and Housing Units'!$B$2:$B$115,0),MATCH('Property Value Dist'!AY$2,'Pop and Housing Units'!$B$2:$P$2,0))*INDEX(Assumptions!$A$1:$H$16,MATCH('Property Value Dist'!AY$4,Assumptions!$A$1:$A$16,0),MATCH('Property Value Dist'!AY$2,Assumptions!$A$1:$H$1,0)),0)</f>
        <v>10179</v>
      </c>
      <c r="AZ109" s="19">
        <f>ROUND(INDEX('Pop and Housing Units'!$B$2:$P$115,MATCH('Property Value Dist'!$B109,'Pop and Housing Units'!$B$2:$B$115,0),MATCH('Property Value Dist'!AZ$2,'Pop and Housing Units'!$B$2:$P$2,0))*INDEX(Assumptions!$A$1:$H$16,MATCH('Property Value Dist'!AZ$4,Assumptions!$A$1:$A$16,0),MATCH('Property Value Dist'!AZ$2,Assumptions!$A$1:$H$1,0)),0)</f>
        <v>2451</v>
      </c>
      <c r="BA109" s="19">
        <f>ROUND(INDEX('Pop and Housing Units'!$B$2:$P$115,MATCH('Property Value Dist'!$B109,'Pop and Housing Units'!$B$2:$B$115,0),MATCH('Property Value Dist'!BA$2,'Pop and Housing Units'!$B$2:$P$2,0))*INDEX(Assumptions!$A$1:$H$16,MATCH('Property Value Dist'!BA$4,Assumptions!$A$1:$A$16,0),MATCH('Property Value Dist'!BA$2,Assumptions!$A$1:$H$1,0)),0)</f>
        <v>5655</v>
      </c>
      <c r="BB109" s="19">
        <f>ROUND(INDEX('Pop and Housing Units'!$B$2:$P$115,MATCH('Property Value Dist'!$B109,'Pop and Housing Units'!$B$2:$B$115,0),MATCH('Property Value Dist'!BB$2,'Pop and Housing Units'!$B$2:$P$2,0))*INDEX(Assumptions!$A$1:$H$16,MATCH('Property Value Dist'!BB$4,Assumptions!$A$1:$A$16,0),MATCH('Property Value Dist'!BB$2,Assumptions!$A$1:$H$1,0)),0)</f>
        <v>3016</v>
      </c>
      <c r="BC109" s="19">
        <f>ROUND(INDEX('Pop and Housing Units'!$B$2:$P$115,MATCH('Property Value Dist'!$B109,'Pop and Housing Units'!$B$2:$B$115,0),MATCH('Property Value Dist'!BC$2,'Pop and Housing Units'!$B$2:$P$2,0))*INDEX(Assumptions!$A$1:$H$16,MATCH('Property Value Dist'!BC$4,Assumptions!$A$1:$A$16,0),MATCH('Property Value Dist'!BC$2,Assumptions!$A$1:$H$1,0)),0)</f>
        <v>112523</v>
      </c>
      <c r="BD109" s="19">
        <f>ROUND(INDEX('Pop and Housing Units'!$B$2:$P$115,MATCH('Property Value Dist'!$B109,'Pop and Housing Units'!$B$2:$B$115,0),MATCH('Property Value Dist'!BD$2,'Pop and Housing Units'!$B$2:$P$2,0))*INDEX(Assumptions!$A$1:$H$16,MATCH('Property Value Dist'!BD$4,Assumptions!$A$1:$A$16,0),MATCH('Property Value Dist'!BD$2,Assumptions!$A$1:$H$1,0)),0)</f>
        <v>157826</v>
      </c>
      <c r="BE109" s="19">
        <f>ROUND(INDEX('Pop and Housing Units'!$B$2:$P$115,MATCH('Property Value Dist'!$B109,'Pop and Housing Units'!$B$2:$B$115,0),MATCH('Property Value Dist'!BE$2,'Pop and Housing Units'!$B$2:$P$2,0))*INDEX(Assumptions!$A$1:$H$16,MATCH('Property Value Dist'!BE$4,Assumptions!$A$1:$A$16,0),MATCH('Property Value Dist'!BE$2,Assumptions!$A$1:$H$1,0)),0)</f>
        <v>213636</v>
      </c>
      <c r="BF109" s="19">
        <f>ROUND(INDEX('Pop and Housing Units'!$B$2:$P$115,MATCH('Property Value Dist'!$B109,'Pop and Housing Units'!$B$2:$B$115,0),MATCH('Property Value Dist'!BF$2,'Pop and Housing Units'!$B$2:$P$2,0))*INDEX(Assumptions!$A$1:$H$16,MATCH('Property Value Dist'!BF$4,Assumptions!$A$1:$A$16,0),MATCH('Property Value Dist'!BF$2,Assumptions!$A$1:$H$1,0)),0)</f>
        <v>210925</v>
      </c>
      <c r="BG109" s="19">
        <f>ROUND(INDEX('Pop and Housing Units'!$B$2:$P$115,MATCH('Property Value Dist'!$B109,'Pop and Housing Units'!$B$2:$B$115,0),MATCH('Property Value Dist'!BG$2,'Pop and Housing Units'!$B$2:$P$2,0))*INDEX(Assumptions!$A$1:$H$16,MATCH('Property Value Dist'!BG$4,Assumptions!$A$1:$A$16,0),MATCH('Property Value Dist'!BG$2,Assumptions!$A$1:$H$1,0)),0)</f>
        <v>134666</v>
      </c>
      <c r="BH109" s="19">
        <f>ROUND(INDEX('Pop and Housing Units'!$B$2:$P$115,MATCH('Property Value Dist'!$B109,'Pop and Housing Units'!$B$2:$B$115,0),MATCH('Property Value Dist'!BH$2,'Pop and Housing Units'!$B$2:$P$2,0))*INDEX(Assumptions!$A$1:$H$16,MATCH('Property Value Dist'!BH$4,Assumptions!$A$1:$A$16,0),MATCH('Property Value Dist'!BH$2,Assumptions!$A$1:$H$1,0)),0)</f>
        <v>76710</v>
      </c>
      <c r="BI109" s="19">
        <f>ROUND(INDEX('Pop and Housing Units'!$B$2:$P$115,MATCH('Property Value Dist'!$B109,'Pop and Housing Units'!$B$2:$B$115,0),MATCH('Property Value Dist'!BI$2,'Pop and Housing Units'!$B$2:$P$2,0))*INDEX(Assumptions!$A$1:$H$16,MATCH('Property Value Dist'!BI$4,Assumptions!$A$1:$A$16,0),MATCH('Property Value Dist'!BI$2,Assumptions!$A$1:$H$1,0)),0)</f>
        <v>142349</v>
      </c>
      <c r="BJ109" s="19">
        <f>ROUND(INDEX('Pop and Housing Units'!$B$2:$P$115,MATCH('Property Value Dist'!$B109,'Pop and Housing Units'!$B$2:$B$115,0),MATCH('Property Value Dist'!BJ$2,'Pop and Housing Units'!$B$2:$P$2,0))*INDEX(Assumptions!$A$1:$H$16,MATCH('Property Value Dist'!BJ$4,Assumptions!$A$1:$A$16,0),MATCH('Property Value Dist'!BJ$2,Assumptions!$A$1:$H$1,0)),0)</f>
        <v>47337</v>
      </c>
      <c r="BK109" s="19">
        <f>ROUND(INDEX('Pop and Housing Units'!$B$2:$P$115,MATCH('Property Value Dist'!$B109,'Pop and Housing Units'!$B$2:$B$115,0),MATCH('Property Value Dist'!BK$2,'Pop and Housing Units'!$B$2:$P$2,0))*INDEX(Assumptions!$A$1:$H$16,MATCH('Property Value Dist'!BK$4,Assumptions!$A$1:$A$16,0),MATCH('Property Value Dist'!BK$2,Assumptions!$A$1:$H$1,0)),0)</f>
        <v>15704</v>
      </c>
      <c r="BL109" s="19">
        <f>ROUND(INDEX('Pop and Housing Units'!$B$2:$P$115,MATCH('Property Value Dist'!$B109,'Pop and Housing Units'!$B$2:$B$115,0),MATCH('Property Value Dist'!BL$2,'Pop and Housing Units'!$B$2:$P$2,0))*INDEX(Assumptions!$A$1:$H$16,MATCH('Property Value Dist'!BL$4,Assumptions!$A$1:$A$16,0),MATCH('Property Value Dist'!BL$2,Assumptions!$A$1:$H$1,0)),0)</f>
        <v>10168</v>
      </c>
      <c r="BM109" s="19">
        <f>ROUND(INDEX('Pop and Housing Units'!$B$2:$P$115,MATCH('Property Value Dist'!$B109,'Pop and Housing Units'!$B$2:$B$115,0),MATCH('Property Value Dist'!BM$2,'Pop and Housing Units'!$B$2:$P$2,0))*INDEX(Assumptions!$A$1:$H$16,MATCH('Property Value Dist'!BM$4,Assumptions!$A$1:$A$16,0),MATCH('Property Value Dist'!BM$2,Assumptions!$A$1:$H$1,0)),0)</f>
        <v>2034</v>
      </c>
      <c r="BN109" s="19">
        <f>ROUND(INDEX('Pop and Housing Units'!$B$2:$P$115,MATCH('Property Value Dist'!$B109,'Pop and Housing Units'!$B$2:$B$115,0),MATCH('Property Value Dist'!BN$2,'Pop and Housing Units'!$B$2:$P$2,0))*INDEX(Assumptions!$A$1:$H$16,MATCH('Property Value Dist'!BN$4,Assumptions!$A$1:$A$16,0),MATCH('Property Value Dist'!BN$2,Assumptions!$A$1:$H$1,0)),0)</f>
        <v>339</v>
      </c>
      <c r="BO109" s="19">
        <f>ROUND(INDEX('Pop and Housing Units'!$B$2:$P$115,MATCH('Property Value Dist'!$B109,'Pop and Housing Units'!$B$2:$B$115,0),MATCH('Property Value Dist'!BO$2,'Pop and Housing Units'!$B$2:$P$2,0))*INDEX(Assumptions!$A$1:$H$16,MATCH('Property Value Dist'!BO$4,Assumptions!$A$1:$A$16,0),MATCH('Property Value Dist'!BO$2,Assumptions!$A$1:$H$1,0)),0)</f>
        <v>5536</v>
      </c>
      <c r="BP109" s="19">
        <f>ROUND(INDEX('Pop and Housing Units'!$B$2:$P$115,MATCH('Property Value Dist'!$B109,'Pop and Housing Units'!$B$2:$B$115,0),MATCH('Property Value Dist'!BP$2,'Pop and Housing Units'!$B$2:$P$2,0))*INDEX(Assumptions!$A$1:$H$16,MATCH('Property Value Dist'!BP$4,Assumptions!$A$1:$A$16,0),MATCH('Property Value Dist'!BP$2,Assumptions!$A$1:$H$1,0)),0)</f>
        <v>28901</v>
      </c>
      <c r="BQ109" s="19">
        <f>ROUND(INDEX('Pop and Housing Units'!$B$2:$P$115,MATCH('Property Value Dist'!$B109,'Pop and Housing Units'!$B$2:$B$115,0),MATCH('Property Value Dist'!BQ$2,'Pop and Housing Units'!$B$2:$P$2,0))*INDEX(Assumptions!$A$1:$H$16,MATCH('Property Value Dist'!BQ$4,Assumptions!$A$1:$A$16,0),MATCH('Property Value Dist'!BQ$2,Assumptions!$A$1:$H$1,0)),0)</f>
        <v>60124</v>
      </c>
      <c r="BR109" s="19">
        <f>ROUND(INDEX('Pop and Housing Units'!$B$2:$P$115,MATCH('Property Value Dist'!$B109,'Pop and Housing Units'!$B$2:$B$115,0),MATCH('Property Value Dist'!BR$2,'Pop and Housing Units'!$B$2:$P$2,0))*INDEX(Assumptions!$A$1:$H$16,MATCH('Property Value Dist'!BR$4,Assumptions!$A$1:$A$16,0),MATCH('Property Value Dist'!BR$2,Assumptions!$A$1:$H$1,0)),0)</f>
        <v>50872</v>
      </c>
      <c r="BS109" s="19">
        <f>ROUND(INDEX('Pop and Housing Units'!$B$2:$P$115,MATCH('Property Value Dist'!$B109,'Pop and Housing Units'!$B$2:$B$115,0),MATCH('Property Value Dist'!BS$2,'Pop and Housing Units'!$B$2:$P$2,0))*INDEX(Assumptions!$A$1:$H$16,MATCH('Property Value Dist'!BS$4,Assumptions!$A$1:$A$16,0),MATCH('Property Value Dist'!BS$2,Assumptions!$A$1:$H$1,0)),0)</f>
        <v>61114</v>
      </c>
      <c r="BT109" s="19">
        <f>ROUND(INDEX('Pop and Housing Units'!$B$2:$P$115,MATCH('Property Value Dist'!$B109,'Pop and Housing Units'!$B$2:$B$115,0),MATCH('Property Value Dist'!BT$2,'Pop and Housing Units'!$B$2:$P$2,0))*INDEX(Assumptions!$A$1:$H$16,MATCH('Property Value Dist'!BT$4,Assumptions!$A$1:$A$16,0),MATCH('Property Value Dist'!BT$2,Assumptions!$A$1:$H$1,0)),0)</f>
        <v>39029</v>
      </c>
      <c r="BU109" s="19">
        <f>ROUND(INDEX('Pop and Housing Units'!$B$2:$P$115,MATCH('Property Value Dist'!$B109,'Pop and Housing Units'!$B$2:$B$115,0),MATCH('Property Value Dist'!BU$2,'Pop and Housing Units'!$B$2:$P$2,0))*INDEX(Assumptions!$A$1:$H$16,MATCH('Property Value Dist'!BU$4,Assumptions!$A$1:$A$16,0),MATCH('Property Value Dist'!BU$2,Assumptions!$A$1:$H$1,0)),0)</f>
        <v>22161</v>
      </c>
      <c r="BV109" s="19">
        <f>ROUND(INDEX('Pop and Housing Units'!$B$2:$P$115,MATCH('Property Value Dist'!$B109,'Pop and Housing Units'!$B$2:$B$115,0),MATCH('Property Value Dist'!BV$2,'Pop and Housing Units'!$B$2:$P$2,0))*INDEX(Assumptions!$A$1:$H$16,MATCH('Property Value Dist'!BV$4,Assumptions!$A$1:$A$16,0),MATCH('Property Value Dist'!BV$2,Assumptions!$A$1:$H$1,0)),0)</f>
        <v>64808</v>
      </c>
      <c r="BW109" s="19">
        <f>ROUND(INDEX('Pop and Housing Units'!$B$2:$P$115,MATCH('Property Value Dist'!$B109,'Pop and Housing Units'!$B$2:$B$115,0),MATCH('Property Value Dist'!BW$2,'Pop and Housing Units'!$B$2:$P$2,0))*INDEX(Assumptions!$A$1:$H$16,MATCH('Property Value Dist'!BW$4,Assumptions!$A$1:$A$16,0),MATCH('Property Value Dist'!BW$2,Assumptions!$A$1:$H$1,0)),0)</f>
        <v>30500</v>
      </c>
      <c r="BX109" s="19">
        <f>ROUND(INDEX('Pop and Housing Units'!$B$2:$P$115,MATCH('Property Value Dist'!$B109,'Pop and Housing Units'!$B$2:$B$115,0),MATCH('Property Value Dist'!BX$2,'Pop and Housing Units'!$B$2:$P$2,0))*INDEX(Assumptions!$A$1:$H$16,MATCH('Property Value Dist'!BX$4,Assumptions!$A$1:$A$16,0),MATCH('Property Value Dist'!BX$2,Assumptions!$A$1:$H$1,0)),0)</f>
        <v>11614</v>
      </c>
      <c r="BY109" s="19">
        <f>ROUND(INDEX('Pop and Housing Units'!$B$2:$P$115,MATCH('Property Value Dist'!$B109,'Pop and Housing Units'!$B$2:$B$115,0),MATCH('Property Value Dist'!BY$2,'Pop and Housing Units'!$B$2:$P$2,0))*INDEX(Assumptions!$A$1:$H$16,MATCH('Property Value Dist'!BY$4,Assumptions!$A$1:$A$16,0),MATCH('Property Value Dist'!BY$2,Assumptions!$A$1:$H$1,0)),0)</f>
        <v>6016</v>
      </c>
      <c r="BZ109" s="19">
        <f>ROUND(INDEX('Pop and Housing Units'!$B$2:$P$115,MATCH('Property Value Dist'!$B109,'Pop and Housing Units'!$B$2:$B$115,0),MATCH('Property Value Dist'!BZ$2,'Pop and Housing Units'!$B$2:$P$2,0))*INDEX(Assumptions!$A$1:$H$16,MATCH('Property Value Dist'!BZ$4,Assumptions!$A$1:$A$16,0),MATCH('Property Value Dist'!BZ$2,Assumptions!$A$1:$H$1,0)),0)</f>
        <v>4112</v>
      </c>
      <c r="CA109" s="19">
        <f>ROUND(INDEX('Pop and Housing Units'!$B$2:$P$115,MATCH('Property Value Dist'!$B109,'Pop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109" s="19">
        <f>ROUND(INDEX('Pop and Housing Units'!$B$2:$P$115,MATCH('Property Value Dist'!$B109,'Pop and Housing Units'!$B$2:$B$115,0),MATCH('Property Value Dist'!CB$2,'Pop and Housing Units'!$B$2:$P$2,0))*INDEX(Assumptions!$A$1:$H$16,MATCH('Property Value Dist'!CB$4,Assumptions!$A$1:$A$16,0),MATCH('Property Value Dist'!CB$2,Assumptions!$A$1:$H$1,0)),0)</f>
        <v>1523</v>
      </c>
    </row>
    <row r="110" spans="2:80">
      <c r="B110" s="18">
        <f t="shared" si="7"/>
        <v>2125</v>
      </c>
      <c r="C110" s="17">
        <f>ROUND(INDEX('Pop and Housing Units'!$B$2:$P$115,MATCH('Property Value Dist'!$B110,'Pop and Housing Units'!$B$2:$B$115,0),MATCH('Property Value Dist'!C$2,'Pop and Housing Units'!$B$2:$P$2,0))*INDEX(Assumptions!$A$1:$H$16,MATCH('Property Value Dist'!C$4,Assumptions!$A$1:$A$16,0),MATCH('Property Value Dist'!C$2,Assumptions!$A$1:$H$1,0)),0)</f>
        <v>4078864</v>
      </c>
      <c r="D110" s="17">
        <f>ROUND(INDEX('Pop and Housing Units'!$B$2:$P$115,MATCH('Property Value Dist'!$B110,'Pop and Housing Units'!$B$2:$B$115,0),MATCH('Property Value Dist'!D$2,'Pop and Housing Units'!$B$2:$P$2,0))*INDEX(Assumptions!$A$1:$H$16,MATCH('Property Value Dist'!D$4,Assumptions!$A$1:$A$16,0),MATCH('Property Value Dist'!D$2,Assumptions!$A$1:$H$1,0)),0)</f>
        <v>4353950</v>
      </c>
      <c r="E110" s="17">
        <f>ROUND(INDEX('Pop and Housing Units'!$B$2:$P$115,MATCH('Property Value Dist'!$B110,'Pop and Housing Units'!$B$2:$B$115,0),MATCH('Property Value Dist'!E$2,'Pop and Housing Units'!$B$2:$P$2,0))*INDEX(Assumptions!$A$1:$H$16,MATCH('Property Value Dist'!E$4,Assumptions!$A$1:$A$16,0),MATCH('Property Value Dist'!E$2,Assumptions!$A$1:$H$1,0)),0)</f>
        <v>6592582</v>
      </c>
      <c r="F110" s="17">
        <f>ROUND(INDEX('Pop and Housing Units'!$B$2:$P$115,MATCH('Property Value Dist'!$B110,'Pop and Housing Units'!$B$2:$B$115,0),MATCH('Property Value Dist'!F$2,'Pop and Housing Units'!$B$2:$P$2,0))*INDEX(Assumptions!$A$1:$H$16,MATCH('Property Value Dist'!F$4,Assumptions!$A$1:$A$16,0),MATCH('Property Value Dist'!F$2,Assumptions!$A$1:$H$1,0)),0)</f>
        <v>15215110</v>
      </c>
      <c r="G110" s="17">
        <f>ROUND(INDEX('Pop and Housing Units'!$B$2:$P$115,MATCH('Property Value Dist'!$B110,'Pop and Housing Units'!$B$2:$B$115,0),MATCH('Property Value Dist'!G$2,'Pop and Housing Units'!$B$2:$P$2,0))*INDEX(Assumptions!$A$1:$H$16,MATCH('Property Value Dist'!G$4,Assumptions!$A$1:$A$16,0),MATCH('Property Value Dist'!G$2,Assumptions!$A$1:$H$1,0)),0)</f>
        <v>10225616</v>
      </c>
      <c r="H110" s="17">
        <f>ROUND(INDEX('Pop and Housing Units'!$B$2:$P$115,MATCH('Property Value Dist'!$B110,'Pop and Housing Units'!$B$2:$B$115,0),MATCH('Property Value Dist'!H$2,'Pop and Housing Units'!$B$2:$P$2,0))*INDEX(Assumptions!$A$1:$H$16,MATCH('Property Value Dist'!H$4,Assumptions!$A$1:$A$16,0),MATCH('Property Value Dist'!H$2,Assumptions!$A$1:$H$1,0)),0)</f>
        <v>7759327</v>
      </c>
      <c r="I110" s="17">
        <f>ROUND(INDEX('Pop and Housing Units'!$B$2:$P$115,MATCH('Property Value Dist'!$B110,'Pop and Housing Units'!$B$2:$B$115,0),MATCH('Property Value Dist'!I$2,'Pop and Housing Units'!$B$2:$P$2,0))*INDEX(Assumptions!$A$1:$H$16,MATCH('Property Value Dist'!I$4,Assumptions!$A$1:$A$16,0),MATCH('Property Value Dist'!I$2,Assumptions!$A$1:$H$1,0)),0)</f>
        <v>21741292</v>
      </c>
      <c r="J110" s="17">
        <f>ROUND(INDEX('Pop and Housing Units'!$B$2:$P$115,MATCH('Property Value Dist'!$B110,'Pop and Housing Units'!$B$2:$B$115,0),MATCH('Property Value Dist'!J$2,'Pop and Housing Units'!$B$2:$P$2,0))*INDEX(Assumptions!$A$1:$H$16,MATCH('Property Value Dist'!J$4,Assumptions!$A$1:$A$16,0),MATCH('Property Value Dist'!J$2,Assumptions!$A$1:$H$1,0)),0)</f>
        <v>10918074</v>
      </c>
      <c r="K110" s="17">
        <f>ROUND(INDEX('Pop and Housing Units'!$B$2:$P$115,MATCH('Property Value Dist'!$B110,'Pop and Housing Units'!$B$2:$B$115,0),MATCH('Property Value Dist'!K$2,'Pop and Housing Units'!$B$2:$P$2,0))*INDEX(Assumptions!$A$1:$H$16,MATCH('Property Value Dist'!K$4,Assumptions!$A$1:$A$16,0),MATCH('Property Value Dist'!K$2,Assumptions!$A$1:$H$1,0)),0)</f>
        <v>5008465</v>
      </c>
      <c r="L110" s="17">
        <f>ROUND(INDEX('Pop and Housing Units'!$B$2:$P$115,MATCH('Property Value Dist'!$B110,'Pop and Housing Units'!$B$2:$B$115,0),MATCH('Property Value Dist'!L$2,'Pop and Housing Units'!$B$2:$P$2,0))*INDEX(Assumptions!$A$1:$H$16,MATCH('Property Value Dist'!L$4,Assumptions!$A$1:$A$16,0),MATCH('Property Value Dist'!L$2,Assumptions!$A$1:$H$1,0)),0)</f>
        <v>5435323</v>
      </c>
      <c r="M110" s="17">
        <f>ROUND(INDEX('Pop and Housing Units'!$B$2:$P$115,MATCH('Property Value Dist'!$B110,'Pop and Housing Units'!$B$2:$B$115,0),MATCH('Property Value Dist'!M$2,'Pop and Housing Units'!$B$2:$P$2,0))*INDEX(Assumptions!$A$1:$H$16,MATCH('Property Value Dist'!M$4,Assumptions!$A$1:$A$16,0),MATCH('Property Value Dist'!M$2,Assumptions!$A$1:$H$1,0)),0)</f>
        <v>1887660</v>
      </c>
      <c r="N110" s="17">
        <f>ROUND(INDEX('Pop and Housing Units'!$B$2:$P$115,MATCH('Property Value Dist'!$B110,'Pop and Housing Units'!$B$2:$B$115,0),MATCH('Property Value Dist'!N$2,'Pop and Housing Units'!$B$2:$P$2,0))*INDEX(Assumptions!$A$1:$H$16,MATCH('Property Value Dist'!N$4,Assumptions!$A$1:$A$16,0),MATCH('Property Value Dist'!N$2,Assumptions!$A$1:$H$1,0)),0)</f>
        <v>1071887</v>
      </c>
      <c r="O110" s="17">
        <f>ROUND(INDEX('Pop and Housing Units'!$B$2:$P$115,MATCH('Property Value Dist'!$B110,'Pop and Housing Units'!$B$2:$B$115,0),MATCH('Property Value Dist'!O$2,'Pop and Housing Units'!$B$2:$P$2,0))*INDEX(Assumptions!$A$1:$H$16,MATCH('Property Value Dist'!O$4,Assumptions!$A$1:$A$16,0),MATCH('Property Value Dist'!O$2,Assumptions!$A$1:$H$1,0)),0)</f>
        <v>569144</v>
      </c>
      <c r="P110" s="17">
        <f>ROUND(INDEX('Pop and Housing Units'!$B$2:$P$115,MATCH('Property Value Dist'!$B110,'Pop and Housing Units'!$B$2:$B$115,0),MATCH('Property Value Dist'!P$2,'Pop and Housing Units'!$B$2:$P$2,0))*INDEX(Assumptions!$A$1:$H$16,MATCH('Property Value Dist'!P$4,Assumptions!$A$1:$A$16,0),MATCH('Property Value Dist'!P$2,Assumptions!$A$1:$H$1,0)),0)</f>
        <v>4150691</v>
      </c>
      <c r="Q110" s="17">
        <f>ROUND(INDEX('Pop and Housing Units'!$B$2:$P$115,MATCH('Property Value Dist'!$B110,'Pop and Housing Units'!$B$2:$B$115,0),MATCH('Property Value Dist'!Q$2,'Pop and Housing Units'!$B$2:$P$2,0))*INDEX(Assumptions!$A$1:$H$16,MATCH('Property Value Dist'!Q$4,Assumptions!$A$1:$A$16,0),MATCH('Property Value Dist'!Q$2,Assumptions!$A$1:$H$1,0)),0)</f>
        <v>3521203</v>
      </c>
      <c r="R110" s="17">
        <f>ROUND(INDEX('Pop and Housing Units'!$B$2:$P$115,MATCH('Property Value Dist'!$B110,'Pop and Housing Units'!$B$2:$B$115,0),MATCH('Property Value Dist'!R$2,'Pop and Housing Units'!$B$2:$P$2,0))*INDEX(Assumptions!$A$1:$H$16,MATCH('Property Value Dist'!R$4,Assumptions!$A$1:$A$16,0),MATCH('Property Value Dist'!R$2,Assumptions!$A$1:$H$1,0)),0)</f>
        <v>4544122</v>
      </c>
      <c r="S110" s="17">
        <f>ROUND(INDEX('Pop and Housing Units'!$B$2:$P$115,MATCH('Property Value Dist'!$B110,'Pop and Housing Units'!$B$2:$B$115,0),MATCH('Property Value Dist'!S$2,'Pop and Housing Units'!$B$2:$P$2,0))*INDEX(Assumptions!$A$1:$H$16,MATCH('Property Value Dist'!S$4,Assumptions!$A$1:$A$16,0),MATCH('Property Value Dist'!S$2,Assumptions!$A$1:$H$1,0)),0)</f>
        <v>10039034</v>
      </c>
      <c r="T110" s="17">
        <f>ROUND(INDEX('Pop and Housing Units'!$B$2:$P$115,MATCH('Property Value Dist'!$B110,'Pop and Housing Units'!$B$2:$B$115,0),MATCH('Property Value Dist'!T$2,'Pop and Housing Units'!$B$2:$P$2,0))*INDEX(Assumptions!$A$1:$H$16,MATCH('Property Value Dist'!T$4,Assumptions!$A$1:$A$16,0),MATCH('Property Value Dist'!T$2,Assumptions!$A$1:$H$1,0)),0)</f>
        <v>7344035</v>
      </c>
      <c r="U110" s="17">
        <f>ROUND(INDEX('Pop and Housing Units'!$B$2:$P$115,MATCH('Property Value Dist'!$B110,'Pop and Housing Units'!$B$2:$B$115,0),MATCH('Property Value Dist'!U$2,'Pop and Housing Units'!$B$2:$P$2,0))*INDEX(Assumptions!$A$1:$H$16,MATCH('Property Value Dist'!U$4,Assumptions!$A$1:$A$16,0),MATCH('Property Value Dist'!U$2,Assumptions!$A$1:$H$1,0)),0)</f>
        <v>6209644</v>
      </c>
      <c r="V110" s="17">
        <f>ROUND(INDEX('Pop and Housing Units'!$B$2:$P$115,MATCH('Property Value Dist'!$B110,'Pop and Housing Units'!$B$2:$B$115,0),MATCH('Property Value Dist'!V$2,'Pop and Housing Units'!$B$2:$P$2,0))*INDEX(Assumptions!$A$1:$H$16,MATCH('Property Value Dist'!V$4,Assumptions!$A$1:$A$16,0),MATCH('Property Value Dist'!V$2,Assumptions!$A$1:$H$1,0)),0)</f>
        <v>16025734</v>
      </c>
      <c r="W110" s="17">
        <f>ROUND(INDEX('Pop and Housing Units'!$B$2:$P$115,MATCH('Property Value Dist'!$B110,'Pop and Housing Units'!$B$2:$B$115,0),MATCH('Property Value Dist'!W$2,'Pop and Housing Units'!$B$2:$P$2,0))*INDEX(Assumptions!$A$1:$H$16,MATCH('Property Value Dist'!W$4,Assumptions!$A$1:$A$16,0),MATCH('Property Value Dist'!W$2,Assumptions!$A$1:$H$1,0)),0)</f>
        <v>7383378</v>
      </c>
      <c r="X110" s="17">
        <f>ROUND(INDEX('Pop and Housing Units'!$B$2:$P$115,MATCH('Property Value Dist'!$B110,'Pop and Housing Units'!$B$2:$B$115,0),MATCH('Property Value Dist'!X$2,'Pop and Housing Units'!$B$2:$P$2,0))*INDEX(Assumptions!$A$1:$H$16,MATCH('Property Value Dist'!X$4,Assumptions!$A$1:$A$16,0),MATCH('Property Value Dist'!X$2,Assumptions!$A$1:$H$1,0)),0)</f>
        <v>3186787</v>
      </c>
      <c r="Y110" s="17">
        <f>ROUND(INDEX('Pop and Housing Units'!$B$2:$P$115,MATCH('Property Value Dist'!$B110,'Pop and Housing Units'!$B$2:$B$115,0),MATCH('Property Value Dist'!Y$2,'Pop and Housing Units'!$B$2:$P$2,0))*INDEX(Assumptions!$A$1:$H$16,MATCH('Property Value Dist'!Y$4,Assumptions!$A$1:$A$16,0),MATCH('Property Value Dist'!Y$2,Assumptions!$A$1:$H$1,0)),0)</f>
        <v>2032724</v>
      </c>
      <c r="Z110" s="17">
        <f>ROUND(INDEX('Pop and Housing Units'!$B$2:$P$115,MATCH('Property Value Dist'!$B110,'Pop and Housing Units'!$B$2:$B$115,0),MATCH('Property Value Dist'!Z$2,'Pop and Housing Units'!$B$2:$P$2,0))*INDEX(Assumptions!$A$1:$H$16,MATCH('Property Value Dist'!Z$4,Assumptions!$A$1:$A$16,0),MATCH('Property Value Dist'!Z$2,Assumptions!$A$1:$H$1,0)),0)</f>
        <v>524574</v>
      </c>
      <c r="AA110" s="17">
        <f>ROUND(INDEX('Pop and Housing Units'!$B$2:$P$115,MATCH('Property Value Dist'!$B110,'Pop and Housing Units'!$B$2:$B$115,0),MATCH('Property Value Dist'!AA$2,'Pop and Housing Units'!$B$2:$P$2,0))*INDEX(Assumptions!$A$1:$H$16,MATCH('Property Value Dist'!AA$4,Assumptions!$A$1:$A$16,0),MATCH('Property Value Dist'!AA$2,Assumptions!$A$1:$H$1,0)),0)</f>
        <v>367202</v>
      </c>
      <c r="AB110" s="17">
        <f>ROUND(INDEX('Pop and Housing Units'!$B$2:$P$115,MATCH('Property Value Dist'!$B110,'Pop and Housing Units'!$B$2:$B$115,0),MATCH('Property Value Dist'!AB$2,'Pop and Housing Units'!$B$2:$P$2,0))*INDEX(Assumptions!$A$1:$H$16,MATCH('Property Value Dist'!AB$4,Assumptions!$A$1:$A$16,0),MATCH('Property Value Dist'!AB$2,Assumptions!$A$1:$H$1,0)),0)</f>
        <v>242615</v>
      </c>
      <c r="AC110" s="17">
        <f>ROUND(INDEX('Pop and Housing Units'!$B$2:$P$115,MATCH('Property Value Dist'!$B110,'Pop and Housing Units'!$B$2:$B$115,0),MATCH('Property Value Dist'!AC$2,'Pop and Housing Units'!$B$2:$P$2,0))*INDEX(Assumptions!$A$1:$H$16,MATCH('Property Value Dist'!AC$4,Assumptions!$A$1:$A$16,0),MATCH('Property Value Dist'!AC$2,Assumptions!$A$1:$H$1,0)),0)</f>
        <v>2647005</v>
      </c>
      <c r="AD110" s="17">
        <f>ROUND(INDEX('Pop and Housing Units'!$B$2:$P$115,MATCH('Property Value Dist'!$B110,'Pop and Housing Units'!$B$2:$B$115,0),MATCH('Property Value Dist'!AD$2,'Pop and Housing Units'!$B$2:$P$2,0))*INDEX(Assumptions!$A$1:$H$16,MATCH('Property Value Dist'!AD$4,Assumptions!$A$1:$A$16,0),MATCH('Property Value Dist'!AD$2,Assumptions!$A$1:$H$1,0)),0)</f>
        <v>4632258</v>
      </c>
      <c r="AE110" s="17">
        <f>ROUND(INDEX('Pop and Housing Units'!$B$2:$P$115,MATCH('Property Value Dist'!$B110,'Pop and Housing Units'!$B$2:$B$115,0),MATCH('Property Value Dist'!AE$2,'Pop and Housing Units'!$B$2:$P$2,0))*INDEX(Assumptions!$A$1:$H$16,MATCH('Property Value Dist'!AE$4,Assumptions!$A$1:$A$16,0),MATCH('Property Value Dist'!AE$2,Assumptions!$A$1:$H$1,0)),0)</f>
        <v>8349961</v>
      </c>
      <c r="AF110" s="17">
        <f>ROUND(INDEX('Pop and Housing Units'!$B$2:$P$115,MATCH('Property Value Dist'!$B110,'Pop and Housing Units'!$B$2:$B$115,0),MATCH('Property Value Dist'!AF$2,'Pop and Housing Units'!$B$2:$P$2,0))*INDEX(Assumptions!$A$1:$H$16,MATCH('Property Value Dist'!AF$4,Assumptions!$A$1:$A$16,0),MATCH('Property Value Dist'!AF$2,Assumptions!$A$1:$H$1,0)),0)</f>
        <v>16067913</v>
      </c>
      <c r="AG110" s="17">
        <f>ROUND(INDEX('Pop and Housing Units'!$B$2:$P$115,MATCH('Property Value Dist'!$B110,'Pop and Housing Units'!$B$2:$B$115,0),MATCH('Property Value Dist'!AG$2,'Pop and Housing Units'!$B$2:$P$2,0))*INDEX(Assumptions!$A$1:$H$16,MATCH('Property Value Dist'!AG$4,Assumptions!$A$1:$A$16,0),MATCH('Property Value Dist'!AG$2,Assumptions!$A$1:$H$1,0)),0)</f>
        <v>7829483</v>
      </c>
      <c r="AH110" s="17">
        <f>ROUND(INDEX('Pop and Housing Units'!$B$2:$P$115,MATCH('Property Value Dist'!$B110,'Pop and Housing Units'!$B$2:$B$115,0),MATCH('Property Value Dist'!AH$2,'Pop and Housing Units'!$B$2:$P$2,0))*INDEX(Assumptions!$A$1:$H$16,MATCH('Property Value Dist'!AH$4,Assumptions!$A$1:$A$16,0),MATCH('Property Value Dist'!AH$2,Assumptions!$A$1:$H$1,0)),0)</f>
        <v>5658344</v>
      </c>
      <c r="AI110" s="17">
        <f>ROUND(INDEX('Pop and Housing Units'!$B$2:$P$115,MATCH('Property Value Dist'!$B110,'Pop and Housing Units'!$B$2:$B$115,0),MATCH('Property Value Dist'!AI$2,'Pop and Housing Units'!$B$2:$P$2,0))*INDEX(Assumptions!$A$1:$H$16,MATCH('Property Value Dist'!AI$4,Assumptions!$A$1:$A$16,0),MATCH('Property Value Dist'!AI$2,Assumptions!$A$1:$H$1,0)),0)</f>
        <v>14082659</v>
      </c>
      <c r="AJ110" s="17">
        <f>ROUND(INDEX('Pop and Housing Units'!$B$2:$P$115,MATCH('Property Value Dist'!$B110,'Pop and Housing Units'!$B$2:$B$115,0),MATCH('Property Value Dist'!AJ$2,'Pop and Housing Units'!$B$2:$P$2,0))*INDEX(Assumptions!$A$1:$H$16,MATCH('Property Value Dist'!AJ$4,Assumptions!$A$1:$A$16,0),MATCH('Property Value Dist'!AJ$2,Assumptions!$A$1:$H$1,0)),0)</f>
        <v>7494889</v>
      </c>
      <c r="AK110" s="17">
        <f>ROUND(INDEX('Pop and Housing Units'!$B$2:$P$115,MATCH('Property Value Dist'!$B110,'Pop and Housing Units'!$B$2:$B$115,0),MATCH('Property Value Dist'!AK$2,'Pop and Housing Units'!$B$2:$P$2,0))*INDEX(Assumptions!$A$1:$H$16,MATCH('Property Value Dist'!AK$4,Assumptions!$A$1:$A$16,0),MATCH('Property Value Dist'!AK$2,Assumptions!$A$1:$H$1,0)),0)</f>
        <v>3226966</v>
      </c>
      <c r="AL110" s="17">
        <f>ROUND(INDEX('Pop and Housing Units'!$B$2:$P$115,MATCH('Property Value Dist'!$B110,'Pop and Housing Units'!$B$2:$B$115,0),MATCH('Property Value Dist'!AL$2,'Pop and Housing Units'!$B$2:$P$2,0))*INDEX(Assumptions!$A$1:$H$16,MATCH('Property Value Dist'!AL$4,Assumptions!$A$1:$A$16,0),MATCH('Property Value Dist'!AL$2,Assumptions!$A$1:$H$1,0)),0)</f>
        <v>3167483</v>
      </c>
      <c r="AM110" s="17">
        <f>ROUND(INDEX('Pop and Housing Units'!$B$2:$P$115,MATCH('Property Value Dist'!$B110,'Pop and Housing Units'!$B$2:$B$115,0),MATCH('Property Value Dist'!AM$2,'Pop and Housing Units'!$B$2:$P$2,0))*INDEX(Assumptions!$A$1:$H$16,MATCH('Property Value Dist'!AM$4,Assumptions!$A$1:$A$16,0),MATCH('Property Value Dist'!AM$2,Assumptions!$A$1:$H$1,0)),0)</f>
        <v>646880</v>
      </c>
      <c r="AN110" s="17">
        <f>ROUND(INDEX('Pop and Housing Units'!$B$2:$P$115,MATCH('Property Value Dist'!$B110,'Pop and Housing Units'!$B$2:$B$115,0),MATCH('Property Value Dist'!AN$2,'Pop and Housing Units'!$B$2:$P$2,0))*INDEX(Assumptions!$A$1:$H$16,MATCH('Property Value Dist'!AN$4,Assumptions!$A$1:$A$16,0),MATCH('Property Value Dist'!AN$2,Assumptions!$A$1:$H$1,0)),0)</f>
        <v>267675</v>
      </c>
      <c r="AO110" s="17">
        <f>ROUND(INDEX('Pop and Housing Units'!$B$2:$P$115,MATCH('Property Value Dist'!$B110,'Pop and Housing Units'!$B$2:$B$115,0),MATCH('Property Value Dist'!AO$2,'Pop and Housing Units'!$B$2:$P$2,0))*INDEX(Assumptions!$A$1:$H$16,MATCH('Property Value Dist'!AO$4,Assumptions!$A$1:$A$16,0),MATCH('Property Value Dist'!AO$2,Assumptions!$A$1:$H$1,0)),0)</f>
        <v>282545</v>
      </c>
      <c r="AP110" s="17">
        <f>ROUND(INDEX('Pop and Housing Units'!$B$2:$P$115,MATCH('Property Value Dist'!$B110,'Pop and Housing Units'!$B$2:$B$115,0),MATCH('Property Value Dist'!AP$2,'Pop and Housing Units'!$B$2:$P$2,0))*INDEX(Assumptions!$A$1:$H$16,MATCH('Property Value Dist'!AP$4,Assumptions!$A$1:$A$16,0),MATCH('Property Value Dist'!AP$2,Assumptions!$A$1:$H$1,0)),0)</f>
        <v>178186</v>
      </c>
      <c r="AQ110" s="17">
        <f>ROUND(INDEX('Pop and Housing Units'!$B$2:$P$115,MATCH('Property Value Dist'!$B110,'Pop and Housing Units'!$B$2:$B$115,0),MATCH('Property Value Dist'!AQ$2,'Pop and Housing Units'!$B$2:$P$2,0))*INDEX(Assumptions!$A$1:$H$16,MATCH('Property Value Dist'!AQ$4,Assumptions!$A$1:$A$16,0),MATCH('Property Value Dist'!AQ$2,Assumptions!$A$1:$H$1,0)),0)</f>
        <v>178754</v>
      </c>
      <c r="AR110" s="17">
        <f>ROUND(INDEX('Pop and Housing Units'!$B$2:$P$115,MATCH('Property Value Dist'!$B110,'Pop and Housing Units'!$B$2:$B$115,0),MATCH('Property Value Dist'!AR$2,'Pop and Housing Units'!$B$2:$P$2,0))*INDEX(Assumptions!$A$1:$H$16,MATCH('Property Value Dist'!AR$4,Assumptions!$A$1:$A$16,0),MATCH('Property Value Dist'!AR$2,Assumptions!$A$1:$H$1,0)),0)</f>
        <v>149403</v>
      </c>
      <c r="AS110" s="17">
        <f>ROUND(INDEX('Pop and Housing Units'!$B$2:$P$115,MATCH('Property Value Dist'!$B110,'Pop and Housing Units'!$B$2:$B$115,0),MATCH('Property Value Dist'!AS$2,'Pop and Housing Units'!$B$2:$P$2,0))*INDEX(Assumptions!$A$1:$H$16,MATCH('Property Value Dist'!AS$4,Assumptions!$A$1:$A$16,0),MATCH('Property Value Dist'!AS$2,Assumptions!$A$1:$H$1,0)),0)</f>
        <v>163416</v>
      </c>
      <c r="AT110" s="17">
        <f>ROUND(INDEX('Pop and Housing Units'!$B$2:$P$115,MATCH('Property Value Dist'!$B110,'Pop and Housing Units'!$B$2:$B$115,0),MATCH('Property Value Dist'!AT$2,'Pop and Housing Units'!$B$2:$P$2,0))*INDEX(Assumptions!$A$1:$H$16,MATCH('Property Value Dist'!AT$4,Assumptions!$A$1:$A$16,0),MATCH('Property Value Dist'!AT$2,Assumptions!$A$1:$H$1,0)),0)</f>
        <v>82939</v>
      </c>
      <c r="AU110" s="17">
        <f>ROUND(INDEX('Pop and Housing Units'!$B$2:$P$115,MATCH('Property Value Dist'!$B110,'Pop and Housing Units'!$B$2:$B$115,0),MATCH('Property Value Dist'!AU$2,'Pop and Housing Units'!$B$2:$P$2,0))*INDEX(Assumptions!$A$1:$H$16,MATCH('Property Value Dist'!AU$4,Assumptions!$A$1:$A$16,0),MATCH('Property Value Dist'!AU$2,Assumptions!$A$1:$H$1,0)),0)</f>
        <v>31907</v>
      </c>
      <c r="AV110" s="17">
        <f>ROUND(INDEX('Pop and Housing Units'!$B$2:$P$115,MATCH('Property Value Dist'!$B110,'Pop and Housing Units'!$B$2:$B$115,0),MATCH('Property Value Dist'!AV$2,'Pop and Housing Units'!$B$2:$P$2,0))*INDEX(Assumptions!$A$1:$H$16,MATCH('Property Value Dist'!AV$4,Assumptions!$A$1:$A$16,0),MATCH('Property Value Dist'!AV$2,Assumptions!$A$1:$H$1,0)),0)</f>
        <v>95910</v>
      </c>
      <c r="AW110" s="17">
        <f>ROUND(INDEX('Pop and Housing Units'!$B$2:$P$115,MATCH('Property Value Dist'!$B110,'Pop and Housing Units'!$B$2:$B$115,0),MATCH('Property Value Dist'!AW$2,'Pop and Housing Units'!$B$2:$P$2,0))*INDEX(Assumptions!$A$1:$H$16,MATCH('Property Value Dist'!AW$4,Assumptions!$A$1:$A$16,0),MATCH('Property Value Dist'!AW$2,Assumptions!$A$1:$H$1,0)),0)</f>
        <v>27552</v>
      </c>
      <c r="AX110" s="17">
        <f>ROUND(INDEX('Pop and Housing Units'!$B$2:$P$115,MATCH('Property Value Dist'!$B110,'Pop and Housing Units'!$B$2:$B$115,0),MATCH('Property Value Dist'!AX$2,'Pop and Housing Units'!$B$2:$P$2,0))*INDEX(Assumptions!$A$1:$H$16,MATCH('Property Value Dist'!AX$4,Assumptions!$A$1:$A$16,0),MATCH('Property Value Dist'!AX$2,Assumptions!$A$1:$H$1,0)),0)</f>
        <v>17326</v>
      </c>
      <c r="AY110" s="17">
        <f>ROUND(INDEX('Pop and Housing Units'!$B$2:$P$115,MATCH('Property Value Dist'!$B110,'Pop and Housing Units'!$B$2:$B$115,0),MATCH('Property Value Dist'!AY$2,'Pop and Housing Units'!$B$2:$P$2,0))*INDEX(Assumptions!$A$1:$H$16,MATCH('Property Value Dist'!AY$4,Assumptions!$A$1:$A$16,0),MATCH('Property Value Dist'!AY$2,Assumptions!$A$1:$H$1,0)),0)</f>
        <v>10225</v>
      </c>
      <c r="AZ110" s="17">
        <f>ROUND(INDEX('Pop and Housing Units'!$B$2:$P$115,MATCH('Property Value Dist'!$B110,'Pop and Housing Units'!$B$2:$B$115,0),MATCH('Property Value Dist'!AZ$2,'Pop and Housing Units'!$B$2:$P$2,0))*INDEX(Assumptions!$A$1:$H$16,MATCH('Property Value Dist'!AZ$4,Assumptions!$A$1:$A$16,0),MATCH('Property Value Dist'!AZ$2,Assumptions!$A$1:$H$1,0)),0)</f>
        <v>2462</v>
      </c>
      <c r="BA110" s="17">
        <f>ROUND(INDEX('Pop and Housing Units'!$B$2:$P$115,MATCH('Property Value Dist'!$B110,'Pop and Housing Units'!$B$2:$B$115,0),MATCH('Property Value Dist'!BA$2,'Pop and Housing Units'!$B$2:$P$2,0))*INDEX(Assumptions!$A$1:$H$16,MATCH('Property Value Dist'!BA$4,Assumptions!$A$1:$A$16,0),MATCH('Property Value Dist'!BA$2,Assumptions!$A$1:$H$1,0)),0)</f>
        <v>5681</v>
      </c>
      <c r="BB110" s="17">
        <f>ROUND(INDEX('Pop and Housing Units'!$B$2:$P$115,MATCH('Property Value Dist'!$B110,'Pop and Housing Units'!$B$2:$B$115,0),MATCH('Property Value Dist'!BB$2,'Pop and Housing Units'!$B$2:$P$2,0))*INDEX(Assumptions!$A$1:$H$16,MATCH('Property Value Dist'!BB$4,Assumptions!$A$1:$A$16,0),MATCH('Property Value Dist'!BB$2,Assumptions!$A$1:$H$1,0)),0)</f>
        <v>3030</v>
      </c>
      <c r="BC110" s="17">
        <f>ROUND(INDEX('Pop and Housing Units'!$B$2:$P$115,MATCH('Property Value Dist'!$B110,'Pop and Housing Units'!$B$2:$B$115,0),MATCH('Property Value Dist'!BC$2,'Pop and Housing Units'!$B$2:$P$2,0))*INDEX(Assumptions!$A$1:$H$16,MATCH('Property Value Dist'!BC$4,Assumptions!$A$1:$A$16,0),MATCH('Property Value Dist'!BC$2,Assumptions!$A$1:$H$1,0)),0)</f>
        <v>113063</v>
      </c>
      <c r="BD110" s="17">
        <f>ROUND(INDEX('Pop and Housing Units'!$B$2:$P$115,MATCH('Property Value Dist'!$B110,'Pop and Housing Units'!$B$2:$B$115,0),MATCH('Property Value Dist'!BD$2,'Pop and Housing Units'!$B$2:$P$2,0))*INDEX(Assumptions!$A$1:$H$16,MATCH('Property Value Dist'!BD$4,Assumptions!$A$1:$A$16,0),MATCH('Property Value Dist'!BD$2,Assumptions!$A$1:$H$1,0)),0)</f>
        <v>158583</v>
      </c>
      <c r="BE110" s="17">
        <f>ROUND(INDEX('Pop and Housing Units'!$B$2:$P$115,MATCH('Property Value Dist'!$B110,'Pop and Housing Units'!$B$2:$B$115,0),MATCH('Property Value Dist'!BE$2,'Pop and Housing Units'!$B$2:$P$2,0))*INDEX(Assumptions!$A$1:$H$16,MATCH('Property Value Dist'!BE$4,Assumptions!$A$1:$A$16,0),MATCH('Property Value Dist'!BE$2,Assumptions!$A$1:$H$1,0)),0)</f>
        <v>214660</v>
      </c>
      <c r="BF110" s="17">
        <f>ROUND(INDEX('Pop and Housing Units'!$B$2:$P$115,MATCH('Property Value Dist'!$B110,'Pop and Housing Units'!$B$2:$B$115,0),MATCH('Property Value Dist'!BF$2,'Pop and Housing Units'!$B$2:$P$2,0))*INDEX(Assumptions!$A$1:$H$16,MATCH('Property Value Dist'!BF$4,Assumptions!$A$1:$A$16,0),MATCH('Property Value Dist'!BF$2,Assumptions!$A$1:$H$1,0)),0)</f>
        <v>211936</v>
      </c>
      <c r="BG110" s="17">
        <f>ROUND(INDEX('Pop and Housing Units'!$B$2:$P$115,MATCH('Property Value Dist'!$B110,'Pop and Housing Units'!$B$2:$B$115,0),MATCH('Property Value Dist'!BG$2,'Pop and Housing Units'!$B$2:$P$2,0))*INDEX(Assumptions!$A$1:$H$16,MATCH('Property Value Dist'!BG$4,Assumptions!$A$1:$A$16,0),MATCH('Property Value Dist'!BG$2,Assumptions!$A$1:$H$1,0)),0)</f>
        <v>135312</v>
      </c>
      <c r="BH110" s="17">
        <f>ROUND(INDEX('Pop and Housing Units'!$B$2:$P$115,MATCH('Property Value Dist'!$B110,'Pop and Housing Units'!$B$2:$B$115,0),MATCH('Property Value Dist'!BH$2,'Pop and Housing Units'!$B$2:$P$2,0))*INDEX(Assumptions!$A$1:$H$16,MATCH('Property Value Dist'!BH$4,Assumptions!$A$1:$A$16,0),MATCH('Property Value Dist'!BH$2,Assumptions!$A$1:$H$1,0)),0)</f>
        <v>77078</v>
      </c>
      <c r="BI110" s="17">
        <f>ROUND(INDEX('Pop and Housing Units'!$B$2:$P$115,MATCH('Property Value Dist'!$B110,'Pop and Housing Units'!$B$2:$B$115,0),MATCH('Property Value Dist'!BI$2,'Pop and Housing Units'!$B$2:$P$2,0))*INDEX(Assumptions!$A$1:$H$16,MATCH('Property Value Dist'!BI$4,Assumptions!$A$1:$A$16,0),MATCH('Property Value Dist'!BI$2,Assumptions!$A$1:$H$1,0)),0)</f>
        <v>143031</v>
      </c>
      <c r="BJ110" s="17">
        <f>ROUND(INDEX('Pop and Housing Units'!$B$2:$P$115,MATCH('Property Value Dist'!$B110,'Pop and Housing Units'!$B$2:$B$115,0),MATCH('Property Value Dist'!BJ$2,'Pop and Housing Units'!$B$2:$P$2,0))*INDEX(Assumptions!$A$1:$H$16,MATCH('Property Value Dist'!BJ$4,Assumptions!$A$1:$A$16,0),MATCH('Property Value Dist'!BJ$2,Assumptions!$A$1:$H$1,0)),0)</f>
        <v>47563</v>
      </c>
      <c r="BK110" s="17">
        <f>ROUND(INDEX('Pop and Housing Units'!$B$2:$P$115,MATCH('Property Value Dist'!$B110,'Pop and Housing Units'!$B$2:$B$115,0),MATCH('Property Value Dist'!BK$2,'Pop and Housing Units'!$B$2:$P$2,0))*INDEX(Assumptions!$A$1:$H$16,MATCH('Property Value Dist'!BK$4,Assumptions!$A$1:$A$16,0),MATCH('Property Value Dist'!BK$2,Assumptions!$A$1:$H$1,0)),0)</f>
        <v>15779</v>
      </c>
      <c r="BL110" s="17">
        <f>ROUND(INDEX('Pop and Housing Units'!$B$2:$P$115,MATCH('Property Value Dist'!$B110,'Pop and Housing Units'!$B$2:$B$115,0),MATCH('Property Value Dist'!BL$2,'Pop and Housing Units'!$B$2:$P$2,0))*INDEX(Assumptions!$A$1:$H$16,MATCH('Property Value Dist'!BL$4,Assumptions!$A$1:$A$16,0),MATCH('Property Value Dist'!BL$2,Assumptions!$A$1:$H$1,0)),0)</f>
        <v>10217</v>
      </c>
      <c r="BM110" s="17">
        <f>ROUND(INDEX('Pop and Housing Units'!$B$2:$P$115,MATCH('Property Value Dist'!$B110,'Pop and Housing Units'!$B$2:$B$115,0),MATCH('Property Value Dist'!BM$2,'Pop and Housing Units'!$B$2:$P$2,0))*INDEX(Assumptions!$A$1:$H$16,MATCH('Property Value Dist'!BM$4,Assumptions!$A$1:$A$16,0),MATCH('Property Value Dist'!BM$2,Assumptions!$A$1:$H$1,0)),0)</f>
        <v>2043</v>
      </c>
      <c r="BN110" s="17">
        <f>ROUND(INDEX('Pop and Housing Units'!$B$2:$P$115,MATCH('Property Value Dist'!$B110,'Pop and Housing Units'!$B$2:$B$115,0),MATCH('Property Value Dist'!BN$2,'Pop and Housing Units'!$B$2:$P$2,0))*INDEX(Assumptions!$A$1:$H$16,MATCH('Property Value Dist'!BN$4,Assumptions!$A$1:$A$16,0),MATCH('Property Value Dist'!BN$2,Assumptions!$A$1:$H$1,0)),0)</f>
        <v>341</v>
      </c>
      <c r="BO110" s="17">
        <f>ROUND(INDEX('Pop and Housing Units'!$B$2:$P$115,MATCH('Property Value Dist'!$B110,'Pop and Housing Units'!$B$2:$B$115,0),MATCH('Property Value Dist'!BO$2,'Pop and Housing Units'!$B$2:$P$2,0))*INDEX(Assumptions!$A$1:$H$16,MATCH('Property Value Dist'!BO$4,Assumptions!$A$1:$A$16,0),MATCH('Property Value Dist'!BO$2,Assumptions!$A$1:$H$1,0)),0)</f>
        <v>5562</v>
      </c>
      <c r="BP110" s="17">
        <f>ROUND(INDEX('Pop and Housing Units'!$B$2:$P$115,MATCH('Property Value Dist'!$B110,'Pop and Housing Units'!$B$2:$B$115,0),MATCH('Property Value Dist'!BP$2,'Pop and Housing Units'!$B$2:$P$2,0))*INDEX(Assumptions!$A$1:$H$16,MATCH('Property Value Dist'!BP$4,Assumptions!$A$1:$A$16,0),MATCH('Property Value Dist'!BP$2,Assumptions!$A$1:$H$1,0)),0)</f>
        <v>29190</v>
      </c>
      <c r="BQ110" s="17">
        <f>ROUND(INDEX('Pop and Housing Units'!$B$2:$P$115,MATCH('Property Value Dist'!$B110,'Pop and Housing Units'!$B$2:$B$115,0),MATCH('Property Value Dist'!BQ$2,'Pop and Housing Units'!$B$2:$P$2,0))*INDEX(Assumptions!$A$1:$H$16,MATCH('Property Value Dist'!BQ$4,Assumptions!$A$1:$A$16,0),MATCH('Property Value Dist'!BQ$2,Assumptions!$A$1:$H$1,0)),0)</f>
        <v>60725</v>
      </c>
      <c r="BR110" s="17">
        <f>ROUND(INDEX('Pop and Housing Units'!$B$2:$P$115,MATCH('Property Value Dist'!$B110,'Pop and Housing Units'!$B$2:$B$115,0),MATCH('Property Value Dist'!BR$2,'Pop and Housing Units'!$B$2:$P$2,0))*INDEX(Assumptions!$A$1:$H$16,MATCH('Property Value Dist'!BR$4,Assumptions!$A$1:$A$16,0),MATCH('Property Value Dist'!BR$2,Assumptions!$A$1:$H$1,0)),0)</f>
        <v>51380</v>
      </c>
      <c r="BS110" s="17">
        <f>ROUND(INDEX('Pop and Housing Units'!$B$2:$P$115,MATCH('Property Value Dist'!$B110,'Pop and Housing Units'!$B$2:$B$115,0),MATCH('Property Value Dist'!BS$2,'Pop and Housing Units'!$B$2:$P$2,0))*INDEX(Assumptions!$A$1:$H$16,MATCH('Property Value Dist'!BS$4,Assumptions!$A$1:$A$16,0),MATCH('Property Value Dist'!BS$2,Assumptions!$A$1:$H$1,0)),0)</f>
        <v>61725</v>
      </c>
      <c r="BT110" s="17">
        <f>ROUND(INDEX('Pop and Housing Units'!$B$2:$P$115,MATCH('Property Value Dist'!$B110,'Pop and Housing Units'!$B$2:$B$115,0),MATCH('Property Value Dist'!BT$2,'Pop and Housing Units'!$B$2:$P$2,0))*INDEX(Assumptions!$A$1:$H$16,MATCH('Property Value Dist'!BT$4,Assumptions!$A$1:$A$16,0),MATCH('Property Value Dist'!BT$2,Assumptions!$A$1:$H$1,0)),0)</f>
        <v>39419</v>
      </c>
      <c r="BU110" s="17">
        <f>ROUND(INDEX('Pop and Housing Units'!$B$2:$P$115,MATCH('Property Value Dist'!$B110,'Pop and Housing Units'!$B$2:$B$115,0),MATCH('Property Value Dist'!BU$2,'Pop and Housing Units'!$B$2:$P$2,0))*INDEX(Assumptions!$A$1:$H$16,MATCH('Property Value Dist'!BU$4,Assumptions!$A$1:$A$16,0),MATCH('Property Value Dist'!BU$2,Assumptions!$A$1:$H$1,0)),0)</f>
        <v>22383</v>
      </c>
      <c r="BV110" s="17">
        <f>ROUND(INDEX('Pop and Housing Units'!$B$2:$P$115,MATCH('Property Value Dist'!$B110,'Pop and Housing Units'!$B$2:$B$115,0),MATCH('Property Value Dist'!BV$2,'Pop and Housing Units'!$B$2:$P$2,0))*INDEX(Assumptions!$A$1:$H$16,MATCH('Property Value Dist'!BV$4,Assumptions!$A$1:$A$16,0),MATCH('Property Value Dist'!BV$2,Assumptions!$A$1:$H$1,0)),0)</f>
        <v>65456</v>
      </c>
      <c r="BW110" s="17">
        <f>ROUND(INDEX('Pop and Housing Units'!$B$2:$P$115,MATCH('Property Value Dist'!$B110,'Pop and Housing Units'!$B$2:$B$115,0),MATCH('Property Value Dist'!BW$2,'Pop and Housing Units'!$B$2:$P$2,0))*INDEX(Assumptions!$A$1:$H$16,MATCH('Property Value Dist'!BW$4,Assumptions!$A$1:$A$16,0),MATCH('Property Value Dist'!BW$2,Assumptions!$A$1:$H$1,0)),0)</f>
        <v>30805</v>
      </c>
      <c r="BX110" s="17">
        <f>ROUND(INDEX('Pop and Housing Units'!$B$2:$P$115,MATCH('Property Value Dist'!$B110,'Pop and Housing Units'!$B$2:$B$115,0),MATCH('Property Value Dist'!BX$2,'Pop and Housing Units'!$B$2:$P$2,0))*INDEX(Assumptions!$A$1:$H$16,MATCH('Property Value Dist'!BX$4,Assumptions!$A$1:$A$16,0),MATCH('Property Value Dist'!BX$2,Assumptions!$A$1:$H$1,0)),0)</f>
        <v>11730</v>
      </c>
      <c r="BY110" s="17">
        <f>ROUND(INDEX('Pop and Housing Units'!$B$2:$P$115,MATCH('Property Value Dist'!$B110,'Pop and Housing Units'!$B$2:$B$115,0),MATCH('Property Value Dist'!BY$2,'Pop and Housing Units'!$B$2:$P$2,0))*INDEX(Assumptions!$A$1:$H$16,MATCH('Property Value Dist'!BY$4,Assumptions!$A$1:$A$16,0),MATCH('Property Value Dist'!BY$2,Assumptions!$A$1:$H$1,0)),0)</f>
        <v>6076</v>
      </c>
      <c r="BZ110" s="17">
        <f>ROUND(INDEX('Pop and Housing Units'!$B$2:$P$115,MATCH('Property Value Dist'!$B110,'Pop and Housing Units'!$B$2:$B$115,0),MATCH('Property Value Dist'!BZ$2,'Pop and Housing Units'!$B$2:$P$2,0))*INDEX(Assumptions!$A$1:$H$16,MATCH('Property Value Dist'!BZ$4,Assumptions!$A$1:$A$16,0),MATCH('Property Value Dist'!BZ$2,Assumptions!$A$1:$H$1,0)),0)</f>
        <v>4153</v>
      </c>
      <c r="CA110" s="17">
        <f>ROUND(INDEX('Pop and Housing Units'!$B$2:$P$115,MATCH('Property Value Dist'!$B110,'Pop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110" s="17">
        <f>ROUND(INDEX('Pop and Housing Units'!$B$2:$P$115,MATCH('Property Value Dist'!$B110,'Pop and Housing Units'!$B$2:$B$115,0),MATCH('Property Value Dist'!CB$2,'Pop and Housing Units'!$B$2:$P$2,0))*INDEX(Assumptions!$A$1:$H$16,MATCH('Property Value Dist'!CB$4,Assumptions!$A$1:$A$16,0),MATCH('Property Value Dist'!CB$2,Assumptions!$A$1:$H$1,0)),0)</f>
        <v>1538</v>
      </c>
    </row>
    <row r="111" spans="2:80">
      <c r="B111" s="18">
        <f t="shared" si="7"/>
        <v>2126</v>
      </c>
      <c r="C111" s="19">
        <f>ROUND(INDEX('Pop and Housing Units'!$B$2:$P$115,MATCH('Property Value Dist'!$B111,'Pop and Housing Units'!$B$2:$B$115,0),MATCH('Property Value Dist'!C$2,'Pop and Housing Units'!$B$2:$P$2,0))*INDEX(Assumptions!$A$1:$H$16,MATCH('Property Value Dist'!C$4,Assumptions!$A$1:$A$16,0),MATCH('Property Value Dist'!C$2,Assumptions!$A$1:$H$1,0)),0)</f>
        <v>4277991</v>
      </c>
      <c r="D111" s="19">
        <f>ROUND(INDEX('Pop and Housing Units'!$B$2:$P$115,MATCH('Property Value Dist'!$B111,'Pop and Housing Units'!$B$2:$B$115,0),MATCH('Property Value Dist'!D$2,'Pop and Housing Units'!$B$2:$P$2,0))*INDEX(Assumptions!$A$1:$H$16,MATCH('Property Value Dist'!D$4,Assumptions!$A$1:$A$16,0),MATCH('Property Value Dist'!D$2,Assumptions!$A$1:$H$1,0)),0)</f>
        <v>4566506</v>
      </c>
      <c r="E111" s="19">
        <f>ROUND(INDEX('Pop and Housing Units'!$B$2:$P$115,MATCH('Property Value Dist'!$B111,'Pop and Housing Units'!$B$2:$B$115,0),MATCH('Property Value Dist'!E$2,'Pop and Housing Units'!$B$2:$P$2,0))*INDEX(Assumptions!$A$1:$H$16,MATCH('Property Value Dist'!E$4,Assumptions!$A$1:$A$16,0),MATCH('Property Value Dist'!E$2,Assumptions!$A$1:$H$1,0)),0)</f>
        <v>6914427</v>
      </c>
      <c r="F111" s="19">
        <f>ROUND(INDEX('Pop and Housing Units'!$B$2:$P$115,MATCH('Property Value Dist'!$B111,'Pop and Housing Units'!$B$2:$B$115,0),MATCH('Property Value Dist'!F$2,'Pop and Housing Units'!$B$2:$P$2,0))*INDEX(Assumptions!$A$1:$H$16,MATCH('Property Value Dist'!F$4,Assumptions!$A$1:$A$16,0),MATCH('Property Value Dist'!F$2,Assumptions!$A$1:$H$1,0)),0)</f>
        <v>15957900</v>
      </c>
      <c r="G111" s="19">
        <f>ROUND(INDEX('Pop and Housing Units'!$B$2:$P$115,MATCH('Property Value Dist'!$B111,'Pop and Housing Units'!$B$2:$B$115,0),MATCH('Property Value Dist'!G$2,'Pop and Housing Units'!$B$2:$P$2,0))*INDEX(Assumptions!$A$1:$H$16,MATCH('Property Value Dist'!G$4,Assumptions!$A$1:$A$16,0),MATCH('Property Value Dist'!G$2,Assumptions!$A$1:$H$1,0)),0)</f>
        <v>10724823</v>
      </c>
      <c r="H111" s="19">
        <f>ROUND(INDEX('Pop and Housing Units'!$B$2:$P$115,MATCH('Property Value Dist'!$B111,'Pop and Housing Units'!$B$2:$B$115,0),MATCH('Property Value Dist'!H$2,'Pop and Housing Units'!$B$2:$P$2,0))*INDEX(Assumptions!$A$1:$H$16,MATCH('Property Value Dist'!H$4,Assumptions!$A$1:$A$16,0),MATCH('Property Value Dist'!H$2,Assumptions!$A$1:$H$1,0)),0)</f>
        <v>8138131</v>
      </c>
      <c r="I111" s="19">
        <f>ROUND(INDEX('Pop and Housing Units'!$B$2:$P$115,MATCH('Property Value Dist'!$B111,'Pop and Housing Units'!$B$2:$B$115,0),MATCH('Property Value Dist'!I$2,'Pop and Housing Units'!$B$2:$P$2,0))*INDEX(Assumptions!$A$1:$H$16,MATCH('Property Value Dist'!I$4,Assumptions!$A$1:$A$16,0),MATCH('Property Value Dist'!I$2,Assumptions!$A$1:$H$1,0)),0)</f>
        <v>22802685</v>
      </c>
      <c r="J111" s="19">
        <f>ROUND(INDEX('Pop and Housing Units'!$B$2:$P$115,MATCH('Property Value Dist'!$B111,'Pop and Housing Units'!$B$2:$B$115,0),MATCH('Property Value Dist'!J$2,'Pop and Housing Units'!$B$2:$P$2,0))*INDEX(Assumptions!$A$1:$H$16,MATCH('Property Value Dist'!J$4,Assumptions!$A$1:$A$16,0),MATCH('Property Value Dist'!J$2,Assumptions!$A$1:$H$1,0)),0)</f>
        <v>11451087</v>
      </c>
      <c r="K111" s="19">
        <f>ROUND(INDEX('Pop and Housing Units'!$B$2:$P$115,MATCH('Property Value Dist'!$B111,'Pop and Housing Units'!$B$2:$B$115,0),MATCH('Property Value Dist'!K$2,'Pop and Housing Units'!$B$2:$P$2,0))*INDEX(Assumptions!$A$1:$H$16,MATCH('Property Value Dist'!K$4,Assumptions!$A$1:$A$16,0),MATCH('Property Value Dist'!K$2,Assumptions!$A$1:$H$1,0)),0)</f>
        <v>5252975</v>
      </c>
      <c r="L111" s="19">
        <f>ROUND(INDEX('Pop and Housing Units'!$B$2:$P$115,MATCH('Property Value Dist'!$B111,'Pop and Housing Units'!$B$2:$B$115,0),MATCH('Property Value Dist'!L$2,'Pop and Housing Units'!$B$2:$P$2,0))*INDEX(Assumptions!$A$1:$H$16,MATCH('Property Value Dist'!L$4,Assumptions!$A$1:$A$16,0),MATCH('Property Value Dist'!L$2,Assumptions!$A$1:$H$1,0)),0)</f>
        <v>5700671</v>
      </c>
      <c r="M111" s="19">
        <f>ROUND(INDEX('Pop and Housing Units'!$B$2:$P$115,MATCH('Property Value Dist'!$B111,'Pop and Housing Units'!$B$2:$B$115,0),MATCH('Property Value Dist'!M$2,'Pop and Housing Units'!$B$2:$P$2,0))*INDEX(Assumptions!$A$1:$H$16,MATCH('Property Value Dist'!M$4,Assumptions!$A$1:$A$16,0),MATCH('Property Value Dist'!M$2,Assumptions!$A$1:$H$1,0)),0)</f>
        <v>1979814</v>
      </c>
      <c r="N111" s="19">
        <f>ROUND(INDEX('Pop and Housing Units'!$B$2:$P$115,MATCH('Property Value Dist'!$B111,'Pop and Housing Units'!$B$2:$B$115,0),MATCH('Property Value Dist'!N$2,'Pop and Housing Units'!$B$2:$P$2,0))*INDEX(Assumptions!$A$1:$H$16,MATCH('Property Value Dist'!N$4,Assumptions!$A$1:$A$16,0),MATCH('Property Value Dist'!N$2,Assumptions!$A$1:$H$1,0)),0)</f>
        <v>1124216</v>
      </c>
      <c r="O111" s="19">
        <f>ROUND(INDEX('Pop and Housing Units'!$B$2:$P$115,MATCH('Property Value Dist'!$B111,'Pop and Housing Units'!$B$2:$B$115,0),MATCH('Property Value Dist'!O$2,'Pop and Housing Units'!$B$2:$P$2,0))*INDEX(Assumptions!$A$1:$H$16,MATCH('Property Value Dist'!O$4,Assumptions!$A$1:$A$16,0),MATCH('Property Value Dist'!O$2,Assumptions!$A$1:$H$1,0)),0)</f>
        <v>596929</v>
      </c>
      <c r="P111" s="19">
        <f>ROUND(INDEX('Pop and Housing Units'!$B$2:$P$115,MATCH('Property Value Dist'!$B111,'Pop and Housing Units'!$B$2:$B$115,0),MATCH('Property Value Dist'!P$2,'Pop and Housing Units'!$B$2:$P$2,0))*INDEX(Assumptions!$A$1:$H$16,MATCH('Property Value Dist'!P$4,Assumptions!$A$1:$A$16,0),MATCH('Property Value Dist'!P$2,Assumptions!$A$1:$H$1,0)),0)</f>
        <v>4351434</v>
      </c>
      <c r="Q111" s="19">
        <f>ROUND(INDEX('Pop and Housing Units'!$B$2:$P$115,MATCH('Property Value Dist'!$B111,'Pop and Housing Units'!$B$2:$B$115,0),MATCH('Property Value Dist'!Q$2,'Pop and Housing Units'!$B$2:$P$2,0))*INDEX(Assumptions!$A$1:$H$16,MATCH('Property Value Dist'!Q$4,Assumptions!$A$1:$A$16,0),MATCH('Property Value Dist'!Q$2,Assumptions!$A$1:$H$1,0)),0)</f>
        <v>3691501</v>
      </c>
      <c r="R111" s="19">
        <f>ROUND(INDEX('Pop and Housing Units'!$B$2:$P$115,MATCH('Property Value Dist'!$B111,'Pop and Housing Units'!$B$2:$B$115,0),MATCH('Property Value Dist'!R$2,'Pop and Housing Units'!$B$2:$P$2,0))*INDEX(Assumptions!$A$1:$H$16,MATCH('Property Value Dist'!R$4,Assumptions!$A$1:$A$16,0),MATCH('Property Value Dist'!R$2,Assumptions!$A$1:$H$1,0)),0)</f>
        <v>4763893</v>
      </c>
      <c r="S111" s="19">
        <f>ROUND(INDEX('Pop and Housing Units'!$B$2:$P$115,MATCH('Property Value Dist'!$B111,'Pop and Housing Units'!$B$2:$B$115,0),MATCH('Property Value Dist'!S$2,'Pop and Housing Units'!$B$2:$P$2,0))*INDEX(Assumptions!$A$1:$H$16,MATCH('Property Value Dist'!S$4,Assumptions!$A$1:$A$16,0),MATCH('Property Value Dist'!S$2,Assumptions!$A$1:$H$1,0)),0)</f>
        <v>10524560</v>
      </c>
      <c r="T111" s="19">
        <f>ROUND(INDEX('Pop and Housing Units'!$B$2:$P$115,MATCH('Property Value Dist'!$B111,'Pop and Housing Units'!$B$2:$B$115,0),MATCH('Property Value Dist'!T$2,'Pop and Housing Units'!$B$2:$P$2,0))*INDEX(Assumptions!$A$1:$H$16,MATCH('Property Value Dist'!T$4,Assumptions!$A$1:$A$16,0),MATCH('Property Value Dist'!T$2,Assumptions!$A$1:$H$1,0)),0)</f>
        <v>7699221</v>
      </c>
      <c r="U111" s="19">
        <f>ROUND(INDEX('Pop and Housing Units'!$B$2:$P$115,MATCH('Property Value Dist'!$B111,'Pop and Housing Units'!$B$2:$B$115,0),MATCH('Property Value Dist'!U$2,'Pop and Housing Units'!$B$2:$P$2,0))*INDEX(Assumptions!$A$1:$H$16,MATCH('Property Value Dist'!U$4,Assumptions!$A$1:$A$16,0),MATCH('Property Value Dist'!U$2,Assumptions!$A$1:$H$1,0)),0)</f>
        <v>6509966</v>
      </c>
      <c r="V111" s="19">
        <f>ROUND(INDEX('Pop and Housing Units'!$B$2:$P$115,MATCH('Property Value Dist'!$B111,'Pop and Housing Units'!$B$2:$B$115,0),MATCH('Property Value Dist'!V$2,'Pop and Housing Units'!$B$2:$P$2,0))*INDEX(Assumptions!$A$1:$H$16,MATCH('Property Value Dist'!V$4,Assumptions!$A$1:$A$16,0),MATCH('Property Value Dist'!V$2,Assumptions!$A$1:$H$1,0)),0)</f>
        <v>16800799</v>
      </c>
      <c r="W111" s="19">
        <f>ROUND(INDEX('Pop and Housing Units'!$B$2:$P$115,MATCH('Property Value Dist'!$B111,'Pop and Housing Units'!$B$2:$B$115,0),MATCH('Property Value Dist'!W$2,'Pop and Housing Units'!$B$2:$P$2,0))*INDEX(Assumptions!$A$1:$H$16,MATCH('Property Value Dist'!W$4,Assumptions!$A$1:$A$16,0),MATCH('Property Value Dist'!W$2,Assumptions!$A$1:$H$1,0)),0)</f>
        <v>7740466</v>
      </c>
      <c r="X111" s="19">
        <f>ROUND(INDEX('Pop and Housing Units'!$B$2:$P$115,MATCH('Property Value Dist'!$B111,'Pop and Housing Units'!$B$2:$B$115,0),MATCH('Property Value Dist'!X$2,'Pop and Housing Units'!$B$2:$P$2,0))*INDEX(Assumptions!$A$1:$H$16,MATCH('Property Value Dist'!X$4,Assumptions!$A$1:$A$16,0),MATCH('Property Value Dist'!X$2,Assumptions!$A$1:$H$1,0)),0)</f>
        <v>3340912</v>
      </c>
      <c r="Y111" s="19">
        <f>ROUND(INDEX('Pop and Housing Units'!$B$2:$P$115,MATCH('Property Value Dist'!$B111,'Pop and Housing Units'!$B$2:$B$115,0),MATCH('Property Value Dist'!Y$2,'Pop and Housing Units'!$B$2:$P$2,0))*INDEX(Assumptions!$A$1:$H$16,MATCH('Property Value Dist'!Y$4,Assumptions!$A$1:$A$16,0),MATCH('Property Value Dist'!Y$2,Assumptions!$A$1:$H$1,0)),0)</f>
        <v>2131034</v>
      </c>
      <c r="Z111" s="19">
        <f>ROUND(INDEX('Pop and Housing Units'!$B$2:$P$115,MATCH('Property Value Dist'!$B111,'Pop and Housing Units'!$B$2:$B$115,0),MATCH('Property Value Dist'!Z$2,'Pop and Housing Units'!$B$2:$P$2,0))*INDEX(Assumptions!$A$1:$H$16,MATCH('Property Value Dist'!Z$4,Assumptions!$A$1:$A$16,0),MATCH('Property Value Dist'!Z$2,Assumptions!$A$1:$H$1,0)),0)</f>
        <v>549944</v>
      </c>
      <c r="AA111" s="19">
        <f>ROUND(INDEX('Pop and Housing Units'!$B$2:$P$115,MATCH('Property Value Dist'!$B111,'Pop and Housing Units'!$B$2:$B$115,0),MATCH('Property Value Dist'!AA$2,'Pop and Housing Units'!$B$2:$P$2,0))*INDEX(Assumptions!$A$1:$H$16,MATCH('Property Value Dist'!AA$4,Assumptions!$A$1:$A$16,0),MATCH('Property Value Dist'!AA$2,Assumptions!$A$1:$H$1,0)),0)</f>
        <v>384961</v>
      </c>
      <c r="AB111" s="19">
        <f>ROUND(INDEX('Pop and Housing Units'!$B$2:$P$115,MATCH('Property Value Dist'!$B111,'Pop and Housing Units'!$B$2:$B$115,0),MATCH('Property Value Dist'!AB$2,'Pop and Housing Units'!$B$2:$P$2,0))*INDEX(Assumptions!$A$1:$H$16,MATCH('Property Value Dist'!AB$4,Assumptions!$A$1:$A$16,0),MATCH('Property Value Dist'!AB$2,Assumptions!$A$1:$H$1,0)),0)</f>
        <v>254349</v>
      </c>
      <c r="AC111" s="19">
        <f>ROUND(INDEX('Pop and Housing Units'!$B$2:$P$115,MATCH('Property Value Dist'!$B111,'Pop and Housing Units'!$B$2:$B$115,0),MATCH('Property Value Dist'!AC$2,'Pop and Housing Units'!$B$2:$P$2,0))*INDEX(Assumptions!$A$1:$H$16,MATCH('Property Value Dist'!AC$4,Assumptions!$A$1:$A$16,0),MATCH('Property Value Dist'!AC$2,Assumptions!$A$1:$H$1,0)),0)</f>
        <v>2776186</v>
      </c>
      <c r="AD111" s="19">
        <f>ROUND(INDEX('Pop and Housing Units'!$B$2:$P$115,MATCH('Property Value Dist'!$B111,'Pop and Housing Units'!$B$2:$B$115,0),MATCH('Property Value Dist'!AD$2,'Pop and Housing Units'!$B$2:$P$2,0))*INDEX(Assumptions!$A$1:$H$16,MATCH('Property Value Dist'!AD$4,Assumptions!$A$1:$A$16,0),MATCH('Property Value Dist'!AD$2,Assumptions!$A$1:$H$1,0)),0)</f>
        <v>4858326</v>
      </c>
      <c r="AE111" s="19">
        <f>ROUND(INDEX('Pop and Housing Units'!$B$2:$P$115,MATCH('Property Value Dist'!$B111,'Pop and Housing Units'!$B$2:$B$115,0),MATCH('Property Value Dist'!AE$2,'Pop and Housing Units'!$B$2:$P$2,0))*INDEX(Assumptions!$A$1:$H$16,MATCH('Property Value Dist'!AE$4,Assumptions!$A$1:$A$16,0),MATCH('Property Value Dist'!AE$2,Assumptions!$A$1:$H$1,0)),0)</f>
        <v>8757464</v>
      </c>
      <c r="AF111" s="19">
        <f>ROUND(INDEX('Pop and Housing Units'!$B$2:$P$115,MATCH('Property Value Dist'!$B111,'Pop and Housing Units'!$B$2:$B$115,0),MATCH('Property Value Dist'!AF$2,'Pop and Housing Units'!$B$2:$P$2,0))*INDEX(Assumptions!$A$1:$H$16,MATCH('Property Value Dist'!AF$4,Assumptions!$A$1:$A$16,0),MATCH('Property Value Dist'!AF$2,Assumptions!$A$1:$H$1,0)),0)</f>
        <v>16852074</v>
      </c>
      <c r="AG111" s="19">
        <f>ROUND(INDEX('Pop and Housing Units'!$B$2:$P$115,MATCH('Property Value Dist'!$B111,'Pop and Housing Units'!$B$2:$B$115,0),MATCH('Property Value Dist'!AG$2,'Pop and Housing Units'!$B$2:$P$2,0))*INDEX(Assumptions!$A$1:$H$16,MATCH('Property Value Dist'!AG$4,Assumptions!$A$1:$A$16,0),MATCH('Property Value Dist'!AG$2,Assumptions!$A$1:$H$1,0)),0)</f>
        <v>8211585</v>
      </c>
      <c r="AH111" s="19">
        <f>ROUND(INDEX('Pop and Housing Units'!$B$2:$P$115,MATCH('Property Value Dist'!$B111,'Pop and Housing Units'!$B$2:$B$115,0),MATCH('Property Value Dist'!AH$2,'Pop and Housing Units'!$B$2:$P$2,0))*INDEX(Assumptions!$A$1:$H$16,MATCH('Property Value Dist'!AH$4,Assumptions!$A$1:$A$16,0),MATCH('Property Value Dist'!AH$2,Assumptions!$A$1:$H$1,0)),0)</f>
        <v>5934488</v>
      </c>
      <c r="AI111" s="19">
        <f>ROUND(INDEX('Pop and Housing Units'!$B$2:$P$115,MATCH('Property Value Dist'!$B111,'Pop and Housing Units'!$B$2:$B$115,0),MATCH('Property Value Dist'!AI$2,'Pop and Housing Units'!$B$2:$P$2,0))*INDEX(Assumptions!$A$1:$H$16,MATCH('Property Value Dist'!AI$4,Assumptions!$A$1:$A$16,0),MATCH('Property Value Dist'!AI$2,Assumptions!$A$1:$H$1,0)),0)</f>
        <v>14769935</v>
      </c>
      <c r="AJ111" s="19">
        <f>ROUND(INDEX('Pop and Housing Units'!$B$2:$P$115,MATCH('Property Value Dist'!$B111,'Pop and Housing Units'!$B$2:$B$115,0),MATCH('Property Value Dist'!AJ$2,'Pop and Housing Units'!$B$2:$P$2,0))*INDEX(Assumptions!$A$1:$H$16,MATCH('Property Value Dist'!AJ$4,Assumptions!$A$1:$A$16,0),MATCH('Property Value Dist'!AJ$2,Assumptions!$A$1:$H$1,0)),0)</f>
        <v>7860662</v>
      </c>
      <c r="AK111" s="19">
        <f>ROUND(INDEX('Pop and Housing Units'!$B$2:$P$115,MATCH('Property Value Dist'!$B111,'Pop and Housing Units'!$B$2:$B$115,0),MATCH('Property Value Dist'!AK$2,'Pop and Housing Units'!$B$2:$P$2,0))*INDEX(Assumptions!$A$1:$H$16,MATCH('Property Value Dist'!AK$4,Assumptions!$A$1:$A$16,0),MATCH('Property Value Dist'!AK$2,Assumptions!$A$1:$H$1,0)),0)</f>
        <v>3384452</v>
      </c>
      <c r="AL111" s="19">
        <f>ROUND(INDEX('Pop and Housing Units'!$B$2:$P$115,MATCH('Property Value Dist'!$B111,'Pop and Housing Units'!$B$2:$B$115,0),MATCH('Property Value Dist'!AL$2,'Pop and Housing Units'!$B$2:$P$2,0))*INDEX(Assumptions!$A$1:$H$16,MATCH('Property Value Dist'!AL$4,Assumptions!$A$1:$A$16,0),MATCH('Property Value Dist'!AL$2,Assumptions!$A$1:$H$1,0)),0)</f>
        <v>3322066</v>
      </c>
      <c r="AM111" s="19">
        <f>ROUND(INDEX('Pop and Housing Units'!$B$2:$P$115,MATCH('Property Value Dist'!$B111,'Pop and Housing Units'!$B$2:$B$115,0),MATCH('Property Value Dist'!AM$2,'Pop and Housing Units'!$B$2:$P$2,0))*INDEX(Assumptions!$A$1:$H$16,MATCH('Property Value Dist'!AM$4,Assumptions!$A$1:$A$16,0),MATCH('Property Value Dist'!AM$2,Assumptions!$A$1:$H$1,0)),0)</f>
        <v>678450</v>
      </c>
      <c r="AN111" s="19">
        <f>ROUND(INDEX('Pop and Housing Units'!$B$2:$P$115,MATCH('Property Value Dist'!$B111,'Pop and Housing Units'!$B$2:$B$115,0),MATCH('Property Value Dist'!AN$2,'Pop and Housing Units'!$B$2:$P$2,0))*INDEX(Assumptions!$A$1:$H$16,MATCH('Property Value Dist'!AN$4,Assumptions!$A$1:$A$16,0),MATCH('Property Value Dist'!AN$2,Assumptions!$A$1:$H$1,0)),0)</f>
        <v>280738</v>
      </c>
      <c r="AO111" s="19">
        <f>ROUND(INDEX('Pop and Housing Units'!$B$2:$P$115,MATCH('Property Value Dist'!$B111,'Pop and Housing Units'!$B$2:$B$115,0),MATCH('Property Value Dist'!AO$2,'Pop and Housing Units'!$B$2:$P$2,0))*INDEX(Assumptions!$A$1:$H$16,MATCH('Property Value Dist'!AO$4,Assumptions!$A$1:$A$16,0),MATCH('Property Value Dist'!AO$2,Assumptions!$A$1:$H$1,0)),0)</f>
        <v>296334</v>
      </c>
      <c r="AP111" s="19">
        <f>ROUND(INDEX('Pop and Housing Units'!$B$2:$P$115,MATCH('Property Value Dist'!$B111,'Pop and Housing Units'!$B$2:$B$115,0),MATCH('Property Value Dist'!AP$2,'Pop and Housing Units'!$B$2:$P$2,0))*INDEX(Assumptions!$A$1:$H$16,MATCH('Property Value Dist'!AP$4,Assumptions!$A$1:$A$16,0),MATCH('Property Value Dist'!AP$2,Assumptions!$A$1:$H$1,0)),0)</f>
        <v>178993</v>
      </c>
      <c r="AQ111" s="19">
        <f>ROUND(INDEX('Pop and Housing Units'!$B$2:$P$115,MATCH('Property Value Dist'!$B111,'Pop and Housing Units'!$B$2:$B$115,0),MATCH('Property Value Dist'!AQ$2,'Pop and Housing Units'!$B$2:$P$2,0))*INDEX(Assumptions!$A$1:$H$16,MATCH('Property Value Dist'!AQ$4,Assumptions!$A$1:$A$16,0),MATCH('Property Value Dist'!AQ$2,Assumptions!$A$1:$H$1,0)),0)</f>
        <v>179563</v>
      </c>
      <c r="AR111" s="19">
        <f>ROUND(INDEX('Pop and Housing Units'!$B$2:$P$115,MATCH('Property Value Dist'!$B111,'Pop and Housing Units'!$B$2:$B$115,0),MATCH('Property Value Dist'!AR$2,'Pop and Housing Units'!$B$2:$P$2,0))*INDEX(Assumptions!$A$1:$H$16,MATCH('Property Value Dist'!AR$4,Assumptions!$A$1:$A$16,0),MATCH('Property Value Dist'!AR$2,Assumptions!$A$1:$H$1,0)),0)</f>
        <v>150080</v>
      </c>
      <c r="AS111" s="19">
        <f>ROUND(INDEX('Pop and Housing Units'!$B$2:$P$115,MATCH('Property Value Dist'!$B111,'Pop and Housing Units'!$B$2:$B$115,0),MATCH('Property Value Dist'!AS$2,'Pop and Housing Units'!$B$2:$P$2,0))*INDEX(Assumptions!$A$1:$H$16,MATCH('Property Value Dist'!AS$4,Assumptions!$A$1:$A$16,0),MATCH('Property Value Dist'!AS$2,Assumptions!$A$1:$H$1,0)),0)</f>
        <v>164156</v>
      </c>
      <c r="AT111" s="19">
        <f>ROUND(INDEX('Pop and Housing Units'!$B$2:$P$115,MATCH('Property Value Dist'!$B111,'Pop and Housing Units'!$B$2:$B$115,0),MATCH('Property Value Dist'!AT$2,'Pop and Housing Units'!$B$2:$P$2,0))*INDEX(Assumptions!$A$1:$H$16,MATCH('Property Value Dist'!AT$4,Assumptions!$A$1:$A$16,0),MATCH('Property Value Dist'!AT$2,Assumptions!$A$1:$H$1,0)),0)</f>
        <v>83314</v>
      </c>
      <c r="AU111" s="19">
        <f>ROUND(INDEX('Pop and Housing Units'!$B$2:$P$115,MATCH('Property Value Dist'!$B111,'Pop and Housing Units'!$B$2:$B$115,0),MATCH('Property Value Dist'!AU$2,'Pop and Housing Units'!$B$2:$P$2,0))*INDEX(Assumptions!$A$1:$H$16,MATCH('Property Value Dist'!AU$4,Assumptions!$A$1:$A$16,0),MATCH('Property Value Dist'!AU$2,Assumptions!$A$1:$H$1,0)),0)</f>
        <v>32051</v>
      </c>
      <c r="AV111" s="19">
        <f>ROUND(INDEX('Pop and Housing Units'!$B$2:$P$115,MATCH('Property Value Dist'!$B111,'Pop and Housing Units'!$B$2:$B$115,0),MATCH('Property Value Dist'!AV$2,'Pop and Housing Units'!$B$2:$P$2,0))*INDEX(Assumptions!$A$1:$H$16,MATCH('Property Value Dist'!AV$4,Assumptions!$A$1:$A$16,0),MATCH('Property Value Dist'!AV$2,Assumptions!$A$1:$H$1,0)),0)</f>
        <v>96344</v>
      </c>
      <c r="AW111" s="19">
        <f>ROUND(INDEX('Pop and Housing Units'!$B$2:$P$115,MATCH('Property Value Dist'!$B111,'Pop and Housing Units'!$B$2:$B$115,0),MATCH('Property Value Dist'!AW$2,'Pop and Housing Units'!$B$2:$P$2,0))*INDEX(Assumptions!$A$1:$H$16,MATCH('Property Value Dist'!AW$4,Assumptions!$A$1:$A$16,0),MATCH('Property Value Dist'!AW$2,Assumptions!$A$1:$H$1,0)),0)</f>
        <v>27676</v>
      </c>
      <c r="AX111" s="19">
        <f>ROUND(INDEX('Pop and Housing Units'!$B$2:$P$115,MATCH('Property Value Dist'!$B111,'Pop and Housing Units'!$B$2:$B$115,0),MATCH('Property Value Dist'!AX$2,'Pop and Housing Units'!$B$2:$P$2,0))*INDEX(Assumptions!$A$1:$H$16,MATCH('Property Value Dist'!AX$4,Assumptions!$A$1:$A$16,0),MATCH('Property Value Dist'!AX$2,Assumptions!$A$1:$H$1,0)),0)</f>
        <v>17405</v>
      </c>
      <c r="AY111" s="19">
        <f>ROUND(INDEX('Pop and Housing Units'!$B$2:$P$115,MATCH('Property Value Dist'!$B111,'Pop and Housing Units'!$B$2:$B$115,0),MATCH('Property Value Dist'!AY$2,'Pop and Housing Units'!$B$2:$P$2,0))*INDEX(Assumptions!$A$1:$H$16,MATCH('Property Value Dist'!AY$4,Assumptions!$A$1:$A$16,0),MATCH('Property Value Dist'!AY$2,Assumptions!$A$1:$H$1,0)),0)</f>
        <v>10272</v>
      </c>
      <c r="AZ111" s="19">
        <f>ROUND(INDEX('Pop and Housing Units'!$B$2:$P$115,MATCH('Property Value Dist'!$B111,'Pop and Housing Units'!$B$2:$B$115,0),MATCH('Property Value Dist'!AZ$2,'Pop and Housing Units'!$B$2:$P$2,0))*INDEX(Assumptions!$A$1:$H$16,MATCH('Property Value Dist'!AZ$4,Assumptions!$A$1:$A$16,0),MATCH('Property Value Dist'!AZ$2,Assumptions!$A$1:$H$1,0)),0)</f>
        <v>2473</v>
      </c>
      <c r="BA111" s="19">
        <f>ROUND(INDEX('Pop and Housing Units'!$B$2:$P$115,MATCH('Property Value Dist'!$B111,'Pop and Housing Units'!$B$2:$B$115,0),MATCH('Property Value Dist'!BA$2,'Pop and Housing Units'!$B$2:$P$2,0))*INDEX(Assumptions!$A$1:$H$16,MATCH('Property Value Dist'!BA$4,Assumptions!$A$1:$A$16,0),MATCH('Property Value Dist'!BA$2,Assumptions!$A$1:$H$1,0)),0)</f>
        <v>5706</v>
      </c>
      <c r="BB111" s="19">
        <f>ROUND(INDEX('Pop and Housing Units'!$B$2:$P$115,MATCH('Property Value Dist'!$B111,'Pop and Housing Units'!$B$2:$B$115,0),MATCH('Property Value Dist'!BB$2,'Pop and Housing Units'!$B$2:$P$2,0))*INDEX(Assumptions!$A$1:$H$16,MATCH('Property Value Dist'!BB$4,Assumptions!$A$1:$A$16,0),MATCH('Property Value Dist'!BB$2,Assumptions!$A$1:$H$1,0)),0)</f>
        <v>3043</v>
      </c>
      <c r="BC111" s="19">
        <f>ROUND(INDEX('Pop and Housing Units'!$B$2:$P$115,MATCH('Property Value Dist'!$B111,'Pop and Housing Units'!$B$2:$B$115,0),MATCH('Property Value Dist'!BC$2,'Pop and Housing Units'!$B$2:$P$2,0))*INDEX(Assumptions!$A$1:$H$16,MATCH('Property Value Dist'!BC$4,Assumptions!$A$1:$A$16,0),MATCH('Property Value Dist'!BC$2,Assumptions!$A$1:$H$1,0)),0)</f>
        <v>113602</v>
      </c>
      <c r="BD111" s="19">
        <f>ROUND(INDEX('Pop and Housing Units'!$B$2:$P$115,MATCH('Property Value Dist'!$B111,'Pop and Housing Units'!$B$2:$B$115,0),MATCH('Property Value Dist'!BD$2,'Pop and Housing Units'!$B$2:$P$2,0))*INDEX(Assumptions!$A$1:$H$16,MATCH('Property Value Dist'!BD$4,Assumptions!$A$1:$A$16,0),MATCH('Property Value Dist'!BD$2,Assumptions!$A$1:$H$1,0)),0)</f>
        <v>159339</v>
      </c>
      <c r="BE111" s="19">
        <f>ROUND(INDEX('Pop and Housing Units'!$B$2:$P$115,MATCH('Property Value Dist'!$B111,'Pop and Housing Units'!$B$2:$B$115,0),MATCH('Property Value Dist'!BE$2,'Pop and Housing Units'!$B$2:$P$2,0))*INDEX(Assumptions!$A$1:$H$16,MATCH('Property Value Dist'!BE$4,Assumptions!$A$1:$A$16,0),MATCH('Property Value Dist'!BE$2,Assumptions!$A$1:$H$1,0)),0)</f>
        <v>215684</v>
      </c>
      <c r="BF111" s="19">
        <f>ROUND(INDEX('Pop and Housing Units'!$B$2:$P$115,MATCH('Property Value Dist'!$B111,'Pop and Housing Units'!$B$2:$B$115,0),MATCH('Property Value Dist'!BF$2,'Pop and Housing Units'!$B$2:$P$2,0))*INDEX(Assumptions!$A$1:$H$16,MATCH('Property Value Dist'!BF$4,Assumptions!$A$1:$A$16,0),MATCH('Property Value Dist'!BF$2,Assumptions!$A$1:$H$1,0)),0)</f>
        <v>212947</v>
      </c>
      <c r="BG111" s="19">
        <f>ROUND(INDEX('Pop and Housing Units'!$B$2:$P$115,MATCH('Property Value Dist'!$B111,'Pop and Housing Units'!$B$2:$B$115,0),MATCH('Property Value Dist'!BG$2,'Pop and Housing Units'!$B$2:$P$2,0))*INDEX(Assumptions!$A$1:$H$16,MATCH('Property Value Dist'!BG$4,Assumptions!$A$1:$A$16,0),MATCH('Property Value Dist'!BG$2,Assumptions!$A$1:$H$1,0)),0)</f>
        <v>135957</v>
      </c>
      <c r="BH111" s="19">
        <f>ROUND(INDEX('Pop and Housing Units'!$B$2:$P$115,MATCH('Property Value Dist'!$B111,'Pop and Housing Units'!$B$2:$B$115,0),MATCH('Property Value Dist'!BH$2,'Pop and Housing Units'!$B$2:$P$2,0))*INDEX(Assumptions!$A$1:$H$16,MATCH('Property Value Dist'!BH$4,Assumptions!$A$1:$A$16,0),MATCH('Property Value Dist'!BH$2,Assumptions!$A$1:$H$1,0)),0)</f>
        <v>77446</v>
      </c>
      <c r="BI111" s="19">
        <f>ROUND(INDEX('Pop and Housing Units'!$B$2:$P$115,MATCH('Property Value Dist'!$B111,'Pop and Housing Units'!$B$2:$B$115,0),MATCH('Property Value Dist'!BI$2,'Pop and Housing Units'!$B$2:$P$2,0))*INDEX(Assumptions!$A$1:$H$16,MATCH('Property Value Dist'!BI$4,Assumptions!$A$1:$A$16,0),MATCH('Property Value Dist'!BI$2,Assumptions!$A$1:$H$1,0)),0)</f>
        <v>143713</v>
      </c>
      <c r="BJ111" s="19">
        <f>ROUND(INDEX('Pop and Housing Units'!$B$2:$P$115,MATCH('Property Value Dist'!$B111,'Pop and Housing Units'!$B$2:$B$115,0),MATCH('Property Value Dist'!BJ$2,'Pop and Housing Units'!$B$2:$P$2,0))*INDEX(Assumptions!$A$1:$H$16,MATCH('Property Value Dist'!BJ$4,Assumptions!$A$1:$A$16,0),MATCH('Property Value Dist'!BJ$2,Assumptions!$A$1:$H$1,0)),0)</f>
        <v>47790</v>
      </c>
      <c r="BK111" s="19">
        <f>ROUND(INDEX('Pop and Housing Units'!$B$2:$P$115,MATCH('Property Value Dist'!$B111,'Pop and Housing Units'!$B$2:$B$115,0),MATCH('Property Value Dist'!BK$2,'Pop and Housing Units'!$B$2:$P$2,0))*INDEX(Assumptions!$A$1:$H$16,MATCH('Property Value Dist'!BK$4,Assumptions!$A$1:$A$16,0),MATCH('Property Value Dist'!BK$2,Assumptions!$A$1:$H$1,0)),0)</f>
        <v>15854</v>
      </c>
      <c r="BL111" s="19">
        <f>ROUND(INDEX('Pop and Housing Units'!$B$2:$P$115,MATCH('Property Value Dist'!$B111,'Pop and Housing Units'!$B$2:$B$115,0),MATCH('Property Value Dist'!BL$2,'Pop and Housing Units'!$B$2:$P$2,0))*INDEX(Assumptions!$A$1:$H$16,MATCH('Property Value Dist'!BL$4,Assumptions!$A$1:$A$16,0),MATCH('Property Value Dist'!BL$2,Assumptions!$A$1:$H$1,0)),0)</f>
        <v>10265</v>
      </c>
      <c r="BM111" s="19">
        <f>ROUND(INDEX('Pop and Housing Units'!$B$2:$P$115,MATCH('Property Value Dist'!$B111,'Pop and Housing Units'!$B$2:$B$115,0),MATCH('Property Value Dist'!BM$2,'Pop and Housing Units'!$B$2:$P$2,0))*INDEX(Assumptions!$A$1:$H$16,MATCH('Property Value Dist'!BM$4,Assumptions!$A$1:$A$16,0),MATCH('Property Value Dist'!BM$2,Assumptions!$A$1:$H$1,0)),0)</f>
        <v>2053</v>
      </c>
      <c r="BN111" s="19">
        <f>ROUND(INDEX('Pop and Housing Units'!$B$2:$P$115,MATCH('Property Value Dist'!$B111,'Pop and Housing Units'!$B$2:$B$115,0),MATCH('Property Value Dist'!BN$2,'Pop and Housing Units'!$B$2:$P$2,0))*INDEX(Assumptions!$A$1:$H$16,MATCH('Property Value Dist'!BN$4,Assumptions!$A$1:$A$16,0),MATCH('Property Value Dist'!BN$2,Assumptions!$A$1:$H$1,0)),0)</f>
        <v>342</v>
      </c>
      <c r="BO111" s="19">
        <f>ROUND(INDEX('Pop and Housing Units'!$B$2:$P$115,MATCH('Property Value Dist'!$B111,'Pop and Housing Units'!$B$2:$B$115,0),MATCH('Property Value Dist'!BO$2,'Pop and Housing Units'!$B$2:$P$2,0))*INDEX(Assumptions!$A$1:$H$16,MATCH('Property Value Dist'!BO$4,Assumptions!$A$1:$A$16,0),MATCH('Property Value Dist'!BO$2,Assumptions!$A$1:$H$1,0)),0)</f>
        <v>5589</v>
      </c>
      <c r="BP111" s="19">
        <f>ROUND(INDEX('Pop and Housing Units'!$B$2:$P$115,MATCH('Property Value Dist'!$B111,'Pop and Housing Units'!$B$2:$B$115,0),MATCH('Property Value Dist'!BP$2,'Pop and Housing Units'!$B$2:$P$2,0))*INDEX(Assumptions!$A$1:$H$16,MATCH('Property Value Dist'!BP$4,Assumptions!$A$1:$A$16,0),MATCH('Property Value Dist'!BP$2,Assumptions!$A$1:$H$1,0)),0)</f>
        <v>29481</v>
      </c>
      <c r="BQ111" s="19">
        <f>ROUND(INDEX('Pop and Housing Units'!$B$2:$P$115,MATCH('Property Value Dist'!$B111,'Pop and Housing Units'!$B$2:$B$115,0),MATCH('Property Value Dist'!BQ$2,'Pop and Housing Units'!$B$2:$P$2,0))*INDEX(Assumptions!$A$1:$H$16,MATCH('Property Value Dist'!BQ$4,Assumptions!$A$1:$A$16,0),MATCH('Property Value Dist'!BQ$2,Assumptions!$A$1:$H$1,0)),0)</f>
        <v>61332</v>
      </c>
      <c r="BR111" s="19">
        <f>ROUND(INDEX('Pop and Housing Units'!$B$2:$P$115,MATCH('Property Value Dist'!$B111,'Pop and Housing Units'!$B$2:$B$115,0),MATCH('Property Value Dist'!BR$2,'Pop and Housing Units'!$B$2:$P$2,0))*INDEX(Assumptions!$A$1:$H$16,MATCH('Property Value Dist'!BR$4,Assumptions!$A$1:$A$16,0),MATCH('Property Value Dist'!BR$2,Assumptions!$A$1:$H$1,0)),0)</f>
        <v>51893</v>
      </c>
      <c r="BS111" s="19">
        <f>ROUND(INDEX('Pop and Housing Units'!$B$2:$P$115,MATCH('Property Value Dist'!$B111,'Pop and Housing Units'!$B$2:$B$115,0),MATCH('Property Value Dist'!BS$2,'Pop and Housing Units'!$B$2:$P$2,0))*INDEX(Assumptions!$A$1:$H$16,MATCH('Property Value Dist'!BS$4,Assumptions!$A$1:$A$16,0),MATCH('Property Value Dist'!BS$2,Assumptions!$A$1:$H$1,0)),0)</f>
        <v>62342</v>
      </c>
      <c r="BT111" s="19">
        <f>ROUND(INDEX('Pop and Housing Units'!$B$2:$P$115,MATCH('Property Value Dist'!$B111,'Pop and Housing Units'!$B$2:$B$115,0),MATCH('Property Value Dist'!BT$2,'Pop and Housing Units'!$B$2:$P$2,0))*INDEX(Assumptions!$A$1:$H$16,MATCH('Property Value Dist'!BT$4,Assumptions!$A$1:$A$16,0),MATCH('Property Value Dist'!BT$2,Assumptions!$A$1:$H$1,0)),0)</f>
        <v>39813</v>
      </c>
      <c r="BU111" s="19">
        <f>ROUND(INDEX('Pop and Housing Units'!$B$2:$P$115,MATCH('Property Value Dist'!$B111,'Pop and Housing Units'!$B$2:$B$115,0),MATCH('Property Value Dist'!BU$2,'Pop and Housing Units'!$B$2:$P$2,0))*INDEX(Assumptions!$A$1:$H$16,MATCH('Property Value Dist'!BU$4,Assumptions!$A$1:$A$16,0),MATCH('Property Value Dist'!BU$2,Assumptions!$A$1:$H$1,0)),0)</f>
        <v>22606</v>
      </c>
      <c r="BV111" s="19">
        <f>ROUND(INDEX('Pop and Housing Units'!$B$2:$P$115,MATCH('Property Value Dist'!$B111,'Pop and Housing Units'!$B$2:$B$115,0),MATCH('Property Value Dist'!BV$2,'Pop and Housing Units'!$B$2:$P$2,0))*INDEX(Assumptions!$A$1:$H$16,MATCH('Property Value Dist'!BV$4,Assumptions!$A$1:$A$16,0),MATCH('Property Value Dist'!BV$2,Assumptions!$A$1:$H$1,0)),0)</f>
        <v>66110</v>
      </c>
      <c r="BW111" s="19">
        <f>ROUND(INDEX('Pop and Housing Units'!$B$2:$P$115,MATCH('Property Value Dist'!$B111,'Pop and Housing Units'!$B$2:$B$115,0),MATCH('Property Value Dist'!BW$2,'Pop and Housing Units'!$B$2:$P$2,0))*INDEX(Assumptions!$A$1:$H$16,MATCH('Property Value Dist'!BW$4,Assumptions!$A$1:$A$16,0),MATCH('Property Value Dist'!BW$2,Assumptions!$A$1:$H$1,0)),0)</f>
        <v>31113</v>
      </c>
      <c r="BX111" s="19">
        <f>ROUND(INDEX('Pop and Housing Units'!$B$2:$P$115,MATCH('Property Value Dist'!$B111,'Pop and Housing Units'!$B$2:$B$115,0),MATCH('Property Value Dist'!BX$2,'Pop and Housing Units'!$B$2:$P$2,0))*INDEX(Assumptions!$A$1:$H$16,MATCH('Property Value Dist'!BX$4,Assumptions!$A$1:$A$16,0),MATCH('Property Value Dist'!BX$2,Assumptions!$A$1:$H$1,0)),0)</f>
        <v>11847</v>
      </c>
      <c r="BY111" s="19">
        <f>ROUND(INDEX('Pop and Housing Units'!$B$2:$P$115,MATCH('Property Value Dist'!$B111,'Pop and Housing Units'!$B$2:$B$115,0),MATCH('Property Value Dist'!BY$2,'Pop and Housing Units'!$B$2:$P$2,0))*INDEX(Assumptions!$A$1:$H$16,MATCH('Property Value Dist'!BY$4,Assumptions!$A$1:$A$16,0),MATCH('Property Value Dist'!BY$2,Assumptions!$A$1:$H$1,0)),0)</f>
        <v>6137</v>
      </c>
      <c r="BZ111" s="19">
        <f>ROUND(INDEX('Pop and Housing Units'!$B$2:$P$115,MATCH('Property Value Dist'!$B111,'Pop and Housing Units'!$B$2:$B$115,0),MATCH('Property Value Dist'!BZ$2,'Pop and Housing Units'!$B$2:$P$2,0))*INDEX(Assumptions!$A$1:$H$16,MATCH('Property Value Dist'!BZ$4,Assumptions!$A$1:$A$16,0),MATCH('Property Value Dist'!BZ$2,Assumptions!$A$1:$H$1,0)),0)</f>
        <v>4195</v>
      </c>
      <c r="CA111" s="19">
        <f>ROUND(INDEX('Pop and Housing Units'!$B$2:$P$115,MATCH('Property Value Dist'!$B111,'Pop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111" s="19">
        <f>ROUND(INDEX('Pop and Housing Units'!$B$2:$P$115,MATCH('Property Value Dist'!$B111,'Pop and Housing Units'!$B$2:$B$115,0),MATCH('Property Value Dist'!CB$2,'Pop and Housing Units'!$B$2:$P$2,0))*INDEX(Assumptions!$A$1:$H$16,MATCH('Property Value Dist'!CB$4,Assumptions!$A$1:$A$16,0),MATCH('Property Value Dist'!CB$2,Assumptions!$A$1:$H$1,0)),0)</f>
        <v>1554</v>
      </c>
    </row>
    <row r="112" spans="2:80">
      <c r="B112" s="18">
        <f t="shared" si="7"/>
        <v>2127</v>
      </c>
      <c r="C112" s="17">
        <f>ROUND(INDEX('Pop and Housing Units'!$B$2:$P$115,MATCH('Property Value Dist'!$B112,'Pop and Housing Units'!$B$2:$B$115,0),MATCH('Property Value Dist'!C$2,'Pop and Housing Units'!$B$2:$P$2,0))*INDEX(Assumptions!$A$1:$H$16,MATCH('Property Value Dist'!C$4,Assumptions!$A$1:$A$16,0),MATCH('Property Value Dist'!C$2,Assumptions!$A$1:$H$1,0)),0)</f>
        <v>4487074</v>
      </c>
      <c r="D112" s="17">
        <f>ROUND(INDEX('Pop and Housing Units'!$B$2:$P$115,MATCH('Property Value Dist'!$B112,'Pop and Housing Units'!$B$2:$B$115,0),MATCH('Property Value Dist'!D$2,'Pop and Housing Units'!$B$2:$P$2,0))*INDEX(Assumptions!$A$1:$H$16,MATCH('Property Value Dist'!D$4,Assumptions!$A$1:$A$16,0),MATCH('Property Value Dist'!D$2,Assumptions!$A$1:$H$1,0)),0)</f>
        <v>4789691</v>
      </c>
      <c r="E112" s="17">
        <f>ROUND(INDEX('Pop and Housing Units'!$B$2:$P$115,MATCH('Property Value Dist'!$B112,'Pop and Housing Units'!$B$2:$B$115,0),MATCH('Property Value Dist'!E$2,'Pop and Housing Units'!$B$2:$P$2,0))*INDEX(Assumptions!$A$1:$H$16,MATCH('Property Value Dist'!E$4,Assumptions!$A$1:$A$16,0),MATCH('Property Value Dist'!E$2,Assumptions!$A$1:$H$1,0)),0)</f>
        <v>7252364</v>
      </c>
      <c r="F112" s="17">
        <f>ROUND(INDEX('Pop and Housing Units'!$B$2:$P$115,MATCH('Property Value Dist'!$B112,'Pop and Housing Units'!$B$2:$B$115,0),MATCH('Property Value Dist'!F$2,'Pop and Housing Units'!$B$2:$P$2,0))*INDEX(Assumptions!$A$1:$H$16,MATCH('Property Value Dist'!F$4,Assumptions!$A$1:$A$16,0),MATCH('Property Value Dist'!F$2,Assumptions!$A$1:$H$1,0)),0)</f>
        <v>16737830</v>
      </c>
      <c r="G112" s="17">
        <f>ROUND(INDEX('Pop and Housing Units'!$B$2:$P$115,MATCH('Property Value Dist'!$B112,'Pop and Housing Units'!$B$2:$B$115,0),MATCH('Property Value Dist'!G$2,'Pop and Housing Units'!$B$2:$P$2,0))*INDEX(Assumptions!$A$1:$H$16,MATCH('Property Value Dist'!G$4,Assumptions!$A$1:$A$16,0),MATCH('Property Value Dist'!G$2,Assumptions!$A$1:$H$1,0)),0)</f>
        <v>11248990</v>
      </c>
      <c r="H112" s="17">
        <f>ROUND(INDEX('Pop and Housing Units'!$B$2:$P$115,MATCH('Property Value Dist'!$B112,'Pop and Housing Units'!$B$2:$B$115,0),MATCH('Property Value Dist'!H$2,'Pop and Housing Units'!$B$2:$P$2,0))*INDEX(Assumptions!$A$1:$H$16,MATCH('Property Value Dist'!H$4,Assumptions!$A$1:$A$16,0),MATCH('Property Value Dist'!H$2,Assumptions!$A$1:$H$1,0)),0)</f>
        <v>8535876</v>
      </c>
      <c r="I112" s="17">
        <f>ROUND(INDEX('Pop and Housing Units'!$B$2:$P$115,MATCH('Property Value Dist'!$B112,'Pop and Housing Units'!$B$2:$B$115,0),MATCH('Property Value Dist'!I$2,'Pop and Housing Units'!$B$2:$P$2,0))*INDEX(Assumptions!$A$1:$H$16,MATCH('Property Value Dist'!I$4,Assumptions!$A$1:$A$16,0),MATCH('Property Value Dist'!I$2,Assumptions!$A$1:$H$1,0)),0)</f>
        <v>23917148</v>
      </c>
      <c r="J112" s="17">
        <f>ROUND(INDEX('Pop and Housing Units'!$B$2:$P$115,MATCH('Property Value Dist'!$B112,'Pop and Housing Units'!$B$2:$B$115,0),MATCH('Property Value Dist'!J$2,'Pop and Housing Units'!$B$2:$P$2,0))*INDEX(Assumptions!$A$1:$H$16,MATCH('Property Value Dist'!J$4,Assumptions!$A$1:$A$16,0),MATCH('Property Value Dist'!J$2,Assumptions!$A$1:$H$1,0)),0)</f>
        <v>12010749</v>
      </c>
      <c r="K112" s="17">
        <f>ROUND(INDEX('Pop and Housing Units'!$B$2:$P$115,MATCH('Property Value Dist'!$B112,'Pop and Housing Units'!$B$2:$B$115,0),MATCH('Property Value Dist'!K$2,'Pop and Housing Units'!$B$2:$P$2,0))*INDEX(Assumptions!$A$1:$H$16,MATCH('Property Value Dist'!K$4,Assumptions!$A$1:$A$16,0),MATCH('Property Value Dist'!K$2,Assumptions!$A$1:$H$1,0)),0)</f>
        <v>5509710</v>
      </c>
      <c r="L112" s="17">
        <f>ROUND(INDEX('Pop and Housing Units'!$B$2:$P$115,MATCH('Property Value Dist'!$B112,'Pop and Housing Units'!$B$2:$B$115,0),MATCH('Property Value Dist'!L$2,'Pop and Housing Units'!$B$2:$P$2,0))*INDEX(Assumptions!$A$1:$H$16,MATCH('Property Value Dist'!L$4,Assumptions!$A$1:$A$16,0),MATCH('Property Value Dist'!L$2,Assumptions!$A$1:$H$1,0)),0)</f>
        <v>5979287</v>
      </c>
      <c r="M112" s="17">
        <f>ROUND(INDEX('Pop and Housing Units'!$B$2:$P$115,MATCH('Property Value Dist'!$B112,'Pop and Housing Units'!$B$2:$B$115,0),MATCH('Property Value Dist'!M$2,'Pop and Housing Units'!$B$2:$P$2,0))*INDEX(Assumptions!$A$1:$H$16,MATCH('Property Value Dist'!M$4,Assumptions!$A$1:$A$16,0),MATCH('Property Value Dist'!M$2,Assumptions!$A$1:$H$1,0)),0)</f>
        <v>2076576</v>
      </c>
      <c r="N112" s="17">
        <f>ROUND(INDEX('Pop and Housing Units'!$B$2:$P$115,MATCH('Property Value Dist'!$B112,'Pop and Housing Units'!$B$2:$B$115,0),MATCH('Property Value Dist'!N$2,'Pop and Housing Units'!$B$2:$P$2,0))*INDEX(Assumptions!$A$1:$H$16,MATCH('Property Value Dist'!N$4,Assumptions!$A$1:$A$16,0),MATCH('Property Value Dist'!N$2,Assumptions!$A$1:$H$1,0)),0)</f>
        <v>1179161</v>
      </c>
      <c r="O112" s="17">
        <f>ROUND(INDEX('Pop and Housing Units'!$B$2:$P$115,MATCH('Property Value Dist'!$B112,'Pop and Housing Units'!$B$2:$B$115,0),MATCH('Property Value Dist'!O$2,'Pop and Housing Units'!$B$2:$P$2,0))*INDEX(Assumptions!$A$1:$H$16,MATCH('Property Value Dist'!O$4,Assumptions!$A$1:$A$16,0),MATCH('Property Value Dist'!O$2,Assumptions!$A$1:$H$1,0)),0)</f>
        <v>626103</v>
      </c>
      <c r="P112" s="17">
        <f>ROUND(INDEX('Pop and Housing Units'!$B$2:$P$115,MATCH('Property Value Dist'!$B112,'Pop and Housing Units'!$B$2:$B$115,0),MATCH('Property Value Dist'!P$2,'Pop and Housing Units'!$B$2:$P$2,0))*INDEX(Assumptions!$A$1:$H$16,MATCH('Property Value Dist'!P$4,Assumptions!$A$1:$A$16,0),MATCH('Property Value Dist'!P$2,Assumptions!$A$1:$H$1,0)),0)</f>
        <v>4562215</v>
      </c>
      <c r="Q112" s="17">
        <f>ROUND(INDEX('Pop and Housing Units'!$B$2:$P$115,MATCH('Property Value Dist'!$B112,'Pop and Housing Units'!$B$2:$B$115,0),MATCH('Property Value Dist'!Q$2,'Pop and Housing Units'!$B$2:$P$2,0))*INDEX(Assumptions!$A$1:$H$16,MATCH('Property Value Dist'!Q$4,Assumptions!$A$1:$A$16,0),MATCH('Property Value Dist'!Q$2,Assumptions!$A$1:$H$1,0)),0)</f>
        <v>3870315</v>
      </c>
      <c r="R112" s="17">
        <f>ROUND(INDEX('Pop and Housing Units'!$B$2:$P$115,MATCH('Property Value Dist'!$B112,'Pop and Housing Units'!$B$2:$B$115,0),MATCH('Property Value Dist'!R$2,'Pop and Housing Units'!$B$2:$P$2,0))*INDEX(Assumptions!$A$1:$H$16,MATCH('Property Value Dist'!R$4,Assumptions!$A$1:$A$16,0),MATCH('Property Value Dist'!R$2,Assumptions!$A$1:$H$1,0)),0)</f>
        <v>4994652</v>
      </c>
      <c r="S112" s="17">
        <f>ROUND(INDEX('Pop and Housing Units'!$B$2:$P$115,MATCH('Property Value Dist'!$B112,'Pop and Housing Units'!$B$2:$B$115,0),MATCH('Property Value Dist'!S$2,'Pop and Housing Units'!$B$2:$P$2,0))*INDEX(Assumptions!$A$1:$H$16,MATCH('Property Value Dist'!S$4,Assumptions!$A$1:$A$16,0),MATCH('Property Value Dist'!S$2,Assumptions!$A$1:$H$1,0)),0)</f>
        <v>11034361</v>
      </c>
      <c r="T112" s="17">
        <f>ROUND(INDEX('Pop and Housing Units'!$B$2:$P$115,MATCH('Property Value Dist'!$B112,'Pop and Housing Units'!$B$2:$B$115,0),MATCH('Property Value Dist'!T$2,'Pop and Housing Units'!$B$2:$P$2,0))*INDEX(Assumptions!$A$1:$H$16,MATCH('Property Value Dist'!T$4,Assumptions!$A$1:$A$16,0),MATCH('Property Value Dist'!T$2,Assumptions!$A$1:$H$1,0)),0)</f>
        <v>8072165</v>
      </c>
      <c r="U112" s="17">
        <f>ROUND(INDEX('Pop and Housing Units'!$B$2:$P$115,MATCH('Property Value Dist'!$B112,'Pop and Housing Units'!$B$2:$B$115,0),MATCH('Property Value Dist'!U$2,'Pop and Housing Units'!$B$2:$P$2,0))*INDEX(Assumptions!$A$1:$H$16,MATCH('Property Value Dist'!U$4,Assumptions!$A$1:$A$16,0),MATCH('Property Value Dist'!U$2,Assumptions!$A$1:$H$1,0)),0)</f>
        <v>6825304</v>
      </c>
      <c r="V112" s="17">
        <f>ROUND(INDEX('Pop and Housing Units'!$B$2:$P$115,MATCH('Property Value Dist'!$B112,'Pop and Housing Units'!$B$2:$B$115,0),MATCH('Property Value Dist'!V$2,'Pop and Housing Units'!$B$2:$P$2,0))*INDEX(Assumptions!$A$1:$H$16,MATCH('Property Value Dist'!V$4,Assumptions!$A$1:$A$16,0),MATCH('Property Value Dist'!V$2,Assumptions!$A$1:$H$1,0)),0)</f>
        <v>17614617</v>
      </c>
      <c r="W112" s="17">
        <f>ROUND(INDEX('Pop and Housing Units'!$B$2:$P$115,MATCH('Property Value Dist'!$B112,'Pop and Housing Units'!$B$2:$B$115,0),MATCH('Property Value Dist'!W$2,'Pop and Housing Units'!$B$2:$P$2,0))*INDEX(Assumptions!$A$1:$H$16,MATCH('Property Value Dist'!W$4,Assumptions!$A$1:$A$16,0),MATCH('Property Value Dist'!W$2,Assumptions!$A$1:$H$1,0)),0)</f>
        <v>8115409</v>
      </c>
      <c r="X112" s="17">
        <f>ROUND(INDEX('Pop and Housing Units'!$B$2:$P$115,MATCH('Property Value Dist'!$B112,'Pop and Housing Units'!$B$2:$B$115,0),MATCH('Property Value Dist'!X$2,'Pop and Housing Units'!$B$2:$P$2,0))*INDEX(Assumptions!$A$1:$H$16,MATCH('Property Value Dist'!X$4,Assumptions!$A$1:$A$16,0),MATCH('Property Value Dist'!X$2,Assumptions!$A$1:$H$1,0)),0)</f>
        <v>3502743</v>
      </c>
      <c r="Y112" s="17">
        <f>ROUND(INDEX('Pop and Housing Units'!$B$2:$P$115,MATCH('Property Value Dist'!$B112,'Pop and Housing Units'!$B$2:$B$115,0),MATCH('Property Value Dist'!Y$2,'Pop and Housing Units'!$B$2:$P$2,0))*INDEX(Assumptions!$A$1:$H$16,MATCH('Property Value Dist'!Y$4,Assumptions!$A$1:$A$16,0),MATCH('Property Value Dist'!Y$2,Assumptions!$A$1:$H$1,0)),0)</f>
        <v>2234260</v>
      </c>
      <c r="Z112" s="17">
        <f>ROUND(INDEX('Pop and Housing Units'!$B$2:$P$115,MATCH('Property Value Dist'!$B112,'Pop and Housing Units'!$B$2:$B$115,0),MATCH('Property Value Dist'!Z$2,'Pop and Housing Units'!$B$2:$P$2,0))*INDEX(Assumptions!$A$1:$H$16,MATCH('Property Value Dist'!Z$4,Assumptions!$A$1:$A$16,0),MATCH('Property Value Dist'!Z$2,Assumptions!$A$1:$H$1,0)),0)</f>
        <v>576583</v>
      </c>
      <c r="AA112" s="17">
        <f>ROUND(INDEX('Pop and Housing Units'!$B$2:$P$115,MATCH('Property Value Dist'!$B112,'Pop and Housing Units'!$B$2:$B$115,0),MATCH('Property Value Dist'!AA$2,'Pop and Housing Units'!$B$2:$P$2,0))*INDEX(Assumptions!$A$1:$H$16,MATCH('Property Value Dist'!AA$4,Assumptions!$A$1:$A$16,0),MATCH('Property Value Dist'!AA$2,Assumptions!$A$1:$H$1,0)),0)</f>
        <v>403608</v>
      </c>
      <c r="AB112" s="17">
        <f>ROUND(INDEX('Pop and Housing Units'!$B$2:$P$115,MATCH('Property Value Dist'!$B112,'Pop and Housing Units'!$B$2:$B$115,0),MATCH('Property Value Dist'!AB$2,'Pop and Housing Units'!$B$2:$P$2,0))*INDEX(Assumptions!$A$1:$H$16,MATCH('Property Value Dist'!AB$4,Assumptions!$A$1:$A$16,0),MATCH('Property Value Dist'!AB$2,Assumptions!$A$1:$H$1,0)),0)</f>
        <v>266670</v>
      </c>
      <c r="AC112" s="17">
        <f>ROUND(INDEX('Pop and Housing Units'!$B$2:$P$115,MATCH('Property Value Dist'!$B112,'Pop and Housing Units'!$B$2:$B$115,0),MATCH('Property Value Dist'!AC$2,'Pop and Housing Units'!$B$2:$P$2,0))*INDEX(Assumptions!$A$1:$H$16,MATCH('Property Value Dist'!AC$4,Assumptions!$A$1:$A$16,0),MATCH('Property Value Dist'!AC$2,Assumptions!$A$1:$H$1,0)),0)</f>
        <v>2911827</v>
      </c>
      <c r="AD112" s="17">
        <f>ROUND(INDEX('Pop and Housing Units'!$B$2:$P$115,MATCH('Property Value Dist'!$B112,'Pop and Housing Units'!$B$2:$B$115,0),MATCH('Property Value Dist'!AD$2,'Pop and Housing Units'!$B$2:$P$2,0))*INDEX(Assumptions!$A$1:$H$16,MATCH('Property Value Dist'!AD$4,Assumptions!$A$1:$A$16,0),MATCH('Property Value Dist'!AD$2,Assumptions!$A$1:$H$1,0)),0)</f>
        <v>5095697</v>
      </c>
      <c r="AE112" s="17">
        <f>ROUND(INDEX('Pop and Housing Units'!$B$2:$P$115,MATCH('Property Value Dist'!$B112,'Pop and Housing Units'!$B$2:$B$115,0),MATCH('Property Value Dist'!AE$2,'Pop and Housing Units'!$B$2:$P$2,0))*INDEX(Assumptions!$A$1:$H$16,MATCH('Property Value Dist'!AE$4,Assumptions!$A$1:$A$16,0),MATCH('Property Value Dist'!AE$2,Assumptions!$A$1:$H$1,0)),0)</f>
        <v>9185342</v>
      </c>
      <c r="AF112" s="17">
        <f>ROUND(INDEX('Pop and Housing Units'!$B$2:$P$115,MATCH('Property Value Dist'!$B112,'Pop and Housing Units'!$B$2:$B$115,0),MATCH('Property Value Dist'!AF$2,'Pop and Housing Units'!$B$2:$P$2,0))*INDEX(Assumptions!$A$1:$H$16,MATCH('Property Value Dist'!AF$4,Assumptions!$A$1:$A$16,0),MATCH('Property Value Dist'!AF$2,Assumptions!$A$1:$H$1,0)),0)</f>
        <v>17675444</v>
      </c>
      <c r="AG112" s="17">
        <f>ROUND(INDEX('Pop and Housing Units'!$B$2:$P$115,MATCH('Property Value Dist'!$B112,'Pop and Housing Units'!$B$2:$B$115,0),MATCH('Property Value Dist'!AG$2,'Pop and Housing Units'!$B$2:$P$2,0))*INDEX(Assumptions!$A$1:$H$16,MATCH('Property Value Dist'!AG$4,Assumptions!$A$1:$A$16,0),MATCH('Property Value Dist'!AG$2,Assumptions!$A$1:$H$1,0)),0)</f>
        <v>8612791</v>
      </c>
      <c r="AH112" s="17">
        <f>ROUND(INDEX('Pop and Housing Units'!$B$2:$P$115,MATCH('Property Value Dist'!$B112,'Pop and Housing Units'!$B$2:$B$115,0),MATCH('Property Value Dist'!AH$2,'Pop and Housing Units'!$B$2:$P$2,0))*INDEX(Assumptions!$A$1:$H$16,MATCH('Property Value Dist'!AH$4,Assumptions!$A$1:$A$16,0),MATCH('Property Value Dist'!AH$2,Assumptions!$A$1:$H$1,0)),0)</f>
        <v>6224439</v>
      </c>
      <c r="AI112" s="17">
        <f>ROUND(INDEX('Pop and Housing Units'!$B$2:$P$115,MATCH('Property Value Dist'!$B112,'Pop and Housing Units'!$B$2:$B$115,0),MATCH('Property Value Dist'!AI$2,'Pop and Housing Units'!$B$2:$P$2,0))*INDEX(Assumptions!$A$1:$H$16,MATCH('Property Value Dist'!AI$4,Assumptions!$A$1:$A$16,0),MATCH('Property Value Dist'!AI$2,Assumptions!$A$1:$H$1,0)),0)</f>
        <v>15491574</v>
      </c>
      <c r="AJ112" s="17">
        <f>ROUND(INDEX('Pop and Housing Units'!$B$2:$P$115,MATCH('Property Value Dist'!$B112,'Pop and Housing Units'!$B$2:$B$115,0),MATCH('Property Value Dist'!AJ$2,'Pop and Housing Units'!$B$2:$P$2,0))*INDEX(Assumptions!$A$1:$H$16,MATCH('Property Value Dist'!AJ$4,Assumptions!$A$1:$A$16,0),MATCH('Property Value Dist'!AJ$2,Assumptions!$A$1:$H$1,0)),0)</f>
        <v>8244723</v>
      </c>
      <c r="AK112" s="17">
        <f>ROUND(INDEX('Pop and Housing Units'!$B$2:$P$115,MATCH('Property Value Dist'!$B112,'Pop and Housing Units'!$B$2:$B$115,0),MATCH('Property Value Dist'!AK$2,'Pop and Housing Units'!$B$2:$P$2,0))*INDEX(Assumptions!$A$1:$H$16,MATCH('Property Value Dist'!AK$4,Assumptions!$A$1:$A$16,0),MATCH('Property Value Dist'!AK$2,Assumptions!$A$1:$H$1,0)),0)</f>
        <v>3549811</v>
      </c>
      <c r="AL112" s="17">
        <f>ROUND(INDEX('Pop and Housing Units'!$B$2:$P$115,MATCH('Property Value Dist'!$B112,'Pop and Housing Units'!$B$2:$B$115,0),MATCH('Property Value Dist'!AL$2,'Pop and Housing Units'!$B$2:$P$2,0))*INDEX(Assumptions!$A$1:$H$16,MATCH('Property Value Dist'!AL$4,Assumptions!$A$1:$A$16,0),MATCH('Property Value Dist'!AL$2,Assumptions!$A$1:$H$1,0)),0)</f>
        <v>3484377</v>
      </c>
      <c r="AM112" s="17">
        <f>ROUND(INDEX('Pop and Housing Units'!$B$2:$P$115,MATCH('Property Value Dist'!$B112,'Pop and Housing Units'!$B$2:$B$115,0),MATCH('Property Value Dist'!AM$2,'Pop and Housing Units'!$B$2:$P$2,0))*INDEX(Assumptions!$A$1:$H$16,MATCH('Property Value Dist'!AM$4,Assumptions!$A$1:$A$16,0),MATCH('Property Value Dist'!AM$2,Assumptions!$A$1:$H$1,0)),0)</f>
        <v>711598</v>
      </c>
      <c r="AN112" s="17">
        <f>ROUND(INDEX('Pop and Housing Units'!$B$2:$P$115,MATCH('Property Value Dist'!$B112,'Pop and Housing Units'!$B$2:$B$115,0),MATCH('Property Value Dist'!AN$2,'Pop and Housing Units'!$B$2:$P$2,0))*INDEX(Assumptions!$A$1:$H$16,MATCH('Property Value Dist'!AN$4,Assumptions!$A$1:$A$16,0),MATCH('Property Value Dist'!AN$2,Assumptions!$A$1:$H$1,0)),0)</f>
        <v>294454</v>
      </c>
      <c r="AO112" s="17">
        <f>ROUND(INDEX('Pop and Housing Units'!$B$2:$P$115,MATCH('Property Value Dist'!$B112,'Pop and Housing Units'!$B$2:$B$115,0),MATCH('Property Value Dist'!AO$2,'Pop and Housing Units'!$B$2:$P$2,0))*INDEX(Assumptions!$A$1:$H$16,MATCH('Property Value Dist'!AO$4,Assumptions!$A$1:$A$16,0),MATCH('Property Value Dist'!AO$2,Assumptions!$A$1:$H$1,0)),0)</f>
        <v>310813</v>
      </c>
      <c r="AP112" s="17">
        <f>ROUND(INDEX('Pop and Housing Units'!$B$2:$P$115,MATCH('Property Value Dist'!$B112,'Pop and Housing Units'!$B$2:$B$115,0),MATCH('Property Value Dist'!AP$2,'Pop and Housing Units'!$B$2:$P$2,0))*INDEX(Assumptions!$A$1:$H$16,MATCH('Property Value Dist'!AP$4,Assumptions!$A$1:$A$16,0),MATCH('Property Value Dist'!AP$2,Assumptions!$A$1:$H$1,0)),0)</f>
        <v>179800</v>
      </c>
      <c r="AQ112" s="17">
        <f>ROUND(INDEX('Pop and Housing Units'!$B$2:$P$115,MATCH('Property Value Dist'!$B112,'Pop and Housing Units'!$B$2:$B$115,0),MATCH('Property Value Dist'!AQ$2,'Pop and Housing Units'!$B$2:$P$2,0))*INDEX(Assumptions!$A$1:$H$16,MATCH('Property Value Dist'!AQ$4,Assumptions!$A$1:$A$16,0),MATCH('Property Value Dist'!AQ$2,Assumptions!$A$1:$H$1,0)),0)</f>
        <v>180373</v>
      </c>
      <c r="AR112" s="17">
        <f>ROUND(INDEX('Pop and Housing Units'!$B$2:$P$115,MATCH('Property Value Dist'!$B112,'Pop and Housing Units'!$B$2:$B$115,0),MATCH('Property Value Dist'!AR$2,'Pop and Housing Units'!$B$2:$P$2,0))*INDEX(Assumptions!$A$1:$H$16,MATCH('Property Value Dist'!AR$4,Assumptions!$A$1:$A$16,0),MATCH('Property Value Dist'!AR$2,Assumptions!$A$1:$H$1,0)),0)</f>
        <v>150756</v>
      </c>
      <c r="AS112" s="17">
        <f>ROUND(INDEX('Pop and Housing Units'!$B$2:$P$115,MATCH('Property Value Dist'!$B112,'Pop and Housing Units'!$B$2:$B$115,0),MATCH('Property Value Dist'!AS$2,'Pop and Housing Units'!$B$2:$P$2,0))*INDEX(Assumptions!$A$1:$H$16,MATCH('Property Value Dist'!AS$4,Assumptions!$A$1:$A$16,0),MATCH('Property Value Dist'!AS$2,Assumptions!$A$1:$H$1,0)),0)</f>
        <v>164896</v>
      </c>
      <c r="AT112" s="17">
        <f>ROUND(INDEX('Pop and Housing Units'!$B$2:$P$115,MATCH('Property Value Dist'!$B112,'Pop and Housing Units'!$B$2:$B$115,0),MATCH('Property Value Dist'!AT$2,'Pop and Housing Units'!$B$2:$P$2,0))*INDEX(Assumptions!$A$1:$H$16,MATCH('Property Value Dist'!AT$4,Assumptions!$A$1:$A$16,0),MATCH('Property Value Dist'!AT$2,Assumptions!$A$1:$H$1,0)),0)</f>
        <v>83690</v>
      </c>
      <c r="AU112" s="17">
        <f>ROUND(INDEX('Pop and Housing Units'!$B$2:$P$115,MATCH('Property Value Dist'!$B112,'Pop and Housing Units'!$B$2:$B$115,0),MATCH('Property Value Dist'!AU$2,'Pop and Housing Units'!$B$2:$P$2,0))*INDEX(Assumptions!$A$1:$H$16,MATCH('Property Value Dist'!AU$4,Assumptions!$A$1:$A$16,0),MATCH('Property Value Dist'!AU$2,Assumptions!$A$1:$H$1,0)),0)</f>
        <v>32196</v>
      </c>
      <c r="AV112" s="17">
        <f>ROUND(INDEX('Pop and Housing Units'!$B$2:$P$115,MATCH('Property Value Dist'!$B112,'Pop and Housing Units'!$B$2:$B$115,0),MATCH('Property Value Dist'!AV$2,'Pop and Housing Units'!$B$2:$P$2,0))*INDEX(Assumptions!$A$1:$H$16,MATCH('Property Value Dist'!AV$4,Assumptions!$A$1:$A$16,0),MATCH('Property Value Dist'!AV$2,Assumptions!$A$1:$H$1,0)),0)</f>
        <v>96778</v>
      </c>
      <c r="AW112" s="17">
        <f>ROUND(INDEX('Pop and Housing Units'!$B$2:$P$115,MATCH('Property Value Dist'!$B112,'Pop and Housing Units'!$B$2:$B$115,0),MATCH('Property Value Dist'!AW$2,'Pop and Housing Units'!$B$2:$P$2,0))*INDEX(Assumptions!$A$1:$H$16,MATCH('Property Value Dist'!AW$4,Assumptions!$A$1:$A$16,0),MATCH('Property Value Dist'!AW$2,Assumptions!$A$1:$H$1,0)),0)</f>
        <v>27801</v>
      </c>
      <c r="AX112" s="17">
        <f>ROUND(INDEX('Pop and Housing Units'!$B$2:$P$115,MATCH('Property Value Dist'!$B112,'Pop and Housing Units'!$B$2:$B$115,0),MATCH('Property Value Dist'!AX$2,'Pop and Housing Units'!$B$2:$P$2,0))*INDEX(Assumptions!$A$1:$H$16,MATCH('Property Value Dist'!AX$4,Assumptions!$A$1:$A$16,0),MATCH('Property Value Dist'!AX$2,Assumptions!$A$1:$H$1,0)),0)</f>
        <v>17483</v>
      </c>
      <c r="AY112" s="17">
        <f>ROUND(INDEX('Pop and Housing Units'!$B$2:$P$115,MATCH('Property Value Dist'!$B112,'Pop and Housing Units'!$B$2:$B$115,0),MATCH('Property Value Dist'!AY$2,'Pop and Housing Units'!$B$2:$P$2,0))*INDEX(Assumptions!$A$1:$H$16,MATCH('Property Value Dist'!AY$4,Assumptions!$A$1:$A$16,0),MATCH('Property Value Dist'!AY$2,Assumptions!$A$1:$H$1,0)),0)</f>
        <v>10318</v>
      </c>
      <c r="AZ112" s="17">
        <f>ROUND(INDEX('Pop and Housing Units'!$B$2:$P$115,MATCH('Property Value Dist'!$B112,'Pop and Housing Units'!$B$2:$B$115,0),MATCH('Property Value Dist'!AZ$2,'Pop and Housing Units'!$B$2:$P$2,0))*INDEX(Assumptions!$A$1:$H$16,MATCH('Property Value Dist'!AZ$4,Assumptions!$A$1:$A$16,0),MATCH('Property Value Dist'!AZ$2,Assumptions!$A$1:$H$1,0)),0)</f>
        <v>2484</v>
      </c>
      <c r="BA112" s="17">
        <f>ROUND(INDEX('Pop and Housing Units'!$B$2:$P$115,MATCH('Property Value Dist'!$B112,'Pop and Housing Units'!$B$2:$B$115,0),MATCH('Property Value Dist'!BA$2,'Pop and Housing Units'!$B$2:$P$2,0))*INDEX(Assumptions!$A$1:$H$16,MATCH('Property Value Dist'!BA$4,Assumptions!$A$1:$A$16,0),MATCH('Property Value Dist'!BA$2,Assumptions!$A$1:$H$1,0)),0)</f>
        <v>5732</v>
      </c>
      <c r="BB112" s="17">
        <f>ROUND(INDEX('Pop and Housing Units'!$B$2:$P$115,MATCH('Property Value Dist'!$B112,'Pop and Housing Units'!$B$2:$B$115,0),MATCH('Property Value Dist'!BB$2,'Pop and Housing Units'!$B$2:$P$2,0))*INDEX(Assumptions!$A$1:$H$16,MATCH('Property Value Dist'!BB$4,Assumptions!$A$1:$A$16,0),MATCH('Property Value Dist'!BB$2,Assumptions!$A$1:$H$1,0)),0)</f>
        <v>3057</v>
      </c>
      <c r="BC112" s="17">
        <f>ROUND(INDEX('Pop and Housing Units'!$B$2:$P$115,MATCH('Property Value Dist'!$B112,'Pop and Housing Units'!$B$2:$B$115,0),MATCH('Property Value Dist'!BC$2,'Pop and Housing Units'!$B$2:$P$2,0))*INDEX(Assumptions!$A$1:$H$16,MATCH('Property Value Dist'!BC$4,Assumptions!$A$1:$A$16,0),MATCH('Property Value Dist'!BC$2,Assumptions!$A$1:$H$1,0)),0)</f>
        <v>114141</v>
      </c>
      <c r="BD112" s="17">
        <f>ROUND(INDEX('Pop and Housing Units'!$B$2:$P$115,MATCH('Property Value Dist'!$B112,'Pop and Housing Units'!$B$2:$B$115,0),MATCH('Property Value Dist'!BD$2,'Pop and Housing Units'!$B$2:$P$2,0))*INDEX(Assumptions!$A$1:$H$16,MATCH('Property Value Dist'!BD$4,Assumptions!$A$1:$A$16,0),MATCH('Property Value Dist'!BD$2,Assumptions!$A$1:$H$1,0)),0)</f>
        <v>160096</v>
      </c>
      <c r="BE112" s="17">
        <f>ROUND(INDEX('Pop and Housing Units'!$B$2:$P$115,MATCH('Property Value Dist'!$B112,'Pop and Housing Units'!$B$2:$B$115,0),MATCH('Property Value Dist'!BE$2,'Pop and Housing Units'!$B$2:$P$2,0))*INDEX(Assumptions!$A$1:$H$16,MATCH('Property Value Dist'!BE$4,Assumptions!$A$1:$A$16,0),MATCH('Property Value Dist'!BE$2,Assumptions!$A$1:$H$1,0)),0)</f>
        <v>216708</v>
      </c>
      <c r="BF112" s="17">
        <f>ROUND(INDEX('Pop and Housing Units'!$B$2:$P$115,MATCH('Property Value Dist'!$B112,'Pop and Housing Units'!$B$2:$B$115,0),MATCH('Property Value Dist'!BF$2,'Pop and Housing Units'!$B$2:$P$2,0))*INDEX(Assumptions!$A$1:$H$16,MATCH('Property Value Dist'!BF$4,Assumptions!$A$1:$A$16,0),MATCH('Property Value Dist'!BF$2,Assumptions!$A$1:$H$1,0)),0)</f>
        <v>213958</v>
      </c>
      <c r="BG112" s="17">
        <f>ROUND(INDEX('Pop and Housing Units'!$B$2:$P$115,MATCH('Property Value Dist'!$B112,'Pop and Housing Units'!$B$2:$B$115,0),MATCH('Property Value Dist'!BG$2,'Pop and Housing Units'!$B$2:$P$2,0))*INDEX(Assumptions!$A$1:$H$16,MATCH('Property Value Dist'!BG$4,Assumptions!$A$1:$A$16,0),MATCH('Property Value Dist'!BG$2,Assumptions!$A$1:$H$1,0)),0)</f>
        <v>136603</v>
      </c>
      <c r="BH112" s="17">
        <f>ROUND(INDEX('Pop and Housing Units'!$B$2:$P$115,MATCH('Property Value Dist'!$B112,'Pop and Housing Units'!$B$2:$B$115,0),MATCH('Property Value Dist'!BH$2,'Pop and Housing Units'!$B$2:$P$2,0))*INDEX(Assumptions!$A$1:$H$16,MATCH('Property Value Dist'!BH$4,Assumptions!$A$1:$A$16,0),MATCH('Property Value Dist'!BH$2,Assumptions!$A$1:$H$1,0)),0)</f>
        <v>77813</v>
      </c>
      <c r="BI112" s="17">
        <f>ROUND(INDEX('Pop and Housing Units'!$B$2:$P$115,MATCH('Property Value Dist'!$B112,'Pop and Housing Units'!$B$2:$B$115,0),MATCH('Property Value Dist'!BI$2,'Pop and Housing Units'!$B$2:$P$2,0))*INDEX(Assumptions!$A$1:$H$16,MATCH('Property Value Dist'!BI$4,Assumptions!$A$1:$A$16,0),MATCH('Property Value Dist'!BI$2,Assumptions!$A$1:$H$1,0)),0)</f>
        <v>144396</v>
      </c>
      <c r="BJ112" s="17">
        <f>ROUND(INDEX('Pop and Housing Units'!$B$2:$P$115,MATCH('Property Value Dist'!$B112,'Pop and Housing Units'!$B$2:$B$115,0),MATCH('Property Value Dist'!BJ$2,'Pop and Housing Units'!$B$2:$P$2,0))*INDEX(Assumptions!$A$1:$H$16,MATCH('Property Value Dist'!BJ$4,Assumptions!$A$1:$A$16,0),MATCH('Property Value Dist'!BJ$2,Assumptions!$A$1:$H$1,0)),0)</f>
        <v>48017</v>
      </c>
      <c r="BK112" s="17">
        <f>ROUND(INDEX('Pop and Housing Units'!$B$2:$P$115,MATCH('Property Value Dist'!$B112,'Pop and Housing Units'!$B$2:$B$115,0),MATCH('Property Value Dist'!BK$2,'Pop and Housing Units'!$B$2:$P$2,0))*INDEX(Assumptions!$A$1:$H$16,MATCH('Property Value Dist'!BK$4,Assumptions!$A$1:$A$16,0),MATCH('Property Value Dist'!BK$2,Assumptions!$A$1:$H$1,0)),0)</f>
        <v>15929</v>
      </c>
      <c r="BL112" s="17">
        <f>ROUND(INDEX('Pop and Housing Units'!$B$2:$P$115,MATCH('Property Value Dist'!$B112,'Pop and Housing Units'!$B$2:$B$115,0),MATCH('Property Value Dist'!BL$2,'Pop and Housing Units'!$B$2:$P$2,0))*INDEX(Assumptions!$A$1:$H$16,MATCH('Property Value Dist'!BL$4,Assumptions!$A$1:$A$16,0),MATCH('Property Value Dist'!BL$2,Assumptions!$A$1:$H$1,0)),0)</f>
        <v>10314</v>
      </c>
      <c r="BM112" s="17">
        <f>ROUND(INDEX('Pop and Housing Units'!$B$2:$P$115,MATCH('Property Value Dist'!$B112,'Pop and Housing Units'!$B$2:$B$115,0),MATCH('Property Value Dist'!BM$2,'Pop and Housing Units'!$B$2:$P$2,0))*INDEX(Assumptions!$A$1:$H$16,MATCH('Property Value Dist'!BM$4,Assumptions!$A$1:$A$16,0),MATCH('Property Value Dist'!BM$2,Assumptions!$A$1:$H$1,0)),0)</f>
        <v>2063</v>
      </c>
      <c r="BN112" s="17">
        <f>ROUND(INDEX('Pop and Housing Units'!$B$2:$P$115,MATCH('Property Value Dist'!$B112,'Pop and Housing Units'!$B$2:$B$115,0),MATCH('Property Value Dist'!BN$2,'Pop and Housing Units'!$B$2:$P$2,0))*INDEX(Assumptions!$A$1:$H$16,MATCH('Property Value Dist'!BN$4,Assumptions!$A$1:$A$16,0),MATCH('Property Value Dist'!BN$2,Assumptions!$A$1:$H$1,0)),0)</f>
        <v>344</v>
      </c>
      <c r="BO112" s="17">
        <f>ROUND(INDEX('Pop and Housing Units'!$B$2:$P$115,MATCH('Property Value Dist'!$B112,'Pop and Housing Units'!$B$2:$B$115,0),MATCH('Property Value Dist'!BO$2,'Pop and Housing Units'!$B$2:$P$2,0))*INDEX(Assumptions!$A$1:$H$16,MATCH('Property Value Dist'!BO$4,Assumptions!$A$1:$A$16,0),MATCH('Property Value Dist'!BO$2,Assumptions!$A$1:$H$1,0)),0)</f>
        <v>5615</v>
      </c>
      <c r="BP112" s="17">
        <f>ROUND(INDEX('Pop and Housing Units'!$B$2:$P$115,MATCH('Property Value Dist'!$B112,'Pop and Housing Units'!$B$2:$B$115,0),MATCH('Property Value Dist'!BP$2,'Pop and Housing Units'!$B$2:$P$2,0))*INDEX(Assumptions!$A$1:$H$16,MATCH('Property Value Dist'!BP$4,Assumptions!$A$1:$A$16,0),MATCH('Property Value Dist'!BP$2,Assumptions!$A$1:$H$1,0)),0)</f>
        <v>29776</v>
      </c>
      <c r="BQ112" s="17">
        <f>ROUND(INDEX('Pop and Housing Units'!$B$2:$P$115,MATCH('Property Value Dist'!$B112,'Pop and Housing Units'!$B$2:$B$115,0),MATCH('Property Value Dist'!BQ$2,'Pop and Housing Units'!$B$2:$P$2,0))*INDEX(Assumptions!$A$1:$H$16,MATCH('Property Value Dist'!BQ$4,Assumptions!$A$1:$A$16,0),MATCH('Property Value Dist'!BQ$2,Assumptions!$A$1:$H$1,0)),0)</f>
        <v>61945</v>
      </c>
      <c r="BR112" s="17">
        <f>ROUND(INDEX('Pop and Housing Units'!$B$2:$P$115,MATCH('Property Value Dist'!$B112,'Pop and Housing Units'!$B$2:$B$115,0),MATCH('Property Value Dist'!BR$2,'Pop and Housing Units'!$B$2:$P$2,0))*INDEX(Assumptions!$A$1:$H$16,MATCH('Property Value Dist'!BR$4,Assumptions!$A$1:$A$16,0),MATCH('Property Value Dist'!BR$2,Assumptions!$A$1:$H$1,0)),0)</f>
        <v>52412</v>
      </c>
      <c r="BS112" s="17">
        <f>ROUND(INDEX('Pop and Housing Units'!$B$2:$P$115,MATCH('Property Value Dist'!$B112,'Pop and Housing Units'!$B$2:$B$115,0),MATCH('Property Value Dist'!BS$2,'Pop and Housing Units'!$B$2:$P$2,0))*INDEX(Assumptions!$A$1:$H$16,MATCH('Property Value Dist'!BS$4,Assumptions!$A$1:$A$16,0),MATCH('Property Value Dist'!BS$2,Assumptions!$A$1:$H$1,0)),0)</f>
        <v>62965</v>
      </c>
      <c r="BT112" s="17">
        <f>ROUND(INDEX('Pop and Housing Units'!$B$2:$P$115,MATCH('Property Value Dist'!$B112,'Pop and Housing Units'!$B$2:$B$115,0),MATCH('Property Value Dist'!BT$2,'Pop and Housing Units'!$B$2:$P$2,0))*INDEX(Assumptions!$A$1:$H$16,MATCH('Property Value Dist'!BT$4,Assumptions!$A$1:$A$16,0),MATCH('Property Value Dist'!BT$2,Assumptions!$A$1:$H$1,0)),0)</f>
        <v>40211</v>
      </c>
      <c r="BU112" s="17">
        <f>ROUND(INDEX('Pop and Housing Units'!$B$2:$P$115,MATCH('Property Value Dist'!$B112,'Pop and Housing Units'!$B$2:$B$115,0),MATCH('Property Value Dist'!BU$2,'Pop and Housing Units'!$B$2:$P$2,0))*INDEX(Assumptions!$A$1:$H$16,MATCH('Property Value Dist'!BU$4,Assumptions!$A$1:$A$16,0),MATCH('Property Value Dist'!BU$2,Assumptions!$A$1:$H$1,0)),0)</f>
        <v>22832</v>
      </c>
      <c r="BV112" s="17">
        <f>ROUND(INDEX('Pop and Housing Units'!$B$2:$P$115,MATCH('Property Value Dist'!$B112,'Pop and Housing Units'!$B$2:$B$115,0),MATCH('Property Value Dist'!BV$2,'Pop and Housing Units'!$B$2:$P$2,0))*INDEX(Assumptions!$A$1:$H$16,MATCH('Property Value Dist'!BV$4,Assumptions!$A$1:$A$16,0),MATCH('Property Value Dist'!BV$2,Assumptions!$A$1:$H$1,0)),0)</f>
        <v>66770</v>
      </c>
      <c r="BW112" s="17">
        <f>ROUND(INDEX('Pop and Housing Units'!$B$2:$P$115,MATCH('Property Value Dist'!$B112,'Pop and Housing Units'!$B$2:$B$115,0),MATCH('Property Value Dist'!BW$2,'Pop and Housing Units'!$B$2:$P$2,0))*INDEX(Assumptions!$A$1:$H$16,MATCH('Property Value Dist'!BW$4,Assumptions!$A$1:$A$16,0),MATCH('Property Value Dist'!BW$2,Assumptions!$A$1:$H$1,0)),0)</f>
        <v>31424</v>
      </c>
      <c r="BX112" s="17">
        <f>ROUND(INDEX('Pop and Housing Units'!$B$2:$P$115,MATCH('Property Value Dist'!$B112,'Pop and Housing Units'!$B$2:$B$115,0),MATCH('Property Value Dist'!BX$2,'Pop and Housing Units'!$B$2:$P$2,0))*INDEX(Assumptions!$A$1:$H$16,MATCH('Property Value Dist'!BX$4,Assumptions!$A$1:$A$16,0),MATCH('Property Value Dist'!BX$2,Assumptions!$A$1:$H$1,0)),0)</f>
        <v>11965</v>
      </c>
      <c r="BY112" s="17">
        <f>ROUND(INDEX('Pop and Housing Units'!$B$2:$P$115,MATCH('Property Value Dist'!$B112,'Pop and Housing Units'!$B$2:$B$115,0),MATCH('Property Value Dist'!BY$2,'Pop and Housing Units'!$B$2:$P$2,0))*INDEX(Assumptions!$A$1:$H$16,MATCH('Property Value Dist'!BY$4,Assumptions!$A$1:$A$16,0),MATCH('Property Value Dist'!BY$2,Assumptions!$A$1:$H$1,0)),0)</f>
        <v>6198</v>
      </c>
      <c r="BZ112" s="17">
        <f>ROUND(INDEX('Pop and Housing Units'!$B$2:$P$115,MATCH('Property Value Dist'!$B112,'Pop and Housing Units'!$B$2:$B$115,0),MATCH('Property Value Dist'!BZ$2,'Pop and Housing Units'!$B$2:$P$2,0))*INDEX(Assumptions!$A$1:$H$16,MATCH('Property Value Dist'!BZ$4,Assumptions!$A$1:$A$16,0),MATCH('Property Value Dist'!BZ$2,Assumptions!$A$1:$H$1,0)),0)</f>
        <v>4237</v>
      </c>
      <c r="CA112" s="17">
        <f>ROUND(INDEX('Pop and Housing Units'!$B$2:$P$115,MATCH('Property Value Dist'!$B112,'Pop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112" s="17">
        <f>ROUND(INDEX('Pop and Housing Units'!$B$2:$P$115,MATCH('Property Value Dist'!$B112,'Pop and Housing Units'!$B$2:$B$115,0),MATCH('Property Value Dist'!CB$2,'Pop and Housing Units'!$B$2:$P$2,0))*INDEX(Assumptions!$A$1:$H$16,MATCH('Property Value Dist'!CB$4,Assumptions!$A$1:$A$16,0),MATCH('Property Value Dist'!CB$2,Assumptions!$A$1:$H$1,0)),0)</f>
        <v>1569</v>
      </c>
    </row>
    <row r="113" spans="2:80">
      <c r="B113" s="18">
        <f t="shared" si="7"/>
        <v>2128</v>
      </c>
      <c r="C113" s="19">
        <f>ROUND(INDEX('Pop and Housing Units'!$B$2:$P$115,MATCH('Property Value Dist'!$B113,'Pop and Housing Units'!$B$2:$B$115,0),MATCH('Property Value Dist'!C$2,'Pop and Housing Units'!$B$2:$P$2,0))*INDEX(Assumptions!$A$1:$H$16,MATCH('Property Value Dist'!C$4,Assumptions!$A$1:$A$16,0),MATCH('Property Value Dist'!C$2,Assumptions!$A$1:$H$1,0)),0)</f>
        <v>4706612</v>
      </c>
      <c r="D113" s="19">
        <f>ROUND(INDEX('Pop and Housing Units'!$B$2:$P$115,MATCH('Property Value Dist'!$B113,'Pop and Housing Units'!$B$2:$B$115,0),MATCH('Property Value Dist'!D$2,'Pop and Housing Units'!$B$2:$P$2,0))*INDEX(Assumptions!$A$1:$H$16,MATCH('Property Value Dist'!D$4,Assumptions!$A$1:$A$16,0),MATCH('Property Value Dist'!D$2,Assumptions!$A$1:$H$1,0)),0)</f>
        <v>5024034</v>
      </c>
      <c r="E113" s="19">
        <f>ROUND(INDEX('Pop and Housing Units'!$B$2:$P$115,MATCH('Property Value Dist'!$B113,'Pop and Housing Units'!$B$2:$B$115,0),MATCH('Property Value Dist'!E$2,'Pop and Housing Units'!$B$2:$P$2,0))*INDEX(Assumptions!$A$1:$H$16,MATCH('Property Value Dist'!E$4,Assumptions!$A$1:$A$16,0),MATCH('Property Value Dist'!E$2,Assumptions!$A$1:$H$1,0)),0)</f>
        <v>7607198</v>
      </c>
      <c r="F113" s="19">
        <f>ROUND(INDEX('Pop and Housing Units'!$B$2:$P$115,MATCH('Property Value Dist'!$B113,'Pop and Housing Units'!$B$2:$B$115,0),MATCH('Property Value Dist'!F$2,'Pop and Housing Units'!$B$2:$P$2,0))*INDEX(Assumptions!$A$1:$H$16,MATCH('Property Value Dist'!F$4,Assumptions!$A$1:$A$16,0),MATCH('Property Value Dist'!F$2,Assumptions!$A$1:$H$1,0)),0)</f>
        <v>17556756</v>
      </c>
      <c r="G113" s="19">
        <f>ROUND(INDEX('Pop and Housing Units'!$B$2:$P$115,MATCH('Property Value Dist'!$B113,'Pop and Housing Units'!$B$2:$B$115,0),MATCH('Property Value Dist'!G$2,'Pop and Housing Units'!$B$2:$P$2,0))*INDEX(Assumptions!$A$1:$H$16,MATCH('Property Value Dist'!G$4,Assumptions!$A$1:$A$16,0),MATCH('Property Value Dist'!G$2,Assumptions!$A$1:$H$1,0)),0)</f>
        <v>11799366</v>
      </c>
      <c r="H113" s="19">
        <f>ROUND(INDEX('Pop and Housing Units'!$B$2:$P$115,MATCH('Property Value Dist'!$B113,'Pop and Housing Units'!$B$2:$B$115,0),MATCH('Property Value Dist'!H$2,'Pop and Housing Units'!$B$2:$P$2,0))*INDEX(Assumptions!$A$1:$H$16,MATCH('Property Value Dist'!H$4,Assumptions!$A$1:$A$16,0),MATCH('Property Value Dist'!H$2,Assumptions!$A$1:$H$1,0)),0)</f>
        <v>8953508</v>
      </c>
      <c r="I113" s="19">
        <f>ROUND(INDEX('Pop and Housing Units'!$B$2:$P$115,MATCH('Property Value Dist'!$B113,'Pop and Housing Units'!$B$2:$B$115,0),MATCH('Property Value Dist'!I$2,'Pop and Housing Units'!$B$2:$P$2,0))*INDEX(Assumptions!$A$1:$H$16,MATCH('Property Value Dist'!I$4,Assumptions!$A$1:$A$16,0),MATCH('Property Value Dist'!I$2,Assumptions!$A$1:$H$1,0)),0)</f>
        <v>25087335</v>
      </c>
      <c r="J113" s="19">
        <f>ROUND(INDEX('Pop and Housing Units'!$B$2:$P$115,MATCH('Property Value Dist'!$B113,'Pop and Housing Units'!$B$2:$B$115,0),MATCH('Property Value Dist'!J$2,'Pop and Housing Units'!$B$2:$P$2,0))*INDEX(Assumptions!$A$1:$H$16,MATCH('Property Value Dist'!J$4,Assumptions!$A$1:$A$16,0),MATCH('Property Value Dist'!J$2,Assumptions!$A$1:$H$1,0)),0)</f>
        <v>12598395</v>
      </c>
      <c r="K113" s="19">
        <f>ROUND(INDEX('Pop and Housing Units'!$B$2:$P$115,MATCH('Property Value Dist'!$B113,'Pop and Housing Units'!$B$2:$B$115,0),MATCH('Property Value Dist'!K$2,'Pop and Housing Units'!$B$2:$P$2,0))*INDEX(Assumptions!$A$1:$H$16,MATCH('Property Value Dist'!K$4,Assumptions!$A$1:$A$16,0),MATCH('Property Value Dist'!K$2,Assumptions!$A$1:$H$1,0)),0)</f>
        <v>5779281</v>
      </c>
      <c r="L113" s="19">
        <f>ROUND(INDEX('Pop and Housing Units'!$B$2:$P$115,MATCH('Property Value Dist'!$B113,'Pop and Housing Units'!$B$2:$B$115,0),MATCH('Property Value Dist'!L$2,'Pop and Housing Units'!$B$2:$P$2,0))*INDEX(Assumptions!$A$1:$H$16,MATCH('Property Value Dist'!L$4,Assumptions!$A$1:$A$16,0),MATCH('Property Value Dist'!L$2,Assumptions!$A$1:$H$1,0)),0)</f>
        <v>6271834</v>
      </c>
      <c r="M113" s="19">
        <f>ROUND(INDEX('Pop and Housing Units'!$B$2:$P$115,MATCH('Property Value Dist'!$B113,'Pop and Housing Units'!$B$2:$B$115,0),MATCH('Property Value Dist'!M$2,'Pop and Housing Units'!$B$2:$P$2,0))*INDEX(Assumptions!$A$1:$H$16,MATCH('Property Value Dist'!M$4,Assumptions!$A$1:$A$16,0),MATCH('Property Value Dist'!M$2,Assumptions!$A$1:$H$1,0)),0)</f>
        <v>2178176</v>
      </c>
      <c r="N113" s="19">
        <f>ROUND(INDEX('Pop and Housing Units'!$B$2:$P$115,MATCH('Property Value Dist'!$B113,'Pop and Housing Units'!$B$2:$B$115,0),MATCH('Property Value Dist'!N$2,'Pop and Housing Units'!$B$2:$P$2,0))*INDEX(Assumptions!$A$1:$H$16,MATCH('Property Value Dist'!N$4,Assumptions!$A$1:$A$16,0),MATCH('Property Value Dist'!N$2,Assumptions!$A$1:$H$1,0)),0)</f>
        <v>1236854</v>
      </c>
      <c r="O113" s="19">
        <f>ROUND(INDEX('Pop and Housing Units'!$B$2:$P$115,MATCH('Property Value Dist'!$B113,'Pop and Housing Units'!$B$2:$B$115,0),MATCH('Property Value Dist'!O$2,'Pop and Housing Units'!$B$2:$P$2,0))*INDEX(Assumptions!$A$1:$H$16,MATCH('Property Value Dist'!O$4,Assumptions!$A$1:$A$16,0),MATCH('Property Value Dist'!O$2,Assumptions!$A$1:$H$1,0)),0)</f>
        <v>656737</v>
      </c>
      <c r="P113" s="19">
        <f>ROUND(INDEX('Pop and Housing Units'!$B$2:$P$115,MATCH('Property Value Dist'!$B113,'Pop and Housing Units'!$B$2:$B$115,0),MATCH('Property Value Dist'!P$2,'Pop and Housing Units'!$B$2:$P$2,0))*INDEX(Assumptions!$A$1:$H$16,MATCH('Property Value Dist'!P$4,Assumptions!$A$1:$A$16,0),MATCH('Property Value Dist'!P$2,Assumptions!$A$1:$H$1,0)),0)</f>
        <v>4783534</v>
      </c>
      <c r="Q113" s="19">
        <f>ROUND(INDEX('Pop and Housing Units'!$B$2:$P$115,MATCH('Property Value Dist'!$B113,'Pop and Housing Units'!$B$2:$B$115,0),MATCH('Property Value Dist'!Q$2,'Pop and Housing Units'!$B$2:$P$2,0))*INDEX(Assumptions!$A$1:$H$16,MATCH('Property Value Dist'!Q$4,Assumptions!$A$1:$A$16,0),MATCH('Property Value Dist'!Q$2,Assumptions!$A$1:$H$1,0)),0)</f>
        <v>4058069</v>
      </c>
      <c r="R113" s="19">
        <f>ROUND(INDEX('Pop and Housing Units'!$B$2:$P$115,MATCH('Property Value Dist'!$B113,'Pop and Housing Units'!$B$2:$B$115,0),MATCH('Property Value Dist'!R$2,'Pop and Housing Units'!$B$2:$P$2,0))*INDEX(Assumptions!$A$1:$H$16,MATCH('Property Value Dist'!R$4,Assumptions!$A$1:$A$16,0),MATCH('Property Value Dist'!R$2,Assumptions!$A$1:$H$1,0)),0)</f>
        <v>5236949</v>
      </c>
      <c r="S113" s="19">
        <f>ROUND(INDEX('Pop and Housing Units'!$B$2:$P$115,MATCH('Property Value Dist'!$B113,'Pop and Housing Units'!$B$2:$B$115,0),MATCH('Property Value Dist'!S$2,'Pop and Housing Units'!$B$2:$P$2,0))*INDEX(Assumptions!$A$1:$H$16,MATCH('Property Value Dist'!S$4,Assumptions!$A$1:$A$16,0),MATCH('Property Value Dist'!S$2,Assumptions!$A$1:$H$1,0)),0)</f>
        <v>11569653</v>
      </c>
      <c r="T113" s="19">
        <f>ROUND(INDEX('Pop and Housing Units'!$B$2:$P$115,MATCH('Property Value Dist'!$B113,'Pop and Housing Units'!$B$2:$B$115,0),MATCH('Property Value Dist'!T$2,'Pop and Housing Units'!$B$2:$P$2,0))*INDEX(Assumptions!$A$1:$H$16,MATCH('Property Value Dist'!T$4,Assumptions!$A$1:$A$16,0),MATCH('Property Value Dist'!T$2,Assumptions!$A$1:$H$1,0)),0)</f>
        <v>8463757</v>
      </c>
      <c r="U113" s="19">
        <f>ROUND(INDEX('Pop and Housing Units'!$B$2:$P$115,MATCH('Property Value Dist'!$B113,'Pop and Housing Units'!$B$2:$B$115,0),MATCH('Property Value Dist'!U$2,'Pop and Housing Units'!$B$2:$P$2,0))*INDEX(Assumptions!$A$1:$H$16,MATCH('Property Value Dist'!U$4,Assumptions!$A$1:$A$16,0),MATCH('Property Value Dist'!U$2,Assumptions!$A$1:$H$1,0)),0)</f>
        <v>7156409</v>
      </c>
      <c r="V113" s="19">
        <f>ROUND(INDEX('Pop and Housing Units'!$B$2:$P$115,MATCH('Property Value Dist'!$B113,'Pop and Housing Units'!$B$2:$B$115,0),MATCH('Property Value Dist'!V$2,'Pop and Housing Units'!$B$2:$P$2,0))*INDEX(Assumptions!$A$1:$H$16,MATCH('Property Value Dist'!V$4,Assumptions!$A$1:$A$16,0),MATCH('Property Value Dist'!V$2,Assumptions!$A$1:$H$1,0)),0)</f>
        <v>18469126</v>
      </c>
      <c r="W113" s="19">
        <f>ROUND(INDEX('Pop and Housing Units'!$B$2:$P$115,MATCH('Property Value Dist'!$B113,'Pop and Housing Units'!$B$2:$B$115,0),MATCH('Property Value Dist'!W$2,'Pop and Housing Units'!$B$2:$P$2,0))*INDEX(Assumptions!$A$1:$H$16,MATCH('Property Value Dist'!W$4,Assumptions!$A$1:$A$16,0),MATCH('Property Value Dist'!W$2,Assumptions!$A$1:$H$1,0)),0)</f>
        <v>8509098</v>
      </c>
      <c r="X113" s="19">
        <f>ROUND(INDEX('Pop and Housing Units'!$B$2:$P$115,MATCH('Property Value Dist'!$B113,'Pop and Housing Units'!$B$2:$B$115,0),MATCH('Property Value Dist'!X$2,'Pop and Housing Units'!$B$2:$P$2,0))*INDEX(Assumptions!$A$1:$H$16,MATCH('Property Value Dist'!X$4,Assumptions!$A$1:$A$16,0),MATCH('Property Value Dist'!X$2,Assumptions!$A$1:$H$1,0)),0)</f>
        <v>3672666</v>
      </c>
      <c r="Y113" s="19">
        <f>ROUND(INDEX('Pop and Housing Units'!$B$2:$P$115,MATCH('Property Value Dist'!$B113,'Pop and Housing Units'!$B$2:$B$115,0),MATCH('Property Value Dist'!Y$2,'Pop and Housing Units'!$B$2:$P$2,0))*INDEX(Assumptions!$A$1:$H$16,MATCH('Property Value Dist'!Y$4,Assumptions!$A$1:$A$16,0),MATCH('Property Value Dist'!Y$2,Assumptions!$A$1:$H$1,0)),0)</f>
        <v>2342647</v>
      </c>
      <c r="Z113" s="19">
        <f>ROUND(INDEX('Pop and Housing Units'!$B$2:$P$115,MATCH('Property Value Dist'!$B113,'Pop and Housing Units'!$B$2:$B$115,0),MATCH('Property Value Dist'!Z$2,'Pop and Housing Units'!$B$2:$P$2,0))*INDEX(Assumptions!$A$1:$H$16,MATCH('Property Value Dist'!Z$4,Assumptions!$A$1:$A$16,0),MATCH('Property Value Dist'!Z$2,Assumptions!$A$1:$H$1,0)),0)</f>
        <v>604554</v>
      </c>
      <c r="AA113" s="19">
        <f>ROUND(INDEX('Pop and Housing Units'!$B$2:$P$115,MATCH('Property Value Dist'!$B113,'Pop and Housing Units'!$B$2:$B$115,0),MATCH('Property Value Dist'!AA$2,'Pop and Housing Units'!$B$2:$P$2,0))*INDEX(Assumptions!$A$1:$H$16,MATCH('Property Value Dist'!AA$4,Assumptions!$A$1:$A$16,0),MATCH('Property Value Dist'!AA$2,Assumptions!$A$1:$H$1,0)),0)</f>
        <v>423188</v>
      </c>
      <c r="AB113" s="19">
        <f>ROUND(INDEX('Pop and Housing Units'!$B$2:$P$115,MATCH('Property Value Dist'!$B113,'Pop and Housing Units'!$B$2:$B$115,0),MATCH('Property Value Dist'!AB$2,'Pop and Housing Units'!$B$2:$P$2,0))*INDEX(Assumptions!$A$1:$H$16,MATCH('Property Value Dist'!AB$4,Assumptions!$A$1:$A$16,0),MATCH('Property Value Dist'!AB$2,Assumptions!$A$1:$H$1,0)),0)</f>
        <v>279606</v>
      </c>
      <c r="AC113" s="19">
        <f>ROUND(INDEX('Pop and Housing Units'!$B$2:$P$115,MATCH('Property Value Dist'!$B113,'Pop and Housing Units'!$B$2:$B$115,0),MATCH('Property Value Dist'!AC$2,'Pop and Housing Units'!$B$2:$P$2,0))*INDEX(Assumptions!$A$1:$H$16,MATCH('Property Value Dist'!AC$4,Assumptions!$A$1:$A$16,0),MATCH('Property Value Dist'!AC$2,Assumptions!$A$1:$H$1,0)),0)</f>
        <v>3054250</v>
      </c>
      <c r="AD113" s="19">
        <f>ROUND(INDEX('Pop and Housing Units'!$B$2:$P$115,MATCH('Property Value Dist'!$B113,'Pop and Housing Units'!$B$2:$B$115,0),MATCH('Property Value Dist'!AD$2,'Pop and Housing Units'!$B$2:$P$2,0))*INDEX(Assumptions!$A$1:$H$16,MATCH('Property Value Dist'!AD$4,Assumptions!$A$1:$A$16,0),MATCH('Property Value Dist'!AD$2,Assumptions!$A$1:$H$1,0)),0)</f>
        <v>5344937</v>
      </c>
      <c r="AE113" s="19">
        <f>ROUND(INDEX('Pop and Housing Units'!$B$2:$P$115,MATCH('Property Value Dist'!$B113,'Pop and Housing Units'!$B$2:$B$115,0),MATCH('Property Value Dist'!AE$2,'Pop and Housing Units'!$B$2:$P$2,0))*INDEX(Assumptions!$A$1:$H$16,MATCH('Property Value Dist'!AE$4,Assumptions!$A$1:$A$16,0),MATCH('Property Value Dist'!AE$2,Assumptions!$A$1:$H$1,0)),0)</f>
        <v>9634613</v>
      </c>
      <c r="AF113" s="19">
        <f>ROUND(INDEX('Pop and Housing Units'!$B$2:$P$115,MATCH('Property Value Dist'!$B113,'Pop and Housing Units'!$B$2:$B$115,0),MATCH('Property Value Dist'!AF$2,'Pop and Housing Units'!$B$2:$P$2,0))*INDEX(Assumptions!$A$1:$H$16,MATCH('Property Value Dist'!AF$4,Assumptions!$A$1:$A$16,0),MATCH('Property Value Dist'!AF$2,Assumptions!$A$1:$H$1,0)),0)</f>
        <v>18539982</v>
      </c>
      <c r="AG113" s="19">
        <f>ROUND(INDEX('Pop and Housing Units'!$B$2:$P$115,MATCH('Property Value Dist'!$B113,'Pop and Housing Units'!$B$2:$B$115,0),MATCH('Property Value Dist'!AG$2,'Pop and Housing Units'!$B$2:$P$2,0))*INDEX(Assumptions!$A$1:$H$16,MATCH('Property Value Dist'!AG$4,Assumptions!$A$1:$A$16,0),MATCH('Property Value Dist'!AG$2,Assumptions!$A$1:$H$1,0)),0)</f>
        <v>9034059</v>
      </c>
      <c r="AH113" s="19">
        <f>ROUND(INDEX('Pop and Housing Units'!$B$2:$P$115,MATCH('Property Value Dist'!$B113,'Pop and Housing Units'!$B$2:$B$115,0),MATCH('Property Value Dist'!AH$2,'Pop and Housing Units'!$B$2:$P$2,0))*INDEX(Assumptions!$A$1:$H$16,MATCH('Property Value Dist'!AH$4,Assumptions!$A$1:$A$16,0),MATCH('Property Value Dist'!AH$2,Assumptions!$A$1:$H$1,0)),0)</f>
        <v>6528888</v>
      </c>
      <c r="AI113" s="19">
        <f>ROUND(INDEX('Pop and Housing Units'!$B$2:$P$115,MATCH('Property Value Dist'!$B113,'Pop and Housing Units'!$B$2:$B$115,0),MATCH('Property Value Dist'!AI$2,'Pop and Housing Units'!$B$2:$P$2,0))*INDEX(Assumptions!$A$1:$H$16,MATCH('Property Value Dist'!AI$4,Assumptions!$A$1:$A$16,0),MATCH('Property Value Dist'!AI$2,Assumptions!$A$1:$H$1,0)),0)</f>
        <v>16249295</v>
      </c>
      <c r="AJ113" s="19">
        <f>ROUND(INDEX('Pop and Housing Units'!$B$2:$P$115,MATCH('Property Value Dist'!$B113,'Pop and Housing Units'!$B$2:$B$115,0),MATCH('Property Value Dist'!AJ$2,'Pop and Housing Units'!$B$2:$P$2,0))*INDEX(Assumptions!$A$1:$H$16,MATCH('Property Value Dist'!AJ$4,Assumptions!$A$1:$A$16,0),MATCH('Property Value Dist'!AJ$2,Assumptions!$A$1:$H$1,0)),0)</f>
        <v>8647988</v>
      </c>
      <c r="AK113" s="19">
        <f>ROUND(INDEX('Pop and Housing Units'!$B$2:$P$115,MATCH('Property Value Dist'!$B113,'Pop and Housing Units'!$B$2:$B$115,0),MATCH('Property Value Dist'!AK$2,'Pop and Housing Units'!$B$2:$P$2,0))*INDEX(Assumptions!$A$1:$H$16,MATCH('Property Value Dist'!AK$4,Assumptions!$A$1:$A$16,0),MATCH('Property Value Dist'!AK$2,Assumptions!$A$1:$H$1,0)),0)</f>
        <v>3723439</v>
      </c>
      <c r="AL113" s="19">
        <f>ROUND(INDEX('Pop and Housing Units'!$B$2:$P$115,MATCH('Property Value Dist'!$B113,'Pop and Housing Units'!$B$2:$B$115,0),MATCH('Property Value Dist'!AL$2,'Pop and Housing Units'!$B$2:$P$2,0))*INDEX(Assumptions!$A$1:$H$16,MATCH('Property Value Dist'!AL$4,Assumptions!$A$1:$A$16,0),MATCH('Property Value Dist'!AL$2,Assumptions!$A$1:$H$1,0)),0)</f>
        <v>3654804</v>
      </c>
      <c r="AM113" s="19">
        <f>ROUND(INDEX('Pop and Housing Units'!$B$2:$P$115,MATCH('Property Value Dist'!$B113,'Pop and Housing Units'!$B$2:$B$115,0),MATCH('Property Value Dist'!AM$2,'Pop and Housing Units'!$B$2:$P$2,0))*INDEX(Assumptions!$A$1:$H$16,MATCH('Property Value Dist'!AM$4,Assumptions!$A$1:$A$16,0),MATCH('Property Value Dist'!AM$2,Assumptions!$A$1:$H$1,0)),0)</f>
        <v>746404</v>
      </c>
      <c r="AN113" s="19">
        <f>ROUND(INDEX('Pop and Housing Units'!$B$2:$P$115,MATCH('Property Value Dist'!$B113,'Pop and Housing Units'!$B$2:$B$115,0),MATCH('Property Value Dist'!AN$2,'Pop and Housing Units'!$B$2:$P$2,0))*INDEX(Assumptions!$A$1:$H$16,MATCH('Property Value Dist'!AN$4,Assumptions!$A$1:$A$16,0),MATCH('Property Value Dist'!AN$2,Assumptions!$A$1:$H$1,0)),0)</f>
        <v>308857</v>
      </c>
      <c r="AO113" s="19">
        <f>ROUND(INDEX('Pop and Housing Units'!$B$2:$P$115,MATCH('Property Value Dist'!$B113,'Pop and Housing Units'!$B$2:$B$115,0),MATCH('Property Value Dist'!AO$2,'Pop and Housing Units'!$B$2:$P$2,0))*INDEX(Assumptions!$A$1:$H$16,MATCH('Property Value Dist'!AO$4,Assumptions!$A$1:$A$16,0),MATCH('Property Value Dist'!AO$2,Assumptions!$A$1:$H$1,0)),0)</f>
        <v>326015</v>
      </c>
      <c r="AP113" s="19">
        <f>ROUND(INDEX('Pop and Housing Units'!$B$2:$P$115,MATCH('Property Value Dist'!$B113,'Pop and Housing Units'!$B$2:$B$115,0),MATCH('Property Value Dist'!AP$2,'Pop and Housing Units'!$B$2:$P$2,0))*INDEX(Assumptions!$A$1:$H$16,MATCH('Property Value Dist'!AP$4,Assumptions!$A$1:$A$16,0),MATCH('Property Value Dist'!AP$2,Assumptions!$A$1:$H$1,0)),0)</f>
        <v>180607</v>
      </c>
      <c r="AQ113" s="19">
        <f>ROUND(INDEX('Pop and Housing Units'!$B$2:$P$115,MATCH('Property Value Dist'!$B113,'Pop and Housing Units'!$B$2:$B$115,0),MATCH('Property Value Dist'!AQ$2,'Pop and Housing Units'!$B$2:$P$2,0))*INDEX(Assumptions!$A$1:$H$16,MATCH('Property Value Dist'!AQ$4,Assumptions!$A$1:$A$16,0),MATCH('Property Value Dist'!AQ$2,Assumptions!$A$1:$H$1,0)),0)</f>
        <v>181182</v>
      </c>
      <c r="AR113" s="19">
        <f>ROUND(INDEX('Pop and Housing Units'!$B$2:$P$115,MATCH('Property Value Dist'!$B113,'Pop and Housing Units'!$B$2:$B$115,0),MATCH('Property Value Dist'!AR$2,'Pop and Housing Units'!$B$2:$P$2,0))*INDEX(Assumptions!$A$1:$H$16,MATCH('Property Value Dist'!AR$4,Assumptions!$A$1:$A$16,0),MATCH('Property Value Dist'!AR$2,Assumptions!$A$1:$H$1,0)),0)</f>
        <v>151433</v>
      </c>
      <c r="AS113" s="19">
        <f>ROUND(INDEX('Pop and Housing Units'!$B$2:$P$115,MATCH('Property Value Dist'!$B113,'Pop and Housing Units'!$B$2:$B$115,0),MATCH('Property Value Dist'!AS$2,'Pop and Housing Units'!$B$2:$P$2,0))*INDEX(Assumptions!$A$1:$H$16,MATCH('Property Value Dist'!AS$4,Assumptions!$A$1:$A$16,0),MATCH('Property Value Dist'!AS$2,Assumptions!$A$1:$H$1,0)),0)</f>
        <v>165636</v>
      </c>
      <c r="AT113" s="19">
        <f>ROUND(INDEX('Pop and Housing Units'!$B$2:$P$115,MATCH('Property Value Dist'!$B113,'Pop and Housing Units'!$B$2:$B$115,0),MATCH('Property Value Dist'!AT$2,'Pop and Housing Units'!$B$2:$P$2,0))*INDEX(Assumptions!$A$1:$H$16,MATCH('Property Value Dist'!AT$4,Assumptions!$A$1:$A$16,0),MATCH('Property Value Dist'!AT$2,Assumptions!$A$1:$H$1,0)),0)</f>
        <v>84066</v>
      </c>
      <c r="AU113" s="19">
        <f>ROUND(INDEX('Pop and Housing Units'!$B$2:$P$115,MATCH('Property Value Dist'!$B113,'Pop and Housing Units'!$B$2:$B$115,0),MATCH('Property Value Dist'!AU$2,'Pop and Housing Units'!$B$2:$P$2,0))*INDEX(Assumptions!$A$1:$H$16,MATCH('Property Value Dist'!AU$4,Assumptions!$A$1:$A$16,0),MATCH('Property Value Dist'!AU$2,Assumptions!$A$1:$H$1,0)),0)</f>
        <v>32340</v>
      </c>
      <c r="AV113" s="19">
        <f>ROUND(INDEX('Pop and Housing Units'!$B$2:$P$115,MATCH('Property Value Dist'!$B113,'Pop and Housing Units'!$B$2:$B$115,0),MATCH('Property Value Dist'!AV$2,'Pop and Housing Units'!$B$2:$P$2,0))*INDEX(Assumptions!$A$1:$H$16,MATCH('Property Value Dist'!AV$4,Assumptions!$A$1:$A$16,0),MATCH('Property Value Dist'!AV$2,Assumptions!$A$1:$H$1,0)),0)</f>
        <v>97213</v>
      </c>
      <c r="AW113" s="19">
        <f>ROUND(INDEX('Pop and Housing Units'!$B$2:$P$115,MATCH('Property Value Dist'!$B113,'Pop and Housing Units'!$B$2:$B$115,0),MATCH('Property Value Dist'!AW$2,'Pop and Housing Units'!$B$2:$P$2,0))*INDEX(Assumptions!$A$1:$H$16,MATCH('Property Value Dist'!AW$4,Assumptions!$A$1:$A$16,0),MATCH('Property Value Dist'!AW$2,Assumptions!$A$1:$H$1,0)),0)</f>
        <v>27926</v>
      </c>
      <c r="AX113" s="19">
        <f>ROUND(INDEX('Pop and Housing Units'!$B$2:$P$115,MATCH('Property Value Dist'!$B113,'Pop and Housing Units'!$B$2:$B$115,0),MATCH('Property Value Dist'!AX$2,'Pop and Housing Units'!$B$2:$P$2,0))*INDEX(Assumptions!$A$1:$H$16,MATCH('Property Value Dist'!AX$4,Assumptions!$A$1:$A$16,0),MATCH('Property Value Dist'!AX$2,Assumptions!$A$1:$H$1,0)),0)</f>
        <v>17562</v>
      </c>
      <c r="AY113" s="19">
        <f>ROUND(INDEX('Pop and Housing Units'!$B$2:$P$115,MATCH('Property Value Dist'!$B113,'Pop and Housing Units'!$B$2:$B$115,0),MATCH('Property Value Dist'!AY$2,'Pop and Housing Units'!$B$2:$P$2,0))*INDEX(Assumptions!$A$1:$H$16,MATCH('Property Value Dist'!AY$4,Assumptions!$A$1:$A$16,0),MATCH('Property Value Dist'!AY$2,Assumptions!$A$1:$H$1,0)),0)</f>
        <v>10364</v>
      </c>
      <c r="AZ113" s="19">
        <f>ROUND(INDEX('Pop and Housing Units'!$B$2:$P$115,MATCH('Property Value Dist'!$B113,'Pop and Housing Units'!$B$2:$B$115,0),MATCH('Property Value Dist'!AZ$2,'Pop and Housing Units'!$B$2:$P$2,0))*INDEX(Assumptions!$A$1:$H$16,MATCH('Property Value Dist'!AZ$4,Assumptions!$A$1:$A$16,0),MATCH('Property Value Dist'!AZ$2,Assumptions!$A$1:$H$1,0)),0)</f>
        <v>2495</v>
      </c>
      <c r="BA113" s="19">
        <f>ROUND(INDEX('Pop and Housing Units'!$B$2:$P$115,MATCH('Property Value Dist'!$B113,'Pop and Housing Units'!$B$2:$B$115,0),MATCH('Property Value Dist'!BA$2,'Pop and Housing Units'!$B$2:$P$2,0))*INDEX(Assumptions!$A$1:$H$16,MATCH('Property Value Dist'!BA$4,Assumptions!$A$1:$A$16,0),MATCH('Property Value Dist'!BA$2,Assumptions!$A$1:$H$1,0)),0)</f>
        <v>5758</v>
      </c>
      <c r="BB113" s="19">
        <f>ROUND(INDEX('Pop and Housing Units'!$B$2:$P$115,MATCH('Property Value Dist'!$B113,'Pop and Housing Units'!$B$2:$B$115,0),MATCH('Property Value Dist'!BB$2,'Pop and Housing Units'!$B$2:$P$2,0))*INDEX(Assumptions!$A$1:$H$16,MATCH('Property Value Dist'!BB$4,Assumptions!$A$1:$A$16,0),MATCH('Property Value Dist'!BB$2,Assumptions!$A$1:$H$1,0)),0)</f>
        <v>3071</v>
      </c>
      <c r="BC113" s="19">
        <f>ROUND(INDEX('Pop and Housing Units'!$B$2:$P$115,MATCH('Property Value Dist'!$B113,'Pop and Housing Units'!$B$2:$B$115,0),MATCH('Property Value Dist'!BC$2,'Pop and Housing Units'!$B$2:$P$2,0))*INDEX(Assumptions!$A$1:$H$16,MATCH('Property Value Dist'!BC$4,Assumptions!$A$1:$A$16,0),MATCH('Property Value Dist'!BC$2,Assumptions!$A$1:$H$1,0)),0)</f>
        <v>114681</v>
      </c>
      <c r="BD113" s="19">
        <f>ROUND(INDEX('Pop and Housing Units'!$B$2:$P$115,MATCH('Property Value Dist'!$B113,'Pop and Housing Units'!$B$2:$B$115,0),MATCH('Property Value Dist'!BD$2,'Pop and Housing Units'!$B$2:$P$2,0))*INDEX(Assumptions!$A$1:$H$16,MATCH('Property Value Dist'!BD$4,Assumptions!$A$1:$A$16,0),MATCH('Property Value Dist'!BD$2,Assumptions!$A$1:$H$1,0)),0)</f>
        <v>160852</v>
      </c>
      <c r="BE113" s="19">
        <f>ROUND(INDEX('Pop and Housing Units'!$B$2:$P$115,MATCH('Property Value Dist'!$B113,'Pop and Housing Units'!$B$2:$B$115,0),MATCH('Property Value Dist'!BE$2,'Pop and Housing Units'!$B$2:$P$2,0))*INDEX(Assumptions!$A$1:$H$16,MATCH('Property Value Dist'!BE$4,Assumptions!$A$1:$A$16,0),MATCH('Property Value Dist'!BE$2,Assumptions!$A$1:$H$1,0)),0)</f>
        <v>217732</v>
      </c>
      <c r="BF113" s="19">
        <f>ROUND(INDEX('Pop and Housing Units'!$B$2:$P$115,MATCH('Property Value Dist'!$B113,'Pop and Housing Units'!$B$2:$B$115,0),MATCH('Property Value Dist'!BF$2,'Pop and Housing Units'!$B$2:$P$2,0))*INDEX(Assumptions!$A$1:$H$16,MATCH('Property Value Dist'!BF$4,Assumptions!$A$1:$A$16,0),MATCH('Property Value Dist'!BF$2,Assumptions!$A$1:$H$1,0)),0)</f>
        <v>214969</v>
      </c>
      <c r="BG113" s="19">
        <f>ROUND(INDEX('Pop and Housing Units'!$B$2:$P$115,MATCH('Property Value Dist'!$B113,'Pop and Housing Units'!$B$2:$B$115,0),MATCH('Property Value Dist'!BG$2,'Pop and Housing Units'!$B$2:$P$2,0))*INDEX(Assumptions!$A$1:$H$16,MATCH('Property Value Dist'!BG$4,Assumptions!$A$1:$A$16,0),MATCH('Property Value Dist'!BG$2,Assumptions!$A$1:$H$1,0)),0)</f>
        <v>137248</v>
      </c>
      <c r="BH113" s="19">
        <f>ROUND(INDEX('Pop and Housing Units'!$B$2:$P$115,MATCH('Property Value Dist'!$B113,'Pop and Housing Units'!$B$2:$B$115,0),MATCH('Property Value Dist'!BH$2,'Pop and Housing Units'!$B$2:$P$2,0))*INDEX(Assumptions!$A$1:$H$16,MATCH('Property Value Dist'!BH$4,Assumptions!$A$1:$A$16,0),MATCH('Property Value Dist'!BH$2,Assumptions!$A$1:$H$1,0)),0)</f>
        <v>78181</v>
      </c>
      <c r="BI113" s="19">
        <f>ROUND(INDEX('Pop and Housing Units'!$B$2:$P$115,MATCH('Property Value Dist'!$B113,'Pop and Housing Units'!$B$2:$B$115,0),MATCH('Property Value Dist'!BI$2,'Pop and Housing Units'!$B$2:$P$2,0))*INDEX(Assumptions!$A$1:$H$16,MATCH('Property Value Dist'!BI$4,Assumptions!$A$1:$A$16,0),MATCH('Property Value Dist'!BI$2,Assumptions!$A$1:$H$1,0)),0)</f>
        <v>145078</v>
      </c>
      <c r="BJ113" s="19">
        <f>ROUND(INDEX('Pop and Housing Units'!$B$2:$P$115,MATCH('Property Value Dist'!$B113,'Pop and Housing Units'!$B$2:$B$115,0),MATCH('Property Value Dist'!BJ$2,'Pop and Housing Units'!$B$2:$P$2,0))*INDEX(Assumptions!$A$1:$H$16,MATCH('Property Value Dist'!BJ$4,Assumptions!$A$1:$A$16,0),MATCH('Property Value Dist'!BJ$2,Assumptions!$A$1:$H$1,0)),0)</f>
        <v>48244</v>
      </c>
      <c r="BK113" s="19">
        <f>ROUND(INDEX('Pop and Housing Units'!$B$2:$P$115,MATCH('Property Value Dist'!$B113,'Pop and Housing Units'!$B$2:$B$115,0),MATCH('Property Value Dist'!BK$2,'Pop and Housing Units'!$B$2:$P$2,0))*INDEX(Assumptions!$A$1:$H$16,MATCH('Property Value Dist'!BK$4,Assumptions!$A$1:$A$16,0),MATCH('Property Value Dist'!BK$2,Assumptions!$A$1:$H$1,0)),0)</f>
        <v>16005</v>
      </c>
      <c r="BL113" s="19">
        <f>ROUND(INDEX('Pop and Housing Units'!$B$2:$P$115,MATCH('Property Value Dist'!$B113,'Pop and Housing Units'!$B$2:$B$115,0),MATCH('Property Value Dist'!BL$2,'Pop and Housing Units'!$B$2:$P$2,0))*INDEX(Assumptions!$A$1:$H$16,MATCH('Property Value Dist'!BL$4,Assumptions!$A$1:$A$16,0),MATCH('Property Value Dist'!BL$2,Assumptions!$A$1:$H$1,0)),0)</f>
        <v>10363</v>
      </c>
      <c r="BM113" s="19">
        <f>ROUND(INDEX('Pop and Housing Units'!$B$2:$P$115,MATCH('Property Value Dist'!$B113,'Pop and Housing Units'!$B$2:$B$115,0),MATCH('Property Value Dist'!BM$2,'Pop and Housing Units'!$B$2:$P$2,0))*INDEX(Assumptions!$A$1:$H$16,MATCH('Property Value Dist'!BM$4,Assumptions!$A$1:$A$16,0),MATCH('Property Value Dist'!BM$2,Assumptions!$A$1:$H$1,0)),0)</f>
        <v>2073</v>
      </c>
      <c r="BN113" s="19">
        <f>ROUND(INDEX('Pop and Housing Units'!$B$2:$P$115,MATCH('Property Value Dist'!$B113,'Pop and Housing Units'!$B$2:$B$115,0),MATCH('Property Value Dist'!BN$2,'Pop and Housing Units'!$B$2:$P$2,0))*INDEX(Assumptions!$A$1:$H$16,MATCH('Property Value Dist'!BN$4,Assumptions!$A$1:$A$16,0),MATCH('Property Value Dist'!BN$2,Assumptions!$A$1:$H$1,0)),0)</f>
        <v>345</v>
      </c>
      <c r="BO113" s="19">
        <f>ROUND(INDEX('Pop and Housing Units'!$B$2:$P$115,MATCH('Property Value Dist'!$B113,'Pop and Housing Units'!$B$2:$B$115,0),MATCH('Property Value Dist'!BO$2,'Pop and Housing Units'!$B$2:$P$2,0))*INDEX(Assumptions!$A$1:$H$16,MATCH('Property Value Dist'!BO$4,Assumptions!$A$1:$A$16,0),MATCH('Property Value Dist'!BO$2,Assumptions!$A$1:$H$1,0)),0)</f>
        <v>5642</v>
      </c>
      <c r="BP113" s="19">
        <f>ROUND(INDEX('Pop and Housing Units'!$B$2:$P$115,MATCH('Property Value Dist'!$B113,'Pop and Housing Units'!$B$2:$B$115,0),MATCH('Property Value Dist'!BP$2,'Pop and Housing Units'!$B$2:$P$2,0))*INDEX(Assumptions!$A$1:$H$16,MATCH('Property Value Dist'!BP$4,Assumptions!$A$1:$A$16,0),MATCH('Property Value Dist'!BP$2,Assumptions!$A$1:$H$1,0)),0)</f>
        <v>30073</v>
      </c>
      <c r="BQ113" s="19">
        <f>ROUND(INDEX('Pop and Housing Units'!$B$2:$P$115,MATCH('Property Value Dist'!$B113,'Pop and Housing Units'!$B$2:$B$115,0),MATCH('Property Value Dist'!BQ$2,'Pop and Housing Units'!$B$2:$P$2,0))*INDEX(Assumptions!$A$1:$H$16,MATCH('Property Value Dist'!BQ$4,Assumptions!$A$1:$A$16,0),MATCH('Property Value Dist'!BQ$2,Assumptions!$A$1:$H$1,0)),0)</f>
        <v>62564</v>
      </c>
      <c r="BR113" s="19">
        <f>ROUND(INDEX('Pop and Housing Units'!$B$2:$P$115,MATCH('Property Value Dist'!$B113,'Pop and Housing Units'!$B$2:$B$115,0),MATCH('Property Value Dist'!BR$2,'Pop and Housing Units'!$B$2:$P$2,0))*INDEX(Assumptions!$A$1:$H$16,MATCH('Property Value Dist'!BR$4,Assumptions!$A$1:$A$16,0),MATCH('Property Value Dist'!BR$2,Assumptions!$A$1:$H$1,0)),0)</f>
        <v>52936</v>
      </c>
      <c r="BS113" s="19">
        <f>ROUND(INDEX('Pop and Housing Units'!$B$2:$P$115,MATCH('Property Value Dist'!$B113,'Pop and Housing Units'!$B$2:$B$115,0),MATCH('Property Value Dist'!BS$2,'Pop and Housing Units'!$B$2:$P$2,0))*INDEX(Assumptions!$A$1:$H$16,MATCH('Property Value Dist'!BS$4,Assumptions!$A$1:$A$16,0),MATCH('Property Value Dist'!BS$2,Assumptions!$A$1:$H$1,0)),0)</f>
        <v>63594</v>
      </c>
      <c r="BT113" s="19">
        <f>ROUND(INDEX('Pop and Housing Units'!$B$2:$P$115,MATCH('Property Value Dist'!$B113,'Pop and Housing Units'!$B$2:$B$115,0),MATCH('Property Value Dist'!BT$2,'Pop and Housing Units'!$B$2:$P$2,0))*INDEX(Assumptions!$A$1:$H$16,MATCH('Property Value Dist'!BT$4,Assumptions!$A$1:$A$16,0),MATCH('Property Value Dist'!BT$2,Assumptions!$A$1:$H$1,0)),0)</f>
        <v>40613</v>
      </c>
      <c r="BU113" s="19">
        <f>ROUND(INDEX('Pop and Housing Units'!$B$2:$P$115,MATCH('Property Value Dist'!$B113,'Pop and Housing Units'!$B$2:$B$115,0),MATCH('Property Value Dist'!BU$2,'Pop and Housing Units'!$B$2:$P$2,0))*INDEX(Assumptions!$A$1:$H$16,MATCH('Property Value Dist'!BU$4,Assumptions!$A$1:$A$16,0),MATCH('Property Value Dist'!BU$2,Assumptions!$A$1:$H$1,0)),0)</f>
        <v>23060</v>
      </c>
      <c r="BV113" s="19">
        <f>ROUND(INDEX('Pop and Housing Units'!$B$2:$P$115,MATCH('Property Value Dist'!$B113,'Pop and Housing Units'!$B$2:$B$115,0),MATCH('Property Value Dist'!BV$2,'Pop and Housing Units'!$B$2:$P$2,0))*INDEX(Assumptions!$A$1:$H$16,MATCH('Property Value Dist'!BV$4,Assumptions!$A$1:$A$16,0),MATCH('Property Value Dist'!BV$2,Assumptions!$A$1:$H$1,0)),0)</f>
        <v>67437</v>
      </c>
      <c r="BW113" s="19">
        <f>ROUND(INDEX('Pop and Housing Units'!$B$2:$P$115,MATCH('Property Value Dist'!$B113,'Pop and Housing Units'!$B$2:$B$115,0),MATCH('Property Value Dist'!BW$2,'Pop and Housing Units'!$B$2:$P$2,0))*INDEX(Assumptions!$A$1:$H$16,MATCH('Property Value Dist'!BW$4,Assumptions!$A$1:$A$16,0),MATCH('Property Value Dist'!BW$2,Assumptions!$A$1:$H$1,0)),0)</f>
        <v>31738</v>
      </c>
      <c r="BX113" s="19">
        <f>ROUND(INDEX('Pop and Housing Units'!$B$2:$P$115,MATCH('Property Value Dist'!$B113,'Pop and Housing Units'!$B$2:$B$115,0),MATCH('Property Value Dist'!BX$2,'Pop and Housing Units'!$B$2:$P$2,0))*INDEX(Assumptions!$A$1:$H$16,MATCH('Property Value Dist'!BX$4,Assumptions!$A$1:$A$16,0),MATCH('Property Value Dist'!BX$2,Assumptions!$A$1:$H$1,0)),0)</f>
        <v>12085</v>
      </c>
      <c r="BY113" s="19">
        <f>ROUND(INDEX('Pop and Housing Units'!$B$2:$P$115,MATCH('Property Value Dist'!$B113,'Pop and Housing Units'!$B$2:$B$115,0),MATCH('Property Value Dist'!BY$2,'Pop and Housing Units'!$B$2:$P$2,0))*INDEX(Assumptions!$A$1:$H$16,MATCH('Property Value Dist'!BY$4,Assumptions!$A$1:$A$16,0),MATCH('Property Value Dist'!BY$2,Assumptions!$A$1:$H$1,0)),0)</f>
        <v>6260</v>
      </c>
      <c r="BZ113" s="19">
        <f>ROUND(INDEX('Pop and Housing Units'!$B$2:$P$115,MATCH('Property Value Dist'!$B113,'Pop and Housing Units'!$B$2:$B$115,0),MATCH('Property Value Dist'!BZ$2,'Pop and Housing Units'!$B$2:$P$2,0))*INDEX(Assumptions!$A$1:$H$16,MATCH('Property Value Dist'!BZ$4,Assumptions!$A$1:$A$16,0),MATCH('Property Value Dist'!BZ$2,Assumptions!$A$1:$H$1,0)),0)</f>
        <v>4279</v>
      </c>
      <c r="CA113" s="19">
        <f>ROUND(INDEX('Pop and Housing Units'!$B$2:$P$115,MATCH('Property Value Dist'!$B113,'Pop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113" s="19">
        <f>ROUND(INDEX('Pop and Housing Units'!$B$2:$P$115,MATCH('Property Value Dist'!$B113,'Pop and Housing Units'!$B$2:$B$115,0),MATCH('Property Value Dist'!CB$2,'Pop and Housing Units'!$B$2:$P$2,0))*INDEX(Assumptions!$A$1:$H$16,MATCH('Property Value Dist'!CB$4,Assumptions!$A$1:$A$16,0),MATCH('Property Value Dist'!CB$2,Assumptions!$A$1:$H$1,0)),0)</f>
        <v>1585</v>
      </c>
    </row>
    <row r="114" spans="2:80">
      <c r="B114" s="18">
        <f t="shared" si="7"/>
        <v>2129</v>
      </c>
      <c r="C114" s="17">
        <f>ROUND(INDEX('Pop and Housing Units'!$B$2:$P$115,MATCH('Property Value Dist'!$B114,'Pop and Housing Units'!$B$2:$B$115,0),MATCH('Property Value Dist'!C$2,'Pop and Housing Units'!$B$2:$P$2,0))*INDEX(Assumptions!$A$1:$H$16,MATCH('Property Value Dist'!C$4,Assumptions!$A$1:$A$16,0),MATCH('Property Value Dist'!C$2,Assumptions!$A$1:$H$1,0)),0)</f>
        <v>4937126</v>
      </c>
      <c r="D114" s="17">
        <f>ROUND(INDEX('Pop and Housing Units'!$B$2:$P$115,MATCH('Property Value Dist'!$B114,'Pop and Housing Units'!$B$2:$B$115,0),MATCH('Property Value Dist'!D$2,'Pop and Housing Units'!$B$2:$P$2,0))*INDEX(Assumptions!$A$1:$H$16,MATCH('Property Value Dist'!D$4,Assumptions!$A$1:$A$16,0),MATCH('Property Value Dist'!D$2,Assumptions!$A$1:$H$1,0)),0)</f>
        <v>5270095</v>
      </c>
      <c r="E114" s="17">
        <f>ROUND(INDEX('Pop and Housing Units'!$B$2:$P$115,MATCH('Property Value Dist'!$B114,'Pop and Housing Units'!$B$2:$B$115,0),MATCH('Property Value Dist'!E$2,'Pop and Housing Units'!$B$2:$P$2,0))*INDEX(Assumptions!$A$1:$H$16,MATCH('Property Value Dist'!E$4,Assumptions!$A$1:$A$16,0),MATCH('Property Value Dist'!E$2,Assumptions!$A$1:$H$1,0)),0)</f>
        <v>7979774</v>
      </c>
      <c r="F114" s="17">
        <f>ROUND(INDEX('Pop and Housing Units'!$B$2:$P$115,MATCH('Property Value Dist'!$B114,'Pop and Housing Units'!$B$2:$B$115,0),MATCH('Property Value Dist'!F$2,'Pop and Housing Units'!$B$2:$P$2,0))*INDEX(Assumptions!$A$1:$H$16,MATCH('Property Value Dist'!F$4,Assumptions!$A$1:$A$16,0),MATCH('Property Value Dist'!F$2,Assumptions!$A$1:$H$1,0)),0)</f>
        <v>18416629</v>
      </c>
      <c r="G114" s="17">
        <f>ROUND(INDEX('Pop and Housing Units'!$B$2:$P$115,MATCH('Property Value Dist'!$B114,'Pop and Housing Units'!$B$2:$B$115,0),MATCH('Property Value Dist'!G$2,'Pop and Housing Units'!$B$2:$P$2,0))*INDEX(Assumptions!$A$1:$H$16,MATCH('Property Value Dist'!G$4,Assumptions!$A$1:$A$16,0),MATCH('Property Value Dist'!G$2,Assumptions!$A$1:$H$1,0)),0)</f>
        <v>12377260</v>
      </c>
      <c r="H114" s="17">
        <f>ROUND(INDEX('Pop and Housing Units'!$B$2:$P$115,MATCH('Property Value Dist'!$B114,'Pop and Housing Units'!$B$2:$B$115,0),MATCH('Property Value Dist'!H$2,'Pop and Housing Units'!$B$2:$P$2,0))*INDEX(Assumptions!$A$1:$H$16,MATCH('Property Value Dist'!H$4,Assumptions!$A$1:$A$16,0),MATCH('Property Value Dist'!H$2,Assumptions!$A$1:$H$1,0)),0)</f>
        <v>9392021</v>
      </c>
      <c r="I114" s="17">
        <f>ROUND(INDEX('Pop and Housing Units'!$B$2:$P$115,MATCH('Property Value Dist'!$B114,'Pop and Housing Units'!$B$2:$B$115,0),MATCH('Property Value Dist'!I$2,'Pop and Housing Units'!$B$2:$P$2,0))*INDEX(Assumptions!$A$1:$H$16,MATCH('Property Value Dist'!I$4,Assumptions!$A$1:$A$16,0),MATCH('Property Value Dist'!I$2,Assumptions!$A$1:$H$1,0)),0)</f>
        <v>26316031</v>
      </c>
      <c r="J114" s="17">
        <f>ROUND(INDEX('Pop and Housing Units'!$B$2:$P$115,MATCH('Property Value Dist'!$B114,'Pop and Housing Units'!$B$2:$B$115,0),MATCH('Property Value Dist'!J$2,'Pop and Housing Units'!$B$2:$P$2,0))*INDEX(Assumptions!$A$1:$H$16,MATCH('Property Value Dist'!J$4,Assumptions!$A$1:$A$16,0),MATCH('Property Value Dist'!J$2,Assumptions!$A$1:$H$1,0)),0)</f>
        <v>13215424</v>
      </c>
      <c r="K114" s="17">
        <f>ROUND(INDEX('Pop and Housing Units'!$B$2:$P$115,MATCH('Property Value Dist'!$B114,'Pop and Housing Units'!$B$2:$B$115,0),MATCH('Property Value Dist'!K$2,'Pop and Housing Units'!$B$2:$P$2,0))*INDEX(Assumptions!$A$1:$H$16,MATCH('Property Value Dist'!K$4,Assumptions!$A$1:$A$16,0),MATCH('Property Value Dist'!K$2,Assumptions!$A$1:$H$1,0)),0)</f>
        <v>6062332</v>
      </c>
      <c r="L114" s="17">
        <f>ROUND(INDEX('Pop and Housing Units'!$B$2:$P$115,MATCH('Property Value Dist'!$B114,'Pop and Housing Units'!$B$2:$B$115,0),MATCH('Property Value Dist'!L$2,'Pop and Housing Units'!$B$2:$P$2,0))*INDEX(Assumptions!$A$1:$H$16,MATCH('Property Value Dist'!L$4,Assumptions!$A$1:$A$16,0),MATCH('Property Value Dist'!L$2,Assumptions!$A$1:$H$1,0)),0)</f>
        <v>6579008</v>
      </c>
      <c r="M114" s="17">
        <f>ROUND(INDEX('Pop and Housing Units'!$B$2:$P$115,MATCH('Property Value Dist'!$B114,'Pop and Housing Units'!$B$2:$B$115,0),MATCH('Property Value Dist'!M$2,'Pop and Housing Units'!$B$2:$P$2,0))*INDEX(Assumptions!$A$1:$H$16,MATCH('Property Value Dist'!M$4,Assumptions!$A$1:$A$16,0),MATCH('Property Value Dist'!M$2,Assumptions!$A$1:$H$1,0)),0)</f>
        <v>2284856</v>
      </c>
      <c r="N114" s="17">
        <f>ROUND(INDEX('Pop and Housing Units'!$B$2:$P$115,MATCH('Property Value Dist'!$B114,'Pop and Housing Units'!$B$2:$B$115,0),MATCH('Property Value Dist'!N$2,'Pop and Housing Units'!$B$2:$P$2,0))*INDEX(Assumptions!$A$1:$H$16,MATCH('Property Value Dist'!N$4,Assumptions!$A$1:$A$16,0),MATCH('Property Value Dist'!N$2,Assumptions!$A$1:$H$1,0)),0)</f>
        <v>1297431</v>
      </c>
      <c r="O114" s="17">
        <f>ROUND(INDEX('Pop and Housing Units'!$B$2:$P$115,MATCH('Property Value Dist'!$B114,'Pop and Housing Units'!$B$2:$B$115,0),MATCH('Property Value Dist'!O$2,'Pop and Housing Units'!$B$2:$P$2,0))*INDEX(Assumptions!$A$1:$H$16,MATCH('Property Value Dist'!O$4,Assumptions!$A$1:$A$16,0),MATCH('Property Value Dist'!O$2,Assumptions!$A$1:$H$1,0)),0)</f>
        <v>688901</v>
      </c>
      <c r="P114" s="17">
        <f>ROUND(INDEX('Pop and Housing Units'!$B$2:$P$115,MATCH('Property Value Dist'!$B114,'Pop and Housing Units'!$B$2:$B$115,0),MATCH('Property Value Dist'!P$2,'Pop and Housing Units'!$B$2:$P$2,0))*INDEX(Assumptions!$A$1:$H$16,MATCH('Property Value Dist'!P$4,Assumptions!$A$1:$A$16,0),MATCH('Property Value Dist'!P$2,Assumptions!$A$1:$H$1,0)),0)</f>
        <v>5015919</v>
      </c>
      <c r="Q114" s="17">
        <f>ROUND(INDEX('Pop and Housing Units'!$B$2:$P$115,MATCH('Property Value Dist'!$B114,'Pop and Housing Units'!$B$2:$B$115,0),MATCH('Property Value Dist'!Q$2,'Pop and Housing Units'!$B$2:$P$2,0))*INDEX(Assumptions!$A$1:$H$16,MATCH('Property Value Dist'!Q$4,Assumptions!$A$1:$A$16,0),MATCH('Property Value Dist'!Q$2,Assumptions!$A$1:$H$1,0)),0)</f>
        <v>4255211</v>
      </c>
      <c r="R114" s="17">
        <f>ROUND(INDEX('Pop and Housing Units'!$B$2:$P$115,MATCH('Property Value Dist'!$B114,'Pop and Housing Units'!$B$2:$B$115,0),MATCH('Property Value Dist'!R$2,'Pop and Housing Units'!$B$2:$P$2,0))*INDEX(Assumptions!$A$1:$H$16,MATCH('Property Value Dist'!R$4,Assumptions!$A$1:$A$16,0),MATCH('Property Value Dist'!R$2,Assumptions!$A$1:$H$1,0)),0)</f>
        <v>5491362</v>
      </c>
      <c r="S114" s="17">
        <f>ROUND(INDEX('Pop and Housing Units'!$B$2:$P$115,MATCH('Property Value Dist'!$B114,'Pop and Housing Units'!$B$2:$B$115,0),MATCH('Property Value Dist'!S$2,'Pop and Housing Units'!$B$2:$P$2,0))*INDEX(Assumptions!$A$1:$H$16,MATCH('Property Value Dist'!S$4,Assumptions!$A$1:$A$16,0),MATCH('Property Value Dist'!S$2,Assumptions!$A$1:$H$1,0)),0)</f>
        <v>12131710</v>
      </c>
      <c r="T114" s="17">
        <f>ROUND(INDEX('Pop and Housing Units'!$B$2:$P$115,MATCH('Property Value Dist'!$B114,'Pop and Housing Units'!$B$2:$B$115,0),MATCH('Property Value Dist'!T$2,'Pop and Housing Units'!$B$2:$P$2,0))*INDEX(Assumptions!$A$1:$H$16,MATCH('Property Value Dist'!T$4,Assumptions!$A$1:$A$16,0),MATCH('Property Value Dist'!T$2,Assumptions!$A$1:$H$1,0)),0)</f>
        <v>8874928</v>
      </c>
      <c r="U114" s="17">
        <f>ROUND(INDEX('Pop and Housing Units'!$B$2:$P$115,MATCH('Property Value Dist'!$B114,'Pop and Housing Units'!$B$2:$B$115,0),MATCH('Property Value Dist'!U$2,'Pop and Housing Units'!$B$2:$P$2,0))*INDEX(Assumptions!$A$1:$H$16,MATCH('Property Value Dist'!U$4,Assumptions!$A$1:$A$16,0),MATCH('Property Value Dist'!U$2,Assumptions!$A$1:$H$1,0)),0)</f>
        <v>7504069</v>
      </c>
      <c r="V114" s="17">
        <f>ROUND(INDEX('Pop and Housing Units'!$B$2:$P$115,MATCH('Property Value Dist'!$B114,'Pop and Housing Units'!$B$2:$B$115,0),MATCH('Property Value Dist'!V$2,'Pop and Housing Units'!$B$2:$P$2,0))*INDEX(Assumptions!$A$1:$H$16,MATCH('Property Value Dist'!V$4,Assumptions!$A$1:$A$16,0),MATCH('Property Value Dist'!V$2,Assumptions!$A$1:$H$1,0)),0)</f>
        <v>19366361</v>
      </c>
      <c r="W114" s="17">
        <f>ROUND(INDEX('Pop and Housing Units'!$B$2:$P$115,MATCH('Property Value Dist'!$B114,'Pop and Housing Units'!$B$2:$B$115,0),MATCH('Property Value Dist'!W$2,'Pop and Housing Units'!$B$2:$P$2,0))*INDEX(Assumptions!$A$1:$H$16,MATCH('Property Value Dist'!W$4,Assumptions!$A$1:$A$16,0),MATCH('Property Value Dist'!W$2,Assumptions!$A$1:$H$1,0)),0)</f>
        <v>8922472</v>
      </c>
      <c r="X114" s="17">
        <f>ROUND(INDEX('Pop and Housing Units'!$B$2:$P$115,MATCH('Property Value Dist'!$B114,'Pop and Housing Units'!$B$2:$B$115,0),MATCH('Property Value Dist'!X$2,'Pop and Housing Units'!$B$2:$P$2,0))*INDEX(Assumptions!$A$1:$H$16,MATCH('Property Value Dist'!X$4,Assumptions!$A$1:$A$16,0),MATCH('Property Value Dist'!X$2,Assumptions!$A$1:$H$1,0)),0)</f>
        <v>3851085</v>
      </c>
      <c r="Y114" s="17">
        <f>ROUND(INDEX('Pop and Housing Units'!$B$2:$P$115,MATCH('Property Value Dist'!$B114,'Pop and Housing Units'!$B$2:$B$115,0),MATCH('Property Value Dist'!Y$2,'Pop and Housing Units'!$B$2:$P$2,0))*INDEX(Assumptions!$A$1:$H$16,MATCH('Property Value Dist'!Y$4,Assumptions!$A$1:$A$16,0),MATCH('Property Value Dist'!Y$2,Assumptions!$A$1:$H$1,0)),0)</f>
        <v>2456453</v>
      </c>
      <c r="Z114" s="17">
        <f>ROUND(INDEX('Pop and Housing Units'!$B$2:$P$115,MATCH('Property Value Dist'!$B114,'Pop and Housing Units'!$B$2:$B$115,0),MATCH('Property Value Dist'!Z$2,'Pop and Housing Units'!$B$2:$P$2,0))*INDEX(Assumptions!$A$1:$H$16,MATCH('Property Value Dist'!Z$4,Assumptions!$A$1:$A$16,0),MATCH('Property Value Dist'!Z$2,Assumptions!$A$1:$H$1,0)),0)</f>
        <v>633923</v>
      </c>
      <c r="AA114" s="17">
        <f>ROUND(INDEX('Pop and Housing Units'!$B$2:$P$115,MATCH('Property Value Dist'!$B114,'Pop and Housing Units'!$B$2:$B$115,0),MATCH('Property Value Dist'!AA$2,'Pop and Housing Units'!$B$2:$P$2,0))*INDEX(Assumptions!$A$1:$H$16,MATCH('Property Value Dist'!AA$4,Assumptions!$A$1:$A$16,0),MATCH('Property Value Dist'!AA$2,Assumptions!$A$1:$H$1,0)),0)</f>
        <v>443746</v>
      </c>
      <c r="AB114" s="17">
        <f>ROUND(INDEX('Pop and Housing Units'!$B$2:$P$115,MATCH('Property Value Dist'!$B114,'Pop and Housing Units'!$B$2:$B$115,0),MATCH('Property Value Dist'!AB$2,'Pop and Housing Units'!$B$2:$P$2,0))*INDEX(Assumptions!$A$1:$H$16,MATCH('Property Value Dist'!AB$4,Assumptions!$A$1:$A$16,0),MATCH('Property Value Dist'!AB$2,Assumptions!$A$1:$H$1,0)),0)</f>
        <v>293190</v>
      </c>
      <c r="AC114" s="17">
        <f>ROUND(INDEX('Pop and Housing Units'!$B$2:$P$115,MATCH('Property Value Dist'!$B114,'Pop and Housing Units'!$B$2:$B$115,0),MATCH('Property Value Dist'!AC$2,'Pop and Housing Units'!$B$2:$P$2,0))*INDEX(Assumptions!$A$1:$H$16,MATCH('Property Value Dist'!AC$4,Assumptions!$A$1:$A$16,0),MATCH('Property Value Dist'!AC$2,Assumptions!$A$1:$H$1,0)),0)</f>
        <v>3203794</v>
      </c>
      <c r="AD114" s="17">
        <f>ROUND(INDEX('Pop and Housing Units'!$B$2:$P$115,MATCH('Property Value Dist'!$B114,'Pop and Housing Units'!$B$2:$B$115,0),MATCH('Property Value Dist'!AD$2,'Pop and Housing Units'!$B$2:$P$2,0))*INDEX(Assumptions!$A$1:$H$16,MATCH('Property Value Dist'!AD$4,Assumptions!$A$1:$A$16,0),MATCH('Property Value Dist'!AD$2,Assumptions!$A$1:$H$1,0)),0)</f>
        <v>5606639</v>
      </c>
      <c r="AE114" s="17">
        <f>ROUND(INDEX('Pop and Housing Units'!$B$2:$P$115,MATCH('Property Value Dist'!$B114,'Pop and Housing Units'!$B$2:$B$115,0),MATCH('Property Value Dist'!AE$2,'Pop and Housing Units'!$B$2:$P$2,0))*INDEX(Assumptions!$A$1:$H$16,MATCH('Property Value Dist'!AE$4,Assumptions!$A$1:$A$16,0),MATCH('Property Value Dist'!AE$2,Assumptions!$A$1:$H$1,0)),0)</f>
        <v>10106349</v>
      </c>
      <c r="AF114" s="17">
        <f>ROUND(INDEX('Pop and Housing Units'!$B$2:$P$115,MATCH('Property Value Dist'!$B114,'Pop and Housing Units'!$B$2:$B$115,0),MATCH('Property Value Dist'!AF$2,'Pop and Housing Units'!$B$2:$P$2,0))*INDEX(Assumptions!$A$1:$H$16,MATCH('Property Value Dist'!AF$4,Assumptions!$A$1:$A$16,0),MATCH('Property Value Dist'!AF$2,Assumptions!$A$1:$H$1,0)),0)</f>
        <v>19447747</v>
      </c>
      <c r="AG114" s="17">
        <f>ROUND(INDEX('Pop and Housing Units'!$B$2:$P$115,MATCH('Property Value Dist'!$B114,'Pop and Housing Units'!$B$2:$B$115,0),MATCH('Property Value Dist'!AG$2,'Pop and Housing Units'!$B$2:$P$2,0))*INDEX(Assumptions!$A$1:$H$16,MATCH('Property Value Dist'!AG$4,Assumptions!$A$1:$A$16,0),MATCH('Property Value Dist'!AG$2,Assumptions!$A$1:$H$1,0)),0)</f>
        <v>9476389</v>
      </c>
      <c r="AH114" s="17">
        <f>ROUND(INDEX('Pop and Housing Units'!$B$2:$P$115,MATCH('Property Value Dist'!$B114,'Pop and Housing Units'!$B$2:$B$115,0),MATCH('Property Value Dist'!AH$2,'Pop and Housing Units'!$B$2:$P$2,0))*INDEX(Assumptions!$A$1:$H$16,MATCH('Property Value Dist'!AH$4,Assumptions!$A$1:$A$16,0),MATCH('Property Value Dist'!AH$2,Assumptions!$A$1:$H$1,0)),0)</f>
        <v>6848559</v>
      </c>
      <c r="AI114" s="17">
        <f>ROUND(INDEX('Pop and Housing Units'!$B$2:$P$115,MATCH('Property Value Dist'!$B114,'Pop and Housing Units'!$B$2:$B$115,0),MATCH('Property Value Dist'!AI$2,'Pop and Housing Units'!$B$2:$P$2,0))*INDEX(Assumptions!$A$1:$H$16,MATCH('Property Value Dist'!AI$4,Assumptions!$A$1:$A$16,0),MATCH('Property Value Dist'!AI$2,Assumptions!$A$1:$H$1,0)),0)</f>
        <v>17044902</v>
      </c>
      <c r="AJ114" s="17">
        <f>ROUND(INDEX('Pop and Housing Units'!$B$2:$P$115,MATCH('Property Value Dist'!$B114,'Pop and Housing Units'!$B$2:$B$115,0),MATCH('Property Value Dist'!AJ$2,'Pop and Housing Units'!$B$2:$P$2,0))*INDEX(Assumptions!$A$1:$H$16,MATCH('Property Value Dist'!AJ$4,Assumptions!$A$1:$A$16,0),MATCH('Property Value Dist'!AJ$2,Assumptions!$A$1:$H$1,0)),0)</f>
        <v>9071415</v>
      </c>
      <c r="AK114" s="17">
        <f>ROUND(INDEX('Pop and Housing Units'!$B$2:$P$115,MATCH('Property Value Dist'!$B114,'Pop and Housing Units'!$B$2:$B$115,0),MATCH('Property Value Dist'!AK$2,'Pop and Housing Units'!$B$2:$P$2,0))*INDEX(Assumptions!$A$1:$H$16,MATCH('Property Value Dist'!AK$4,Assumptions!$A$1:$A$16,0),MATCH('Property Value Dist'!AK$2,Assumptions!$A$1:$H$1,0)),0)</f>
        <v>3905748</v>
      </c>
      <c r="AL114" s="17">
        <f>ROUND(INDEX('Pop and Housing Units'!$B$2:$P$115,MATCH('Property Value Dist'!$B114,'Pop and Housing Units'!$B$2:$B$115,0),MATCH('Property Value Dist'!AL$2,'Pop and Housing Units'!$B$2:$P$2,0))*INDEX(Assumptions!$A$1:$H$16,MATCH('Property Value Dist'!AL$4,Assumptions!$A$1:$A$16,0),MATCH('Property Value Dist'!AL$2,Assumptions!$A$1:$H$1,0)),0)</f>
        <v>3833753</v>
      </c>
      <c r="AM114" s="17">
        <f>ROUND(INDEX('Pop and Housing Units'!$B$2:$P$115,MATCH('Property Value Dist'!$B114,'Pop and Housing Units'!$B$2:$B$115,0),MATCH('Property Value Dist'!AM$2,'Pop and Housing Units'!$B$2:$P$2,0))*INDEX(Assumptions!$A$1:$H$16,MATCH('Property Value Dist'!AM$4,Assumptions!$A$1:$A$16,0),MATCH('Property Value Dist'!AM$2,Assumptions!$A$1:$H$1,0)),0)</f>
        <v>782950</v>
      </c>
      <c r="AN114" s="17">
        <f>ROUND(INDEX('Pop and Housing Units'!$B$2:$P$115,MATCH('Property Value Dist'!$B114,'Pop and Housing Units'!$B$2:$B$115,0),MATCH('Property Value Dist'!AN$2,'Pop and Housing Units'!$B$2:$P$2,0))*INDEX(Assumptions!$A$1:$H$16,MATCH('Property Value Dist'!AN$4,Assumptions!$A$1:$A$16,0),MATCH('Property Value Dist'!AN$2,Assumptions!$A$1:$H$1,0)),0)</f>
        <v>323979</v>
      </c>
      <c r="AO114" s="17">
        <f>ROUND(INDEX('Pop and Housing Units'!$B$2:$P$115,MATCH('Property Value Dist'!$B114,'Pop and Housing Units'!$B$2:$B$115,0),MATCH('Property Value Dist'!AO$2,'Pop and Housing Units'!$B$2:$P$2,0))*INDEX(Assumptions!$A$1:$H$16,MATCH('Property Value Dist'!AO$4,Assumptions!$A$1:$A$16,0),MATCH('Property Value Dist'!AO$2,Assumptions!$A$1:$H$1,0)),0)</f>
        <v>341978</v>
      </c>
      <c r="AP114" s="17">
        <f>ROUND(INDEX('Pop and Housing Units'!$B$2:$P$115,MATCH('Property Value Dist'!$B114,'Pop and Housing Units'!$B$2:$B$115,0),MATCH('Property Value Dist'!AP$2,'Pop and Housing Units'!$B$2:$P$2,0))*INDEX(Assumptions!$A$1:$H$16,MATCH('Property Value Dist'!AP$4,Assumptions!$A$1:$A$16,0),MATCH('Property Value Dist'!AP$2,Assumptions!$A$1:$H$1,0)),0)</f>
        <v>181414</v>
      </c>
      <c r="AQ114" s="17">
        <f>ROUND(INDEX('Pop and Housing Units'!$B$2:$P$115,MATCH('Property Value Dist'!$B114,'Pop and Housing Units'!$B$2:$B$115,0),MATCH('Property Value Dist'!AQ$2,'Pop and Housing Units'!$B$2:$P$2,0))*INDEX(Assumptions!$A$1:$H$16,MATCH('Property Value Dist'!AQ$4,Assumptions!$A$1:$A$16,0),MATCH('Property Value Dist'!AQ$2,Assumptions!$A$1:$H$1,0)),0)</f>
        <v>181992</v>
      </c>
      <c r="AR114" s="17">
        <f>ROUND(INDEX('Pop and Housing Units'!$B$2:$P$115,MATCH('Property Value Dist'!$B114,'Pop and Housing Units'!$B$2:$B$115,0),MATCH('Property Value Dist'!AR$2,'Pop and Housing Units'!$B$2:$P$2,0))*INDEX(Assumptions!$A$1:$H$16,MATCH('Property Value Dist'!AR$4,Assumptions!$A$1:$A$16,0),MATCH('Property Value Dist'!AR$2,Assumptions!$A$1:$H$1,0)),0)</f>
        <v>152110</v>
      </c>
      <c r="AS114" s="17">
        <f>ROUND(INDEX('Pop and Housing Units'!$B$2:$P$115,MATCH('Property Value Dist'!$B114,'Pop and Housing Units'!$B$2:$B$115,0),MATCH('Property Value Dist'!AS$2,'Pop and Housing Units'!$B$2:$P$2,0))*INDEX(Assumptions!$A$1:$H$16,MATCH('Property Value Dist'!AS$4,Assumptions!$A$1:$A$16,0),MATCH('Property Value Dist'!AS$2,Assumptions!$A$1:$H$1,0)),0)</f>
        <v>166376</v>
      </c>
      <c r="AT114" s="17">
        <f>ROUND(INDEX('Pop and Housing Units'!$B$2:$P$115,MATCH('Property Value Dist'!$B114,'Pop and Housing Units'!$B$2:$B$115,0),MATCH('Property Value Dist'!AT$2,'Pop and Housing Units'!$B$2:$P$2,0))*INDEX(Assumptions!$A$1:$H$16,MATCH('Property Value Dist'!AT$4,Assumptions!$A$1:$A$16,0),MATCH('Property Value Dist'!AT$2,Assumptions!$A$1:$H$1,0)),0)</f>
        <v>84441</v>
      </c>
      <c r="AU114" s="17">
        <f>ROUND(INDEX('Pop and Housing Units'!$B$2:$P$115,MATCH('Property Value Dist'!$B114,'Pop and Housing Units'!$B$2:$B$115,0),MATCH('Property Value Dist'!AU$2,'Pop and Housing Units'!$B$2:$P$2,0))*INDEX(Assumptions!$A$1:$H$16,MATCH('Property Value Dist'!AU$4,Assumptions!$A$1:$A$16,0),MATCH('Property Value Dist'!AU$2,Assumptions!$A$1:$H$1,0)),0)</f>
        <v>32485</v>
      </c>
      <c r="AV114" s="17">
        <f>ROUND(INDEX('Pop and Housing Units'!$B$2:$P$115,MATCH('Property Value Dist'!$B114,'Pop and Housing Units'!$B$2:$B$115,0),MATCH('Property Value Dist'!AV$2,'Pop and Housing Units'!$B$2:$P$2,0))*INDEX(Assumptions!$A$1:$H$16,MATCH('Property Value Dist'!AV$4,Assumptions!$A$1:$A$16,0),MATCH('Property Value Dist'!AV$2,Assumptions!$A$1:$H$1,0)),0)</f>
        <v>97647</v>
      </c>
      <c r="AW114" s="17">
        <f>ROUND(INDEX('Pop and Housing Units'!$B$2:$P$115,MATCH('Property Value Dist'!$B114,'Pop and Housing Units'!$B$2:$B$115,0),MATCH('Property Value Dist'!AW$2,'Pop and Housing Units'!$B$2:$P$2,0))*INDEX(Assumptions!$A$1:$H$16,MATCH('Property Value Dist'!AW$4,Assumptions!$A$1:$A$16,0),MATCH('Property Value Dist'!AW$2,Assumptions!$A$1:$H$1,0)),0)</f>
        <v>28051</v>
      </c>
      <c r="AX114" s="17">
        <f>ROUND(INDEX('Pop and Housing Units'!$B$2:$P$115,MATCH('Property Value Dist'!$B114,'Pop and Housing Units'!$B$2:$B$115,0),MATCH('Property Value Dist'!AX$2,'Pop and Housing Units'!$B$2:$P$2,0))*INDEX(Assumptions!$A$1:$H$16,MATCH('Property Value Dist'!AX$4,Assumptions!$A$1:$A$16,0),MATCH('Property Value Dist'!AX$2,Assumptions!$A$1:$H$1,0)),0)</f>
        <v>17640</v>
      </c>
      <c r="AY114" s="17">
        <f>ROUND(INDEX('Pop and Housing Units'!$B$2:$P$115,MATCH('Property Value Dist'!$B114,'Pop and Housing Units'!$B$2:$B$115,0),MATCH('Property Value Dist'!AY$2,'Pop and Housing Units'!$B$2:$P$2,0))*INDEX(Assumptions!$A$1:$H$16,MATCH('Property Value Dist'!AY$4,Assumptions!$A$1:$A$16,0),MATCH('Property Value Dist'!AY$2,Assumptions!$A$1:$H$1,0)),0)</f>
        <v>10411</v>
      </c>
      <c r="AZ114" s="17">
        <f>ROUND(INDEX('Pop and Housing Units'!$B$2:$P$115,MATCH('Property Value Dist'!$B114,'Pop and Housing Units'!$B$2:$B$115,0),MATCH('Property Value Dist'!AZ$2,'Pop and Housing Units'!$B$2:$P$2,0))*INDEX(Assumptions!$A$1:$H$16,MATCH('Property Value Dist'!AZ$4,Assumptions!$A$1:$A$16,0),MATCH('Property Value Dist'!AZ$2,Assumptions!$A$1:$H$1,0)),0)</f>
        <v>2506</v>
      </c>
      <c r="BA114" s="17">
        <f>ROUND(INDEX('Pop and Housing Units'!$B$2:$P$115,MATCH('Property Value Dist'!$B114,'Pop and Housing Units'!$B$2:$B$115,0),MATCH('Property Value Dist'!BA$2,'Pop and Housing Units'!$B$2:$P$2,0))*INDEX(Assumptions!$A$1:$H$16,MATCH('Property Value Dist'!BA$4,Assumptions!$A$1:$A$16,0),MATCH('Property Value Dist'!BA$2,Assumptions!$A$1:$H$1,0)),0)</f>
        <v>5784</v>
      </c>
      <c r="BB114" s="17">
        <f>ROUND(INDEX('Pop and Housing Units'!$B$2:$P$115,MATCH('Property Value Dist'!$B114,'Pop and Housing Units'!$B$2:$B$115,0),MATCH('Property Value Dist'!BB$2,'Pop and Housing Units'!$B$2:$P$2,0))*INDEX(Assumptions!$A$1:$H$16,MATCH('Property Value Dist'!BB$4,Assumptions!$A$1:$A$16,0),MATCH('Property Value Dist'!BB$2,Assumptions!$A$1:$H$1,0)),0)</f>
        <v>3085</v>
      </c>
      <c r="BC114" s="17">
        <f>ROUND(INDEX('Pop and Housing Units'!$B$2:$P$115,MATCH('Property Value Dist'!$B114,'Pop and Housing Units'!$B$2:$B$115,0),MATCH('Property Value Dist'!BC$2,'Pop and Housing Units'!$B$2:$P$2,0))*INDEX(Assumptions!$A$1:$H$16,MATCH('Property Value Dist'!BC$4,Assumptions!$A$1:$A$16,0),MATCH('Property Value Dist'!BC$2,Assumptions!$A$1:$H$1,0)),0)</f>
        <v>115220</v>
      </c>
      <c r="BD114" s="17">
        <f>ROUND(INDEX('Pop and Housing Units'!$B$2:$P$115,MATCH('Property Value Dist'!$B114,'Pop and Housing Units'!$B$2:$B$115,0),MATCH('Property Value Dist'!BD$2,'Pop and Housing Units'!$B$2:$P$2,0))*INDEX(Assumptions!$A$1:$H$16,MATCH('Property Value Dist'!BD$4,Assumptions!$A$1:$A$16,0),MATCH('Property Value Dist'!BD$2,Assumptions!$A$1:$H$1,0)),0)</f>
        <v>161609</v>
      </c>
      <c r="BE114" s="17">
        <f>ROUND(INDEX('Pop and Housing Units'!$B$2:$P$115,MATCH('Property Value Dist'!$B114,'Pop and Housing Units'!$B$2:$B$115,0),MATCH('Property Value Dist'!BE$2,'Pop and Housing Units'!$B$2:$P$2,0))*INDEX(Assumptions!$A$1:$H$16,MATCH('Property Value Dist'!BE$4,Assumptions!$A$1:$A$16,0),MATCH('Property Value Dist'!BE$2,Assumptions!$A$1:$H$1,0)),0)</f>
        <v>218756</v>
      </c>
      <c r="BF114" s="17">
        <f>ROUND(INDEX('Pop and Housing Units'!$B$2:$P$115,MATCH('Property Value Dist'!$B114,'Pop and Housing Units'!$B$2:$B$115,0),MATCH('Property Value Dist'!BF$2,'Pop and Housing Units'!$B$2:$P$2,0))*INDEX(Assumptions!$A$1:$H$16,MATCH('Property Value Dist'!BF$4,Assumptions!$A$1:$A$16,0),MATCH('Property Value Dist'!BF$2,Assumptions!$A$1:$H$1,0)),0)</f>
        <v>215980</v>
      </c>
      <c r="BG114" s="17">
        <f>ROUND(INDEX('Pop and Housing Units'!$B$2:$P$115,MATCH('Property Value Dist'!$B114,'Pop and Housing Units'!$B$2:$B$115,0),MATCH('Property Value Dist'!BG$2,'Pop and Housing Units'!$B$2:$P$2,0))*INDEX(Assumptions!$A$1:$H$16,MATCH('Property Value Dist'!BG$4,Assumptions!$A$1:$A$16,0),MATCH('Property Value Dist'!BG$2,Assumptions!$A$1:$H$1,0)),0)</f>
        <v>137894</v>
      </c>
      <c r="BH114" s="17">
        <f>ROUND(INDEX('Pop and Housing Units'!$B$2:$P$115,MATCH('Property Value Dist'!$B114,'Pop and Housing Units'!$B$2:$B$115,0),MATCH('Property Value Dist'!BH$2,'Pop and Housing Units'!$B$2:$P$2,0))*INDEX(Assumptions!$A$1:$H$16,MATCH('Property Value Dist'!BH$4,Assumptions!$A$1:$A$16,0),MATCH('Property Value Dist'!BH$2,Assumptions!$A$1:$H$1,0)),0)</f>
        <v>78549</v>
      </c>
      <c r="BI114" s="17">
        <f>ROUND(INDEX('Pop and Housing Units'!$B$2:$P$115,MATCH('Property Value Dist'!$B114,'Pop and Housing Units'!$B$2:$B$115,0),MATCH('Property Value Dist'!BI$2,'Pop and Housing Units'!$B$2:$P$2,0))*INDEX(Assumptions!$A$1:$H$16,MATCH('Property Value Dist'!BI$4,Assumptions!$A$1:$A$16,0),MATCH('Property Value Dist'!BI$2,Assumptions!$A$1:$H$1,0)),0)</f>
        <v>145760</v>
      </c>
      <c r="BJ114" s="17">
        <f>ROUND(INDEX('Pop and Housing Units'!$B$2:$P$115,MATCH('Property Value Dist'!$B114,'Pop and Housing Units'!$B$2:$B$115,0),MATCH('Property Value Dist'!BJ$2,'Pop and Housing Units'!$B$2:$P$2,0))*INDEX(Assumptions!$A$1:$H$16,MATCH('Property Value Dist'!BJ$4,Assumptions!$A$1:$A$16,0),MATCH('Property Value Dist'!BJ$2,Assumptions!$A$1:$H$1,0)),0)</f>
        <v>48471</v>
      </c>
      <c r="BK114" s="17">
        <f>ROUND(INDEX('Pop and Housing Units'!$B$2:$P$115,MATCH('Property Value Dist'!$B114,'Pop and Housing Units'!$B$2:$B$115,0),MATCH('Property Value Dist'!BK$2,'Pop and Housing Units'!$B$2:$P$2,0))*INDEX(Assumptions!$A$1:$H$16,MATCH('Property Value Dist'!BK$4,Assumptions!$A$1:$A$16,0),MATCH('Property Value Dist'!BK$2,Assumptions!$A$1:$H$1,0)),0)</f>
        <v>16080</v>
      </c>
      <c r="BL114" s="17">
        <f>ROUND(INDEX('Pop and Housing Units'!$B$2:$P$115,MATCH('Property Value Dist'!$B114,'Pop and Housing Units'!$B$2:$B$115,0),MATCH('Property Value Dist'!BL$2,'Pop and Housing Units'!$B$2:$P$2,0))*INDEX(Assumptions!$A$1:$H$16,MATCH('Property Value Dist'!BL$4,Assumptions!$A$1:$A$16,0),MATCH('Property Value Dist'!BL$2,Assumptions!$A$1:$H$1,0)),0)</f>
        <v>10411</v>
      </c>
      <c r="BM114" s="17">
        <f>ROUND(INDEX('Pop and Housing Units'!$B$2:$P$115,MATCH('Property Value Dist'!$B114,'Pop and Housing Units'!$B$2:$B$115,0),MATCH('Property Value Dist'!BM$2,'Pop and Housing Units'!$B$2:$P$2,0))*INDEX(Assumptions!$A$1:$H$16,MATCH('Property Value Dist'!BM$4,Assumptions!$A$1:$A$16,0),MATCH('Property Value Dist'!BM$2,Assumptions!$A$1:$H$1,0)),0)</f>
        <v>2082</v>
      </c>
      <c r="BN114" s="17">
        <f>ROUND(INDEX('Pop and Housing Units'!$B$2:$P$115,MATCH('Property Value Dist'!$B114,'Pop and Housing Units'!$B$2:$B$115,0),MATCH('Property Value Dist'!BN$2,'Pop and Housing Units'!$B$2:$P$2,0))*INDEX(Assumptions!$A$1:$H$16,MATCH('Property Value Dist'!BN$4,Assumptions!$A$1:$A$16,0),MATCH('Property Value Dist'!BN$2,Assumptions!$A$1:$H$1,0)),0)</f>
        <v>347</v>
      </c>
      <c r="BO114" s="17">
        <f>ROUND(INDEX('Pop and Housing Units'!$B$2:$P$115,MATCH('Property Value Dist'!$B114,'Pop and Housing Units'!$B$2:$B$115,0),MATCH('Property Value Dist'!BO$2,'Pop and Housing Units'!$B$2:$P$2,0))*INDEX(Assumptions!$A$1:$H$16,MATCH('Property Value Dist'!BO$4,Assumptions!$A$1:$A$16,0),MATCH('Property Value Dist'!BO$2,Assumptions!$A$1:$H$1,0)),0)</f>
        <v>5668</v>
      </c>
      <c r="BP114" s="17">
        <f>ROUND(INDEX('Pop and Housing Units'!$B$2:$P$115,MATCH('Property Value Dist'!$B114,'Pop and Housing Units'!$B$2:$B$115,0),MATCH('Property Value Dist'!BP$2,'Pop and Housing Units'!$B$2:$P$2,0))*INDEX(Assumptions!$A$1:$H$16,MATCH('Property Value Dist'!BP$4,Assumptions!$A$1:$A$16,0),MATCH('Property Value Dist'!BP$2,Assumptions!$A$1:$H$1,0)),0)</f>
        <v>30374</v>
      </c>
      <c r="BQ114" s="17">
        <f>ROUND(INDEX('Pop and Housing Units'!$B$2:$P$115,MATCH('Property Value Dist'!$B114,'Pop and Housing Units'!$B$2:$B$115,0),MATCH('Property Value Dist'!BQ$2,'Pop and Housing Units'!$B$2:$P$2,0))*INDEX(Assumptions!$A$1:$H$16,MATCH('Property Value Dist'!BQ$4,Assumptions!$A$1:$A$16,0),MATCH('Property Value Dist'!BQ$2,Assumptions!$A$1:$H$1,0)),0)</f>
        <v>63189</v>
      </c>
      <c r="BR114" s="17">
        <f>ROUND(INDEX('Pop and Housing Units'!$B$2:$P$115,MATCH('Property Value Dist'!$B114,'Pop and Housing Units'!$B$2:$B$115,0),MATCH('Property Value Dist'!BR$2,'Pop and Housing Units'!$B$2:$P$2,0))*INDEX(Assumptions!$A$1:$H$16,MATCH('Property Value Dist'!BR$4,Assumptions!$A$1:$A$16,0),MATCH('Property Value Dist'!BR$2,Assumptions!$A$1:$H$1,0)),0)</f>
        <v>53464</v>
      </c>
      <c r="BS114" s="17">
        <f>ROUND(INDEX('Pop and Housing Units'!$B$2:$P$115,MATCH('Property Value Dist'!$B114,'Pop and Housing Units'!$B$2:$B$115,0),MATCH('Property Value Dist'!BS$2,'Pop and Housing Units'!$B$2:$P$2,0))*INDEX(Assumptions!$A$1:$H$16,MATCH('Property Value Dist'!BS$4,Assumptions!$A$1:$A$16,0),MATCH('Property Value Dist'!BS$2,Assumptions!$A$1:$H$1,0)),0)</f>
        <v>64229</v>
      </c>
      <c r="BT114" s="17">
        <f>ROUND(INDEX('Pop and Housing Units'!$B$2:$P$115,MATCH('Property Value Dist'!$B114,'Pop and Housing Units'!$B$2:$B$115,0),MATCH('Property Value Dist'!BT$2,'Pop and Housing Units'!$B$2:$P$2,0))*INDEX(Assumptions!$A$1:$H$16,MATCH('Property Value Dist'!BT$4,Assumptions!$A$1:$A$16,0),MATCH('Property Value Dist'!BT$2,Assumptions!$A$1:$H$1,0)),0)</f>
        <v>41019</v>
      </c>
      <c r="BU114" s="17">
        <f>ROUND(INDEX('Pop and Housing Units'!$B$2:$P$115,MATCH('Property Value Dist'!$B114,'Pop and Housing Units'!$B$2:$B$115,0),MATCH('Property Value Dist'!BU$2,'Pop and Housing Units'!$B$2:$P$2,0))*INDEX(Assumptions!$A$1:$H$16,MATCH('Property Value Dist'!BU$4,Assumptions!$A$1:$A$16,0),MATCH('Property Value Dist'!BU$2,Assumptions!$A$1:$H$1,0)),0)</f>
        <v>23291</v>
      </c>
      <c r="BV114" s="17">
        <f>ROUND(INDEX('Pop and Housing Units'!$B$2:$P$115,MATCH('Property Value Dist'!$B114,'Pop and Housing Units'!$B$2:$B$115,0),MATCH('Property Value Dist'!BV$2,'Pop and Housing Units'!$B$2:$P$2,0))*INDEX(Assumptions!$A$1:$H$16,MATCH('Property Value Dist'!BV$4,Assumptions!$A$1:$A$16,0),MATCH('Property Value Dist'!BV$2,Assumptions!$A$1:$H$1,0)),0)</f>
        <v>68111</v>
      </c>
      <c r="BW114" s="17">
        <f>ROUND(INDEX('Pop and Housing Units'!$B$2:$P$115,MATCH('Property Value Dist'!$B114,'Pop and Housing Units'!$B$2:$B$115,0),MATCH('Property Value Dist'!BW$2,'Pop and Housing Units'!$B$2:$P$2,0))*INDEX(Assumptions!$A$1:$H$16,MATCH('Property Value Dist'!BW$4,Assumptions!$A$1:$A$16,0),MATCH('Property Value Dist'!BW$2,Assumptions!$A$1:$H$1,0)),0)</f>
        <v>32055</v>
      </c>
      <c r="BX114" s="17">
        <f>ROUND(INDEX('Pop and Housing Units'!$B$2:$P$115,MATCH('Property Value Dist'!$B114,'Pop and Housing Units'!$B$2:$B$115,0),MATCH('Property Value Dist'!BX$2,'Pop and Housing Units'!$B$2:$P$2,0))*INDEX(Assumptions!$A$1:$H$16,MATCH('Property Value Dist'!BX$4,Assumptions!$A$1:$A$16,0),MATCH('Property Value Dist'!BX$2,Assumptions!$A$1:$H$1,0)),0)</f>
        <v>12206</v>
      </c>
      <c r="BY114" s="17">
        <f>ROUND(INDEX('Pop and Housing Units'!$B$2:$P$115,MATCH('Property Value Dist'!$B114,'Pop and Housing Units'!$B$2:$B$115,0),MATCH('Property Value Dist'!BY$2,'Pop and Housing Units'!$B$2:$P$2,0))*INDEX(Assumptions!$A$1:$H$16,MATCH('Property Value Dist'!BY$4,Assumptions!$A$1:$A$16,0),MATCH('Property Value Dist'!BY$2,Assumptions!$A$1:$H$1,0)),0)</f>
        <v>6323</v>
      </c>
      <c r="BZ114" s="17">
        <f>ROUND(INDEX('Pop and Housing Units'!$B$2:$P$115,MATCH('Property Value Dist'!$B114,'Pop and Housing Units'!$B$2:$B$115,0),MATCH('Property Value Dist'!BZ$2,'Pop and Housing Units'!$B$2:$P$2,0))*INDEX(Assumptions!$A$1:$H$16,MATCH('Property Value Dist'!BZ$4,Assumptions!$A$1:$A$16,0),MATCH('Property Value Dist'!BZ$2,Assumptions!$A$1:$H$1,0)),0)</f>
        <v>4322</v>
      </c>
      <c r="CA114" s="17">
        <f>ROUND(INDEX('Pop and Housing Units'!$B$2:$P$115,MATCH('Property Value Dist'!$B114,'Pop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114" s="17">
        <f>ROUND(INDEX('Pop and Housing Units'!$B$2:$P$115,MATCH('Property Value Dist'!$B114,'Pop and Housing Units'!$B$2:$B$115,0),MATCH('Property Value Dist'!CB$2,'Pop and Housing Units'!$B$2:$P$2,0))*INDEX(Assumptions!$A$1:$H$16,MATCH('Property Value Dist'!CB$4,Assumptions!$A$1:$A$16,0),MATCH('Property Value Dist'!CB$2,Assumptions!$A$1:$H$1,0)),0)</f>
        <v>1601</v>
      </c>
    </row>
    <row r="115" spans="2:80">
      <c r="B115" s="18">
        <f t="shared" si="7"/>
        <v>2130</v>
      </c>
      <c r="C115" s="19">
        <f>ROUND(INDEX('Pop and Housing Units'!$B$2:$P$115,MATCH('Property Value Dist'!$B115,'Pop and Housing Units'!$B$2:$B$115,0),MATCH('Property Value Dist'!C$2,'Pop and Housing Units'!$B$2:$P$2,0))*INDEX(Assumptions!$A$1:$H$16,MATCH('Property Value Dist'!C$4,Assumptions!$A$1:$A$16,0),MATCH('Property Value Dist'!C$2,Assumptions!$A$1:$H$1,0)),0)</f>
        <v>5179166</v>
      </c>
      <c r="D115" s="19">
        <f>ROUND(INDEX('Pop and Housing Units'!$B$2:$P$115,MATCH('Property Value Dist'!$B115,'Pop and Housing Units'!$B$2:$B$115,0),MATCH('Property Value Dist'!D$2,'Pop and Housing Units'!$B$2:$P$2,0))*INDEX(Assumptions!$A$1:$H$16,MATCH('Property Value Dist'!D$4,Assumptions!$A$1:$A$16,0),MATCH('Property Value Dist'!D$2,Assumptions!$A$1:$H$1,0)),0)</f>
        <v>5528459</v>
      </c>
      <c r="E115" s="19">
        <f>ROUND(INDEX('Pop and Housing Units'!$B$2:$P$115,MATCH('Property Value Dist'!$B115,'Pop and Housing Units'!$B$2:$B$115,0),MATCH('Property Value Dist'!E$2,'Pop and Housing Units'!$B$2:$P$2,0))*INDEX(Assumptions!$A$1:$H$16,MATCH('Property Value Dist'!E$4,Assumptions!$A$1:$A$16,0),MATCH('Property Value Dist'!E$2,Assumptions!$A$1:$H$1,0)),0)</f>
        <v>8370978</v>
      </c>
      <c r="F115" s="19">
        <f>ROUND(INDEX('Pop and Housing Units'!$B$2:$P$115,MATCH('Property Value Dist'!$B115,'Pop and Housing Units'!$B$2:$B$115,0),MATCH('Property Value Dist'!F$2,'Pop and Housing Units'!$B$2:$P$2,0))*INDEX(Assumptions!$A$1:$H$16,MATCH('Property Value Dist'!F$4,Assumptions!$A$1:$A$16,0),MATCH('Property Value Dist'!F$2,Assumptions!$A$1:$H$1,0)),0)</f>
        <v>19319495</v>
      </c>
      <c r="G115" s="19">
        <f>ROUND(INDEX('Pop and Housing Units'!$B$2:$P$115,MATCH('Property Value Dist'!$B115,'Pop and Housing Units'!$B$2:$B$115,0),MATCH('Property Value Dist'!G$2,'Pop and Housing Units'!$B$2:$P$2,0))*INDEX(Assumptions!$A$1:$H$16,MATCH('Property Value Dist'!G$4,Assumptions!$A$1:$A$16,0),MATCH('Property Value Dist'!G$2,Assumptions!$A$1:$H$1,0)),0)</f>
        <v>12984050</v>
      </c>
      <c r="H115" s="19">
        <f>ROUND(INDEX('Pop and Housing Units'!$B$2:$P$115,MATCH('Property Value Dist'!$B115,'Pop and Housing Units'!$B$2:$B$115,0),MATCH('Property Value Dist'!H$2,'Pop and Housing Units'!$B$2:$P$2,0))*INDEX(Assumptions!$A$1:$H$16,MATCH('Property Value Dist'!H$4,Assumptions!$A$1:$A$16,0),MATCH('Property Value Dist'!H$2,Assumptions!$A$1:$H$1,0)),0)</f>
        <v>9852461</v>
      </c>
      <c r="I115" s="19">
        <f>ROUND(INDEX('Pop and Housing Units'!$B$2:$P$115,MATCH('Property Value Dist'!$B115,'Pop and Housing Units'!$B$2:$B$115,0),MATCH('Property Value Dist'!I$2,'Pop and Housing Units'!$B$2:$P$2,0))*INDEX(Assumptions!$A$1:$H$16,MATCH('Property Value Dist'!I$4,Assumptions!$A$1:$A$16,0),MATCH('Property Value Dist'!I$2,Assumptions!$A$1:$H$1,0)),0)</f>
        <v>27606161</v>
      </c>
      <c r="J115" s="19">
        <f>ROUND(INDEX('Pop and Housing Units'!$B$2:$P$115,MATCH('Property Value Dist'!$B115,'Pop and Housing Units'!$B$2:$B$115,0),MATCH('Property Value Dist'!J$2,'Pop and Housing Units'!$B$2:$P$2,0))*INDEX(Assumptions!$A$1:$H$16,MATCH('Property Value Dist'!J$4,Assumptions!$A$1:$A$16,0),MATCH('Property Value Dist'!J$2,Assumptions!$A$1:$H$1,0)),0)</f>
        <v>13863303</v>
      </c>
      <c r="K115" s="19">
        <f>ROUND(INDEX('Pop and Housing Units'!$B$2:$P$115,MATCH('Property Value Dist'!$B115,'Pop and Housing Units'!$B$2:$B$115,0),MATCH('Property Value Dist'!K$2,'Pop and Housing Units'!$B$2:$P$2,0))*INDEX(Assumptions!$A$1:$H$16,MATCH('Property Value Dist'!K$4,Assumptions!$A$1:$A$16,0),MATCH('Property Value Dist'!K$2,Assumptions!$A$1:$H$1,0)),0)</f>
        <v>6359534</v>
      </c>
      <c r="L115" s="19">
        <f>ROUND(INDEX('Pop and Housing Units'!$B$2:$P$115,MATCH('Property Value Dist'!$B115,'Pop and Housing Units'!$B$2:$B$115,0),MATCH('Property Value Dist'!L$2,'Pop and Housing Units'!$B$2:$P$2,0))*INDEX(Assumptions!$A$1:$H$16,MATCH('Property Value Dist'!L$4,Assumptions!$A$1:$A$16,0),MATCH('Property Value Dist'!L$2,Assumptions!$A$1:$H$1,0)),0)</f>
        <v>6901540</v>
      </c>
      <c r="M115" s="19">
        <f>ROUND(INDEX('Pop and Housing Units'!$B$2:$P$115,MATCH('Property Value Dist'!$B115,'Pop and Housing Units'!$B$2:$B$115,0),MATCH('Property Value Dist'!M$2,'Pop and Housing Units'!$B$2:$P$2,0))*INDEX(Assumptions!$A$1:$H$16,MATCH('Property Value Dist'!M$4,Assumptions!$A$1:$A$16,0),MATCH('Property Value Dist'!M$2,Assumptions!$A$1:$H$1,0)),0)</f>
        <v>2396870</v>
      </c>
      <c r="N115" s="19">
        <f>ROUND(INDEX('Pop and Housing Units'!$B$2:$P$115,MATCH('Property Value Dist'!$B115,'Pop and Housing Units'!$B$2:$B$115,0),MATCH('Property Value Dist'!N$2,'Pop and Housing Units'!$B$2:$P$2,0))*INDEX(Assumptions!$A$1:$H$16,MATCH('Property Value Dist'!N$4,Assumptions!$A$1:$A$16,0),MATCH('Property Value Dist'!N$2,Assumptions!$A$1:$H$1,0)),0)</f>
        <v>1361037</v>
      </c>
      <c r="O115" s="19">
        <f>ROUND(INDEX('Pop and Housing Units'!$B$2:$P$115,MATCH('Property Value Dist'!$B115,'Pop and Housing Units'!$B$2:$B$115,0),MATCH('Property Value Dist'!O$2,'Pop and Housing Units'!$B$2:$P$2,0))*INDEX(Assumptions!$A$1:$H$16,MATCH('Property Value Dist'!O$4,Assumptions!$A$1:$A$16,0),MATCH('Property Value Dist'!O$2,Assumptions!$A$1:$H$1,0)),0)</f>
        <v>722674</v>
      </c>
      <c r="P115" s="19">
        <f>ROUND(INDEX('Pop and Housing Units'!$B$2:$P$115,MATCH('Property Value Dist'!$B115,'Pop and Housing Units'!$B$2:$B$115,0),MATCH('Property Value Dist'!P$2,'Pop and Housing Units'!$B$2:$P$2,0))*INDEX(Assumptions!$A$1:$H$16,MATCH('Property Value Dist'!P$4,Assumptions!$A$1:$A$16,0),MATCH('Property Value Dist'!P$2,Assumptions!$A$1:$H$1,0)),0)</f>
        <v>5259924</v>
      </c>
      <c r="Q115" s="19">
        <f>ROUND(INDEX('Pop and Housing Units'!$B$2:$P$115,MATCH('Property Value Dist'!$B115,'Pop and Housing Units'!$B$2:$B$115,0),MATCH('Property Value Dist'!Q$2,'Pop and Housing Units'!$B$2:$P$2,0))*INDEX(Assumptions!$A$1:$H$16,MATCH('Property Value Dist'!Q$4,Assumptions!$A$1:$A$16,0),MATCH('Property Value Dist'!Q$2,Assumptions!$A$1:$H$1,0)),0)</f>
        <v>4462210</v>
      </c>
      <c r="R115" s="19">
        <f>ROUND(INDEX('Pop and Housing Units'!$B$2:$P$115,MATCH('Property Value Dist'!$B115,'Pop and Housing Units'!$B$2:$B$115,0),MATCH('Property Value Dist'!R$2,'Pop and Housing Units'!$B$2:$P$2,0))*INDEX(Assumptions!$A$1:$H$16,MATCH('Property Value Dist'!R$4,Assumptions!$A$1:$A$16,0),MATCH('Property Value Dist'!R$2,Assumptions!$A$1:$H$1,0)),0)</f>
        <v>5758495</v>
      </c>
      <c r="S115" s="19">
        <f>ROUND(INDEX('Pop and Housing Units'!$B$2:$P$115,MATCH('Property Value Dist'!$B115,'Pop and Housing Units'!$B$2:$B$115,0),MATCH('Property Value Dist'!S$2,'Pop and Housing Units'!$B$2:$P$2,0))*INDEX(Assumptions!$A$1:$H$16,MATCH('Property Value Dist'!S$4,Assumptions!$A$1:$A$16,0),MATCH('Property Value Dist'!S$2,Assumptions!$A$1:$H$1,0)),0)</f>
        <v>12721869</v>
      </c>
      <c r="T115" s="19">
        <f>ROUND(INDEX('Pop and Housing Units'!$B$2:$P$115,MATCH('Property Value Dist'!$B115,'Pop and Housing Units'!$B$2:$B$115,0),MATCH('Property Value Dist'!T$2,'Pop and Housing Units'!$B$2:$P$2,0))*INDEX(Assumptions!$A$1:$H$16,MATCH('Property Value Dist'!T$4,Assumptions!$A$1:$A$16,0),MATCH('Property Value Dist'!T$2,Assumptions!$A$1:$H$1,0)),0)</f>
        <v>9306658</v>
      </c>
      <c r="U115" s="19">
        <f>ROUND(INDEX('Pop and Housing Units'!$B$2:$P$115,MATCH('Property Value Dist'!$B115,'Pop and Housing Units'!$B$2:$B$115,0),MATCH('Property Value Dist'!U$2,'Pop and Housing Units'!$B$2:$P$2,0))*INDEX(Assumptions!$A$1:$H$16,MATCH('Property Value Dist'!U$4,Assumptions!$A$1:$A$16,0),MATCH('Property Value Dist'!U$2,Assumptions!$A$1:$H$1,0)),0)</f>
        <v>7869112</v>
      </c>
      <c r="V115" s="19">
        <f>ROUND(INDEX('Pop and Housing Units'!$B$2:$P$115,MATCH('Property Value Dist'!$B115,'Pop and Housing Units'!$B$2:$B$115,0),MATCH('Property Value Dist'!V$2,'Pop and Housing Units'!$B$2:$P$2,0))*INDEX(Assumptions!$A$1:$H$16,MATCH('Property Value Dist'!V$4,Assumptions!$A$1:$A$16,0),MATCH('Property Value Dist'!V$2,Assumptions!$A$1:$H$1,0)),0)</f>
        <v>20308457</v>
      </c>
      <c r="W115" s="19">
        <f>ROUND(INDEX('Pop and Housing Units'!$B$2:$P$115,MATCH('Property Value Dist'!$B115,'Pop and Housing Units'!$B$2:$B$115,0),MATCH('Property Value Dist'!W$2,'Pop and Housing Units'!$B$2:$P$2,0))*INDEX(Assumptions!$A$1:$H$16,MATCH('Property Value Dist'!W$4,Assumptions!$A$1:$A$16,0),MATCH('Property Value Dist'!W$2,Assumptions!$A$1:$H$1,0)),0)</f>
        <v>9356515</v>
      </c>
      <c r="X115" s="19">
        <f>ROUND(INDEX('Pop and Housing Units'!$B$2:$P$115,MATCH('Property Value Dist'!$B115,'Pop and Housing Units'!$B$2:$B$115,0),MATCH('Property Value Dist'!X$2,'Pop and Housing Units'!$B$2:$P$2,0))*INDEX(Assumptions!$A$1:$H$16,MATCH('Property Value Dist'!X$4,Assumptions!$A$1:$A$16,0),MATCH('Property Value Dist'!X$2,Assumptions!$A$1:$H$1,0)),0)</f>
        <v>4038425</v>
      </c>
      <c r="Y115" s="19">
        <f>ROUND(INDEX('Pop and Housing Units'!$B$2:$P$115,MATCH('Property Value Dist'!$B115,'Pop and Housing Units'!$B$2:$B$115,0),MATCH('Property Value Dist'!Y$2,'Pop and Housing Units'!$B$2:$P$2,0))*INDEX(Assumptions!$A$1:$H$16,MATCH('Property Value Dist'!Y$4,Assumptions!$A$1:$A$16,0),MATCH('Property Value Dist'!Y$2,Assumptions!$A$1:$H$1,0)),0)</f>
        <v>2575950</v>
      </c>
      <c r="Z115" s="19">
        <f>ROUND(INDEX('Pop and Housing Units'!$B$2:$P$115,MATCH('Property Value Dist'!$B115,'Pop and Housing Units'!$B$2:$B$115,0),MATCH('Property Value Dist'!Z$2,'Pop and Housing Units'!$B$2:$P$2,0))*INDEX(Assumptions!$A$1:$H$16,MATCH('Property Value Dist'!Z$4,Assumptions!$A$1:$A$16,0),MATCH('Property Value Dist'!Z$2,Assumptions!$A$1:$H$1,0)),0)</f>
        <v>664761</v>
      </c>
      <c r="AA115" s="19">
        <f>ROUND(INDEX('Pop and Housing Units'!$B$2:$P$115,MATCH('Property Value Dist'!$B115,'Pop and Housing Units'!$B$2:$B$115,0),MATCH('Property Value Dist'!AA$2,'Pop and Housing Units'!$B$2:$P$2,0))*INDEX(Assumptions!$A$1:$H$16,MATCH('Property Value Dist'!AA$4,Assumptions!$A$1:$A$16,0),MATCH('Property Value Dist'!AA$2,Assumptions!$A$1:$H$1,0)),0)</f>
        <v>465333</v>
      </c>
      <c r="AB115" s="19">
        <f>ROUND(INDEX('Pop and Housing Units'!$B$2:$P$115,MATCH('Property Value Dist'!$B115,'Pop and Housing Units'!$B$2:$B$115,0),MATCH('Property Value Dist'!AB$2,'Pop and Housing Units'!$B$2:$P$2,0))*INDEX(Assumptions!$A$1:$H$16,MATCH('Property Value Dist'!AB$4,Assumptions!$A$1:$A$16,0),MATCH('Property Value Dist'!AB$2,Assumptions!$A$1:$H$1,0)),0)</f>
        <v>307452</v>
      </c>
      <c r="AC115" s="19">
        <f>ROUND(INDEX('Pop and Housing Units'!$B$2:$P$115,MATCH('Property Value Dist'!$B115,'Pop and Housing Units'!$B$2:$B$115,0),MATCH('Property Value Dist'!AC$2,'Pop and Housing Units'!$B$2:$P$2,0))*INDEX(Assumptions!$A$1:$H$16,MATCH('Property Value Dist'!AC$4,Assumptions!$A$1:$A$16,0),MATCH('Property Value Dist'!AC$2,Assumptions!$A$1:$H$1,0)),0)</f>
        <v>3360815</v>
      </c>
      <c r="AD115" s="19">
        <f>ROUND(INDEX('Pop and Housing Units'!$B$2:$P$115,MATCH('Property Value Dist'!$B115,'Pop and Housing Units'!$B$2:$B$115,0),MATCH('Property Value Dist'!AD$2,'Pop and Housing Units'!$B$2:$P$2,0))*INDEX(Assumptions!$A$1:$H$16,MATCH('Property Value Dist'!AD$4,Assumptions!$A$1:$A$16,0),MATCH('Property Value Dist'!AD$2,Assumptions!$A$1:$H$1,0)),0)</f>
        <v>5881426</v>
      </c>
      <c r="AE115" s="19">
        <f>ROUND(INDEX('Pop and Housing Units'!$B$2:$P$115,MATCH('Property Value Dist'!$B115,'Pop and Housing Units'!$B$2:$B$115,0),MATCH('Property Value Dist'!AE$2,'Pop and Housing Units'!$B$2:$P$2,0))*INDEX(Assumptions!$A$1:$H$16,MATCH('Property Value Dist'!AE$4,Assumptions!$A$1:$A$16,0),MATCH('Property Value Dist'!AE$2,Assumptions!$A$1:$H$1,0)),0)</f>
        <v>10601671</v>
      </c>
      <c r="AF115" s="19">
        <f>ROUND(INDEX('Pop and Housing Units'!$B$2:$P$115,MATCH('Property Value Dist'!$B115,'Pop and Housing Units'!$B$2:$B$115,0),MATCH('Property Value Dist'!AF$2,'Pop and Housing Units'!$B$2:$P$2,0))*INDEX(Assumptions!$A$1:$H$16,MATCH('Property Value Dist'!AF$4,Assumptions!$A$1:$A$16,0),MATCH('Property Value Dist'!AF$2,Assumptions!$A$1:$H$1,0)),0)</f>
        <v>20400900</v>
      </c>
      <c r="AG115" s="19">
        <f>ROUND(INDEX('Pop and Housing Units'!$B$2:$P$115,MATCH('Property Value Dist'!$B115,'Pop and Housing Units'!$B$2:$B$115,0),MATCH('Property Value Dist'!AG$2,'Pop and Housing Units'!$B$2:$P$2,0))*INDEX(Assumptions!$A$1:$H$16,MATCH('Property Value Dist'!AG$4,Assumptions!$A$1:$A$16,0),MATCH('Property Value Dist'!AG$2,Assumptions!$A$1:$H$1,0)),0)</f>
        <v>9940836</v>
      </c>
      <c r="AH115" s="19">
        <f>ROUND(INDEX('Pop and Housing Units'!$B$2:$P$115,MATCH('Property Value Dist'!$B115,'Pop and Housing Units'!$B$2:$B$115,0),MATCH('Property Value Dist'!AH$2,'Pop and Housing Units'!$B$2:$P$2,0))*INDEX(Assumptions!$A$1:$H$16,MATCH('Property Value Dist'!AH$4,Assumptions!$A$1:$A$16,0),MATCH('Property Value Dist'!AH$2,Assumptions!$A$1:$H$1,0)),0)</f>
        <v>7184213</v>
      </c>
      <c r="AI115" s="19">
        <f>ROUND(INDEX('Pop and Housing Units'!$B$2:$P$115,MATCH('Property Value Dist'!$B115,'Pop and Housing Units'!$B$2:$B$115,0),MATCH('Property Value Dist'!AI$2,'Pop and Housing Units'!$B$2:$P$2,0))*INDEX(Assumptions!$A$1:$H$16,MATCH('Property Value Dist'!AI$4,Assumptions!$A$1:$A$16,0),MATCH('Property Value Dist'!AI$2,Assumptions!$A$1:$H$1,0)),0)</f>
        <v>17880289</v>
      </c>
      <c r="AJ115" s="19">
        <f>ROUND(INDEX('Pop and Housing Units'!$B$2:$P$115,MATCH('Property Value Dist'!$B115,'Pop and Housing Units'!$B$2:$B$115,0),MATCH('Property Value Dist'!AJ$2,'Pop and Housing Units'!$B$2:$P$2,0))*INDEX(Assumptions!$A$1:$H$16,MATCH('Property Value Dist'!AJ$4,Assumptions!$A$1:$A$16,0),MATCH('Property Value Dist'!AJ$2,Assumptions!$A$1:$H$1,0)),0)</f>
        <v>9516014</v>
      </c>
      <c r="AK115" s="19">
        <f>ROUND(INDEX('Pop and Housing Units'!$B$2:$P$115,MATCH('Property Value Dist'!$B115,'Pop and Housing Units'!$B$2:$B$115,0),MATCH('Property Value Dist'!AK$2,'Pop and Housing Units'!$B$2:$P$2,0))*INDEX(Assumptions!$A$1:$H$16,MATCH('Property Value Dist'!AK$4,Assumptions!$A$1:$A$16,0),MATCH('Property Value Dist'!AK$2,Assumptions!$A$1:$H$1,0)),0)</f>
        <v>4097173</v>
      </c>
      <c r="AL115" s="19">
        <f>ROUND(INDEX('Pop and Housing Units'!$B$2:$P$115,MATCH('Property Value Dist'!$B115,'Pop and Housing Units'!$B$2:$B$115,0),MATCH('Property Value Dist'!AL$2,'Pop and Housing Units'!$B$2:$P$2,0))*INDEX(Assumptions!$A$1:$H$16,MATCH('Property Value Dist'!AL$4,Assumptions!$A$1:$A$16,0),MATCH('Property Value Dist'!AL$2,Assumptions!$A$1:$H$1,0)),0)</f>
        <v>4021649</v>
      </c>
      <c r="AM115" s="19">
        <f>ROUND(INDEX('Pop and Housing Units'!$B$2:$P$115,MATCH('Property Value Dist'!$B115,'Pop and Housing Units'!$B$2:$B$115,0),MATCH('Property Value Dist'!AM$2,'Pop and Housing Units'!$B$2:$P$2,0))*INDEX(Assumptions!$A$1:$H$16,MATCH('Property Value Dist'!AM$4,Assumptions!$A$1:$A$16,0),MATCH('Property Value Dist'!AM$2,Assumptions!$A$1:$H$1,0)),0)</f>
        <v>821323</v>
      </c>
      <c r="AN115" s="19">
        <f>ROUND(INDEX('Pop and Housing Units'!$B$2:$P$115,MATCH('Property Value Dist'!$B115,'Pop and Housing Units'!$B$2:$B$115,0),MATCH('Property Value Dist'!AN$2,'Pop and Housing Units'!$B$2:$P$2,0))*INDEX(Assumptions!$A$1:$H$16,MATCH('Property Value Dist'!AN$4,Assumptions!$A$1:$A$16,0),MATCH('Property Value Dist'!AN$2,Assumptions!$A$1:$H$1,0)),0)</f>
        <v>339858</v>
      </c>
      <c r="AO115" s="19">
        <f>ROUND(INDEX('Pop and Housing Units'!$B$2:$P$115,MATCH('Property Value Dist'!$B115,'Pop and Housing Units'!$B$2:$B$115,0),MATCH('Property Value Dist'!AO$2,'Pop and Housing Units'!$B$2:$P$2,0))*INDEX(Assumptions!$A$1:$H$16,MATCH('Property Value Dist'!AO$4,Assumptions!$A$1:$A$16,0),MATCH('Property Value Dist'!AO$2,Assumptions!$A$1:$H$1,0)),0)</f>
        <v>358739</v>
      </c>
      <c r="AP115" s="19">
        <f>ROUND(INDEX('Pop and Housing Units'!$B$2:$P$115,MATCH('Property Value Dist'!$B115,'Pop and Housing Units'!$B$2:$B$115,0),MATCH('Property Value Dist'!AP$2,'Pop and Housing Units'!$B$2:$P$2,0))*INDEX(Assumptions!$A$1:$H$16,MATCH('Property Value Dist'!AP$4,Assumptions!$A$1:$A$16,0),MATCH('Property Value Dist'!AP$2,Assumptions!$A$1:$H$1,0)),0)</f>
        <v>182221</v>
      </c>
      <c r="AQ115" s="19">
        <f>ROUND(INDEX('Pop and Housing Units'!$B$2:$P$115,MATCH('Property Value Dist'!$B115,'Pop and Housing Units'!$B$2:$B$115,0),MATCH('Property Value Dist'!AQ$2,'Pop and Housing Units'!$B$2:$P$2,0))*INDEX(Assumptions!$A$1:$H$16,MATCH('Property Value Dist'!AQ$4,Assumptions!$A$1:$A$16,0),MATCH('Property Value Dist'!AQ$2,Assumptions!$A$1:$H$1,0)),0)</f>
        <v>182801</v>
      </c>
      <c r="AR115" s="19">
        <f>ROUND(INDEX('Pop and Housing Units'!$B$2:$P$115,MATCH('Property Value Dist'!$B115,'Pop and Housing Units'!$B$2:$B$115,0),MATCH('Property Value Dist'!AR$2,'Pop and Housing Units'!$B$2:$P$2,0))*INDEX(Assumptions!$A$1:$H$16,MATCH('Property Value Dist'!AR$4,Assumptions!$A$1:$A$16,0),MATCH('Property Value Dist'!AR$2,Assumptions!$A$1:$H$1,0)),0)</f>
        <v>152786</v>
      </c>
      <c r="AS115" s="19">
        <f>ROUND(INDEX('Pop and Housing Units'!$B$2:$P$115,MATCH('Property Value Dist'!$B115,'Pop and Housing Units'!$B$2:$B$115,0),MATCH('Property Value Dist'!AS$2,'Pop and Housing Units'!$B$2:$P$2,0))*INDEX(Assumptions!$A$1:$H$16,MATCH('Property Value Dist'!AS$4,Assumptions!$A$1:$A$16,0),MATCH('Property Value Dist'!AS$2,Assumptions!$A$1:$H$1,0)),0)</f>
        <v>167116</v>
      </c>
      <c r="AT115" s="19">
        <f>ROUND(INDEX('Pop and Housing Units'!$B$2:$P$115,MATCH('Property Value Dist'!$B115,'Pop and Housing Units'!$B$2:$B$115,0),MATCH('Property Value Dist'!AT$2,'Pop and Housing Units'!$B$2:$P$2,0))*INDEX(Assumptions!$A$1:$H$16,MATCH('Property Value Dist'!AT$4,Assumptions!$A$1:$A$16,0),MATCH('Property Value Dist'!AT$2,Assumptions!$A$1:$H$1,0)),0)</f>
        <v>84817</v>
      </c>
      <c r="AU115" s="19">
        <f>ROUND(INDEX('Pop and Housing Units'!$B$2:$P$115,MATCH('Property Value Dist'!$B115,'Pop and Housing Units'!$B$2:$B$115,0),MATCH('Property Value Dist'!AU$2,'Pop and Housing Units'!$B$2:$P$2,0))*INDEX(Assumptions!$A$1:$H$16,MATCH('Property Value Dist'!AU$4,Assumptions!$A$1:$A$16,0),MATCH('Property Value Dist'!AU$2,Assumptions!$A$1:$H$1,0)),0)</f>
        <v>32629</v>
      </c>
      <c r="AV115" s="19">
        <f>ROUND(INDEX('Pop and Housing Units'!$B$2:$P$115,MATCH('Property Value Dist'!$B115,'Pop and Housing Units'!$B$2:$B$115,0),MATCH('Property Value Dist'!AV$2,'Pop and Housing Units'!$B$2:$P$2,0))*INDEX(Assumptions!$A$1:$H$16,MATCH('Property Value Dist'!AV$4,Assumptions!$A$1:$A$16,0),MATCH('Property Value Dist'!AV$2,Assumptions!$A$1:$H$1,0)),0)</f>
        <v>98081</v>
      </c>
      <c r="AW115" s="19">
        <f>ROUND(INDEX('Pop and Housing Units'!$B$2:$P$115,MATCH('Property Value Dist'!$B115,'Pop and Housing Units'!$B$2:$B$115,0),MATCH('Property Value Dist'!AW$2,'Pop and Housing Units'!$B$2:$P$2,0))*INDEX(Assumptions!$A$1:$H$16,MATCH('Property Value Dist'!AW$4,Assumptions!$A$1:$A$16,0),MATCH('Property Value Dist'!AW$2,Assumptions!$A$1:$H$1,0)),0)</f>
        <v>28175</v>
      </c>
      <c r="AX115" s="19">
        <f>ROUND(INDEX('Pop and Housing Units'!$B$2:$P$115,MATCH('Property Value Dist'!$B115,'Pop and Housing Units'!$B$2:$B$115,0),MATCH('Property Value Dist'!AX$2,'Pop and Housing Units'!$B$2:$P$2,0))*INDEX(Assumptions!$A$1:$H$16,MATCH('Property Value Dist'!AX$4,Assumptions!$A$1:$A$16,0),MATCH('Property Value Dist'!AX$2,Assumptions!$A$1:$H$1,0)),0)</f>
        <v>17719</v>
      </c>
      <c r="AY115" s="19">
        <f>ROUND(INDEX('Pop and Housing Units'!$B$2:$P$115,MATCH('Property Value Dist'!$B115,'Pop and Housing Units'!$B$2:$B$115,0),MATCH('Property Value Dist'!AY$2,'Pop and Housing Units'!$B$2:$P$2,0))*INDEX(Assumptions!$A$1:$H$16,MATCH('Property Value Dist'!AY$4,Assumptions!$A$1:$A$16,0),MATCH('Property Value Dist'!AY$2,Assumptions!$A$1:$H$1,0)),0)</f>
        <v>10457</v>
      </c>
      <c r="AZ115" s="19">
        <f>ROUND(INDEX('Pop and Housing Units'!$B$2:$P$115,MATCH('Property Value Dist'!$B115,'Pop and Housing Units'!$B$2:$B$115,0),MATCH('Property Value Dist'!AZ$2,'Pop and Housing Units'!$B$2:$P$2,0))*INDEX(Assumptions!$A$1:$H$16,MATCH('Property Value Dist'!AZ$4,Assumptions!$A$1:$A$16,0),MATCH('Property Value Dist'!AZ$2,Assumptions!$A$1:$H$1,0)),0)</f>
        <v>2517</v>
      </c>
      <c r="BA115" s="19">
        <f>ROUND(INDEX('Pop and Housing Units'!$B$2:$P$115,MATCH('Property Value Dist'!$B115,'Pop and Housing Units'!$B$2:$B$115,0),MATCH('Property Value Dist'!BA$2,'Pop and Housing Units'!$B$2:$P$2,0))*INDEX(Assumptions!$A$1:$H$16,MATCH('Property Value Dist'!BA$4,Assumptions!$A$1:$A$16,0),MATCH('Property Value Dist'!BA$2,Assumptions!$A$1:$H$1,0)),0)</f>
        <v>5809</v>
      </c>
      <c r="BB115" s="19">
        <f>ROUND(INDEX('Pop and Housing Units'!$B$2:$P$115,MATCH('Property Value Dist'!$B115,'Pop and Housing Units'!$B$2:$B$115,0),MATCH('Property Value Dist'!BB$2,'Pop and Housing Units'!$B$2:$P$2,0))*INDEX(Assumptions!$A$1:$H$16,MATCH('Property Value Dist'!BB$4,Assumptions!$A$1:$A$16,0),MATCH('Property Value Dist'!BB$2,Assumptions!$A$1:$H$1,0)),0)</f>
        <v>3098</v>
      </c>
      <c r="BC115" s="19">
        <f>ROUND(INDEX('Pop and Housing Units'!$B$2:$P$115,MATCH('Property Value Dist'!$B115,'Pop and Housing Units'!$B$2:$B$115,0),MATCH('Property Value Dist'!BC$2,'Pop and Housing Units'!$B$2:$P$2,0))*INDEX(Assumptions!$A$1:$H$16,MATCH('Property Value Dist'!BC$4,Assumptions!$A$1:$A$16,0),MATCH('Property Value Dist'!BC$2,Assumptions!$A$1:$H$1,0)),0)</f>
        <v>115759</v>
      </c>
      <c r="BD115" s="19">
        <f>ROUND(INDEX('Pop and Housing Units'!$B$2:$P$115,MATCH('Property Value Dist'!$B115,'Pop and Housing Units'!$B$2:$B$115,0),MATCH('Property Value Dist'!BD$2,'Pop and Housing Units'!$B$2:$P$2,0))*INDEX(Assumptions!$A$1:$H$16,MATCH('Property Value Dist'!BD$4,Assumptions!$A$1:$A$16,0),MATCH('Property Value Dist'!BD$2,Assumptions!$A$1:$H$1,0)),0)</f>
        <v>162365</v>
      </c>
      <c r="BE115" s="19">
        <f>ROUND(INDEX('Pop and Housing Units'!$B$2:$P$115,MATCH('Property Value Dist'!$B115,'Pop and Housing Units'!$B$2:$B$115,0),MATCH('Property Value Dist'!BE$2,'Pop and Housing Units'!$B$2:$P$2,0))*INDEX(Assumptions!$A$1:$H$16,MATCH('Property Value Dist'!BE$4,Assumptions!$A$1:$A$16,0),MATCH('Property Value Dist'!BE$2,Assumptions!$A$1:$H$1,0)),0)</f>
        <v>219780</v>
      </c>
      <c r="BF115" s="19">
        <f>ROUND(INDEX('Pop and Housing Units'!$B$2:$P$115,MATCH('Property Value Dist'!$B115,'Pop and Housing Units'!$B$2:$B$115,0),MATCH('Property Value Dist'!BF$2,'Pop and Housing Units'!$B$2:$P$2,0))*INDEX(Assumptions!$A$1:$H$16,MATCH('Property Value Dist'!BF$4,Assumptions!$A$1:$A$16,0),MATCH('Property Value Dist'!BF$2,Assumptions!$A$1:$H$1,0)),0)</f>
        <v>216991</v>
      </c>
      <c r="BG115" s="19">
        <f>ROUND(INDEX('Pop and Housing Units'!$B$2:$P$115,MATCH('Property Value Dist'!$B115,'Pop and Housing Units'!$B$2:$B$115,0),MATCH('Property Value Dist'!BG$2,'Pop and Housing Units'!$B$2:$P$2,0))*INDEX(Assumptions!$A$1:$H$16,MATCH('Property Value Dist'!BG$4,Assumptions!$A$1:$A$16,0),MATCH('Property Value Dist'!BG$2,Assumptions!$A$1:$H$1,0)),0)</f>
        <v>138539</v>
      </c>
      <c r="BH115" s="19">
        <f>ROUND(INDEX('Pop and Housing Units'!$B$2:$P$115,MATCH('Property Value Dist'!$B115,'Pop and Housing Units'!$B$2:$B$115,0),MATCH('Property Value Dist'!BH$2,'Pop and Housing Units'!$B$2:$P$2,0))*INDEX(Assumptions!$A$1:$H$16,MATCH('Property Value Dist'!BH$4,Assumptions!$A$1:$A$16,0),MATCH('Property Value Dist'!BH$2,Assumptions!$A$1:$H$1,0)),0)</f>
        <v>78916</v>
      </c>
      <c r="BI115" s="19">
        <f>ROUND(INDEX('Pop and Housing Units'!$B$2:$P$115,MATCH('Property Value Dist'!$B115,'Pop and Housing Units'!$B$2:$B$115,0),MATCH('Property Value Dist'!BI$2,'Pop and Housing Units'!$B$2:$P$2,0))*INDEX(Assumptions!$A$1:$H$16,MATCH('Property Value Dist'!BI$4,Assumptions!$A$1:$A$16,0),MATCH('Property Value Dist'!BI$2,Assumptions!$A$1:$H$1,0)),0)</f>
        <v>146442</v>
      </c>
      <c r="BJ115" s="19">
        <f>ROUND(INDEX('Pop and Housing Units'!$B$2:$P$115,MATCH('Property Value Dist'!$B115,'Pop and Housing Units'!$B$2:$B$115,0),MATCH('Property Value Dist'!BJ$2,'Pop and Housing Units'!$B$2:$P$2,0))*INDEX(Assumptions!$A$1:$H$16,MATCH('Property Value Dist'!BJ$4,Assumptions!$A$1:$A$16,0),MATCH('Property Value Dist'!BJ$2,Assumptions!$A$1:$H$1,0)),0)</f>
        <v>48698</v>
      </c>
      <c r="BK115" s="19">
        <f>ROUND(INDEX('Pop and Housing Units'!$B$2:$P$115,MATCH('Property Value Dist'!$B115,'Pop and Housing Units'!$B$2:$B$115,0),MATCH('Property Value Dist'!BK$2,'Pop and Housing Units'!$B$2:$P$2,0))*INDEX(Assumptions!$A$1:$H$16,MATCH('Property Value Dist'!BK$4,Assumptions!$A$1:$A$16,0),MATCH('Property Value Dist'!BK$2,Assumptions!$A$1:$H$1,0)),0)</f>
        <v>16155</v>
      </c>
      <c r="BL115" s="19">
        <f>ROUND(INDEX('Pop and Housing Units'!$B$2:$P$115,MATCH('Property Value Dist'!$B115,'Pop and Housing Units'!$B$2:$B$115,0),MATCH('Property Value Dist'!BL$2,'Pop and Housing Units'!$B$2:$P$2,0))*INDEX(Assumptions!$A$1:$H$16,MATCH('Property Value Dist'!BL$4,Assumptions!$A$1:$A$16,0),MATCH('Property Value Dist'!BL$2,Assumptions!$A$1:$H$1,0)),0)</f>
        <v>10460</v>
      </c>
      <c r="BM115" s="19">
        <f>ROUND(INDEX('Pop and Housing Units'!$B$2:$P$115,MATCH('Property Value Dist'!$B115,'Pop and Housing Units'!$B$2:$B$115,0),MATCH('Property Value Dist'!BM$2,'Pop and Housing Units'!$B$2:$P$2,0))*INDEX(Assumptions!$A$1:$H$16,MATCH('Property Value Dist'!BM$4,Assumptions!$A$1:$A$16,0),MATCH('Property Value Dist'!BM$2,Assumptions!$A$1:$H$1,0)),0)</f>
        <v>2092</v>
      </c>
      <c r="BN115" s="19">
        <f>ROUND(INDEX('Pop and Housing Units'!$B$2:$P$115,MATCH('Property Value Dist'!$B115,'Pop and Housing Units'!$B$2:$B$115,0),MATCH('Property Value Dist'!BN$2,'Pop and Housing Units'!$B$2:$P$2,0))*INDEX(Assumptions!$A$1:$H$16,MATCH('Property Value Dist'!BN$4,Assumptions!$A$1:$A$16,0),MATCH('Property Value Dist'!BN$2,Assumptions!$A$1:$H$1,0)),0)</f>
        <v>349</v>
      </c>
      <c r="BO115" s="19">
        <f>ROUND(INDEX('Pop and Housing Units'!$B$2:$P$115,MATCH('Property Value Dist'!$B115,'Pop and Housing Units'!$B$2:$B$115,0),MATCH('Property Value Dist'!BO$2,'Pop and Housing Units'!$B$2:$P$2,0))*INDEX(Assumptions!$A$1:$H$16,MATCH('Property Value Dist'!BO$4,Assumptions!$A$1:$A$16,0),MATCH('Property Value Dist'!BO$2,Assumptions!$A$1:$H$1,0)),0)</f>
        <v>5695</v>
      </c>
      <c r="BP115" s="19">
        <f>ROUND(INDEX('Pop and Housing Units'!$B$2:$P$115,MATCH('Property Value Dist'!$B115,'Pop and Housing Units'!$B$2:$B$115,0),MATCH('Property Value Dist'!BP$2,'Pop and Housing Units'!$B$2:$P$2,0))*INDEX(Assumptions!$A$1:$H$16,MATCH('Property Value Dist'!BP$4,Assumptions!$A$1:$A$16,0),MATCH('Property Value Dist'!BP$2,Assumptions!$A$1:$H$1,0)),0)</f>
        <v>30677</v>
      </c>
      <c r="BQ115" s="19">
        <f>ROUND(INDEX('Pop and Housing Units'!$B$2:$P$115,MATCH('Property Value Dist'!$B115,'Pop and Housing Units'!$B$2:$B$115,0),MATCH('Property Value Dist'!BQ$2,'Pop and Housing Units'!$B$2:$P$2,0))*INDEX(Assumptions!$A$1:$H$16,MATCH('Property Value Dist'!BQ$4,Assumptions!$A$1:$A$16,0),MATCH('Property Value Dist'!BQ$2,Assumptions!$A$1:$H$1,0)),0)</f>
        <v>63820</v>
      </c>
      <c r="BR115" s="19">
        <f>ROUND(INDEX('Pop and Housing Units'!$B$2:$P$115,MATCH('Property Value Dist'!$B115,'Pop and Housing Units'!$B$2:$B$115,0),MATCH('Property Value Dist'!BR$2,'Pop and Housing Units'!$B$2:$P$2,0))*INDEX(Assumptions!$A$1:$H$16,MATCH('Property Value Dist'!BR$4,Assumptions!$A$1:$A$16,0),MATCH('Property Value Dist'!BR$2,Assumptions!$A$1:$H$1,0)),0)</f>
        <v>53999</v>
      </c>
      <c r="BS115" s="19">
        <f>ROUND(INDEX('Pop and Housing Units'!$B$2:$P$115,MATCH('Property Value Dist'!$B115,'Pop and Housing Units'!$B$2:$B$115,0),MATCH('Property Value Dist'!BS$2,'Pop and Housing Units'!$B$2:$P$2,0))*INDEX(Assumptions!$A$1:$H$16,MATCH('Property Value Dist'!BS$4,Assumptions!$A$1:$A$16,0),MATCH('Property Value Dist'!BS$2,Assumptions!$A$1:$H$1,0)),0)</f>
        <v>64871</v>
      </c>
      <c r="BT115" s="19">
        <f>ROUND(INDEX('Pop and Housing Units'!$B$2:$P$115,MATCH('Property Value Dist'!$B115,'Pop and Housing Units'!$B$2:$B$115,0),MATCH('Property Value Dist'!BT$2,'Pop and Housing Units'!$B$2:$P$2,0))*INDEX(Assumptions!$A$1:$H$16,MATCH('Property Value Dist'!BT$4,Assumptions!$A$1:$A$16,0),MATCH('Property Value Dist'!BT$2,Assumptions!$A$1:$H$1,0)),0)</f>
        <v>41429</v>
      </c>
      <c r="BU115" s="19">
        <f>ROUND(INDEX('Pop and Housing Units'!$B$2:$P$115,MATCH('Property Value Dist'!$B115,'Pop and Housing Units'!$B$2:$B$115,0),MATCH('Property Value Dist'!BU$2,'Pop and Housing Units'!$B$2:$P$2,0))*INDEX(Assumptions!$A$1:$H$16,MATCH('Property Value Dist'!BU$4,Assumptions!$A$1:$A$16,0),MATCH('Property Value Dist'!BU$2,Assumptions!$A$1:$H$1,0)),0)</f>
        <v>23523</v>
      </c>
      <c r="BV115" s="19">
        <f>ROUND(INDEX('Pop and Housing Units'!$B$2:$P$115,MATCH('Property Value Dist'!$B115,'Pop and Housing Units'!$B$2:$B$115,0),MATCH('Property Value Dist'!BV$2,'Pop and Housing Units'!$B$2:$P$2,0))*INDEX(Assumptions!$A$1:$H$16,MATCH('Property Value Dist'!BV$4,Assumptions!$A$1:$A$16,0),MATCH('Property Value Dist'!BV$2,Assumptions!$A$1:$H$1,0)),0)</f>
        <v>68792</v>
      </c>
      <c r="BW115" s="19">
        <f>ROUND(INDEX('Pop and Housing Units'!$B$2:$P$115,MATCH('Property Value Dist'!$B115,'Pop and Housing Units'!$B$2:$B$115,0),MATCH('Property Value Dist'!BW$2,'Pop and Housing Units'!$B$2:$P$2,0))*INDEX(Assumptions!$A$1:$H$16,MATCH('Property Value Dist'!BW$4,Assumptions!$A$1:$A$16,0),MATCH('Property Value Dist'!BW$2,Assumptions!$A$1:$H$1,0)),0)</f>
        <v>32375</v>
      </c>
      <c r="BX115" s="19">
        <f>ROUND(INDEX('Pop and Housing Units'!$B$2:$P$115,MATCH('Property Value Dist'!$B115,'Pop and Housing Units'!$B$2:$B$115,0),MATCH('Property Value Dist'!BX$2,'Pop and Housing Units'!$B$2:$P$2,0))*INDEX(Assumptions!$A$1:$H$16,MATCH('Property Value Dist'!BX$4,Assumptions!$A$1:$A$16,0),MATCH('Property Value Dist'!BX$2,Assumptions!$A$1:$H$1,0)),0)</f>
        <v>12328</v>
      </c>
      <c r="BY115" s="19">
        <f>ROUND(INDEX('Pop and Housing Units'!$B$2:$P$115,MATCH('Property Value Dist'!$B115,'Pop and Housing Units'!$B$2:$B$115,0),MATCH('Property Value Dist'!BY$2,'Pop and Housing Units'!$B$2:$P$2,0))*INDEX(Assumptions!$A$1:$H$16,MATCH('Property Value Dist'!BY$4,Assumptions!$A$1:$A$16,0),MATCH('Property Value Dist'!BY$2,Assumptions!$A$1:$H$1,0)),0)</f>
        <v>6386</v>
      </c>
      <c r="BZ115" s="19">
        <f>ROUND(INDEX('Pop and Housing Units'!$B$2:$P$115,MATCH('Property Value Dist'!$B115,'Pop and Housing Units'!$B$2:$B$115,0),MATCH('Property Value Dist'!BZ$2,'Pop and Housing Units'!$B$2:$P$2,0))*INDEX(Assumptions!$A$1:$H$16,MATCH('Property Value Dist'!BZ$4,Assumptions!$A$1:$A$16,0),MATCH('Property Value Dist'!BZ$2,Assumptions!$A$1:$H$1,0)),0)</f>
        <v>4365</v>
      </c>
      <c r="CA115" s="19">
        <f>ROUND(INDEX('Pop and Housing Units'!$B$2:$P$115,MATCH('Property Value Dist'!$B115,'Pop and Housing Units'!$B$2:$B$115,0),MATCH('Property Value Dist'!CA$2,'Pop and Housing Units'!$B$2:$P$2,0))*INDEX(Assumptions!$A$1:$H$16,MATCH('Property Value Dist'!CA$4,Assumptions!$A$1:$A$16,0),MATCH('Property Value Dist'!CA$2,Assumptions!$A$1:$H$1,0)),0)</f>
        <v>0</v>
      </c>
      <c r="CB115" s="19">
        <f>ROUND(INDEX('Pop and Housing Units'!$B$2:$P$115,MATCH('Property Value Dist'!$B115,'Pop and Housing Units'!$B$2:$B$115,0),MATCH('Property Value Dist'!CB$2,'Pop and Housing Units'!$B$2:$P$2,0))*INDEX(Assumptions!$A$1:$H$16,MATCH('Property Value Dist'!CB$4,Assumptions!$A$1:$A$16,0),MATCH('Property Value Dist'!CB$2,Assumptions!$A$1:$H$1,0)),0)</f>
        <v>1617</v>
      </c>
    </row>
  </sheetData>
  <mergeCells count="6">
    <mergeCell ref="BP3:CB3"/>
    <mergeCell ref="C3:O3"/>
    <mergeCell ref="P3:AB3"/>
    <mergeCell ref="AC3:AO3"/>
    <mergeCell ref="AP3:BB3"/>
    <mergeCell ref="BC3:B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AD813-8EB7-48D4-B421-13948DB24EA7}">
  <dimension ref="B3:U116"/>
  <sheetViews>
    <sheetView tabSelected="1" workbookViewId="0">
      <selection activeCell="J14" sqref="J14"/>
    </sheetView>
  </sheetViews>
  <sheetFormatPr defaultRowHeight="14.45"/>
  <cols>
    <col min="3" max="3" width="9.140625" customWidth="1"/>
    <col min="4" max="4" width="7.7109375" bestFit="1" customWidth="1"/>
    <col min="5" max="5" width="5.85546875" bestFit="1" customWidth="1"/>
    <col min="6" max="6" width="8" bestFit="1" customWidth="1"/>
    <col min="7" max="7" width="7.7109375" bestFit="1" customWidth="1"/>
    <col min="8" max="8" width="6.85546875" bestFit="1" customWidth="1"/>
    <col min="9" max="9" width="8.42578125" bestFit="1" customWidth="1"/>
    <col min="10" max="10" width="7.7109375" bestFit="1" customWidth="1"/>
    <col min="11" max="15" width="9.28515625" bestFit="1" customWidth="1"/>
  </cols>
  <sheetData>
    <row r="3" spans="2:21">
      <c r="C3" s="13" t="s">
        <v>36</v>
      </c>
      <c r="D3" s="13"/>
      <c r="E3" s="13"/>
    </row>
    <row r="4" spans="2:21">
      <c r="C4" s="1" t="s">
        <v>30</v>
      </c>
      <c r="D4" s="1"/>
      <c r="E4" s="1"/>
      <c r="F4" s="1" t="s">
        <v>1</v>
      </c>
      <c r="G4" s="1"/>
      <c r="H4" s="1"/>
      <c r="I4" s="1" t="s">
        <v>31</v>
      </c>
      <c r="J4" s="1"/>
      <c r="K4" s="1"/>
      <c r="L4" s="1" t="s">
        <v>3</v>
      </c>
      <c r="M4" s="1"/>
      <c r="N4" s="1"/>
      <c r="O4" s="1" t="s">
        <v>32</v>
      </c>
      <c r="P4" s="1"/>
      <c r="Q4" s="1"/>
      <c r="R4" s="1" t="s">
        <v>33</v>
      </c>
      <c r="S4" s="1"/>
      <c r="T4" s="1"/>
      <c r="U4" s="14" t="s">
        <v>34</v>
      </c>
    </row>
    <row r="5" spans="2:21">
      <c r="C5" s="1" t="s">
        <v>37</v>
      </c>
      <c r="D5" s="1" t="s">
        <v>38</v>
      </c>
      <c r="E5" s="1" t="s">
        <v>39</v>
      </c>
      <c r="F5" s="1" t="s">
        <v>37</v>
      </c>
      <c r="G5" s="1" t="s">
        <v>38</v>
      </c>
      <c r="H5" s="1" t="s">
        <v>39</v>
      </c>
      <c r="I5" s="1" t="s">
        <v>37</v>
      </c>
      <c r="J5" s="1" t="s">
        <v>38</v>
      </c>
      <c r="K5" s="1" t="s">
        <v>39</v>
      </c>
      <c r="L5" s="1" t="s">
        <v>37</v>
      </c>
      <c r="M5" s="1" t="s">
        <v>38</v>
      </c>
      <c r="N5" s="1" t="s">
        <v>39</v>
      </c>
      <c r="O5" s="1" t="s">
        <v>37</v>
      </c>
      <c r="P5" s="1" t="s">
        <v>38</v>
      </c>
      <c r="Q5" s="1" t="s">
        <v>39</v>
      </c>
      <c r="R5" s="1" t="s">
        <v>37</v>
      </c>
      <c r="S5" s="1" t="s">
        <v>38</v>
      </c>
      <c r="T5" s="1" t="s">
        <v>39</v>
      </c>
      <c r="U5" s="14"/>
    </row>
    <row r="6" spans="2:21">
      <c r="B6" s="18">
        <f>2020</f>
        <v>2020</v>
      </c>
      <c r="C6" s="21">
        <f>IF(MOD($B6,10)=0,VLOOKUP($B6,'[1]R1 Analysis'!$B$16:$X$29,8,FALSE),(VLOOKUP(CEILING($B6,10),$B$6:$R$116,COLUMN()-1,FALSE)-VLOOKUP(FLOOR($B6,10),$B$6:$R$116,COLUMN()-1,FALSE))/10+C5)</f>
        <v>0.48299999999999998</v>
      </c>
      <c r="D6" s="21">
        <f>IF(MOD($B6,10)=0,VLOOKUP($B6,'[1]R1 Analysis'!$B$16:$X$29,15,FALSE),(VLOOKUP(CEILING($B6,10),$B$6:$R$116,COLUMN()-1,FALSE)-VLOOKUP(FLOOR($B6,10),$B$6:$R$116,COLUMN()-1,FALSE))/10+D5)</f>
        <v>1.538</v>
      </c>
      <c r="E6" s="21">
        <f>IF(MOD($B6,10)=0,VLOOKUP($B6,'[1]R1 Analysis'!$B$16:$X$29,22,FALSE),(VLOOKUP(CEILING($B6,10),$B$6:$R$116,COLUMN()-1,FALSE)-VLOOKUP(FLOOR($B6,10),$B$6:$R$116,COLUMN()-1,FALSE))/10+E5)</f>
        <v>6.2709999999999999</v>
      </c>
      <c r="F6" s="21">
        <f>IF(MOD($B6,10)=0,VLOOKUP($B6,'[1]R2 Analysis'!$B$16:$X$29,8,FALSE),(VLOOKUP(CEILING($B6,10),$B$6:$R$116,COLUMN()-1,FALSE)-VLOOKUP(FLOOR($B6,10),$B$6:$R$116,COLUMN()-1,FALSE))/10+F5)</f>
        <v>1.038</v>
      </c>
      <c r="G6" s="21">
        <f>IF(MOD($B6,10)=0,VLOOKUP($B6,'[1]R2 Analysis'!$B$16:$X$29,15,FALSE),(VLOOKUP(CEILING($B6,10),$B$6:$R$116,COLUMN()-1,FALSE)-VLOOKUP(FLOOR($B6,10),$B$6:$R$116,COLUMN()-1,FALSE))/10+G5)</f>
        <v>3.0129999999999999</v>
      </c>
      <c r="H6" s="21">
        <f>IF(MOD($B6,10)=0,VLOOKUP($B6,'[1]R2 Analysis'!$B$16:$X$29,22,FALSE),(VLOOKUP(CEILING($B6,10),$B$6:$R$116,COLUMN()-1,FALSE)-VLOOKUP(FLOOR($B6,10),$B$6:$R$116,COLUMN()-1,FALSE))/10+H5)</f>
        <v>16.274999999999999</v>
      </c>
      <c r="I6" s="21">
        <f>IF(MOD($B6,10)=0,VLOOKUP($B6,'[1]R3 Analysis'!$B$16:$X$29,8,FALSE),(VLOOKUP(CEILING($B6,10),$B$6:$R$116,COLUMN()-1,FALSE)-VLOOKUP(FLOOR($B6,10),$B$6:$R$116,COLUMN()-1,FALSE))/10+I5)</f>
        <v>1.625</v>
      </c>
      <c r="J6" s="21">
        <f>IF(MOD($B6,10)=0,VLOOKUP($B6,'[1]R3 Analysis'!$B$16:$X$29,15,FALSE),(VLOOKUP(CEILING($B6,10),$B$6:$R$116,COLUMN()-1,FALSE)-VLOOKUP(FLOOR($B6,10),$B$6:$R$116,COLUMN()-1,FALSE))/10+J5)</f>
        <v>3.35</v>
      </c>
      <c r="K6" s="21">
        <f>IF(MOD($B6,10)=0,VLOOKUP($B6,'[1]R3 Analysis'!$B$16:$X$29,22,FALSE),(VLOOKUP(CEILING($B6,10),$B$6:$R$116,COLUMN()-1,FALSE)-VLOOKUP(FLOOR($B6,10),$B$6:$R$116,COLUMN()-1,FALSE))/10+K5)</f>
        <v>17.088000000000001</v>
      </c>
      <c r="L6" s="21">
        <f>IF(MOD($B6,10)=0,VLOOKUP($B6,'[1]R4 Analysis'!$B$16:$X$29,8,FALSE),(VLOOKUP(CEILING($B6,10),$B$6:$R$116,COLUMN()-1,FALSE)-VLOOKUP(FLOOR($B6,10),$B$6:$R$116,COLUMN()-1,FALSE))/10+L5)</f>
        <v>0.38800000000000001</v>
      </c>
      <c r="M6" s="21">
        <f>IF(MOD($B6,10)=0,VLOOKUP($B6,'[1]R4 Analysis'!$B$16:$X$29,15,FALSE),(VLOOKUP(CEILING($B6,10),$B$6:$R$116,COLUMN()-1,FALSE)-VLOOKUP(FLOOR($B6,10),$B$6:$R$116,COLUMN()-1,FALSE))/10+M5)</f>
        <v>1.3380000000000001</v>
      </c>
      <c r="N6" s="21">
        <f>IF(MOD($B6,10)=0,VLOOKUP($B6,'[1]R4 Analysis'!$B$16:$X$29,22,FALSE),(VLOOKUP(CEILING($B6,10),$B$6:$R$116,COLUMN()-1,FALSE)-VLOOKUP(FLOOR($B6,10),$B$6:$R$116,COLUMN()-1,FALSE))/10+N5)</f>
        <v>7.0250000000000004</v>
      </c>
      <c r="O6" s="21">
        <f>IF(MOD($B6,10)=0,VLOOKUP($B6,'[1]R5 Analysis'!$B$16:$X$29,8,FALSE),(VLOOKUP(CEILING($B6,10),$B$6:$R$116,COLUMN()-1,FALSE)-VLOOKUP(FLOOR($B6,10),$B$6:$R$116,COLUMN()-1,FALSE))/10+O5)</f>
        <v>0.313</v>
      </c>
      <c r="P6" s="21">
        <f>IF(MOD($B6,10)=0,VLOOKUP($B6,'[1]R5 Analysis'!$B$16:$X$29,15,FALSE),(VLOOKUP(CEILING($B6,10),$B$6:$R$116,COLUMN()-1,FALSE)-VLOOKUP(FLOOR($B6,10),$B$6:$R$116,COLUMN()-1,FALSE))/10+P5)</f>
        <v>1.125</v>
      </c>
      <c r="Q6" s="21">
        <f>IF(MOD($B6,10)=0,VLOOKUP($B6,'[1]R5 Analysis'!$B$16:$X$29,22,FALSE),(VLOOKUP(CEILING($B6,10),$B$6:$R$116,COLUMN()-1,FALSE)-VLOOKUP(FLOOR($B6,10),$B$6:$R$116,COLUMN()-1,FALSE))/10+Q5)</f>
        <v>5.8250000000000002</v>
      </c>
      <c r="R6" s="21">
        <f>IF(MOD($B6,10)=0,VLOOKUP($B6,'[1]R6 Analysis'!$B$16:$X$29,8,FALSE),(VLOOKUP(CEILING($B6,10),$B$6:$R$116,COLUMN()-1,FALSE)-VLOOKUP(FLOOR($B6,10),$B$6:$R$116,COLUMN()-1,FALSE))/10+R5)</f>
        <v>0.2</v>
      </c>
      <c r="S6" s="21">
        <f>IF(MOD($B6,10)=0,VLOOKUP($B6,'[1]R6 Analysis'!$B$16:$X$29,15,FALSE),(VLOOKUP(CEILING($B6,10),$B$6:$T$116,COLUMN()-1,FALSE)-VLOOKUP(FLOOR($B6,10),$B$6:$T$116,COLUMN()-1,FALSE))/10+S5)</f>
        <v>0.56299999999999994</v>
      </c>
      <c r="T6" s="21">
        <f>IF(MOD($B6,10)=0,VLOOKUP($B6,'[1]R6 Analysis'!$B$16:$X$29,22,FALSE),(VLOOKUP(CEILING($B6,10),$B$6:$T$116,COLUMN()-1,FALSE)-VLOOKUP(FLOOR($B6,10),$B$6:$T$116,COLUMN()-1,FALSE))/10+T5)</f>
        <v>3.2</v>
      </c>
      <c r="U6" s="21">
        <f>SUM(C6:T6)</f>
        <v>70.658000000000001</v>
      </c>
    </row>
    <row r="7" spans="2:21">
      <c r="B7" s="18">
        <f>B6+1</f>
        <v>2021</v>
      </c>
      <c r="C7" s="21">
        <f>IF(MOD($B7,10)=0,VLOOKUP($B7,'[1]R1 Analysis'!$B$16:$X$29,8,FALSE),(VLOOKUP(CEILING($B7,10),$B$6:$R$116,COLUMN()-1,FALSE)-VLOOKUP(FLOOR($B7,10),$B$6:$R$116,COLUMN()-1,FALSE))/10+C6)</f>
        <v>0.48830000000000001</v>
      </c>
      <c r="D7" s="21">
        <f>IF(MOD($B7,10)=0,VLOOKUP($B7,'[1]R1 Analysis'!$B$16:$X$29,15,FALSE),(VLOOKUP(CEILING($B7,10),$B$6:$R$116,COLUMN()-1,FALSE)-VLOOKUP(FLOOR($B7,10),$B$6:$R$116,COLUMN()-1,FALSE))/10+D6)</f>
        <v>1.5547</v>
      </c>
      <c r="E7" s="21">
        <f>IF(MOD($B7,10)=0,VLOOKUP($B7,'[1]R1 Analysis'!$B$16:$X$29,22,FALSE),(VLOOKUP(CEILING($B7,10),$B$6:$R$116,COLUMN()-1,FALSE)-VLOOKUP(FLOOR($B7,10),$B$6:$R$116,COLUMN()-1,FALSE))/10+E6)</f>
        <v>6.3392999999999997</v>
      </c>
      <c r="F7" s="21">
        <f>IF(MOD($B7,10)=0,VLOOKUP($B7,'[1]R2 Analysis'!$B$16:$X$29,8,FALSE),(VLOOKUP(CEILING($B7,10),$B$6:$R$116,COLUMN()-1,FALSE)-VLOOKUP(FLOOR($B7,10),$B$6:$R$116,COLUMN()-1,FALSE))/10+F6)</f>
        <v>1.0493000000000001</v>
      </c>
      <c r="G7" s="21">
        <f>IF(MOD($B7,10)=0,VLOOKUP($B7,'[1]R2 Analysis'!$B$16:$X$29,15,FALSE),(VLOOKUP(CEILING($B7,10),$B$6:$R$116,COLUMN()-1,FALSE)-VLOOKUP(FLOOR($B7,10),$B$6:$R$116,COLUMN()-1,FALSE))/10+G6)</f>
        <v>3.0457999999999998</v>
      </c>
      <c r="H7" s="21">
        <f>IF(MOD($B7,10)=0,VLOOKUP($B7,'[1]R2 Analysis'!$B$16:$X$29,22,FALSE),(VLOOKUP(CEILING($B7,10),$B$6:$R$116,COLUMN()-1,FALSE)-VLOOKUP(FLOOR($B7,10),$B$6:$R$116,COLUMN()-1,FALSE))/10+H6)</f>
        <v>16.452199999999998</v>
      </c>
      <c r="I7" s="21">
        <f>IF(MOD($B7,10)=0,VLOOKUP($B7,'[1]R3 Analysis'!$B$16:$X$29,8,FALSE),(VLOOKUP(CEILING($B7,10),$B$6:$R$116,COLUMN()-1,FALSE)-VLOOKUP(FLOOR($B7,10),$B$6:$R$116,COLUMN()-1,FALSE))/10+I6)</f>
        <v>1.6427</v>
      </c>
      <c r="J7" s="21">
        <f>IF(MOD($B7,10)=0,VLOOKUP($B7,'[1]R3 Analysis'!$B$16:$X$29,15,FALSE),(VLOOKUP(CEILING($B7,10),$B$6:$R$116,COLUMN()-1,FALSE)-VLOOKUP(FLOOR($B7,10),$B$6:$R$116,COLUMN()-1,FALSE))/10+J6)</f>
        <v>3.3864999999999998</v>
      </c>
      <c r="K7" s="21">
        <f>IF(MOD($B7,10)=0,VLOOKUP($B7,'[1]R3 Analysis'!$B$16:$X$29,22,FALSE),(VLOOKUP(CEILING($B7,10),$B$6:$R$116,COLUMN()-1,FALSE)-VLOOKUP(FLOOR($B7,10),$B$6:$R$116,COLUMN()-1,FALSE))/10+K6)</f>
        <v>17.274100000000001</v>
      </c>
      <c r="L7" s="21">
        <f>IF(MOD($B7,10)=0,VLOOKUP($B7,'[1]R4 Analysis'!$B$16:$X$29,8,FALSE),(VLOOKUP(CEILING($B7,10),$B$6:$R$116,COLUMN()-1,FALSE)-VLOOKUP(FLOOR($B7,10),$B$6:$R$116,COLUMN()-1,FALSE))/10+L6)</f>
        <v>0.39219999999999999</v>
      </c>
      <c r="M7" s="21">
        <f>IF(MOD($B7,10)=0,VLOOKUP($B7,'[1]R4 Analysis'!$B$16:$X$29,15,FALSE),(VLOOKUP(CEILING($B7,10),$B$6:$R$116,COLUMN()-1,FALSE)-VLOOKUP(FLOOR($B7,10),$B$6:$R$116,COLUMN()-1,FALSE))/10+M6)</f>
        <v>1.3526</v>
      </c>
      <c r="N7" s="21">
        <f>IF(MOD($B7,10)=0,VLOOKUP($B7,'[1]R4 Analysis'!$B$16:$X$29,22,FALSE),(VLOOKUP(CEILING($B7,10),$B$6:$R$116,COLUMN()-1,FALSE)-VLOOKUP(FLOOR($B7,10),$B$6:$R$116,COLUMN()-1,FALSE))/10+N6)</f>
        <v>7.1015000000000006</v>
      </c>
      <c r="O7" s="21">
        <f>IF(MOD($B7,10)=0,VLOOKUP($B7,'[1]R5 Analysis'!$B$16:$X$29,8,FALSE),(VLOOKUP(CEILING($B7,10),$B$6:$R$116,COLUMN()-1,FALSE)-VLOOKUP(FLOOR($B7,10),$B$6:$R$116,COLUMN()-1,FALSE))/10+O6)</f>
        <v>0.31640000000000001</v>
      </c>
      <c r="P7" s="21">
        <f>IF(MOD($B7,10)=0,VLOOKUP($B7,'[1]R5 Analysis'!$B$16:$X$29,15,FALSE),(VLOOKUP(CEILING($B7,10),$B$6:$R$116,COLUMN()-1,FALSE)-VLOOKUP(FLOOR($B7,10),$B$6:$R$116,COLUMN()-1,FALSE))/10+P6)</f>
        <v>1.1373</v>
      </c>
      <c r="Q7" s="21">
        <f>IF(MOD($B7,10)=0,VLOOKUP($B7,'[1]R5 Analysis'!$B$16:$X$29,22,FALSE),(VLOOKUP(CEILING($B7,10),$B$6:$R$116,COLUMN()-1,FALSE)-VLOOKUP(FLOOR($B7,10),$B$6:$R$116,COLUMN()-1,FALSE))/10+Q6)</f>
        <v>5.8883999999999999</v>
      </c>
      <c r="R7" s="21">
        <f>IF(MOD($B7,10)=0,VLOOKUP($B7,'[1]R6 Analysis'!$B$16:$X$29,8,FALSE),(VLOOKUP(CEILING($B7,10),$B$6:$R$116,COLUMN()-1,FALSE)-VLOOKUP(FLOOR($B7,10),$B$6:$R$116,COLUMN()-1,FALSE))/10+R6)</f>
        <v>0.20220000000000002</v>
      </c>
      <c r="S7" s="21">
        <f>IF(MOD($B7,10)=0,VLOOKUP($B7,'[1]R6 Analysis'!$B$16:$X$29,15,FALSE),(VLOOKUP(CEILING($B7,10),$B$6:$T$116,COLUMN()-1,FALSE)-VLOOKUP(FLOOR($B7,10),$B$6:$T$116,COLUMN()-1,FALSE))/10+S6)</f>
        <v>0.56909999999999994</v>
      </c>
      <c r="T7" s="21">
        <f>IF(MOD($B7,10)=0,VLOOKUP($B7,'[1]R6 Analysis'!$B$16:$X$29,22,FALSE),(VLOOKUP(CEILING($B7,10),$B$6:$T$116,COLUMN()-1,FALSE)-VLOOKUP(FLOOR($B7,10),$B$6:$T$116,COLUMN()-1,FALSE))/10+T6)</f>
        <v>3.2348000000000003</v>
      </c>
      <c r="U7" s="21">
        <f t="shared" ref="U7:U70" si="0">SUM(C7:T7)</f>
        <v>71.427400000000034</v>
      </c>
    </row>
    <row r="8" spans="2:21">
      <c r="B8" s="18">
        <f t="shared" ref="B8:B71" si="1">B7+1</f>
        <v>2022</v>
      </c>
      <c r="C8" s="21">
        <f>IF(MOD($B8,10)=0,VLOOKUP($B8,'[1]R1 Analysis'!$B$16:$X$29,8,FALSE),(VLOOKUP(CEILING($B8,10),$B$6:$R$116,COLUMN()-1,FALSE)-VLOOKUP(FLOOR($B8,10),$B$6:$R$116,COLUMN()-1,FALSE))/10+C7)</f>
        <v>0.49360000000000004</v>
      </c>
      <c r="D8" s="21">
        <f>IF(MOD($B8,10)=0,VLOOKUP($B8,'[1]R1 Analysis'!$B$16:$X$29,15,FALSE),(VLOOKUP(CEILING($B8,10),$B$6:$R$116,COLUMN()-1,FALSE)-VLOOKUP(FLOOR($B8,10),$B$6:$R$116,COLUMN()-1,FALSE))/10+D7)</f>
        <v>1.5713999999999999</v>
      </c>
      <c r="E8" s="21">
        <f>IF(MOD($B8,10)=0,VLOOKUP($B8,'[1]R1 Analysis'!$B$16:$X$29,22,FALSE),(VLOOKUP(CEILING($B8,10),$B$6:$R$116,COLUMN()-1,FALSE)-VLOOKUP(FLOOR($B8,10),$B$6:$R$116,COLUMN()-1,FALSE))/10+E7)</f>
        <v>6.4075999999999995</v>
      </c>
      <c r="F8" s="21">
        <f>IF(MOD($B8,10)=0,VLOOKUP($B8,'[1]R2 Analysis'!$B$16:$X$29,8,FALSE),(VLOOKUP(CEILING($B8,10),$B$6:$R$116,COLUMN()-1,FALSE)-VLOOKUP(FLOOR($B8,10),$B$6:$R$116,COLUMN()-1,FALSE))/10+F7)</f>
        <v>1.0606000000000002</v>
      </c>
      <c r="G8" s="21">
        <f>IF(MOD($B8,10)=0,VLOOKUP($B8,'[1]R2 Analysis'!$B$16:$X$29,15,FALSE),(VLOOKUP(CEILING($B8,10),$B$6:$R$116,COLUMN()-1,FALSE)-VLOOKUP(FLOOR($B8,10),$B$6:$R$116,COLUMN()-1,FALSE))/10+G7)</f>
        <v>3.0785999999999998</v>
      </c>
      <c r="H8" s="21">
        <f>IF(MOD($B8,10)=0,VLOOKUP($B8,'[1]R2 Analysis'!$B$16:$X$29,22,FALSE),(VLOOKUP(CEILING($B8,10),$B$6:$R$116,COLUMN()-1,FALSE)-VLOOKUP(FLOOR($B8,10),$B$6:$R$116,COLUMN()-1,FALSE))/10+H7)</f>
        <v>16.629399999999997</v>
      </c>
      <c r="I8" s="21">
        <f>IF(MOD($B8,10)=0,VLOOKUP($B8,'[1]R3 Analysis'!$B$16:$X$29,8,FALSE),(VLOOKUP(CEILING($B8,10),$B$6:$R$116,COLUMN()-1,FALSE)-VLOOKUP(FLOOR($B8,10),$B$6:$R$116,COLUMN()-1,FALSE))/10+I7)</f>
        <v>1.6604000000000001</v>
      </c>
      <c r="J8" s="21">
        <f>IF(MOD($B8,10)=0,VLOOKUP($B8,'[1]R3 Analysis'!$B$16:$X$29,15,FALSE),(VLOOKUP(CEILING($B8,10),$B$6:$R$116,COLUMN()-1,FALSE)-VLOOKUP(FLOOR($B8,10),$B$6:$R$116,COLUMN()-1,FALSE))/10+J7)</f>
        <v>3.423</v>
      </c>
      <c r="K8" s="21">
        <f>IF(MOD($B8,10)=0,VLOOKUP($B8,'[1]R3 Analysis'!$B$16:$X$29,22,FALSE),(VLOOKUP(CEILING($B8,10),$B$6:$R$116,COLUMN()-1,FALSE)-VLOOKUP(FLOOR($B8,10),$B$6:$R$116,COLUMN()-1,FALSE))/10+K7)</f>
        <v>17.4602</v>
      </c>
      <c r="L8" s="21">
        <f>IF(MOD($B8,10)=0,VLOOKUP($B8,'[1]R4 Analysis'!$B$16:$X$29,8,FALSE),(VLOOKUP(CEILING($B8,10),$B$6:$R$116,COLUMN()-1,FALSE)-VLOOKUP(FLOOR($B8,10),$B$6:$R$116,COLUMN()-1,FALSE))/10+L7)</f>
        <v>0.39639999999999997</v>
      </c>
      <c r="M8" s="21">
        <f>IF(MOD($B8,10)=0,VLOOKUP($B8,'[1]R4 Analysis'!$B$16:$X$29,15,FALSE),(VLOOKUP(CEILING($B8,10),$B$6:$R$116,COLUMN()-1,FALSE)-VLOOKUP(FLOOR($B8,10),$B$6:$R$116,COLUMN()-1,FALSE))/10+M7)</f>
        <v>1.3672</v>
      </c>
      <c r="N8" s="21">
        <f>IF(MOD($B8,10)=0,VLOOKUP($B8,'[1]R4 Analysis'!$B$16:$X$29,22,FALSE),(VLOOKUP(CEILING($B8,10),$B$6:$R$116,COLUMN()-1,FALSE)-VLOOKUP(FLOOR($B8,10),$B$6:$R$116,COLUMN()-1,FALSE))/10+N7)</f>
        <v>7.1780000000000008</v>
      </c>
      <c r="O8" s="21">
        <f>IF(MOD($B8,10)=0,VLOOKUP($B8,'[1]R5 Analysis'!$B$16:$X$29,8,FALSE),(VLOOKUP(CEILING($B8,10),$B$6:$R$116,COLUMN()-1,FALSE)-VLOOKUP(FLOOR($B8,10),$B$6:$R$116,COLUMN()-1,FALSE))/10+O7)</f>
        <v>0.31980000000000003</v>
      </c>
      <c r="P8" s="21">
        <f>IF(MOD($B8,10)=0,VLOOKUP($B8,'[1]R5 Analysis'!$B$16:$X$29,15,FALSE),(VLOOKUP(CEILING($B8,10),$B$6:$R$116,COLUMN()-1,FALSE)-VLOOKUP(FLOOR($B8,10),$B$6:$R$116,COLUMN()-1,FALSE))/10+P7)</f>
        <v>1.1496</v>
      </c>
      <c r="Q8" s="21">
        <f>IF(MOD($B8,10)=0,VLOOKUP($B8,'[1]R5 Analysis'!$B$16:$X$29,22,FALSE),(VLOOKUP(CEILING($B8,10),$B$6:$R$116,COLUMN()-1,FALSE)-VLOOKUP(FLOOR($B8,10),$B$6:$R$116,COLUMN()-1,FALSE))/10+Q7)</f>
        <v>5.9517999999999995</v>
      </c>
      <c r="R8" s="21">
        <f>IF(MOD($B8,10)=0,VLOOKUP($B8,'[1]R6 Analysis'!$B$16:$X$29,8,FALSE),(VLOOKUP(CEILING($B8,10),$B$6:$R$116,COLUMN()-1,FALSE)-VLOOKUP(FLOOR($B8,10),$B$6:$R$116,COLUMN()-1,FALSE))/10+R7)</f>
        <v>0.20440000000000003</v>
      </c>
      <c r="S8" s="21">
        <f>IF(MOD($B8,10)=0,VLOOKUP($B8,'[1]R6 Analysis'!$B$16:$X$29,15,FALSE),(VLOOKUP(CEILING($B8,10),$B$6:$T$116,COLUMN()-1,FALSE)-VLOOKUP(FLOOR($B8,10),$B$6:$T$116,COLUMN()-1,FALSE))/10+S7)</f>
        <v>0.57519999999999993</v>
      </c>
      <c r="T8" s="21">
        <f>IF(MOD($B8,10)=0,VLOOKUP($B8,'[1]R6 Analysis'!$B$16:$X$29,22,FALSE),(VLOOKUP(CEILING($B8,10),$B$6:$T$116,COLUMN()-1,FALSE)-VLOOKUP(FLOOR($B8,10),$B$6:$T$116,COLUMN()-1,FALSE))/10+T7)</f>
        <v>3.2696000000000005</v>
      </c>
      <c r="U8" s="21">
        <f t="shared" si="0"/>
        <v>72.196799999999996</v>
      </c>
    </row>
    <row r="9" spans="2:21">
      <c r="B9" s="18">
        <f t="shared" si="1"/>
        <v>2023</v>
      </c>
      <c r="C9" s="21">
        <f>IF(MOD($B9,10)=0,VLOOKUP($B9,'[1]R1 Analysis'!$B$16:$X$29,8,FALSE),(VLOOKUP(CEILING($B9,10),$B$6:$R$116,COLUMN()-1,FALSE)-VLOOKUP(FLOOR($B9,10),$B$6:$R$116,COLUMN()-1,FALSE))/10+C8)</f>
        <v>0.49890000000000007</v>
      </c>
      <c r="D9" s="21">
        <f>IF(MOD($B9,10)=0,VLOOKUP($B9,'[1]R1 Analysis'!$B$16:$X$29,15,FALSE),(VLOOKUP(CEILING($B9,10),$B$6:$R$116,COLUMN()-1,FALSE)-VLOOKUP(FLOOR($B9,10),$B$6:$R$116,COLUMN()-1,FALSE))/10+D8)</f>
        <v>1.5880999999999998</v>
      </c>
      <c r="E9" s="21">
        <f>IF(MOD($B9,10)=0,VLOOKUP($B9,'[1]R1 Analysis'!$B$16:$X$29,22,FALSE),(VLOOKUP(CEILING($B9,10),$B$6:$R$116,COLUMN()-1,FALSE)-VLOOKUP(FLOOR($B9,10),$B$6:$R$116,COLUMN()-1,FALSE))/10+E8)</f>
        <v>6.4758999999999993</v>
      </c>
      <c r="F9" s="21">
        <f>IF(MOD($B9,10)=0,VLOOKUP($B9,'[1]R2 Analysis'!$B$16:$X$29,8,FALSE),(VLOOKUP(CEILING($B9,10),$B$6:$R$116,COLUMN()-1,FALSE)-VLOOKUP(FLOOR($B9,10),$B$6:$R$116,COLUMN()-1,FALSE))/10+F8)</f>
        <v>1.0719000000000003</v>
      </c>
      <c r="G9" s="21">
        <f>IF(MOD($B9,10)=0,VLOOKUP($B9,'[1]R2 Analysis'!$B$16:$X$29,15,FALSE),(VLOOKUP(CEILING($B9,10),$B$6:$R$116,COLUMN()-1,FALSE)-VLOOKUP(FLOOR($B9,10),$B$6:$R$116,COLUMN()-1,FALSE))/10+G8)</f>
        <v>3.1113999999999997</v>
      </c>
      <c r="H9" s="21">
        <f>IF(MOD($B9,10)=0,VLOOKUP($B9,'[1]R2 Analysis'!$B$16:$X$29,22,FALSE),(VLOOKUP(CEILING($B9,10),$B$6:$R$116,COLUMN()-1,FALSE)-VLOOKUP(FLOOR($B9,10),$B$6:$R$116,COLUMN()-1,FALSE))/10+H8)</f>
        <v>16.806599999999996</v>
      </c>
      <c r="I9" s="21">
        <f>IF(MOD($B9,10)=0,VLOOKUP($B9,'[1]R3 Analysis'!$B$16:$X$29,8,FALSE),(VLOOKUP(CEILING($B9,10),$B$6:$R$116,COLUMN()-1,FALSE)-VLOOKUP(FLOOR($B9,10),$B$6:$R$116,COLUMN()-1,FALSE))/10+I8)</f>
        <v>1.6781000000000001</v>
      </c>
      <c r="J9" s="21">
        <f>IF(MOD($B9,10)=0,VLOOKUP($B9,'[1]R3 Analysis'!$B$16:$X$29,15,FALSE),(VLOOKUP(CEILING($B9,10),$B$6:$R$116,COLUMN()-1,FALSE)-VLOOKUP(FLOOR($B9,10),$B$6:$R$116,COLUMN()-1,FALSE))/10+J8)</f>
        <v>3.4595000000000002</v>
      </c>
      <c r="K9" s="21">
        <f>IF(MOD($B9,10)=0,VLOOKUP($B9,'[1]R3 Analysis'!$B$16:$X$29,22,FALSE),(VLOOKUP(CEILING($B9,10),$B$6:$R$116,COLUMN()-1,FALSE)-VLOOKUP(FLOOR($B9,10),$B$6:$R$116,COLUMN()-1,FALSE))/10+K8)</f>
        <v>17.6463</v>
      </c>
      <c r="L9" s="21">
        <f>IF(MOD($B9,10)=0,VLOOKUP($B9,'[1]R4 Analysis'!$B$16:$X$29,8,FALSE),(VLOOKUP(CEILING($B9,10),$B$6:$R$116,COLUMN()-1,FALSE)-VLOOKUP(FLOOR($B9,10),$B$6:$R$116,COLUMN()-1,FALSE))/10+L8)</f>
        <v>0.40059999999999996</v>
      </c>
      <c r="M9" s="21">
        <f>IF(MOD($B9,10)=0,VLOOKUP($B9,'[1]R4 Analysis'!$B$16:$X$29,15,FALSE),(VLOOKUP(CEILING($B9,10),$B$6:$R$116,COLUMN()-1,FALSE)-VLOOKUP(FLOOR($B9,10),$B$6:$R$116,COLUMN()-1,FALSE))/10+M8)</f>
        <v>1.3817999999999999</v>
      </c>
      <c r="N9" s="21">
        <f>IF(MOD($B9,10)=0,VLOOKUP($B9,'[1]R4 Analysis'!$B$16:$X$29,22,FALSE),(VLOOKUP(CEILING($B9,10),$B$6:$R$116,COLUMN()-1,FALSE)-VLOOKUP(FLOOR($B9,10),$B$6:$R$116,COLUMN()-1,FALSE))/10+N8)</f>
        <v>7.2545000000000011</v>
      </c>
      <c r="O9" s="21">
        <f>IF(MOD($B9,10)=0,VLOOKUP($B9,'[1]R5 Analysis'!$B$16:$X$29,8,FALSE),(VLOOKUP(CEILING($B9,10),$B$6:$R$116,COLUMN()-1,FALSE)-VLOOKUP(FLOOR($B9,10),$B$6:$R$116,COLUMN()-1,FALSE))/10+O8)</f>
        <v>0.32320000000000004</v>
      </c>
      <c r="P9" s="21">
        <f>IF(MOD($B9,10)=0,VLOOKUP($B9,'[1]R5 Analysis'!$B$16:$X$29,15,FALSE),(VLOOKUP(CEILING($B9,10),$B$6:$R$116,COLUMN()-1,FALSE)-VLOOKUP(FLOOR($B9,10),$B$6:$R$116,COLUMN()-1,FALSE))/10+P8)</f>
        <v>1.1618999999999999</v>
      </c>
      <c r="Q9" s="21">
        <f>IF(MOD($B9,10)=0,VLOOKUP($B9,'[1]R5 Analysis'!$B$16:$X$29,22,FALSE),(VLOOKUP(CEILING($B9,10),$B$6:$R$116,COLUMN()-1,FALSE)-VLOOKUP(FLOOR($B9,10),$B$6:$R$116,COLUMN()-1,FALSE))/10+Q8)</f>
        <v>6.0151999999999992</v>
      </c>
      <c r="R9" s="21">
        <f>IF(MOD($B9,10)=0,VLOOKUP($B9,'[1]R6 Analysis'!$B$16:$X$29,8,FALSE),(VLOOKUP(CEILING($B9,10),$B$6:$R$116,COLUMN()-1,FALSE)-VLOOKUP(FLOOR($B9,10),$B$6:$R$116,COLUMN()-1,FALSE))/10+R8)</f>
        <v>0.20660000000000003</v>
      </c>
      <c r="S9" s="21">
        <f>IF(MOD($B9,10)=0,VLOOKUP($B9,'[1]R6 Analysis'!$B$16:$X$29,15,FALSE),(VLOOKUP(CEILING($B9,10),$B$6:$T$116,COLUMN()-1,FALSE)-VLOOKUP(FLOOR($B9,10),$B$6:$T$116,COLUMN()-1,FALSE))/10+S8)</f>
        <v>0.58129999999999993</v>
      </c>
      <c r="T9" s="21">
        <f>IF(MOD($B9,10)=0,VLOOKUP($B9,'[1]R6 Analysis'!$B$16:$X$29,22,FALSE),(VLOOKUP(CEILING($B9,10),$B$6:$T$116,COLUMN()-1,FALSE)-VLOOKUP(FLOOR($B9,10),$B$6:$T$116,COLUMN()-1,FALSE))/10+T8)</f>
        <v>3.3044000000000007</v>
      </c>
      <c r="U9" s="21">
        <f t="shared" si="0"/>
        <v>72.966199999999986</v>
      </c>
    </row>
    <row r="10" spans="2:21">
      <c r="B10" s="18">
        <f t="shared" si="1"/>
        <v>2024</v>
      </c>
      <c r="C10" s="21">
        <f>IF(MOD($B10,10)=0,VLOOKUP($B10,'[1]R1 Analysis'!$B$16:$X$29,8,FALSE),(VLOOKUP(CEILING($B10,10),$B$6:$R$116,COLUMN()-1,FALSE)-VLOOKUP(FLOOR($B10,10),$B$6:$R$116,COLUMN()-1,FALSE))/10+C9)</f>
        <v>0.50420000000000009</v>
      </c>
      <c r="D10" s="21">
        <f>IF(MOD($B10,10)=0,VLOOKUP($B10,'[1]R1 Analysis'!$B$16:$X$29,15,FALSE),(VLOOKUP(CEILING($B10,10),$B$6:$R$116,COLUMN()-1,FALSE)-VLOOKUP(FLOOR($B10,10),$B$6:$R$116,COLUMN()-1,FALSE))/10+D9)</f>
        <v>1.6047999999999998</v>
      </c>
      <c r="E10" s="21">
        <f>IF(MOD($B10,10)=0,VLOOKUP($B10,'[1]R1 Analysis'!$B$16:$X$29,22,FALSE),(VLOOKUP(CEILING($B10,10),$B$6:$R$116,COLUMN()-1,FALSE)-VLOOKUP(FLOOR($B10,10),$B$6:$R$116,COLUMN()-1,FALSE))/10+E9)</f>
        <v>6.5441999999999991</v>
      </c>
      <c r="F10" s="21">
        <f>IF(MOD($B10,10)=0,VLOOKUP($B10,'[1]R2 Analysis'!$B$16:$X$29,8,FALSE),(VLOOKUP(CEILING($B10,10),$B$6:$R$116,COLUMN()-1,FALSE)-VLOOKUP(FLOOR($B10,10),$B$6:$R$116,COLUMN()-1,FALSE))/10+F9)</f>
        <v>1.0832000000000004</v>
      </c>
      <c r="G10" s="21">
        <f>IF(MOD($B10,10)=0,VLOOKUP($B10,'[1]R2 Analysis'!$B$16:$X$29,15,FALSE),(VLOOKUP(CEILING($B10,10),$B$6:$R$116,COLUMN()-1,FALSE)-VLOOKUP(FLOOR($B10,10),$B$6:$R$116,COLUMN()-1,FALSE))/10+G9)</f>
        <v>3.1441999999999997</v>
      </c>
      <c r="H10" s="21">
        <f>IF(MOD($B10,10)=0,VLOOKUP($B10,'[1]R2 Analysis'!$B$16:$X$29,22,FALSE),(VLOOKUP(CEILING($B10,10),$B$6:$R$116,COLUMN()-1,FALSE)-VLOOKUP(FLOOR($B10,10),$B$6:$R$116,COLUMN()-1,FALSE))/10+H9)</f>
        <v>16.983799999999995</v>
      </c>
      <c r="I10" s="21">
        <f>IF(MOD($B10,10)=0,VLOOKUP($B10,'[1]R3 Analysis'!$B$16:$X$29,8,FALSE),(VLOOKUP(CEILING($B10,10),$B$6:$R$116,COLUMN()-1,FALSE)-VLOOKUP(FLOOR($B10,10),$B$6:$R$116,COLUMN()-1,FALSE))/10+I9)</f>
        <v>1.6958000000000002</v>
      </c>
      <c r="J10" s="21">
        <f>IF(MOD($B10,10)=0,VLOOKUP($B10,'[1]R3 Analysis'!$B$16:$X$29,15,FALSE),(VLOOKUP(CEILING($B10,10),$B$6:$R$116,COLUMN()-1,FALSE)-VLOOKUP(FLOOR($B10,10),$B$6:$R$116,COLUMN()-1,FALSE))/10+J9)</f>
        <v>3.4960000000000004</v>
      </c>
      <c r="K10" s="21">
        <f>IF(MOD($B10,10)=0,VLOOKUP($B10,'[1]R3 Analysis'!$B$16:$X$29,22,FALSE),(VLOOKUP(CEILING($B10,10),$B$6:$R$116,COLUMN()-1,FALSE)-VLOOKUP(FLOOR($B10,10),$B$6:$R$116,COLUMN()-1,FALSE))/10+K9)</f>
        <v>17.8324</v>
      </c>
      <c r="L10" s="21">
        <f>IF(MOD($B10,10)=0,VLOOKUP($B10,'[1]R4 Analysis'!$B$16:$X$29,8,FALSE),(VLOOKUP(CEILING($B10,10),$B$6:$R$116,COLUMN()-1,FALSE)-VLOOKUP(FLOOR($B10,10),$B$6:$R$116,COLUMN()-1,FALSE))/10+L9)</f>
        <v>0.40479999999999994</v>
      </c>
      <c r="M10" s="21">
        <f>IF(MOD($B10,10)=0,VLOOKUP($B10,'[1]R4 Analysis'!$B$16:$X$29,15,FALSE),(VLOOKUP(CEILING($B10,10),$B$6:$R$116,COLUMN()-1,FALSE)-VLOOKUP(FLOOR($B10,10),$B$6:$R$116,COLUMN()-1,FALSE))/10+M9)</f>
        <v>1.3963999999999999</v>
      </c>
      <c r="N10" s="21">
        <f>IF(MOD($B10,10)=0,VLOOKUP($B10,'[1]R4 Analysis'!$B$16:$X$29,22,FALSE),(VLOOKUP(CEILING($B10,10),$B$6:$R$116,COLUMN()-1,FALSE)-VLOOKUP(FLOOR($B10,10),$B$6:$R$116,COLUMN()-1,FALSE))/10+N9)</f>
        <v>7.3310000000000013</v>
      </c>
      <c r="O10" s="21">
        <f>IF(MOD($B10,10)=0,VLOOKUP($B10,'[1]R5 Analysis'!$B$16:$X$29,8,FALSE),(VLOOKUP(CEILING($B10,10),$B$6:$R$116,COLUMN()-1,FALSE)-VLOOKUP(FLOOR($B10,10),$B$6:$R$116,COLUMN()-1,FALSE))/10+O9)</f>
        <v>0.32660000000000006</v>
      </c>
      <c r="P10" s="21">
        <f>IF(MOD($B10,10)=0,VLOOKUP($B10,'[1]R5 Analysis'!$B$16:$X$29,15,FALSE),(VLOOKUP(CEILING($B10,10),$B$6:$R$116,COLUMN()-1,FALSE)-VLOOKUP(FLOOR($B10,10),$B$6:$R$116,COLUMN()-1,FALSE))/10+P9)</f>
        <v>1.1741999999999999</v>
      </c>
      <c r="Q10" s="21">
        <f>IF(MOD($B10,10)=0,VLOOKUP($B10,'[1]R5 Analysis'!$B$16:$X$29,22,FALSE),(VLOOKUP(CEILING($B10,10),$B$6:$R$116,COLUMN()-1,FALSE)-VLOOKUP(FLOOR($B10,10),$B$6:$R$116,COLUMN()-1,FALSE))/10+Q9)</f>
        <v>6.0785999999999989</v>
      </c>
      <c r="R10" s="21">
        <f>IF(MOD($B10,10)=0,VLOOKUP($B10,'[1]R6 Analysis'!$B$16:$X$29,8,FALSE),(VLOOKUP(CEILING($B10,10),$B$6:$R$116,COLUMN()-1,FALSE)-VLOOKUP(FLOOR($B10,10),$B$6:$R$116,COLUMN()-1,FALSE))/10+R9)</f>
        <v>0.20880000000000004</v>
      </c>
      <c r="S10" s="21">
        <f>IF(MOD($B10,10)=0,VLOOKUP($B10,'[1]R6 Analysis'!$B$16:$X$29,15,FALSE),(VLOOKUP(CEILING($B10,10),$B$6:$T$116,COLUMN()-1,FALSE)-VLOOKUP(FLOOR($B10,10),$B$6:$T$116,COLUMN()-1,FALSE))/10+S9)</f>
        <v>0.58739999999999992</v>
      </c>
      <c r="T10" s="21">
        <f>IF(MOD($B10,10)=0,VLOOKUP($B10,'[1]R6 Analysis'!$B$16:$X$29,22,FALSE),(VLOOKUP(CEILING($B10,10),$B$6:$T$116,COLUMN()-1,FALSE)-VLOOKUP(FLOOR($B10,10),$B$6:$T$116,COLUMN()-1,FALSE))/10+T9)</f>
        <v>3.3392000000000008</v>
      </c>
      <c r="U10" s="21">
        <f t="shared" si="0"/>
        <v>73.735600000000005</v>
      </c>
    </row>
    <row r="11" spans="2:21">
      <c r="B11" s="18">
        <f t="shared" si="1"/>
        <v>2025</v>
      </c>
      <c r="C11" s="21">
        <f>IF(MOD($B11,10)=0,VLOOKUP($B11,'[1]R1 Analysis'!$B$16:$X$29,8,FALSE),(VLOOKUP(CEILING($B11,10),$B$6:$R$116,COLUMN()-1,FALSE)-VLOOKUP(FLOOR($B11,10),$B$6:$R$116,COLUMN()-1,FALSE))/10+C10)</f>
        <v>0.50950000000000006</v>
      </c>
      <c r="D11" s="21">
        <f>IF(MOD($B11,10)=0,VLOOKUP($B11,'[1]R1 Analysis'!$B$16:$X$29,15,FALSE),(VLOOKUP(CEILING($B11,10),$B$6:$R$116,COLUMN()-1,FALSE)-VLOOKUP(FLOOR($B11,10),$B$6:$R$116,COLUMN()-1,FALSE))/10+D10)</f>
        <v>1.6214999999999997</v>
      </c>
      <c r="E11" s="21">
        <f>IF(MOD($B11,10)=0,VLOOKUP($B11,'[1]R1 Analysis'!$B$16:$X$29,22,FALSE),(VLOOKUP(CEILING($B11,10),$B$6:$R$116,COLUMN()-1,FALSE)-VLOOKUP(FLOOR($B11,10),$B$6:$R$116,COLUMN()-1,FALSE))/10+E10)</f>
        <v>6.6124999999999989</v>
      </c>
      <c r="F11" s="21">
        <f>IF(MOD($B11,10)=0,VLOOKUP($B11,'[1]R2 Analysis'!$B$16:$X$29,8,FALSE),(VLOOKUP(CEILING($B11,10),$B$6:$R$116,COLUMN()-1,FALSE)-VLOOKUP(FLOOR($B11,10),$B$6:$R$116,COLUMN()-1,FALSE))/10+F10)</f>
        <v>1.0945000000000005</v>
      </c>
      <c r="G11" s="21">
        <f>IF(MOD($B11,10)=0,VLOOKUP($B11,'[1]R2 Analysis'!$B$16:$X$29,15,FALSE),(VLOOKUP(CEILING($B11,10),$B$6:$R$116,COLUMN()-1,FALSE)-VLOOKUP(FLOOR($B11,10),$B$6:$R$116,COLUMN()-1,FALSE))/10+G10)</f>
        <v>3.1769999999999996</v>
      </c>
      <c r="H11" s="21">
        <f>IF(MOD($B11,10)=0,VLOOKUP($B11,'[1]R2 Analysis'!$B$16:$X$29,22,FALSE),(VLOOKUP(CEILING($B11,10),$B$6:$R$116,COLUMN()-1,FALSE)-VLOOKUP(FLOOR($B11,10),$B$6:$R$116,COLUMN()-1,FALSE))/10+H10)</f>
        <v>17.160999999999994</v>
      </c>
      <c r="I11" s="21">
        <f>IF(MOD($B11,10)=0,VLOOKUP($B11,'[1]R3 Analysis'!$B$16:$X$29,8,FALSE),(VLOOKUP(CEILING($B11,10),$B$6:$R$116,COLUMN()-1,FALSE)-VLOOKUP(FLOOR($B11,10),$B$6:$R$116,COLUMN()-1,FALSE))/10+I10)</f>
        <v>1.7135000000000002</v>
      </c>
      <c r="J11" s="21">
        <f>IF(MOD($B11,10)=0,VLOOKUP($B11,'[1]R3 Analysis'!$B$16:$X$29,15,FALSE),(VLOOKUP(CEILING($B11,10),$B$6:$R$116,COLUMN()-1,FALSE)-VLOOKUP(FLOOR($B11,10),$B$6:$R$116,COLUMN()-1,FALSE))/10+J10)</f>
        <v>3.5325000000000006</v>
      </c>
      <c r="K11" s="21">
        <f>IF(MOD($B11,10)=0,VLOOKUP($B11,'[1]R3 Analysis'!$B$16:$X$29,22,FALSE),(VLOOKUP(CEILING($B11,10),$B$6:$R$116,COLUMN()-1,FALSE)-VLOOKUP(FLOOR($B11,10),$B$6:$R$116,COLUMN()-1,FALSE))/10+K10)</f>
        <v>18.0185</v>
      </c>
      <c r="L11" s="21">
        <f>IF(MOD($B11,10)=0,VLOOKUP($B11,'[1]R4 Analysis'!$B$16:$X$29,8,FALSE),(VLOOKUP(CEILING($B11,10),$B$6:$R$116,COLUMN()-1,FALSE)-VLOOKUP(FLOOR($B11,10),$B$6:$R$116,COLUMN()-1,FALSE))/10+L10)</f>
        <v>0.40899999999999992</v>
      </c>
      <c r="M11" s="21">
        <f>IF(MOD($B11,10)=0,VLOOKUP($B11,'[1]R4 Analysis'!$B$16:$X$29,15,FALSE),(VLOOKUP(CEILING($B11,10),$B$6:$R$116,COLUMN()-1,FALSE)-VLOOKUP(FLOOR($B11,10),$B$6:$R$116,COLUMN()-1,FALSE))/10+M10)</f>
        <v>1.4109999999999998</v>
      </c>
      <c r="N11" s="21">
        <f>IF(MOD($B11,10)=0,VLOOKUP($B11,'[1]R4 Analysis'!$B$16:$X$29,22,FALSE),(VLOOKUP(CEILING($B11,10),$B$6:$R$116,COLUMN()-1,FALSE)-VLOOKUP(FLOOR($B11,10),$B$6:$R$116,COLUMN()-1,FALSE))/10+N10)</f>
        <v>7.4075000000000015</v>
      </c>
      <c r="O11" s="21">
        <f>IF(MOD($B11,10)=0,VLOOKUP($B11,'[1]R5 Analysis'!$B$16:$X$29,8,FALSE),(VLOOKUP(CEILING($B11,10),$B$6:$R$116,COLUMN()-1,FALSE)-VLOOKUP(FLOOR($B11,10),$B$6:$R$116,COLUMN()-1,FALSE))/10+O10)</f>
        <v>0.33000000000000007</v>
      </c>
      <c r="P11" s="21">
        <f>IF(MOD($B11,10)=0,VLOOKUP($B11,'[1]R5 Analysis'!$B$16:$X$29,15,FALSE),(VLOOKUP(CEILING($B11,10),$B$6:$R$116,COLUMN()-1,FALSE)-VLOOKUP(FLOOR($B11,10),$B$6:$R$116,COLUMN()-1,FALSE))/10+P10)</f>
        <v>1.1864999999999999</v>
      </c>
      <c r="Q11" s="21">
        <f>IF(MOD($B11,10)=0,VLOOKUP($B11,'[1]R5 Analysis'!$B$16:$X$29,22,FALSE),(VLOOKUP(CEILING($B11,10),$B$6:$R$116,COLUMN()-1,FALSE)-VLOOKUP(FLOOR($B11,10),$B$6:$R$116,COLUMN()-1,FALSE))/10+Q10)</f>
        <v>6.1419999999999986</v>
      </c>
      <c r="R11" s="21">
        <f>IF(MOD($B11,10)=0,VLOOKUP($B11,'[1]R6 Analysis'!$B$16:$X$29,8,FALSE),(VLOOKUP(CEILING($B11,10),$B$6:$R$116,COLUMN()-1,FALSE)-VLOOKUP(FLOOR($B11,10),$B$6:$R$116,COLUMN()-1,FALSE))/10+R10)</f>
        <v>0.21100000000000005</v>
      </c>
      <c r="S11" s="21">
        <f>IF(MOD($B11,10)=0,VLOOKUP($B11,'[1]R6 Analysis'!$B$16:$X$29,15,FALSE),(VLOOKUP(CEILING($B11,10),$B$6:$T$116,COLUMN()-1,FALSE)-VLOOKUP(FLOOR($B11,10),$B$6:$T$116,COLUMN()-1,FALSE))/10+S10)</f>
        <v>0.59349999999999992</v>
      </c>
      <c r="T11" s="21">
        <f>IF(MOD($B11,10)=0,VLOOKUP($B11,'[1]R6 Analysis'!$B$16:$X$29,22,FALSE),(VLOOKUP(CEILING($B11,10),$B$6:$T$116,COLUMN()-1,FALSE)-VLOOKUP(FLOOR($B11,10),$B$6:$T$116,COLUMN()-1,FALSE))/10+T10)</f>
        <v>3.374000000000001</v>
      </c>
      <c r="U11" s="21">
        <f t="shared" si="0"/>
        <v>74.504999999999995</v>
      </c>
    </row>
    <row r="12" spans="2:21">
      <c r="B12" s="18">
        <f>B11+1</f>
        <v>2026</v>
      </c>
      <c r="C12" s="21">
        <f>IF(MOD($B12,10)=0,VLOOKUP($B12,'[1]R1 Analysis'!$B$16:$X$29,8,FALSE),(VLOOKUP(CEILING($B12,10),$B$6:$R$116,COLUMN()-1,FALSE)-VLOOKUP(FLOOR($B12,10),$B$6:$R$116,COLUMN()-1,FALSE))/10+C11)</f>
        <v>0.51480000000000004</v>
      </c>
      <c r="D12" s="21">
        <f>IF(MOD($B12,10)=0,VLOOKUP($B12,'[1]R1 Analysis'!$B$16:$X$29,15,FALSE),(VLOOKUP(CEILING($B12,10),$B$6:$R$116,COLUMN()-1,FALSE)-VLOOKUP(FLOOR($B12,10),$B$6:$R$116,COLUMN()-1,FALSE))/10+D11)</f>
        <v>1.6381999999999997</v>
      </c>
      <c r="E12" s="21">
        <f>IF(MOD($B12,10)=0,VLOOKUP($B12,'[1]R1 Analysis'!$B$16:$X$29,22,FALSE),(VLOOKUP(CEILING($B12,10),$B$6:$R$116,COLUMN()-1,FALSE)-VLOOKUP(FLOOR($B12,10),$B$6:$R$116,COLUMN()-1,FALSE))/10+E11)</f>
        <v>6.6807999999999987</v>
      </c>
      <c r="F12" s="21">
        <f>IF(MOD($B12,10)=0,VLOOKUP($B12,'[1]R2 Analysis'!$B$16:$X$29,8,FALSE),(VLOOKUP(CEILING($B12,10),$B$6:$R$116,COLUMN()-1,FALSE)-VLOOKUP(FLOOR($B12,10),$B$6:$R$116,COLUMN()-1,FALSE))/10+F11)</f>
        <v>1.1058000000000006</v>
      </c>
      <c r="G12" s="21">
        <f>IF(MOD($B12,10)=0,VLOOKUP($B12,'[1]R2 Analysis'!$B$16:$X$29,15,FALSE),(VLOOKUP(CEILING($B12,10),$B$6:$R$116,COLUMN()-1,FALSE)-VLOOKUP(FLOOR($B12,10),$B$6:$R$116,COLUMN()-1,FALSE))/10+G11)</f>
        <v>3.2097999999999995</v>
      </c>
      <c r="H12" s="21">
        <f>IF(MOD($B12,10)=0,VLOOKUP($B12,'[1]R2 Analysis'!$B$16:$X$29,22,FALSE),(VLOOKUP(CEILING($B12,10),$B$6:$R$116,COLUMN()-1,FALSE)-VLOOKUP(FLOOR($B12,10),$B$6:$R$116,COLUMN()-1,FALSE))/10+H11)</f>
        <v>17.338199999999993</v>
      </c>
      <c r="I12" s="21">
        <f>IF(MOD($B12,10)=0,VLOOKUP($B12,'[1]R3 Analysis'!$B$16:$X$29,8,FALSE),(VLOOKUP(CEILING($B12,10),$B$6:$R$116,COLUMN()-1,FALSE)-VLOOKUP(FLOOR($B12,10),$B$6:$R$116,COLUMN()-1,FALSE))/10+I11)</f>
        <v>1.7312000000000003</v>
      </c>
      <c r="J12" s="21">
        <f>IF(MOD($B12,10)=0,VLOOKUP($B12,'[1]R3 Analysis'!$B$16:$X$29,15,FALSE),(VLOOKUP(CEILING($B12,10),$B$6:$R$116,COLUMN()-1,FALSE)-VLOOKUP(FLOOR($B12,10),$B$6:$R$116,COLUMN()-1,FALSE))/10+J11)</f>
        <v>3.5690000000000008</v>
      </c>
      <c r="K12" s="21">
        <f>IF(MOD($B12,10)=0,VLOOKUP($B12,'[1]R3 Analysis'!$B$16:$X$29,22,FALSE),(VLOOKUP(CEILING($B12,10),$B$6:$R$116,COLUMN()-1,FALSE)-VLOOKUP(FLOOR($B12,10),$B$6:$R$116,COLUMN()-1,FALSE))/10+K11)</f>
        <v>18.204599999999999</v>
      </c>
      <c r="L12" s="21">
        <f>IF(MOD($B12,10)=0,VLOOKUP($B12,'[1]R4 Analysis'!$B$16:$X$29,8,FALSE),(VLOOKUP(CEILING($B12,10),$B$6:$R$116,COLUMN()-1,FALSE)-VLOOKUP(FLOOR($B12,10),$B$6:$R$116,COLUMN()-1,FALSE))/10+L11)</f>
        <v>0.4131999999999999</v>
      </c>
      <c r="M12" s="21">
        <f>IF(MOD($B12,10)=0,VLOOKUP($B12,'[1]R4 Analysis'!$B$16:$X$29,15,FALSE),(VLOOKUP(CEILING($B12,10),$B$6:$R$116,COLUMN()-1,FALSE)-VLOOKUP(FLOOR($B12,10),$B$6:$R$116,COLUMN()-1,FALSE))/10+M11)</f>
        <v>1.4255999999999998</v>
      </c>
      <c r="N12" s="21">
        <f>IF(MOD($B12,10)=0,VLOOKUP($B12,'[1]R4 Analysis'!$B$16:$X$29,22,FALSE),(VLOOKUP(CEILING($B12,10),$B$6:$R$116,COLUMN()-1,FALSE)-VLOOKUP(FLOOR($B12,10),$B$6:$R$116,COLUMN()-1,FALSE))/10+N11)</f>
        <v>7.4840000000000018</v>
      </c>
      <c r="O12" s="21">
        <f>IF(MOD($B12,10)=0,VLOOKUP($B12,'[1]R5 Analysis'!$B$16:$X$29,8,FALSE),(VLOOKUP(CEILING($B12,10),$B$6:$R$116,COLUMN()-1,FALSE)-VLOOKUP(FLOOR($B12,10),$B$6:$R$116,COLUMN()-1,FALSE))/10+O11)</f>
        <v>0.33340000000000009</v>
      </c>
      <c r="P12" s="21">
        <f>IF(MOD($B12,10)=0,VLOOKUP($B12,'[1]R5 Analysis'!$B$16:$X$29,15,FALSE),(VLOOKUP(CEILING($B12,10),$B$6:$R$116,COLUMN()-1,FALSE)-VLOOKUP(FLOOR($B12,10),$B$6:$R$116,COLUMN()-1,FALSE))/10+P11)</f>
        <v>1.1987999999999999</v>
      </c>
      <c r="Q12" s="21">
        <f>IF(MOD($B12,10)=0,VLOOKUP($B12,'[1]R5 Analysis'!$B$16:$X$29,22,FALSE),(VLOOKUP(CEILING($B12,10),$B$6:$R$116,COLUMN()-1,FALSE)-VLOOKUP(FLOOR($B12,10),$B$6:$R$116,COLUMN()-1,FALSE))/10+Q11)</f>
        <v>6.2053999999999983</v>
      </c>
      <c r="R12" s="21">
        <f>IF(MOD($B12,10)=0,VLOOKUP($B12,'[1]R6 Analysis'!$B$16:$X$29,8,FALSE),(VLOOKUP(CEILING($B12,10),$B$6:$R$116,COLUMN()-1,FALSE)-VLOOKUP(FLOOR($B12,10),$B$6:$R$116,COLUMN()-1,FALSE))/10+R11)</f>
        <v>0.21320000000000006</v>
      </c>
      <c r="S12" s="21">
        <f>IF(MOD($B12,10)=0,VLOOKUP($B12,'[1]R6 Analysis'!$B$16:$X$29,15,FALSE),(VLOOKUP(CEILING($B12,10),$B$6:$T$116,COLUMN()-1,FALSE)-VLOOKUP(FLOOR($B12,10),$B$6:$T$116,COLUMN()-1,FALSE))/10+S11)</f>
        <v>0.59959999999999991</v>
      </c>
      <c r="T12" s="21">
        <f>IF(MOD($B12,10)=0,VLOOKUP($B12,'[1]R6 Analysis'!$B$16:$X$29,22,FALSE),(VLOOKUP(CEILING($B12,10),$B$6:$T$116,COLUMN()-1,FALSE)-VLOOKUP(FLOOR($B12,10),$B$6:$T$116,COLUMN()-1,FALSE))/10+T11)</f>
        <v>3.4088000000000012</v>
      </c>
      <c r="U12" s="21">
        <f t="shared" si="0"/>
        <v>75.2744</v>
      </c>
    </row>
    <row r="13" spans="2:21">
      <c r="B13" s="18">
        <f t="shared" si="1"/>
        <v>2027</v>
      </c>
      <c r="C13" s="21">
        <f>IF(MOD($B13,10)=0,VLOOKUP($B13,'[1]R1 Analysis'!$B$16:$X$29,8,FALSE),(VLOOKUP(CEILING($B13,10),$B$6:$R$116,COLUMN()-1,FALSE)-VLOOKUP(FLOOR($B13,10),$B$6:$R$116,COLUMN()-1,FALSE))/10+C12)</f>
        <v>0.52010000000000001</v>
      </c>
      <c r="D13" s="21">
        <f>IF(MOD($B13,10)=0,VLOOKUP($B13,'[1]R1 Analysis'!$B$16:$X$29,15,FALSE),(VLOOKUP(CEILING($B13,10),$B$6:$R$116,COLUMN()-1,FALSE)-VLOOKUP(FLOOR($B13,10),$B$6:$R$116,COLUMN()-1,FALSE))/10+D12)</f>
        <v>1.6548999999999996</v>
      </c>
      <c r="E13" s="21">
        <f>IF(MOD($B13,10)=0,VLOOKUP($B13,'[1]R1 Analysis'!$B$16:$X$29,22,FALSE),(VLOOKUP(CEILING($B13,10),$B$6:$R$116,COLUMN()-1,FALSE)-VLOOKUP(FLOOR($B13,10),$B$6:$R$116,COLUMN()-1,FALSE))/10+E12)</f>
        <v>6.7490999999999985</v>
      </c>
      <c r="F13" s="21">
        <f>IF(MOD($B13,10)=0,VLOOKUP($B13,'[1]R2 Analysis'!$B$16:$X$29,8,FALSE),(VLOOKUP(CEILING($B13,10),$B$6:$R$116,COLUMN()-1,FALSE)-VLOOKUP(FLOOR($B13,10),$B$6:$R$116,COLUMN()-1,FALSE))/10+F12)</f>
        <v>1.1171000000000006</v>
      </c>
      <c r="G13" s="21">
        <f>IF(MOD($B13,10)=0,VLOOKUP($B13,'[1]R2 Analysis'!$B$16:$X$29,15,FALSE),(VLOOKUP(CEILING($B13,10),$B$6:$R$116,COLUMN()-1,FALSE)-VLOOKUP(FLOOR($B13,10),$B$6:$R$116,COLUMN()-1,FALSE))/10+G12)</f>
        <v>3.2425999999999995</v>
      </c>
      <c r="H13" s="21">
        <f>IF(MOD($B13,10)=0,VLOOKUP($B13,'[1]R2 Analysis'!$B$16:$X$29,22,FALSE),(VLOOKUP(CEILING($B13,10),$B$6:$R$116,COLUMN()-1,FALSE)-VLOOKUP(FLOOR($B13,10),$B$6:$R$116,COLUMN()-1,FALSE))/10+H12)</f>
        <v>17.515399999999993</v>
      </c>
      <c r="I13" s="21">
        <f>IF(MOD($B13,10)=0,VLOOKUP($B13,'[1]R3 Analysis'!$B$16:$X$29,8,FALSE),(VLOOKUP(CEILING($B13,10),$B$6:$R$116,COLUMN()-1,FALSE)-VLOOKUP(FLOOR($B13,10),$B$6:$R$116,COLUMN()-1,FALSE))/10+I12)</f>
        <v>1.7489000000000003</v>
      </c>
      <c r="J13" s="21">
        <f>IF(MOD($B13,10)=0,VLOOKUP($B13,'[1]R3 Analysis'!$B$16:$X$29,15,FALSE),(VLOOKUP(CEILING($B13,10),$B$6:$R$116,COLUMN()-1,FALSE)-VLOOKUP(FLOOR($B13,10),$B$6:$R$116,COLUMN()-1,FALSE))/10+J12)</f>
        <v>3.605500000000001</v>
      </c>
      <c r="K13" s="21">
        <f>IF(MOD($B13,10)=0,VLOOKUP($B13,'[1]R3 Analysis'!$B$16:$X$29,22,FALSE),(VLOOKUP(CEILING($B13,10),$B$6:$R$116,COLUMN()-1,FALSE)-VLOOKUP(FLOOR($B13,10),$B$6:$R$116,COLUMN()-1,FALSE))/10+K12)</f>
        <v>18.390699999999999</v>
      </c>
      <c r="L13" s="21">
        <f>IF(MOD($B13,10)=0,VLOOKUP($B13,'[1]R4 Analysis'!$B$16:$X$29,8,FALSE),(VLOOKUP(CEILING($B13,10),$B$6:$R$116,COLUMN()-1,FALSE)-VLOOKUP(FLOOR($B13,10),$B$6:$R$116,COLUMN()-1,FALSE))/10+L12)</f>
        <v>0.41739999999999988</v>
      </c>
      <c r="M13" s="21">
        <f>IF(MOD($B13,10)=0,VLOOKUP($B13,'[1]R4 Analysis'!$B$16:$X$29,15,FALSE),(VLOOKUP(CEILING($B13,10),$B$6:$R$116,COLUMN()-1,FALSE)-VLOOKUP(FLOOR($B13,10),$B$6:$R$116,COLUMN()-1,FALSE))/10+M12)</f>
        <v>1.4401999999999997</v>
      </c>
      <c r="N13" s="21">
        <f>IF(MOD($B13,10)=0,VLOOKUP($B13,'[1]R4 Analysis'!$B$16:$X$29,22,FALSE),(VLOOKUP(CEILING($B13,10),$B$6:$R$116,COLUMN()-1,FALSE)-VLOOKUP(FLOOR($B13,10),$B$6:$R$116,COLUMN()-1,FALSE))/10+N12)</f>
        <v>7.560500000000002</v>
      </c>
      <c r="O13" s="21">
        <f>IF(MOD($B13,10)=0,VLOOKUP($B13,'[1]R5 Analysis'!$B$16:$X$29,8,FALSE),(VLOOKUP(CEILING($B13,10),$B$6:$R$116,COLUMN()-1,FALSE)-VLOOKUP(FLOOR($B13,10),$B$6:$R$116,COLUMN()-1,FALSE))/10+O12)</f>
        <v>0.3368000000000001</v>
      </c>
      <c r="P13" s="21">
        <f>IF(MOD($B13,10)=0,VLOOKUP($B13,'[1]R5 Analysis'!$B$16:$X$29,15,FALSE),(VLOOKUP(CEILING($B13,10),$B$6:$R$116,COLUMN()-1,FALSE)-VLOOKUP(FLOOR($B13,10),$B$6:$R$116,COLUMN()-1,FALSE))/10+P12)</f>
        <v>1.2110999999999998</v>
      </c>
      <c r="Q13" s="21">
        <f>IF(MOD($B13,10)=0,VLOOKUP($B13,'[1]R5 Analysis'!$B$16:$X$29,22,FALSE),(VLOOKUP(CEILING($B13,10),$B$6:$R$116,COLUMN()-1,FALSE)-VLOOKUP(FLOOR($B13,10),$B$6:$R$116,COLUMN()-1,FALSE))/10+Q12)</f>
        <v>6.2687999999999979</v>
      </c>
      <c r="R13" s="21">
        <f>IF(MOD($B13,10)=0,VLOOKUP($B13,'[1]R6 Analysis'!$B$16:$X$29,8,FALSE),(VLOOKUP(CEILING($B13,10),$B$6:$R$116,COLUMN()-1,FALSE)-VLOOKUP(FLOOR($B13,10),$B$6:$R$116,COLUMN()-1,FALSE))/10+R12)</f>
        <v>0.21540000000000006</v>
      </c>
      <c r="S13" s="21">
        <f>IF(MOD($B13,10)=0,VLOOKUP($B13,'[1]R6 Analysis'!$B$16:$X$29,15,FALSE),(VLOOKUP(CEILING($B13,10),$B$6:$T$116,COLUMN()-1,FALSE)-VLOOKUP(FLOOR($B13,10),$B$6:$T$116,COLUMN()-1,FALSE))/10+S12)</f>
        <v>0.60569999999999991</v>
      </c>
      <c r="T13" s="21">
        <f>IF(MOD($B13,10)=0,VLOOKUP($B13,'[1]R6 Analysis'!$B$16:$X$29,22,FALSE),(VLOOKUP(CEILING($B13,10),$B$6:$T$116,COLUMN()-1,FALSE)-VLOOKUP(FLOOR($B13,10),$B$6:$T$116,COLUMN()-1,FALSE))/10+T12)</f>
        <v>3.4436000000000013</v>
      </c>
      <c r="U13" s="21">
        <f t="shared" si="0"/>
        <v>76.043800000000005</v>
      </c>
    </row>
    <row r="14" spans="2:21">
      <c r="B14" s="18">
        <f t="shared" si="1"/>
        <v>2028</v>
      </c>
      <c r="C14" s="21">
        <f>IF(MOD($B14,10)=0,VLOOKUP($B14,'[1]R1 Analysis'!$B$16:$X$29,8,FALSE),(VLOOKUP(CEILING($B14,10),$B$6:$R$116,COLUMN()-1,FALSE)-VLOOKUP(FLOOR($B14,10),$B$6:$R$116,COLUMN()-1,FALSE))/10+C13)</f>
        <v>0.52539999999999998</v>
      </c>
      <c r="D14" s="21">
        <f>IF(MOD($B14,10)=0,VLOOKUP($B14,'[1]R1 Analysis'!$B$16:$X$29,15,FALSE),(VLOOKUP(CEILING($B14,10),$B$6:$R$116,COLUMN()-1,FALSE)-VLOOKUP(FLOOR($B14,10),$B$6:$R$116,COLUMN()-1,FALSE))/10+D13)</f>
        <v>1.6715999999999995</v>
      </c>
      <c r="E14" s="21">
        <f>IF(MOD($B14,10)=0,VLOOKUP($B14,'[1]R1 Analysis'!$B$16:$X$29,22,FALSE),(VLOOKUP(CEILING($B14,10),$B$6:$R$116,COLUMN()-1,FALSE)-VLOOKUP(FLOOR($B14,10),$B$6:$R$116,COLUMN()-1,FALSE))/10+E13)</f>
        <v>6.8173999999999984</v>
      </c>
      <c r="F14" s="21">
        <f>IF(MOD($B14,10)=0,VLOOKUP($B14,'[1]R2 Analysis'!$B$16:$X$29,8,FALSE),(VLOOKUP(CEILING($B14,10),$B$6:$R$116,COLUMN()-1,FALSE)-VLOOKUP(FLOOR($B14,10),$B$6:$R$116,COLUMN()-1,FALSE))/10+F13)</f>
        <v>1.1284000000000007</v>
      </c>
      <c r="G14" s="21">
        <f>IF(MOD($B14,10)=0,VLOOKUP($B14,'[1]R2 Analysis'!$B$16:$X$29,15,FALSE),(VLOOKUP(CEILING($B14,10),$B$6:$R$116,COLUMN()-1,FALSE)-VLOOKUP(FLOOR($B14,10),$B$6:$R$116,COLUMN()-1,FALSE))/10+G13)</f>
        <v>3.2753999999999994</v>
      </c>
      <c r="H14" s="21">
        <f>IF(MOD($B14,10)=0,VLOOKUP($B14,'[1]R2 Analysis'!$B$16:$X$29,22,FALSE),(VLOOKUP(CEILING($B14,10),$B$6:$R$116,COLUMN()-1,FALSE)-VLOOKUP(FLOOR($B14,10),$B$6:$R$116,COLUMN()-1,FALSE))/10+H13)</f>
        <v>17.692599999999992</v>
      </c>
      <c r="I14" s="21">
        <f>IF(MOD($B14,10)=0,VLOOKUP($B14,'[1]R3 Analysis'!$B$16:$X$29,8,FALSE),(VLOOKUP(CEILING($B14,10),$B$6:$R$116,COLUMN()-1,FALSE)-VLOOKUP(FLOOR($B14,10),$B$6:$R$116,COLUMN()-1,FALSE))/10+I13)</f>
        <v>1.7666000000000004</v>
      </c>
      <c r="J14" s="21">
        <f>IF(MOD($B14,10)=0,VLOOKUP($B14,'[1]R3 Analysis'!$B$16:$X$29,15,FALSE),(VLOOKUP(CEILING($B14,10),$B$6:$R$116,COLUMN()-1,FALSE)-VLOOKUP(FLOOR($B14,10),$B$6:$R$116,COLUMN()-1,FALSE))/10+J13)</f>
        <v>3.6420000000000012</v>
      </c>
      <c r="K14" s="21">
        <f>IF(MOD($B14,10)=0,VLOOKUP($B14,'[1]R3 Analysis'!$B$16:$X$29,22,FALSE),(VLOOKUP(CEILING($B14,10),$B$6:$R$116,COLUMN()-1,FALSE)-VLOOKUP(FLOOR($B14,10),$B$6:$R$116,COLUMN()-1,FALSE))/10+K13)</f>
        <v>18.576799999999999</v>
      </c>
      <c r="L14" s="21">
        <f>IF(MOD($B14,10)=0,VLOOKUP($B14,'[1]R4 Analysis'!$B$16:$X$29,8,FALSE),(VLOOKUP(CEILING($B14,10),$B$6:$R$116,COLUMN()-1,FALSE)-VLOOKUP(FLOOR($B14,10),$B$6:$R$116,COLUMN()-1,FALSE))/10+L13)</f>
        <v>0.42159999999999986</v>
      </c>
      <c r="M14" s="21">
        <f>IF(MOD($B14,10)=0,VLOOKUP($B14,'[1]R4 Analysis'!$B$16:$X$29,15,FALSE),(VLOOKUP(CEILING($B14,10),$B$6:$R$116,COLUMN()-1,FALSE)-VLOOKUP(FLOOR($B14,10),$B$6:$R$116,COLUMN()-1,FALSE))/10+M13)</f>
        <v>1.4547999999999996</v>
      </c>
      <c r="N14" s="21">
        <f>IF(MOD($B14,10)=0,VLOOKUP($B14,'[1]R4 Analysis'!$B$16:$X$29,22,FALSE),(VLOOKUP(CEILING($B14,10),$B$6:$R$116,COLUMN()-1,FALSE)-VLOOKUP(FLOOR($B14,10),$B$6:$R$116,COLUMN()-1,FALSE))/10+N13)</f>
        <v>7.6370000000000022</v>
      </c>
      <c r="O14" s="21">
        <f>IF(MOD($B14,10)=0,VLOOKUP($B14,'[1]R5 Analysis'!$B$16:$X$29,8,FALSE),(VLOOKUP(CEILING($B14,10),$B$6:$R$116,COLUMN()-1,FALSE)-VLOOKUP(FLOOR($B14,10),$B$6:$R$116,COLUMN()-1,FALSE))/10+O13)</f>
        <v>0.34020000000000011</v>
      </c>
      <c r="P14" s="21">
        <f>IF(MOD($B14,10)=0,VLOOKUP($B14,'[1]R5 Analysis'!$B$16:$X$29,15,FALSE),(VLOOKUP(CEILING($B14,10),$B$6:$R$116,COLUMN()-1,FALSE)-VLOOKUP(FLOOR($B14,10),$B$6:$R$116,COLUMN()-1,FALSE))/10+P13)</f>
        <v>1.2233999999999998</v>
      </c>
      <c r="Q14" s="21">
        <f>IF(MOD($B14,10)=0,VLOOKUP($B14,'[1]R5 Analysis'!$B$16:$X$29,22,FALSE),(VLOOKUP(CEILING($B14,10),$B$6:$R$116,COLUMN()-1,FALSE)-VLOOKUP(FLOOR($B14,10),$B$6:$R$116,COLUMN()-1,FALSE))/10+Q13)</f>
        <v>6.3321999999999976</v>
      </c>
      <c r="R14" s="21">
        <f>IF(MOD($B14,10)=0,VLOOKUP($B14,'[1]R6 Analysis'!$B$16:$X$29,8,FALSE),(VLOOKUP(CEILING($B14,10),$B$6:$R$116,COLUMN()-1,FALSE)-VLOOKUP(FLOOR($B14,10),$B$6:$R$116,COLUMN()-1,FALSE))/10+R13)</f>
        <v>0.21760000000000007</v>
      </c>
      <c r="S14" s="21">
        <f>IF(MOD($B14,10)=0,VLOOKUP($B14,'[1]R6 Analysis'!$B$16:$X$29,15,FALSE),(VLOOKUP(CEILING($B14,10),$B$6:$T$116,COLUMN()-1,FALSE)-VLOOKUP(FLOOR($B14,10),$B$6:$T$116,COLUMN()-1,FALSE))/10+S13)</f>
        <v>0.6117999999999999</v>
      </c>
      <c r="T14" s="21">
        <f>IF(MOD($B14,10)=0,VLOOKUP($B14,'[1]R6 Analysis'!$B$16:$X$29,22,FALSE),(VLOOKUP(CEILING($B14,10),$B$6:$T$116,COLUMN()-1,FALSE)-VLOOKUP(FLOOR($B14,10),$B$6:$T$116,COLUMN()-1,FALSE))/10+T13)</f>
        <v>3.4784000000000015</v>
      </c>
      <c r="U14" s="21">
        <f t="shared" si="0"/>
        <v>76.813200000000009</v>
      </c>
    </row>
    <row r="15" spans="2:21">
      <c r="B15" s="18">
        <f t="shared" si="1"/>
        <v>2029</v>
      </c>
      <c r="C15" s="21">
        <f>IF(MOD($B15,10)=0,VLOOKUP($B15,'[1]R1 Analysis'!$B$16:$X$29,8,FALSE),(VLOOKUP(CEILING($B15,10),$B$6:$R$116,COLUMN()-1,FALSE)-VLOOKUP(FLOOR($B15,10),$B$6:$R$116,COLUMN()-1,FALSE))/10+C14)</f>
        <v>0.53069999999999995</v>
      </c>
      <c r="D15" s="21">
        <f>IF(MOD($B15,10)=0,VLOOKUP($B15,'[1]R1 Analysis'!$B$16:$X$29,15,FALSE),(VLOOKUP(CEILING($B15,10),$B$6:$R$116,COLUMN()-1,FALSE)-VLOOKUP(FLOOR($B15,10),$B$6:$R$116,COLUMN()-1,FALSE))/10+D14)</f>
        <v>1.6882999999999995</v>
      </c>
      <c r="E15" s="21">
        <f>IF(MOD($B15,10)=0,VLOOKUP($B15,'[1]R1 Analysis'!$B$16:$X$29,22,FALSE),(VLOOKUP(CEILING($B15,10),$B$6:$R$116,COLUMN()-1,FALSE)-VLOOKUP(FLOOR($B15,10),$B$6:$R$116,COLUMN()-1,FALSE))/10+E14)</f>
        <v>6.8856999999999982</v>
      </c>
      <c r="F15" s="21">
        <f>IF(MOD($B15,10)=0,VLOOKUP($B15,'[1]R2 Analysis'!$B$16:$X$29,8,FALSE),(VLOOKUP(CEILING($B15,10),$B$6:$R$116,COLUMN()-1,FALSE)-VLOOKUP(FLOOR($B15,10),$B$6:$R$116,COLUMN()-1,FALSE))/10+F14)</f>
        <v>1.1397000000000008</v>
      </c>
      <c r="G15" s="21">
        <f>IF(MOD($B15,10)=0,VLOOKUP($B15,'[1]R2 Analysis'!$B$16:$X$29,15,FALSE),(VLOOKUP(CEILING($B15,10),$B$6:$R$116,COLUMN()-1,FALSE)-VLOOKUP(FLOOR($B15,10),$B$6:$R$116,COLUMN()-1,FALSE))/10+G14)</f>
        <v>3.3081999999999994</v>
      </c>
      <c r="H15" s="21">
        <f>IF(MOD($B15,10)=0,VLOOKUP($B15,'[1]R2 Analysis'!$B$16:$X$29,22,FALSE),(VLOOKUP(CEILING($B15,10),$B$6:$R$116,COLUMN()-1,FALSE)-VLOOKUP(FLOOR($B15,10),$B$6:$R$116,COLUMN()-1,FALSE))/10+H14)</f>
        <v>17.869799999999991</v>
      </c>
      <c r="I15" s="21">
        <f>IF(MOD($B15,10)=0,VLOOKUP($B15,'[1]R3 Analysis'!$B$16:$X$29,8,FALSE),(VLOOKUP(CEILING($B15,10),$B$6:$R$116,COLUMN()-1,FALSE)-VLOOKUP(FLOOR($B15,10),$B$6:$R$116,COLUMN()-1,FALSE))/10+I14)</f>
        <v>1.7843000000000004</v>
      </c>
      <c r="J15" s="21">
        <f>IF(MOD($B15,10)=0,VLOOKUP($B15,'[1]R3 Analysis'!$B$16:$X$29,15,FALSE),(VLOOKUP(CEILING($B15,10),$B$6:$R$116,COLUMN()-1,FALSE)-VLOOKUP(FLOOR($B15,10),$B$6:$R$116,COLUMN()-1,FALSE))/10+J14)</f>
        <v>3.6785000000000014</v>
      </c>
      <c r="K15" s="21">
        <f>IF(MOD($B15,10)=0,VLOOKUP($B15,'[1]R3 Analysis'!$B$16:$X$29,22,FALSE),(VLOOKUP(CEILING($B15,10),$B$6:$R$116,COLUMN()-1,FALSE)-VLOOKUP(FLOOR($B15,10),$B$6:$R$116,COLUMN()-1,FALSE))/10+K14)</f>
        <v>18.762899999999998</v>
      </c>
      <c r="L15" s="21">
        <f>IF(MOD($B15,10)=0,VLOOKUP($B15,'[1]R4 Analysis'!$B$16:$X$29,8,FALSE),(VLOOKUP(CEILING($B15,10),$B$6:$R$116,COLUMN()-1,FALSE)-VLOOKUP(FLOOR($B15,10),$B$6:$R$116,COLUMN()-1,FALSE))/10+L14)</f>
        <v>0.42579999999999985</v>
      </c>
      <c r="M15" s="21">
        <f>IF(MOD($B15,10)=0,VLOOKUP($B15,'[1]R4 Analysis'!$B$16:$X$29,15,FALSE),(VLOOKUP(CEILING($B15,10),$B$6:$R$116,COLUMN()-1,FALSE)-VLOOKUP(FLOOR($B15,10),$B$6:$R$116,COLUMN()-1,FALSE))/10+M14)</f>
        <v>1.4693999999999996</v>
      </c>
      <c r="N15" s="21">
        <f>IF(MOD($B15,10)=0,VLOOKUP($B15,'[1]R4 Analysis'!$B$16:$X$29,22,FALSE),(VLOOKUP(CEILING($B15,10),$B$6:$R$116,COLUMN()-1,FALSE)-VLOOKUP(FLOOR($B15,10),$B$6:$R$116,COLUMN()-1,FALSE))/10+N14)</f>
        <v>7.7135000000000025</v>
      </c>
      <c r="O15" s="21">
        <f>IF(MOD($B15,10)=0,VLOOKUP($B15,'[1]R5 Analysis'!$B$16:$X$29,8,FALSE),(VLOOKUP(CEILING($B15,10),$B$6:$R$116,COLUMN()-1,FALSE)-VLOOKUP(FLOOR($B15,10),$B$6:$R$116,COLUMN()-1,FALSE))/10+O14)</f>
        <v>0.34360000000000013</v>
      </c>
      <c r="P15" s="21">
        <f>IF(MOD($B15,10)=0,VLOOKUP($B15,'[1]R5 Analysis'!$B$16:$X$29,15,FALSE),(VLOOKUP(CEILING($B15,10),$B$6:$R$116,COLUMN()-1,FALSE)-VLOOKUP(FLOOR($B15,10),$B$6:$R$116,COLUMN()-1,FALSE))/10+P14)</f>
        <v>1.2356999999999998</v>
      </c>
      <c r="Q15" s="21">
        <f>IF(MOD($B15,10)=0,VLOOKUP($B15,'[1]R5 Analysis'!$B$16:$X$29,22,FALSE),(VLOOKUP(CEILING($B15,10),$B$6:$R$116,COLUMN()-1,FALSE)-VLOOKUP(FLOOR($B15,10),$B$6:$R$116,COLUMN()-1,FALSE))/10+Q14)</f>
        <v>6.3955999999999973</v>
      </c>
      <c r="R15" s="21">
        <f>IF(MOD($B15,10)=0,VLOOKUP($B15,'[1]R6 Analysis'!$B$16:$X$29,8,FALSE),(VLOOKUP(CEILING($B15,10),$B$6:$R$116,COLUMN()-1,FALSE)-VLOOKUP(FLOOR($B15,10),$B$6:$R$116,COLUMN()-1,FALSE))/10+R14)</f>
        <v>0.21980000000000008</v>
      </c>
      <c r="S15" s="21">
        <f>IF(MOD($B15,10)=0,VLOOKUP($B15,'[1]R6 Analysis'!$B$16:$X$29,15,FALSE),(VLOOKUP(CEILING($B15,10),$B$6:$T$116,COLUMN()-1,FALSE)-VLOOKUP(FLOOR($B15,10),$B$6:$T$116,COLUMN()-1,FALSE))/10+S14)</f>
        <v>0.61789999999999989</v>
      </c>
      <c r="T15" s="21">
        <f>IF(MOD($B15,10)=0,VLOOKUP($B15,'[1]R6 Analysis'!$B$16:$X$29,22,FALSE),(VLOOKUP(CEILING($B15,10),$B$6:$T$116,COLUMN()-1,FALSE)-VLOOKUP(FLOOR($B15,10),$B$6:$T$116,COLUMN()-1,FALSE))/10+T14)</f>
        <v>3.5132000000000017</v>
      </c>
      <c r="U15" s="21">
        <f t="shared" si="0"/>
        <v>77.582599999999985</v>
      </c>
    </row>
    <row r="16" spans="2:21">
      <c r="B16" s="18">
        <f t="shared" si="1"/>
        <v>2030</v>
      </c>
      <c r="C16" s="21">
        <f>IF(MOD($B16,10)=0,VLOOKUP($B16,'[1]R1 Analysis'!$B$16:$X$29,8,FALSE),(VLOOKUP(CEILING($B16,10),$B$6:$R$116,COLUMN()-1,FALSE)-VLOOKUP(FLOOR($B16,10),$B$6:$R$116,COLUMN()-1,FALSE))/10+C15)</f>
        <v>0.53600000000000003</v>
      </c>
      <c r="D16" s="21">
        <f>IF(MOD($B16,10)=0,VLOOKUP($B16,'[1]R1 Analysis'!$B$16:$X$29,15,FALSE),(VLOOKUP(CEILING($B16,10),$B$6:$R$116,COLUMN()-1,FALSE)-VLOOKUP(FLOOR($B16,10),$B$6:$R$116,COLUMN()-1,FALSE))/10+D15)</f>
        <v>1.7050000000000001</v>
      </c>
      <c r="E16" s="21">
        <f>IF(MOD($B16,10)=0,VLOOKUP($B16,'[1]R1 Analysis'!$B$16:$X$29,22,FALSE),(VLOOKUP(CEILING($B16,10),$B$6:$R$116,COLUMN()-1,FALSE)-VLOOKUP(FLOOR($B16,10),$B$6:$R$116,COLUMN()-1,FALSE))/10+E15)</f>
        <v>6.9539999999999997</v>
      </c>
      <c r="F16" s="21">
        <f>IF(MOD($B16,10)=0,VLOOKUP($B16,'[1]R2 Analysis'!$B$16:$X$29,8,FALSE),(VLOOKUP(CEILING($B16,10),$B$6:$R$116,COLUMN()-1,FALSE)-VLOOKUP(FLOOR($B16,10),$B$6:$R$116,COLUMN()-1,FALSE))/10+F15)</f>
        <v>1.151</v>
      </c>
      <c r="G16" s="21">
        <f>IF(MOD($B16,10)=0,VLOOKUP($B16,'[1]R2 Analysis'!$B$16:$X$29,15,FALSE),(VLOOKUP(CEILING($B16,10),$B$6:$R$116,COLUMN()-1,FALSE)-VLOOKUP(FLOOR($B16,10),$B$6:$R$116,COLUMN()-1,FALSE))/10+G15)</f>
        <v>3.3410000000000002</v>
      </c>
      <c r="H16" s="21">
        <f>IF(MOD($B16,10)=0,VLOOKUP($B16,'[1]R2 Analysis'!$B$16:$X$29,22,FALSE),(VLOOKUP(CEILING($B16,10),$B$6:$R$116,COLUMN()-1,FALSE)-VLOOKUP(FLOOR($B16,10),$B$6:$R$116,COLUMN()-1,FALSE))/10+H15)</f>
        <v>18.047000000000001</v>
      </c>
      <c r="I16" s="21">
        <f>IF(MOD($B16,10)=0,VLOOKUP($B16,'[1]R3 Analysis'!$B$16:$X$29,8,FALSE),(VLOOKUP(CEILING($B16,10),$B$6:$R$116,COLUMN()-1,FALSE)-VLOOKUP(FLOOR($B16,10),$B$6:$R$116,COLUMN()-1,FALSE))/10+I15)</f>
        <v>1.802</v>
      </c>
      <c r="J16" s="21">
        <f>IF(MOD($B16,10)=0,VLOOKUP($B16,'[1]R3 Analysis'!$B$16:$X$29,15,FALSE),(VLOOKUP(CEILING($B16,10),$B$6:$R$116,COLUMN()-1,FALSE)-VLOOKUP(FLOOR($B16,10),$B$6:$R$116,COLUMN()-1,FALSE))/10+J15)</f>
        <v>3.7149999999999999</v>
      </c>
      <c r="K16" s="21">
        <f>IF(MOD($B16,10)=0,VLOOKUP($B16,'[1]R3 Analysis'!$B$16:$X$29,22,FALSE),(VLOOKUP(CEILING($B16,10),$B$6:$R$116,COLUMN()-1,FALSE)-VLOOKUP(FLOOR($B16,10),$B$6:$R$116,COLUMN()-1,FALSE))/10+K15)</f>
        <v>18.949000000000002</v>
      </c>
      <c r="L16" s="21">
        <f>IF(MOD($B16,10)=0,VLOOKUP($B16,'[1]R4 Analysis'!$B$16:$X$29,8,FALSE),(VLOOKUP(CEILING($B16,10),$B$6:$R$116,COLUMN()-1,FALSE)-VLOOKUP(FLOOR($B16,10),$B$6:$R$116,COLUMN()-1,FALSE))/10+L15)</f>
        <v>0.43</v>
      </c>
      <c r="M16" s="21">
        <f>IF(MOD($B16,10)=0,VLOOKUP($B16,'[1]R4 Analysis'!$B$16:$X$29,15,FALSE),(VLOOKUP(CEILING($B16,10),$B$6:$R$116,COLUMN()-1,FALSE)-VLOOKUP(FLOOR($B16,10),$B$6:$R$116,COLUMN()-1,FALSE))/10+M15)</f>
        <v>1.484</v>
      </c>
      <c r="N16" s="21">
        <f>IF(MOD($B16,10)=0,VLOOKUP($B16,'[1]R4 Analysis'!$B$16:$X$29,22,FALSE),(VLOOKUP(CEILING($B16,10),$B$6:$R$116,COLUMN()-1,FALSE)-VLOOKUP(FLOOR($B16,10),$B$6:$R$116,COLUMN()-1,FALSE))/10+N15)</f>
        <v>7.79</v>
      </c>
      <c r="O16" s="21">
        <f>IF(MOD($B16,10)=0,VLOOKUP($B16,'[1]R5 Analysis'!$B$16:$X$29,8,FALSE),(VLOOKUP(CEILING($B16,10),$B$6:$R$116,COLUMN()-1,FALSE)-VLOOKUP(FLOOR($B16,10),$B$6:$R$116,COLUMN()-1,FALSE))/10+O15)</f>
        <v>0.34699999999999998</v>
      </c>
      <c r="P16" s="21">
        <f>IF(MOD($B16,10)=0,VLOOKUP($B16,'[1]R5 Analysis'!$B$16:$X$29,15,FALSE),(VLOOKUP(CEILING($B16,10),$B$6:$R$116,COLUMN()-1,FALSE)-VLOOKUP(FLOOR($B16,10),$B$6:$R$116,COLUMN()-1,FALSE))/10+P15)</f>
        <v>1.248</v>
      </c>
      <c r="Q16" s="21">
        <f>IF(MOD($B16,10)=0,VLOOKUP($B16,'[1]R5 Analysis'!$B$16:$X$29,22,FALSE),(VLOOKUP(CEILING($B16,10),$B$6:$R$116,COLUMN()-1,FALSE)-VLOOKUP(FLOOR($B16,10),$B$6:$R$116,COLUMN()-1,FALSE))/10+Q15)</f>
        <v>6.4589999999999996</v>
      </c>
      <c r="R16" s="21">
        <f>IF(MOD($B16,10)=0,VLOOKUP($B16,'[1]R6 Analysis'!$B$16:$X$29,8,FALSE),(VLOOKUP(CEILING($B16,10),$B$6:$R$116,COLUMN()-1,FALSE)-VLOOKUP(FLOOR($B16,10),$B$6:$R$116,COLUMN()-1,FALSE))/10+R15)</f>
        <v>0.222</v>
      </c>
      <c r="S16" s="21">
        <f>IF(MOD($B16,10)=0,VLOOKUP($B16,'[1]R6 Analysis'!$B$16:$X$29,15,FALSE),(VLOOKUP(CEILING($B16,10),$B$6:$T$116,COLUMN()-1,FALSE)-VLOOKUP(FLOOR($B16,10),$B$6:$T$116,COLUMN()-1,FALSE))/10+S15)</f>
        <v>0.624</v>
      </c>
      <c r="T16" s="21">
        <f>IF(MOD($B16,10)=0,VLOOKUP($B16,'[1]R6 Analysis'!$B$16:$X$29,22,FALSE),(VLOOKUP(CEILING($B16,10),$B$6:$T$116,COLUMN()-1,FALSE)-VLOOKUP(FLOOR($B16,10),$B$6:$T$116,COLUMN()-1,FALSE))/10+T15)</f>
        <v>3.548</v>
      </c>
      <c r="U16" s="21">
        <f t="shared" si="0"/>
        <v>78.352000000000004</v>
      </c>
    </row>
    <row r="17" spans="2:21">
      <c r="B17" s="18">
        <f t="shared" si="1"/>
        <v>2031</v>
      </c>
      <c r="C17" s="21">
        <f>IF(MOD($B17,10)=0,VLOOKUP($B17,'[1]R1 Analysis'!$B$16:$X$29,8,FALSE),(VLOOKUP(CEILING($B17,10),$B$6:$R$116,COLUMN()-1,FALSE)-VLOOKUP(FLOOR($B17,10),$B$6:$R$116,COLUMN()-1,FALSE))/10+C16)</f>
        <v>0.53990000000000005</v>
      </c>
      <c r="D17" s="21">
        <f>IF(MOD($B17,10)=0,VLOOKUP($B17,'[1]R1 Analysis'!$B$16:$X$29,15,FALSE),(VLOOKUP(CEILING($B17,10),$B$6:$R$116,COLUMN()-1,FALSE)-VLOOKUP(FLOOR($B17,10),$B$6:$R$116,COLUMN()-1,FALSE))/10+D16)</f>
        <v>1.7176</v>
      </c>
      <c r="E17" s="21">
        <f>IF(MOD($B17,10)=0,VLOOKUP($B17,'[1]R1 Analysis'!$B$16:$X$29,22,FALSE),(VLOOKUP(CEILING($B17,10),$B$6:$R$116,COLUMN()-1,FALSE)-VLOOKUP(FLOOR($B17,10),$B$6:$R$116,COLUMN()-1,FALSE))/10+E16)</f>
        <v>7.0050999999999997</v>
      </c>
      <c r="F17" s="21">
        <f>IF(MOD($B17,10)=0,VLOOKUP($B17,'[1]R2 Analysis'!$B$16:$X$29,8,FALSE),(VLOOKUP(CEILING($B17,10),$B$6:$R$116,COLUMN()-1,FALSE)-VLOOKUP(FLOOR($B17,10),$B$6:$R$116,COLUMN()-1,FALSE))/10+F16)</f>
        <v>1.1595</v>
      </c>
      <c r="G17" s="21">
        <f>IF(MOD($B17,10)=0,VLOOKUP($B17,'[1]R2 Analysis'!$B$16:$X$29,15,FALSE),(VLOOKUP(CEILING($B17,10),$B$6:$R$116,COLUMN()-1,FALSE)-VLOOKUP(FLOOR($B17,10),$B$6:$R$116,COLUMN()-1,FALSE))/10+G16)</f>
        <v>3.3656000000000001</v>
      </c>
      <c r="H17" s="21">
        <f>IF(MOD($B17,10)=0,VLOOKUP($B17,'[1]R2 Analysis'!$B$16:$X$29,22,FALSE),(VLOOKUP(CEILING($B17,10),$B$6:$R$116,COLUMN()-1,FALSE)-VLOOKUP(FLOOR($B17,10),$B$6:$R$116,COLUMN()-1,FALSE))/10+H16)</f>
        <v>18.179600000000001</v>
      </c>
      <c r="I17" s="21">
        <f>IF(MOD($B17,10)=0,VLOOKUP($B17,'[1]R3 Analysis'!$B$16:$X$29,8,FALSE),(VLOOKUP(CEILING($B17,10),$B$6:$R$116,COLUMN()-1,FALSE)-VLOOKUP(FLOOR($B17,10),$B$6:$R$116,COLUMN()-1,FALSE))/10+I16)</f>
        <v>1.8151999999999999</v>
      </c>
      <c r="J17" s="21">
        <f>IF(MOD($B17,10)=0,VLOOKUP($B17,'[1]R3 Analysis'!$B$16:$X$29,15,FALSE),(VLOOKUP(CEILING($B17,10),$B$6:$R$116,COLUMN()-1,FALSE)-VLOOKUP(FLOOR($B17,10),$B$6:$R$116,COLUMN()-1,FALSE))/10+J16)</f>
        <v>3.7422999999999997</v>
      </c>
      <c r="K17" s="21">
        <f>IF(MOD($B17,10)=0,VLOOKUP($B17,'[1]R3 Analysis'!$B$16:$X$29,22,FALSE),(VLOOKUP(CEILING($B17,10),$B$6:$R$116,COLUMN()-1,FALSE)-VLOOKUP(FLOOR($B17,10),$B$6:$R$116,COLUMN()-1,FALSE))/10+K16)</f>
        <v>19.088200000000001</v>
      </c>
      <c r="L17" s="21">
        <f>IF(MOD($B17,10)=0,VLOOKUP($B17,'[1]R4 Analysis'!$B$16:$X$29,8,FALSE),(VLOOKUP(CEILING($B17,10),$B$6:$R$116,COLUMN()-1,FALSE)-VLOOKUP(FLOOR($B17,10),$B$6:$R$116,COLUMN()-1,FALSE))/10+L16)</f>
        <v>0.43319999999999997</v>
      </c>
      <c r="M17" s="21">
        <f>IF(MOD($B17,10)=0,VLOOKUP($B17,'[1]R4 Analysis'!$B$16:$X$29,15,FALSE),(VLOOKUP(CEILING($B17,10),$B$6:$R$116,COLUMN()-1,FALSE)-VLOOKUP(FLOOR($B17,10),$B$6:$R$116,COLUMN()-1,FALSE))/10+M16)</f>
        <v>1.4948999999999999</v>
      </c>
      <c r="N17" s="21">
        <f>IF(MOD($B17,10)=0,VLOOKUP($B17,'[1]R4 Analysis'!$B$16:$X$29,22,FALSE),(VLOOKUP(CEILING($B17,10),$B$6:$R$116,COLUMN()-1,FALSE)-VLOOKUP(FLOOR($B17,10),$B$6:$R$116,COLUMN()-1,FALSE))/10+N16)</f>
        <v>7.8472</v>
      </c>
      <c r="O17" s="21">
        <f>IF(MOD($B17,10)=0,VLOOKUP($B17,'[1]R5 Analysis'!$B$16:$X$29,8,FALSE),(VLOOKUP(CEILING($B17,10),$B$6:$R$116,COLUMN()-1,FALSE)-VLOOKUP(FLOOR($B17,10),$B$6:$R$116,COLUMN()-1,FALSE))/10+O16)</f>
        <v>0.34959999999999997</v>
      </c>
      <c r="P17" s="21">
        <f>IF(MOD($B17,10)=0,VLOOKUP($B17,'[1]R5 Analysis'!$B$16:$X$29,15,FALSE),(VLOOKUP(CEILING($B17,10),$B$6:$R$116,COLUMN()-1,FALSE)-VLOOKUP(FLOOR($B17,10),$B$6:$R$116,COLUMN()-1,FALSE))/10+P16)</f>
        <v>1.2570999999999999</v>
      </c>
      <c r="Q17" s="21">
        <f>IF(MOD($B17,10)=0,VLOOKUP($B17,'[1]R5 Analysis'!$B$16:$X$29,22,FALSE),(VLOOKUP(CEILING($B17,10),$B$6:$R$116,COLUMN()-1,FALSE)-VLOOKUP(FLOOR($B17,10),$B$6:$R$116,COLUMN()-1,FALSE))/10+Q16)</f>
        <v>6.5065</v>
      </c>
      <c r="R17" s="21">
        <f>IF(MOD($B17,10)=0,VLOOKUP($B17,'[1]R6 Analysis'!$B$16:$X$29,8,FALSE),(VLOOKUP(CEILING($B17,10),$B$6:$R$116,COLUMN()-1,FALSE)-VLOOKUP(FLOOR($B17,10),$B$6:$R$116,COLUMN()-1,FALSE))/10+R16)</f>
        <v>0.22359999999999999</v>
      </c>
      <c r="S17" s="21">
        <f>IF(MOD($B17,10)=0,VLOOKUP($B17,'[1]R6 Analysis'!$B$16:$X$29,15,FALSE),(VLOOKUP(CEILING($B17,10),$B$6:$T$116,COLUMN()-1,FALSE)-VLOOKUP(FLOOR($B17,10),$B$6:$T$116,COLUMN()-1,FALSE))/10+S16)</f>
        <v>0.62860000000000005</v>
      </c>
      <c r="T17" s="21">
        <f>IF(MOD($B17,10)=0,VLOOKUP($B17,'[1]R6 Analysis'!$B$16:$X$29,22,FALSE),(VLOOKUP(CEILING($B17,10),$B$6:$T$116,COLUMN()-1,FALSE)-VLOOKUP(FLOOR($B17,10),$B$6:$T$116,COLUMN()-1,FALSE))/10+T16)</f>
        <v>3.5741000000000001</v>
      </c>
      <c r="U17" s="21">
        <f t="shared" si="0"/>
        <v>78.927800000000005</v>
      </c>
    </row>
    <row r="18" spans="2:21">
      <c r="B18" s="18">
        <f t="shared" si="1"/>
        <v>2032</v>
      </c>
      <c r="C18" s="21">
        <f>IF(MOD($B18,10)=0,VLOOKUP($B18,'[1]R1 Analysis'!$B$16:$X$29,8,FALSE),(VLOOKUP(CEILING($B18,10),$B$6:$R$116,COLUMN()-1,FALSE)-VLOOKUP(FLOOR($B18,10),$B$6:$R$116,COLUMN()-1,FALSE))/10+C17)</f>
        <v>0.54380000000000006</v>
      </c>
      <c r="D18" s="21">
        <f>IF(MOD($B18,10)=0,VLOOKUP($B18,'[1]R1 Analysis'!$B$16:$X$29,15,FALSE),(VLOOKUP(CEILING($B18,10),$B$6:$R$116,COLUMN()-1,FALSE)-VLOOKUP(FLOOR($B18,10),$B$6:$R$116,COLUMN()-1,FALSE))/10+D17)</f>
        <v>1.7302</v>
      </c>
      <c r="E18" s="21">
        <f>IF(MOD($B18,10)=0,VLOOKUP($B18,'[1]R1 Analysis'!$B$16:$X$29,22,FALSE),(VLOOKUP(CEILING($B18,10),$B$6:$R$116,COLUMN()-1,FALSE)-VLOOKUP(FLOOR($B18,10),$B$6:$R$116,COLUMN()-1,FALSE))/10+E17)</f>
        <v>7.0561999999999996</v>
      </c>
      <c r="F18" s="21">
        <f>IF(MOD($B18,10)=0,VLOOKUP($B18,'[1]R2 Analysis'!$B$16:$X$29,8,FALSE),(VLOOKUP(CEILING($B18,10),$B$6:$R$116,COLUMN()-1,FALSE)-VLOOKUP(FLOOR($B18,10),$B$6:$R$116,COLUMN()-1,FALSE))/10+F17)</f>
        <v>1.1679999999999999</v>
      </c>
      <c r="G18" s="21">
        <f>IF(MOD($B18,10)=0,VLOOKUP($B18,'[1]R2 Analysis'!$B$16:$X$29,15,FALSE),(VLOOKUP(CEILING($B18,10),$B$6:$R$116,COLUMN()-1,FALSE)-VLOOKUP(FLOOR($B18,10),$B$6:$R$116,COLUMN()-1,FALSE))/10+G17)</f>
        <v>3.3902000000000001</v>
      </c>
      <c r="H18" s="21">
        <f>IF(MOD($B18,10)=0,VLOOKUP($B18,'[1]R2 Analysis'!$B$16:$X$29,22,FALSE),(VLOOKUP(CEILING($B18,10),$B$6:$R$116,COLUMN()-1,FALSE)-VLOOKUP(FLOOR($B18,10),$B$6:$R$116,COLUMN()-1,FALSE))/10+H17)</f>
        <v>18.312200000000001</v>
      </c>
      <c r="I18" s="21">
        <f>IF(MOD($B18,10)=0,VLOOKUP($B18,'[1]R3 Analysis'!$B$16:$X$29,8,FALSE),(VLOOKUP(CEILING($B18,10),$B$6:$R$116,COLUMN()-1,FALSE)-VLOOKUP(FLOOR($B18,10),$B$6:$R$116,COLUMN()-1,FALSE))/10+I17)</f>
        <v>1.8283999999999998</v>
      </c>
      <c r="J18" s="21">
        <f>IF(MOD($B18,10)=0,VLOOKUP($B18,'[1]R3 Analysis'!$B$16:$X$29,15,FALSE),(VLOOKUP(CEILING($B18,10),$B$6:$R$116,COLUMN()-1,FALSE)-VLOOKUP(FLOOR($B18,10),$B$6:$R$116,COLUMN()-1,FALSE))/10+J17)</f>
        <v>3.7695999999999996</v>
      </c>
      <c r="K18" s="21">
        <f>IF(MOD($B18,10)=0,VLOOKUP($B18,'[1]R3 Analysis'!$B$16:$X$29,22,FALSE),(VLOOKUP(CEILING($B18,10),$B$6:$R$116,COLUMN()-1,FALSE)-VLOOKUP(FLOOR($B18,10),$B$6:$R$116,COLUMN()-1,FALSE))/10+K17)</f>
        <v>19.227399999999999</v>
      </c>
      <c r="L18" s="21">
        <f>IF(MOD($B18,10)=0,VLOOKUP($B18,'[1]R4 Analysis'!$B$16:$X$29,8,FALSE),(VLOOKUP(CEILING($B18,10),$B$6:$R$116,COLUMN()-1,FALSE)-VLOOKUP(FLOOR($B18,10),$B$6:$R$116,COLUMN()-1,FALSE))/10+L17)</f>
        <v>0.43639999999999995</v>
      </c>
      <c r="M18" s="21">
        <f>IF(MOD($B18,10)=0,VLOOKUP($B18,'[1]R4 Analysis'!$B$16:$X$29,15,FALSE),(VLOOKUP(CEILING($B18,10),$B$6:$R$116,COLUMN()-1,FALSE)-VLOOKUP(FLOOR($B18,10),$B$6:$R$116,COLUMN()-1,FALSE))/10+M17)</f>
        <v>1.5057999999999998</v>
      </c>
      <c r="N18" s="21">
        <f>IF(MOD($B18,10)=0,VLOOKUP($B18,'[1]R4 Analysis'!$B$16:$X$29,22,FALSE),(VLOOKUP(CEILING($B18,10),$B$6:$R$116,COLUMN()-1,FALSE)-VLOOKUP(FLOOR($B18,10),$B$6:$R$116,COLUMN()-1,FALSE))/10+N17)</f>
        <v>7.9043999999999999</v>
      </c>
      <c r="O18" s="21">
        <f>IF(MOD($B18,10)=0,VLOOKUP($B18,'[1]R5 Analysis'!$B$16:$X$29,8,FALSE),(VLOOKUP(CEILING($B18,10),$B$6:$R$116,COLUMN()-1,FALSE)-VLOOKUP(FLOOR($B18,10),$B$6:$R$116,COLUMN()-1,FALSE))/10+O17)</f>
        <v>0.35219999999999996</v>
      </c>
      <c r="P18" s="21">
        <f>IF(MOD($B18,10)=0,VLOOKUP($B18,'[1]R5 Analysis'!$B$16:$X$29,15,FALSE),(VLOOKUP(CEILING($B18,10),$B$6:$R$116,COLUMN()-1,FALSE)-VLOOKUP(FLOOR($B18,10),$B$6:$R$116,COLUMN()-1,FALSE))/10+P17)</f>
        <v>1.2662</v>
      </c>
      <c r="Q18" s="21">
        <f>IF(MOD($B18,10)=0,VLOOKUP($B18,'[1]R5 Analysis'!$B$16:$X$29,22,FALSE),(VLOOKUP(CEILING($B18,10),$B$6:$R$116,COLUMN()-1,FALSE)-VLOOKUP(FLOOR($B18,10),$B$6:$R$116,COLUMN()-1,FALSE))/10+Q17)</f>
        <v>6.5540000000000003</v>
      </c>
      <c r="R18" s="21">
        <f>IF(MOD($B18,10)=0,VLOOKUP($B18,'[1]R6 Analysis'!$B$16:$X$29,8,FALSE),(VLOOKUP(CEILING($B18,10),$B$6:$R$116,COLUMN()-1,FALSE)-VLOOKUP(FLOOR($B18,10),$B$6:$R$116,COLUMN()-1,FALSE))/10+R17)</f>
        <v>0.22519999999999998</v>
      </c>
      <c r="S18" s="21">
        <f>IF(MOD($B18,10)=0,VLOOKUP($B18,'[1]R6 Analysis'!$B$16:$X$29,15,FALSE),(VLOOKUP(CEILING($B18,10),$B$6:$T$116,COLUMN()-1,FALSE)-VLOOKUP(FLOOR($B18,10),$B$6:$T$116,COLUMN()-1,FALSE))/10+S17)</f>
        <v>0.6332000000000001</v>
      </c>
      <c r="T18" s="21">
        <f>IF(MOD($B18,10)=0,VLOOKUP($B18,'[1]R6 Analysis'!$B$16:$X$29,22,FALSE),(VLOOKUP(CEILING($B18,10),$B$6:$T$116,COLUMN()-1,FALSE)-VLOOKUP(FLOOR($B18,10),$B$6:$T$116,COLUMN()-1,FALSE))/10+T17)</f>
        <v>3.6002000000000001</v>
      </c>
      <c r="U18" s="21">
        <f t="shared" si="0"/>
        <v>79.503599999999992</v>
      </c>
    </row>
    <row r="19" spans="2:21">
      <c r="B19" s="18">
        <f t="shared" si="1"/>
        <v>2033</v>
      </c>
      <c r="C19" s="21">
        <f>IF(MOD($B19,10)=0,VLOOKUP($B19,'[1]R1 Analysis'!$B$16:$X$29,8,FALSE),(VLOOKUP(CEILING($B19,10),$B$6:$R$116,COLUMN()-1,FALSE)-VLOOKUP(FLOOR($B19,10),$B$6:$R$116,COLUMN()-1,FALSE))/10+C18)</f>
        <v>0.54770000000000008</v>
      </c>
      <c r="D19" s="21">
        <f>IF(MOD($B19,10)=0,VLOOKUP($B19,'[1]R1 Analysis'!$B$16:$X$29,15,FALSE),(VLOOKUP(CEILING($B19,10),$B$6:$R$116,COLUMN()-1,FALSE)-VLOOKUP(FLOOR($B19,10),$B$6:$R$116,COLUMN()-1,FALSE))/10+D18)</f>
        <v>1.7427999999999999</v>
      </c>
      <c r="E19" s="21">
        <f>IF(MOD($B19,10)=0,VLOOKUP($B19,'[1]R1 Analysis'!$B$16:$X$29,22,FALSE),(VLOOKUP(CEILING($B19,10),$B$6:$R$116,COLUMN()-1,FALSE)-VLOOKUP(FLOOR($B19,10),$B$6:$R$116,COLUMN()-1,FALSE))/10+E18)</f>
        <v>7.1072999999999995</v>
      </c>
      <c r="F19" s="21">
        <f>IF(MOD($B19,10)=0,VLOOKUP($B19,'[1]R2 Analysis'!$B$16:$X$29,8,FALSE),(VLOOKUP(CEILING($B19,10),$B$6:$R$116,COLUMN()-1,FALSE)-VLOOKUP(FLOOR($B19,10),$B$6:$R$116,COLUMN()-1,FALSE))/10+F18)</f>
        <v>1.1764999999999999</v>
      </c>
      <c r="G19" s="21">
        <f>IF(MOD($B19,10)=0,VLOOKUP($B19,'[1]R2 Analysis'!$B$16:$X$29,15,FALSE),(VLOOKUP(CEILING($B19,10),$B$6:$R$116,COLUMN()-1,FALSE)-VLOOKUP(FLOOR($B19,10),$B$6:$R$116,COLUMN()-1,FALSE))/10+G18)</f>
        <v>3.4148000000000001</v>
      </c>
      <c r="H19" s="21">
        <f>IF(MOD($B19,10)=0,VLOOKUP($B19,'[1]R2 Analysis'!$B$16:$X$29,22,FALSE),(VLOOKUP(CEILING($B19,10),$B$6:$R$116,COLUMN()-1,FALSE)-VLOOKUP(FLOOR($B19,10),$B$6:$R$116,COLUMN()-1,FALSE))/10+H18)</f>
        <v>18.444800000000001</v>
      </c>
      <c r="I19" s="21">
        <f>IF(MOD($B19,10)=0,VLOOKUP($B19,'[1]R3 Analysis'!$B$16:$X$29,8,FALSE),(VLOOKUP(CEILING($B19,10),$B$6:$R$116,COLUMN()-1,FALSE)-VLOOKUP(FLOOR($B19,10),$B$6:$R$116,COLUMN()-1,FALSE))/10+I18)</f>
        <v>1.8415999999999997</v>
      </c>
      <c r="J19" s="21">
        <f>IF(MOD($B19,10)=0,VLOOKUP($B19,'[1]R3 Analysis'!$B$16:$X$29,15,FALSE),(VLOOKUP(CEILING($B19,10),$B$6:$R$116,COLUMN()-1,FALSE)-VLOOKUP(FLOOR($B19,10),$B$6:$R$116,COLUMN()-1,FALSE))/10+J18)</f>
        <v>3.7968999999999995</v>
      </c>
      <c r="K19" s="21">
        <f>IF(MOD($B19,10)=0,VLOOKUP($B19,'[1]R3 Analysis'!$B$16:$X$29,22,FALSE),(VLOOKUP(CEILING($B19,10),$B$6:$R$116,COLUMN()-1,FALSE)-VLOOKUP(FLOOR($B19,10),$B$6:$R$116,COLUMN()-1,FALSE))/10+K18)</f>
        <v>19.366599999999998</v>
      </c>
      <c r="L19" s="21">
        <f>IF(MOD($B19,10)=0,VLOOKUP($B19,'[1]R4 Analysis'!$B$16:$X$29,8,FALSE),(VLOOKUP(CEILING($B19,10),$B$6:$R$116,COLUMN()-1,FALSE)-VLOOKUP(FLOOR($B19,10),$B$6:$R$116,COLUMN()-1,FALSE))/10+L18)</f>
        <v>0.43959999999999994</v>
      </c>
      <c r="M19" s="21">
        <f>IF(MOD($B19,10)=0,VLOOKUP($B19,'[1]R4 Analysis'!$B$16:$X$29,15,FALSE),(VLOOKUP(CEILING($B19,10),$B$6:$R$116,COLUMN()-1,FALSE)-VLOOKUP(FLOOR($B19,10),$B$6:$R$116,COLUMN()-1,FALSE))/10+M18)</f>
        <v>1.5166999999999997</v>
      </c>
      <c r="N19" s="21">
        <f>IF(MOD($B19,10)=0,VLOOKUP($B19,'[1]R4 Analysis'!$B$16:$X$29,22,FALSE),(VLOOKUP(CEILING($B19,10),$B$6:$R$116,COLUMN()-1,FALSE)-VLOOKUP(FLOOR($B19,10),$B$6:$R$116,COLUMN()-1,FALSE))/10+N18)</f>
        <v>7.9615999999999998</v>
      </c>
      <c r="O19" s="21">
        <f>IF(MOD($B19,10)=0,VLOOKUP($B19,'[1]R5 Analysis'!$B$16:$X$29,8,FALSE),(VLOOKUP(CEILING($B19,10),$B$6:$R$116,COLUMN()-1,FALSE)-VLOOKUP(FLOOR($B19,10),$B$6:$R$116,COLUMN()-1,FALSE))/10+O18)</f>
        <v>0.35479999999999995</v>
      </c>
      <c r="P19" s="21">
        <f>IF(MOD($B19,10)=0,VLOOKUP($B19,'[1]R5 Analysis'!$B$16:$X$29,15,FALSE),(VLOOKUP(CEILING($B19,10),$B$6:$R$116,COLUMN()-1,FALSE)-VLOOKUP(FLOOR($B19,10),$B$6:$R$116,COLUMN()-1,FALSE))/10+P18)</f>
        <v>1.2753000000000001</v>
      </c>
      <c r="Q19" s="21">
        <f>IF(MOD($B19,10)=0,VLOOKUP($B19,'[1]R5 Analysis'!$B$16:$X$29,22,FALSE),(VLOOKUP(CEILING($B19,10),$B$6:$R$116,COLUMN()-1,FALSE)-VLOOKUP(FLOOR($B19,10),$B$6:$R$116,COLUMN()-1,FALSE))/10+Q18)</f>
        <v>6.6015000000000006</v>
      </c>
      <c r="R19" s="21">
        <f>IF(MOD($B19,10)=0,VLOOKUP($B19,'[1]R6 Analysis'!$B$16:$X$29,8,FALSE),(VLOOKUP(CEILING($B19,10),$B$6:$R$116,COLUMN()-1,FALSE)-VLOOKUP(FLOOR($B19,10),$B$6:$R$116,COLUMN()-1,FALSE))/10+R18)</f>
        <v>0.22679999999999997</v>
      </c>
      <c r="S19" s="21">
        <f>IF(MOD($B19,10)=0,VLOOKUP($B19,'[1]R6 Analysis'!$B$16:$X$29,15,FALSE),(VLOOKUP(CEILING($B19,10),$B$6:$T$116,COLUMN()-1,FALSE)-VLOOKUP(FLOOR($B19,10),$B$6:$T$116,COLUMN()-1,FALSE))/10+S18)</f>
        <v>0.63780000000000014</v>
      </c>
      <c r="T19" s="21">
        <f>IF(MOD($B19,10)=0,VLOOKUP($B19,'[1]R6 Analysis'!$B$16:$X$29,22,FALSE),(VLOOKUP(CEILING($B19,10),$B$6:$T$116,COLUMN()-1,FALSE)-VLOOKUP(FLOOR($B19,10),$B$6:$T$116,COLUMN()-1,FALSE))/10+T18)</f>
        <v>3.6263000000000001</v>
      </c>
      <c r="U19" s="21">
        <f t="shared" si="0"/>
        <v>80.079399999999993</v>
      </c>
    </row>
    <row r="20" spans="2:21">
      <c r="B20" s="18">
        <f t="shared" si="1"/>
        <v>2034</v>
      </c>
      <c r="C20" s="21">
        <f>IF(MOD($B20,10)=0,VLOOKUP($B20,'[1]R1 Analysis'!$B$16:$X$29,8,FALSE),(VLOOKUP(CEILING($B20,10),$B$6:$R$116,COLUMN()-1,FALSE)-VLOOKUP(FLOOR($B20,10),$B$6:$R$116,COLUMN()-1,FALSE))/10+C19)</f>
        <v>0.55160000000000009</v>
      </c>
      <c r="D20" s="21">
        <f>IF(MOD($B20,10)=0,VLOOKUP($B20,'[1]R1 Analysis'!$B$16:$X$29,15,FALSE),(VLOOKUP(CEILING($B20,10),$B$6:$R$116,COLUMN()-1,FALSE)-VLOOKUP(FLOOR($B20,10),$B$6:$R$116,COLUMN()-1,FALSE))/10+D19)</f>
        <v>1.7553999999999998</v>
      </c>
      <c r="E20" s="21">
        <f>IF(MOD($B20,10)=0,VLOOKUP($B20,'[1]R1 Analysis'!$B$16:$X$29,22,FALSE),(VLOOKUP(CEILING($B20,10),$B$6:$R$116,COLUMN()-1,FALSE)-VLOOKUP(FLOOR($B20,10),$B$6:$R$116,COLUMN()-1,FALSE))/10+E19)</f>
        <v>7.1583999999999994</v>
      </c>
      <c r="F20" s="21">
        <f>IF(MOD($B20,10)=0,VLOOKUP($B20,'[1]R2 Analysis'!$B$16:$X$29,8,FALSE),(VLOOKUP(CEILING($B20,10),$B$6:$R$116,COLUMN()-1,FALSE)-VLOOKUP(FLOOR($B20,10),$B$6:$R$116,COLUMN()-1,FALSE))/10+F19)</f>
        <v>1.1849999999999998</v>
      </c>
      <c r="G20" s="21">
        <f>IF(MOD($B20,10)=0,VLOOKUP($B20,'[1]R2 Analysis'!$B$16:$X$29,15,FALSE),(VLOOKUP(CEILING($B20,10),$B$6:$R$116,COLUMN()-1,FALSE)-VLOOKUP(FLOOR($B20,10),$B$6:$R$116,COLUMN()-1,FALSE))/10+G19)</f>
        <v>3.4394</v>
      </c>
      <c r="H20" s="21">
        <f>IF(MOD($B20,10)=0,VLOOKUP($B20,'[1]R2 Analysis'!$B$16:$X$29,22,FALSE),(VLOOKUP(CEILING($B20,10),$B$6:$R$116,COLUMN()-1,FALSE)-VLOOKUP(FLOOR($B20,10),$B$6:$R$116,COLUMN()-1,FALSE))/10+H19)</f>
        <v>18.577400000000001</v>
      </c>
      <c r="I20" s="21">
        <f>IF(MOD($B20,10)=0,VLOOKUP($B20,'[1]R3 Analysis'!$B$16:$X$29,8,FALSE),(VLOOKUP(CEILING($B20,10),$B$6:$R$116,COLUMN()-1,FALSE)-VLOOKUP(FLOOR($B20,10),$B$6:$R$116,COLUMN()-1,FALSE))/10+I19)</f>
        <v>1.8547999999999996</v>
      </c>
      <c r="J20" s="21">
        <f>IF(MOD($B20,10)=0,VLOOKUP($B20,'[1]R3 Analysis'!$B$16:$X$29,15,FALSE),(VLOOKUP(CEILING($B20,10),$B$6:$R$116,COLUMN()-1,FALSE)-VLOOKUP(FLOOR($B20,10),$B$6:$R$116,COLUMN()-1,FALSE))/10+J19)</f>
        <v>3.8241999999999994</v>
      </c>
      <c r="K20" s="21">
        <f>IF(MOD($B20,10)=0,VLOOKUP($B20,'[1]R3 Analysis'!$B$16:$X$29,22,FALSE),(VLOOKUP(CEILING($B20,10),$B$6:$R$116,COLUMN()-1,FALSE)-VLOOKUP(FLOOR($B20,10),$B$6:$R$116,COLUMN()-1,FALSE))/10+K19)</f>
        <v>19.505799999999997</v>
      </c>
      <c r="L20" s="21">
        <f>IF(MOD($B20,10)=0,VLOOKUP($B20,'[1]R4 Analysis'!$B$16:$X$29,8,FALSE),(VLOOKUP(CEILING($B20,10),$B$6:$R$116,COLUMN()-1,FALSE)-VLOOKUP(FLOOR($B20,10),$B$6:$R$116,COLUMN()-1,FALSE))/10+L19)</f>
        <v>0.44279999999999992</v>
      </c>
      <c r="M20" s="21">
        <f>IF(MOD($B20,10)=0,VLOOKUP($B20,'[1]R4 Analysis'!$B$16:$X$29,15,FALSE),(VLOOKUP(CEILING($B20,10),$B$6:$R$116,COLUMN()-1,FALSE)-VLOOKUP(FLOOR($B20,10),$B$6:$R$116,COLUMN()-1,FALSE))/10+M19)</f>
        <v>1.5275999999999996</v>
      </c>
      <c r="N20" s="21">
        <f>IF(MOD($B20,10)=0,VLOOKUP($B20,'[1]R4 Analysis'!$B$16:$X$29,22,FALSE),(VLOOKUP(CEILING($B20,10),$B$6:$R$116,COLUMN()-1,FALSE)-VLOOKUP(FLOOR($B20,10),$B$6:$R$116,COLUMN()-1,FALSE))/10+N19)</f>
        <v>8.0188000000000006</v>
      </c>
      <c r="O20" s="21">
        <f>IF(MOD($B20,10)=0,VLOOKUP($B20,'[1]R5 Analysis'!$B$16:$X$29,8,FALSE),(VLOOKUP(CEILING($B20,10),$B$6:$R$116,COLUMN()-1,FALSE)-VLOOKUP(FLOOR($B20,10),$B$6:$R$116,COLUMN()-1,FALSE))/10+O19)</f>
        <v>0.35739999999999994</v>
      </c>
      <c r="P20" s="21">
        <f>IF(MOD($B20,10)=0,VLOOKUP($B20,'[1]R5 Analysis'!$B$16:$X$29,15,FALSE),(VLOOKUP(CEILING($B20,10),$B$6:$R$116,COLUMN()-1,FALSE)-VLOOKUP(FLOOR($B20,10),$B$6:$R$116,COLUMN()-1,FALSE))/10+P19)</f>
        <v>1.2844000000000002</v>
      </c>
      <c r="Q20" s="21">
        <f>IF(MOD($B20,10)=0,VLOOKUP($B20,'[1]R5 Analysis'!$B$16:$X$29,22,FALSE),(VLOOKUP(CEILING($B20,10),$B$6:$R$116,COLUMN()-1,FALSE)-VLOOKUP(FLOOR($B20,10),$B$6:$R$116,COLUMN()-1,FALSE))/10+Q19)</f>
        <v>6.6490000000000009</v>
      </c>
      <c r="R20" s="21">
        <f>IF(MOD($B20,10)=0,VLOOKUP($B20,'[1]R6 Analysis'!$B$16:$X$29,8,FALSE),(VLOOKUP(CEILING($B20,10),$B$6:$R$116,COLUMN()-1,FALSE)-VLOOKUP(FLOOR($B20,10),$B$6:$R$116,COLUMN()-1,FALSE))/10+R19)</f>
        <v>0.22839999999999996</v>
      </c>
      <c r="S20" s="21">
        <f>IF(MOD($B20,10)=0,VLOOKUP($B20,'[1]R6 Analysis'!$B$16:$X$29,15,FALSE),(VLOOKUP(CEILING($B20,10),$B$6:$T$116,COLUMN()-1,FALSE)-VLOOKUP(FLOOR($B20,10),$B$6:$T$116,COLUMN()-1,FALSE))/10+S19)</f>
        <v>0.64240000000000019</v>
      </c>
      <c r="T20" s="21">
        <f>IF(MOD($B20,10)=0,VLOOKUP($B20,'[1]R6 Analysis'!$B$16:$X$29,22,FALSE),(VLOOKUP(CEILING($B20,10),$B$6:$T$116,COLUMN()-1,FALSE)-VLOOKUP(FLOOR($B20,10),$B$6:$T$116,COLUMN()-1,FALSE))/10+T19)</f>
        <v>3.6524000000000001</v>
      </c>
      <c r="U20" s="21">
        <f t="shared" si="0"/>
        <v>80.655199999999979</v>
      </c>
    </row>
    <row r="21" spans="2:21">
      <c r="B21" s="18">
        <f t="shared" si="1"/>
        <v>2035</v>
      </c>
      <c r="C21" s="21">
        <f>IF(MOD($B21,10)=0,VLOOKUP($B21,'[1]R1 Analysis'!$B$16:$X$29,8,FALSE),(VLOOKUP(CEILING($B21,10),$B$6:$R$116,COLUMN()-1,FALSE)-VLOOKUP(FLOOR($B21,10),$B$6:$R$116,COLUMN()-1,FALSE))/10+C20)</f>
        <v>0.5555000000000001</v>
      </c>
      <c r="D21" s="21">
        <f>IF(MOD($B21,10)=0,VLOOKUP($B21,'[1]R1 Analysis'!$B$16:$X$29,15,FALSE),(VLOOKUP(CEILING($B21,10),$B$6:$R$116,COLUMN()-1,FALSE)-VLOOKUP(FLOOR($B21,10),$B$6:$R$116,COLUMN()-1,FALSE))/10+D20)</f>
        <v>1.7679999999999998</v>
      </c>
      <c r="E21" s="21">
        <f>IF(MOD($B21,10)=0,VLOOKUP($B21,'[1]R1 Analysis'!$B$16:$X$29,22,FALSE),(VLOOKUP(CEILING($B21,10),$B$6:$R$116,COLUMN()-1,FALSE)-VLOOKUP(FLOOR($B21,10),$B$6:$R$116,COLUMN()-1,FALSE))/10+E20)</f>
        <v>7.2094999999999994</v>
      </c>
      <c r="F21" s="21">
        <f>IF(MOD($B21,10)=0,VLOOKUP($B21,'[1]R2 Analysis'!$B$16:$X$29,8,FALSE),(VLOOKUP(CEILING($B21,10),$B$6:$R$116,COLUMN()-1,FALSE)-VLOOKUP(FLOOR($B21,10),$B$6:$R$116,COLUMN()-1,FALSE))/10+F20)</f>
        <v>1.1934999999999998</v>
      </c>
      <c r="G21" s="21">
        <f>IF(MOD($B21,10)=0,VLOOKUP($B21,'[1]R2 Analysis'!$B$16:$X$29,15,FALSE),(VLOOKUP(CEILING($B21,10),$B$6:$R$116,COLUMN()-1,FALSE)-VLOOKUP(FLOOR($B21,10),$B$6:$R$116,COLUMN()-1,FALSE))/10+G20)</f>
        <v>3.464</v>
      </c>
      <c r="H21" s="21">
        <f>IF(MOD($B21,10)=0,VLOOKUP($B21,'[1]R2 Analysis'!$B$16:$X$29,22,FALSE),(VLOOKUP(CEILING($B21,10),$B$6:$R$116,COLUMN()-1,FALSE)-VLOOKUP(FLOOR($B21,10),$B$6:$R$116,COLUMN()-1,FALSE))/10+H20)</f>
        <v>18.71</v>
      </c>
      <c r="I21" s="21">
        <f>IF(MOD($B21,10)=0,VLOOKUP($B21,'[1]R3 Analysis'!$B$16:$X$29,8,FALSE),(VLOOKUP(CEILING($B21,10),$B$6:$R$116,COLUMN()-1,FALSE)-VLOOKUP(FLOOR($B21,10),$B$6:$R$116,COLUMN()-1,FALSE))/10+I20)</f>
        <v>1.8679999999999994</v>
      </c>
      <c r="J21" s="21">
        <f>IF(MOD($B21,10)=0,VLOOKUP($B21,'[1]R3 Analysis'!$B$16:$X$29,15,FALSE),(VLOOKUP(CEILING($B21,10),$B$6:$R$116,COLUMN()-1,FALSE)-VLOOKUP(FLOOR($B21,10),$B$6:$R$116,COLUMN()-1,FALSE))/10+J20)</f>
        <v>3.8514999999999993</v>
      </c>
      <c r="K21" s="21">
        <f>IF(MOD($B21,10)=0,VLOOKUP($B21,'[1]R3 Analysis'!$B$16:$X$29,22,FALSE),(VLOOKUP(CEILING($B21,10),$B$6:$R$116,COLUMN()-1,FALSE)-VLOOKUP(FLOOR($B21,10),$B$6:$R$116,COLUMN()-1,FALSE))/10+K20)</f>
        <v>19.644999999999996</v>
      </c>
      <c r="L21" s="21">
        <f>IF(MOD($B21,10)=0,VLOOKUP($B21,'[1]R4 Analysis'!$B$16:$X$29,8,FALSE),(VLOOKUP(CEILING($B21,10),$B$6:$R$116,COLUMN()-1,FALSE)-VLOOKUP(FLOOR($B21,10),$B$6:$R$116,COLUMN()-1,FALSE))/10+L20)</f>
        <v>0.4459999999999999</v>
      </c>
      <c r="M21" s="21">
        <f>IF(MOD($B21,10)=0,VLOOKUP($B21,'[1]R4 Analysis'!$B$16:$X$29,15,FALSE),(VLOOKUP(CEILING($B21,10),$B$6:$R$116,COLUMN()-1,FALSE)-VLOOKUP(FLOOR($B21,10),$B$6:$R$116,COLUMN()-1,FALSE))/10+M20)</f>
        <v>1.5384999999999995</v>
      </c>
      <c r="N21" s="21">
        <f>IF(MOD($B21,10)=0,VLOOKUP($B21,'[1]R4 Analysis'!$B$16:$X$29,22,FALSE),(VLOOKUP(CEILING($B21,10),$B$6:$R$116,COLUMN()-1,FALSE)-VLOOKUP(FLOOR($B21,10),$B$6:$R$116,COLUMN()-1,FALSE))/10+N20)</f>
        <v>8.0760000000000005</v>
      </c>
      <c r="O21" s="21">
        <f>IF(MOD($B21,10)=0,VLOOKUP($B21,'[1]R5 Analysis'!$B$16:$X$29,8,FALSE),(VLOOKUP(CEILING($B21,10),$B$6:$R$116,COLUMN()-1,FALSE)-VLOOKUP(FLOOR($B21,10),$B$6:$R$116,COLUMN()-1,FALSE))/10+O20)</f>
        <v>0.35999999999999993</v>
      </c>
      <c r="P21" s="21">
        <f>IF(MOD($B21,10)=0,VLOOKUP($B21,'[1]R5 Analysis'!$B$16:$X$29,15,FALSE),(VLOOKUP(CEILING($B21,10),$B$6:$R$116,COLUMN()-1,FALSE)-VLOOKUP(FLOOR($B21,10),$B$6:$R$116,COLUMN()-1,FALSE))/10+P20)</f>
        <v>1.2935000000000003</v>
      </c>
      <c r="Q21" s="21">
        <f>IF(MOD($B21,10)=0,VLOOKUP($B21,'[1]R5 Analysis'!$B$16:$X$29,22,FALSE),(VLOOKUP(CEILING($B21,10),$B$6:$R$116,COLUMN()-1,FALSE)-VLOOKUP(FLOOR($B21,10),$B$6:$R$116,COLUMN()-1,FALSE))/10+Q20)</f>
        <v>6.6965000000000012</v>
      </c>
      <c r="R21" s="21">
        <f>IF(MOD($B21,10)=0,VLOOKUP($B21,'[1]R6 Analysis'!$B$16:$X$29,8,FALSE),(VLOOKUP(CEILING($B21,10),$B$6:$R$116,COLUMN()-1,FALSE)-VLOOKUP(FLOOR($B21,10),$B$6:$R$116,COLUMN()-1,FALSE))/10+R20)</f>
        <v>0.22999999999999995</v>
      </c>
      <c r="S21" s="21">
        <f>IF(MOD($B21,10)=0,VLOOKUP($B21,'[1]R6 Analysis'!$B$16:$X$29,15,FALSE),(VLOOKUP(CEILING($B21,10),$B$6:$T$116,COLUMN()-1,FALSE)-VLOOKUP(FLOOR($B21,10),$B$6:$T$116,COLUMN()-1,FALSE))/10+S20)</f>
        <v>0.64700000000000024</v>
      </c>
      <c r="T21" s="21">
        <f>IF(MOD($B21,10)=0,VLOOKUP($B21,'[1]R6 Analysis'!$B$16:$X$29,22,FALSE),(VLOOKUP(CEILING($B21,10),$B$6:$T$116,COLUMN()-1,FALSE)-VLOOKUP(FLOOR($B21,10),$B$6:$T$116,COLUMN()-1,FALSE))/10+T20)</f>
        <v>3.6785000000000001</v>
      </c>
      <c r="U21" s="21">
        <f t="shared" si="0"/>
        <v>81.231000000000009</v>
      </c>
    </row>
    <row r="22" spans="2:21">
      <c r="B22" s="18">
        <f t="shared" si="1"/>
        <v>2036</v>
      </c>
      <c r="C22" s="21">
        <f>IF(MOD($B22,10)=0,VLOOKUP($B22,'[1]R1 Analysis'!$B$16:$X$29,8,FALSE),(VLOOKUP(CEILING($B22,10),$B$6:$R$116,COLUMN()-1,FALSE)-VLOOKUP(FLOOR($B22,10),$B$6:$R$116,COLUMN()-1,FALSE))/10+C21)</f>
        <v>0.55940000000000012</v>
      </c>
      <c r="D22" s="21">
        <f>IF(MOD($B22,10)=0,VLOOKUP($B22,'[1]R1 Analysis'!$B$16:$X$29,15,FALSE),(VLOOKUP(CEILING($B22,10),$B$6:$R$116,COLUMN()-1,FALSE)-VLOOKUP(FLOOR($B22,10),$B$6:$R$116,COLUMN()-1,FALSE))/10+D21)</f>
        <v>1.7805999999999997</v>
      </c>
      <c r="E22" s="21">
        <f>IF(MOD($B22,10)=0,VLOOKUP($B22,'[1]R1 Analysis'!$B$16:$X$29,22,FALSE),(VLOOKUP(CEILING($B22,10),$B$6:$R$116,COLUMN()-1,FALSE)-VLOOKUP(FLOOR($B22,10),$B$6:$R$116,COLUMN()-1,FALSE))/10+E21)</f>
        <v>7.2605999999999993</v>
      </c>
      <c r="F22" s="21">
        <f>IF(MOD($B22,10)=0,VLOOKUP($B22,'[1]R2 Analysis'!$B$16:$X$29,8,FALSE),(VLOOKUP(CEILING($B22,10),$B$6:$R$116,COLUMN()-1,FALSE)-VLOOKUP(FLOOR($B22,10),$B$6:$R$116,COLUMN()-1,FALSE))/10+F21)</f>
        <v>1.2019999999999997</v>
      </c>
      <c r="G22" s="21">
        <f>IF(MOD($B22,10)=0,VLOOKUP($B22,'[1]R2 Analysis'!$B$16:$X$29,15,FALSE),(VLOOKUP(CEILING($B22,10),$B$6:$R$116,COLUMN()-1,FALSE)-VLOOKUP(FLOOR($B22,10),$B$6:$R$116,COLUMN()-1,FALSE))/10+G21)</f>
        <v>3.4885999999999999</v>
      </c>
      <c r="H22" s="21">
        <f>IF(MOD($B22,10)=0,VLOOKUP($B22,'[1]R2 Analysis'!$B$16:$X$29,22,FALSE),(VLOOKUP(CEILING($B22,10),$B$6:$R$116,COLUMN()-1,FALSE)-VLOOKUP(FLOOR($B22,10),$B$6:$R$116,COLUMN()-1,FALSE))/10+H21)</f>
        <v>18.842600000000001</v>
      </c>
      <c r="I22" s="21">
        <f>IF(MOD($B22,10)=0,VLOOKUP($B22,'[1]R3 Analysis'!$B$16:$X$29,8,FALSE),(VLOOKUP(CEILING($B22,10),$B$6:$R$116,COLUMN()-1,FALSE)-VLOOKUP(FLOOR($B22,10),$B$6:$R$116,COLUMN()-1,FALSE))/10+I21)</f>
        <v>1.8811999999999993</v>
      </c>
      <c r="J22" s="21">
        <f>IF(MOD($B22,10)=0,VLOOKUP($B22,'[1]R3 Analysis'!$B$16:$X$29,15,FALSE),(VLOOKUP(CEILING($B22,10),$B$6:$R$116,COLUMN()-1,FALSE)-VLOOKUP(FLOOR($B22,10),$B$6:$R$116,COLUMN()-1,FALSE))/10+J21)</f>
        <v>3.8787999999999991</v>
      </c>
      <c r="K22" s="21">
        <f>IF(MOD($B22,10)=0,VLOOKUP($B22,'[1]R3 Analysis'!$B$16:$X$29,22,FALSE),(VLOOKUP(CEILING($B22,10),$B$6:$R$116,COLUMN()-1,FALSE)-VLOOKUP(FLOOR($B22,10),$B$6:$R$116,COLUMN()-1,FALSE))/10+K21)</f>
        <v>19.784199999999995</v>
      </c>
      <c r="L22" s="21">
        <f>IF(MOD($B22,10)=0,VLOOKUP($B22,'[1]R4 Analysis'!$B$16:$X$29,8,FALSE),(VLOOKUP(CEILING($B22,10),$B$6:$R$116,COLUMN()-1,FALSE)-VLOOKUP(FLOOR($B22,10),$B$6:$R$116,COLUMN()-1,FALSE))/10+L21)</f>
        <v>0.44919999999999988</v>
      </c>
      <c r="M22" s="21">
        <f>IF(MOD($B22,10)=0,VLOOKUP($B22,'[1]R4 Analysis'!$B$16:$X$29,15,FALSE),(VLOOKUP(CEILING($B22,10),$B$6:$R$116,COLUMN()-1,FALSE)-VLOOKUP(FLOOR($B22,10),$B$6:$R$116,COLUMN()-1,FALSE))/10+M21)</f>
        <v>1.5493999999999994</v>
      </c>
      <c r="N22" s="21">
        <f>IF(MOD($B22,10)=0,VLOOKUP($B22,'[1]R4 Analysis'!$B$16:$X$29,22,FALSE),(VLOOKUP(CEILING($B22,10),$B$6:$R$116,COLUMN()-1,FALSE)-VLOOKUP(FLOOR($B22,10),$B$6:$R$116,COLUMN()-1,FALSE))/10+N21)</f>
        <v>8.1332000000000004</v>
      </c>
      <c r="O22" s="21">
        <f>IF(MOD($B22,10)=0,VLOOKUP($B22,'[1]R5 Analysis'!$B$16:$X$29,8,FALSE),(VLOOKUP(CEILING($B22,10),$B$6:$R$116,COLUMN()-1,FALSE)-VLOOKUP(FLOOR($B22,10),$B$6:$R$116,COLUMN()-1,FALSE))/10+O21)</f>
        <v>0.36259999999999992</v>
      </c>
      <c r="P22" s="21">
        <f>IF(MOD($B22,10)=0,VLOOKUP($B22,'[1]R5 Analysis'!$B$16:$X$29,15,FALSE),(VLOOKUP(CEILING($B22,10),$B$6:$R$116,COLUMN()-1,FALSE)-VLOOKUP(FLOOR($B22,10),$B$6:$R$116,COLUMN()-1,FALSE))/10+P21)</f>
        <v>1.3026000000000004</v>
      </c>
      <c r="Q22" s="21">
        <f>IF(MOD($B22,10)=0,VLOOKUP($B22,'[1]R5 Analysis'!$B$16:$X$29,22,FALSE),(VLOOKUP(CEILING($B22,10),$B$6:$R$116,COLUMN()-1,FALSE)-VLOOKUP(FLOOR($B22,10),$B$6:$R$116,COLUMN()-1,FALSE))/10+Q21)</f>
        <v>6.7440000000000015</v>
      </c>
      <c r="R22" s="21">
        <f>IF(MOD($B22,10)=0,VLOOKUP($B22,'[1]R6 Analysis'!$B$16:$X$29,8,FALSE),(VLOOKUP(CEILING($B22,10),$B$6:$R$116,COLUMN()-1,FALSE)-VLOOKUP(FLOOR($B22,10),$B$6:$R$116,COLUMN()-1,FALSE))/10+R21)</f>
        <v>0.23159999999999994</v>
      </c>
      <c r="S22" s="21">
        <f>IF(MOD($B22,10)=0,VLOOKUP($B22,'[1]R6 Analysis'!$B$16:$X$29,15,FALSE),(VLOOKUP(CEILING($B22,10),$B$6:$T$116,COLUMN()-1,FALSE)-VLOOKUP(FLOOR($B22,10),$B$6:$T$116,COLUMN()-1,FALSE))/10+S21)</f>
        <v>0.65160000000000029</v>
      </c>
      <c r="T22" s="21">
        <f>IF(MOD($B22,10)=0,VLOOKUP($B22,'[1]R6 Analysis'!$B$16:$X$29,22,FALSE),(VLOOKUP(CEILING($B22,10),$B$6:$T$116,COLUMN()-1,FALSE)-VLOOKUP(FLOOR($B22,10),$B$6:$T$116,COLUMN()-1,FALSE))/10+T21)</f>
        <v>3.7046000000000001</v>
      </c>
      <c r="U22" s="21">
        <f t="shared" si="0"/>
        <v>81.806799999999996</v>
      </c>
    </row>
    <row r="23" spans="2:21">
      <c r="B23" s="18">
        <f t="shared" si="1"/>
        <v>2037</v>
      </c>
      <c r="C23" s="21">
        <f>IF(MOD($B23,10)=0,VLOOKUP($B23,'[1]R1 Analysis'!$B$16:$X$29,8,FALSE),(VLOOKUP(CEILING($B23,10),$B$6:$R$116,COLUMN()-1,FALSE)-VLOOKUP(FLOOR($B23,10),$B$6:$R$116,COLUMN()-1,FALSE))/10+C22)</f>
        <v>0.56330000000000013</v>
      </c>
      <c r="D23" s="21">
        <f>IF(MOD($B23,10)=0,VLOOKUP($B23,'[1]R1 Analysis'!$B$16:$X$29,15,FALSE),(VLOOKUP(CEILING($B23,10),$B$6:$R$116,COLUMN()-1,FALSE)-VLOOKUP(FLOOR($B23,10),$B$6:$R$116,COLUMN()-1,FALSE))/10+D22)</f>
        <v>1.7931999999999997</v>
      </c>
      <c r="E23" s="21">
        <f>IF(MOD($B23,10)=0,VLOOKUP($B23,'[1]R1 Analysis'!$B$16:$X$29,22,FALSE),(VLOOKUP(CEILING($B23,10),$B$6:$R$116,COLUMN()-1,FALSE)-VLOOKUP(FLOOR($B23,10),$B$6:$R$116,COLUMN()-1,FALSE))/10+E22)</f>
        <v>7.3116999999999992</v>
      </c>
      <c r="F23" s="21">
        <f>IF(MOD($B23,10)=0,VLOOKUP($B23,'[1]R2 Analysis'!$B$16:$X$29,8,FALSE),(VLOOKUP(CEILING($B23,10),$B$6:$R$116,COLUMN()-1,FALSE)-VLOOKUP(FLOOR($B23,10),$B$6:$R$116,COLUMN()-1,FALSE))/10+F22)</f>
        <v>1.2104999999999997</v>
      </c>
      <c r="G23" s="21">
        <f>IF(MOD($B23,10)=0,VLOOKUP($B23,'[1]R2 Analysis'!$B$16:$X$29,15,FALSE),(VLOOKUP(CEILING($B23,10),$B$6:$R$116,COLUMN()-1,FALSE)-VLOOKUP(FLOOR($B23,10),$B$6:$R$116,COLUMN()-1,FALSE))/10+G22)</f>
        <v>3.5131999999999999</v>
      </c>
      <c r="H23" s="21">
        <f>IF(MOD($B23,10)=0,VLOOKUP($B23,'[1]R2 Analysis'!$B$16:$X$29,22,FALSE),(VLOOKUP(CEILING($B23,10),$B$6:$R$116,COLUMN()-1,FALSE)-VLOOKUP(FLOOR($B23,10),$B$6:$R$116,COLUMN()-1,FALSE))/10+H22)</f>
        <v>18.975200000000001</v>
      </c>
      <c r="I23" s="21">
        <f>IF(MOD($B23,10)=0,VLOOKUP($B23,'[1]R3 Analysis'!$B$16:$X$29,8,FALSE),(VLOOKUP(CEILING($B23,10),$B$6:$R$116,COLUMN()-1,FALSE)-VLOOKUP(FLOOR($B23,10),$B$6:$R$116,COLUMN()-1,FALSE))/10+I22)</f>
        <v>1.8943999999999992</v>
      </c>
      <c r="J23" s="21">
        <f>IF(MOD($B23,10)=0,VLOOKUP($B23,'[1]R3 Analysis'!$B$16:$X$29,15,FALSE),(VLOOKUP(CEILING($B23,10),$B$6:$R$116,COLUMN()-1,FALSE)-VLOOKUP(FLOOR($B23,10),$B$6:$R$116,COLUMN()-1,FALSE))/10+J22)</f>
        <v>3.906099999999999</v>
      </c>
      <c r="K23" s="21">
        <f>IF(MOD($B23,10)=0,VLOOKUP($B23,'[1]R3 Analysis'!$B$16:$X$29,22,FALSE),(VLOOKUP(CEILING($B23,10),$B$6:$R$116,COLUMN()-1,FALSE)-VLOOKUP(FLOOR($B23,10),$B$6:$R$116,COLUMN()-1,FALSE))/10+K22)</f>
        <v>19.923399999999994</v>
      </c>
      <c r="L23" s="21">
        <f>IF(MOD($B23,10)=0,VLOOKUP($B23,'[1]R4 Analysis'!$B$16:$X$29,8,FALSE),(VLOOKUP(CEILING($B23,10),$B$6:$R$116,COLUMN()-1,FALSE)-VLOOKUP(FLOOR($B23,10),$B$6:$R$116,COLUMN()-1,FALSE))/10+L22)</f>
        <v>0.45239999999999986</v>
      </c>
      <c r="M23" s="21">
        <f>IF(MOD($B23,10)=0,VLOOKUP($B23,'[1]R4 Analysis'!$B$16:$X$29,15,FALSE),(VLOOKUP(CEILING($B23,10),$B$6:$R$116,COLUMN()-1,FALSE)-VLOOKUP(FLOOR($B23,10),$B$6:$R$116,COLUMN()-1,FALSE))/10+M22)</f>
        <v>1.5602999999999994</v>
      </c>
      <c r="N23" s="21">
        <f>IF(MOD($B23,10)=0,VLOOKUP($B23,'[1]R4 Analysis'!$B$16:$X$29,22,FALSE),(VLOOKUP(CEILING($B23,10),$B$6:$R$116,COLUMN()-1,FALSE)-VLOOKUP(FLOOR($B23,10),$B$6:$R$116,COLUMN()-1,FALSE))/10+N22)</f>
        <v>8.1904000000000003</v>
      </c>
      <c r="O23" s="21">
        <f>IF(MOD($B23,10)=0,VLOOKUP($B23,'[1]R5 Analysis'!$B$16:$X$29,8,FALSE),(VLOOKUP(CEILING($B23,10),$B$6:$R$116,COLUMN()-1,FALSE)-VLOOKUP(FLOOR($B23,10),$B$6:$R$116,COLUMN()-1,FALSE))/10+O22)</f>
        <v>0.36519999999999991</v>
      </c>
      <c r="P23" s="21">
        <f>IF(MOD($B23,10)=0,VLOOKUP($B23,'[1]R5 Analysis'!$B$16:$X$29,15,FALSE),(VLOOKUP(CEILING($B23,10),$B$6:$R$116,COLUMN()-1,FALSE)-VLOOKUP(FLOOR($B23,10),$B$6:$R$116,COLUMN()-1,FALSE))/10+P22)</f>
        <v>1.3117000000000005</v>
      </c>
      <c r="Q23" s="21">
        <f>IF(MOD($B23,10)=0,VLOOKUP($B23,'[1]R5 Analysis'!$B$16:$X$29,22,FALSE),(VLOOKUP(CEILING($B23,10),$B$6:$R$116,COLUMN()-1,FALSE)-VLOOKUP(FLOOR($B23,10),$B$6:$R$116,COLUMN()-1,FALSE))/10+Q22)</f>
        <v>6.7915000000000019</v>
      </c>
      <c r="R23" s="21">
        <f>IF(MOD($B23,10)=0,VLOOKUP($B23,'[1]R6 Analysis'!$B$16:$X$29,8,FALSE),(VLOOKUP(CEILING($B23,10),$B$6:$R$116,COLUMN()-1,FALSE)-VLOOKUP(FLOOR($B23,10),$B$6:$R$116,COLUMN()-1,FALSE))/10+R22)</f>
        <v>0.23319999999999994</v>
      </c>
      <c r="S23" s="21">
        <f>IF(MOD($B23,10)=0,VLOOKUP($B23,'[1]R6 Analysis'!$B$16:$X$29,15,FALSE),(VLOOKUP(CEILING($B23,10),$B$6:$T$116,COLUMN()-1,FALSE)-VLOOKUP(FLOOR($B23,10),$B$6:$T$116,COLUMN()-1,FALSE))/10+S22)</f>
        <v>0.65620000000000034</v>
      </c>
      <c r="T23" s="21">
        <f>IF(MOD($B23,10)=0,VLOOKUP($B23,'[1]R6 Analysis'!$B$16:$X$29,22,FALSE),(VLOOKUP(CEILING($B23,10),$B$6:$T$116,COLUMN()-1,FALSE)-VLOOKUP(FLOOR($B23,10),$B$6:$T$116,COLUMN()-1,FALSE))/10+T22)</f>
        <v>3.7307000000000001</v>
      </c>
      <c r="U23" s="21">
        <f t="shared" si="0"/>
        <v>82.382599999999982</v>
      </c>
    </row>
    <row r="24" spans="2:21">
      <c r="B24" s="18">
        <f t="shared" si="1"/>
        <v>2038</v>
      </c>
      <c r="C24" s="21">
        <f>IF(MOD($B24,10)=0,VLOOKUP($B24,'[1]R1 Analysis'!$B$16:$X$29,8,FALSE),(VLOOKUP(CEILING($B24,10),$B$6:$R$116,COLUMN()-1,FALSE)-VLOOKUP(FLOOR($B24,10),$B$6:$R$116,COLUMN()-1,FALSE))/10+C23)</f>
        <v>0.56720000000000015</v>
      </c>
      <c r="D24" s="21">
        <f>IF(MOD($B24,10)=0,VLOOKUP($B24,'[1]R1 Analysis'!$B$16:$X$29,15,FALSE),(VLOOKUP(CEILING($B24,10),$B$6:$R$116,COLUMN()-1,FALSE)-VLOOKUP(FLOOR($B24,10),$B$6:$R$116,COLUMN()-1,FALSE))/10+D23)</f>
        <v>1.8057999999999996</v>
      </c>
      <c r="E24" s="21">
        <f>IF(MOD($B24,10)=0,VLOOKUP($B24,'[1]R1 Analysis'!$B$16:$X$29,22,FALSE),(VLOOKUP(CEILING($B24,10),$B$6:$R$116,COLUMN()-1,FALSE)-VLOOKUP(FLOOR($B24,10),$B$6:$R$116,COLUMN()-1,FALSE))/10+E23)</f>
        <v>7.3627999999999991</v>
      </c>
      <c r="F24" s="21">
        <f>IF(MOD($B24,10)=0,VLOOKUP($B24,'[1]R2 Analysis'!$B$16:$X$29,8,FALSE),(VLOOKUP(CEILING($B24,10),$B$6:$R$116,COLUMN()-1,FALSE)-VLOOKUP(FLOOR($B24,10),$B$6:$R$116,COLUMN()-1,FALSE))/10+F23)</f>
        <v>1.2189999999999996</v>
      </c>
      <c r="G24" s="21">
        <f>IF(MOD($B24,10)=0,VLOOKUP($B24,'[1]R2 Analysis'!$B$16:$X$29,15,FALSE),(VLOOKUP(CEILING($B24,10),$B$6:$R$116,COLUMN()-1,FALSE)-VLOOKUP(FLOOR($B24,10),$B$6:$R$116,COLUMN()-1,FALSE))/10+G23)</f>
        <v>3.5377999999999998</v>
      </c>
      <c r="H24" s="21">
        <f>IF(MOD($B24,10)=0,VLOOKUP($B24,'[1]R2 Analysis'!$B$16:$X$29,22,FALSE),(VLOOKUP(CEILING($B24,10),$B$6:$R$116,COLUMN()-1,FALSE)-VLOOKUP(FLOOR($B24,10),$B$6:$R$116,COLUMN()-1,FALSE))/10+H23)</f>
        <v>19.107800000000001</v>
      </c>
      <c r="I24" s="21">
        <f>IF(MOD($B24,10)=0,VLOOKUP($B24,'[1]R3 Analysis'!$B$16:$X$29,8,FALSE),(VLOOKUP(CEILING($B24,10),$B$6:$R$116,COLUMN()-1,FALSE)-VLOOKUP(FLOOR($B24,10),$B$6:$R$116,COLUMN()-1,FALSE))/10+I23)</f>
        <v>1.9075999999999991</v>
      </c>
      <c r="J24" s="21">
        <f>IF(MOD($B24,10)=0,VLOOKUP($B24,'[1]R3 Analysis'!$B$16:$X$29,15,FALSE),(VLOOKUP(CEILING($B24,10),$B$6:$R$116,COLUMN()-1,FALSE)-VLOOKUP(FLOOR($B24,10),$B$6:$R$116,COLUMN()-1,FALSE))/10+J23)</f>
        <v>3.9333999999999989</v>
      </c>
      <c r="K24" s="21">
        <f>IF(MOD($B24,10)=0,VLOOKUP($B24,'[1]R3 Analysis'!$B$16:$X$29,22,FALSE),(VLOOKUP(CEILING($B24,10),$B$6:$R$116,COLUMN()-1,FALSE)-VLOOKUP(FLOOR($B24,10),$B$6:$R$116,COLUMN()-1,FALSE))/10+K23)</f>
        <v>20.062599999999993</v>
      </c>
      <c r="L24" s="21">
        <f>IF(MOD($B24,10)=0,VLOOKUP($B24,'[1]R4 Analysis'!$B$16:$X$29,8,FALSE),(VLOOKUP(CEILING($B24,10),$B$6:$R$116,COLUMN()-1,FALSE)-VLOOKUP(FLOOR($B24,10),$B$6:$R$116,COLUMN()-1,FALSE))/10+L23)</f>
        <v>0.45559999999999984</v>
      </c>
      <c r="M24" s="21">
        <f>IF(MOD($B24,10)=0,VLOOKUP($B24,'[1]R4 Analysis'!$B$16:$X$29,15,FALSE),(VLOOKUP(CEILING($B24,10),$B$6:$R$116,COLUMN()-1,FALSE)-VLOOKUP(FLOOR($B24,10),$B$6:$R$116,COLUMN()-1,FALSE))/10+M23)</f>
        <v>1.5711999999999993</v>
      </c>
      <c r="N24" s="21">
        <f>IF(MOD($B24,10)=0,VLOOKUP($B24,'[1]R4 Analysis'!$B$16:$X$29,22,FALSE),(VLOOKUP(CEILING($B24,10),$B$6:$R$116,COLUMN()-1,FALSE)-VLOOKUP(FLOOR($B24,10),$B$6:$R$116,COLUMN()-1,FALSE))/10+N23)</f>
        <v>8.2476000000000003</v>
      </c>
      <c r="O24" s="21">
        <f>IF(MOD($B24,10)=0,VLOOKUP($B24,'[1]R5 Analysis'!$B$16:$X$29,8,FALSE),(VLOOKUP(CEILING($B24,10),$B$6:$R$116,COLUMN()-1,FALSE)-VLOOKUP(FLOOR($B24,10),$B$6:$R$116,COLUMN()-1,FALSE))/10+O23)</f>
        <v>0.3677999999999999</v>
      </c>
      <c r="P24" s="21">
        <f>IF(MOD($B24,10)=0,VLOOKUP($B24,'[1]R5 Analysis'!$B$16:$X$29,15,FALSE),(VLOOKUP(CEILING($B24,10),$B$6:$R$116,COLUMN()-1,FALSE)-VLOOKUP(FLOOR($B24,10),$B$6:$R$116,COLUMN()-1,FALSE))/10+P23)</f>
        <v>1.3208000000000006</v>
      </c>
      <c r="Q24" s="21">
        <f>IF(MOD($B24,10)=0,VLOOKUP($B24,'[1]R5 Analysis'!$B$16:$X$29,22,FALSE),(VLOOKUP(CEILING($B24,10),$B$6:$R$116,COLUMN()-1,FALSE)-VLOOKUP(FLOOR($B24,10),$B$6:$R$116,COLUMN()-1,FALSE))/10+Q23)</f>
        <v>6.8390000000000022</v>
      </c>
      <c r="R24" s="21">
        <f>IF(MOD($B24,10)=0,VLOOKUP($B24,'[1]R6 Analysis'!$B$16:$X$29,8,FALSE),(VLOOKUP(CEILING($B24,10),$B$6:$R$116,COLUMN()-1,FALSE)-VLOOKUP(FLOOR($B24,10),$B$6:$R$116,COLUMN()-1,FALSE))/10+R23)</f>
        <v>0.23479999999999993</v>
      </c>
      <c r="S24" s="21">
        <f>IF(MOD($B24,10)=0,VLOOKUP($B24,'[1]R6 Analysis'!$B$16:$X$29,15,FALSE),(VLOOKUP(CEILING($B24,10),$B$6:$T$116,COLUMN()-1,FALSE)-VLOOKUP(FLOOR($B24,10),$B$6:$T$116,COLUMN()-1,FALSE))/10+S23)</f>
        <v>0.66080000000000039</v>
      </c>
      <c r="T24" s="21">
        <f>IF(MOD($B24,10)=0,VLOOKUP($B24,'[1]R6 Analysis'!$B$16:$X$29,22,FALSE),(VLOOKUP(CEILING($B24,10),$B$6:$T$116,COLUMN()-1,FALSE)-VLOOKUP(FLOOR($B24,10),$B$6:$T$116,COLUMN()-1,FALSE))/10+T23)</f>
        <v>3.7568000000000001</v>
      </c>
      <c r="U24" s="21">
        <f t="shared" si="0"/>
        <v>82.958399999999997</v>
      </c>
    </row>
    <row r="25" spans="2:21">
      <c r="B25" s="18">
        <f t="shared" si="1"/>
        <v>2039</v>
      </c>
      <c r="C25" s="21">
        <f>IF(MOD($B25,10)=0,VLOOKUP($B25,'[1]R1 Analysis'!$B$16:$X$29,8,FALSE),(VLOOKUP(CEILING($B25,10),$B$6:$R$116,COLUMN()-1,FALSE)-VLOOKUP(FLOOR($B25,10),$B$6:$R$116,COLUMN()-1,FALSE))/10+C24)</f>
        <v>0.57110000000000016</v>
      </c>
      <c r="D25" s="21">
        <f>IF(MOD($B25,10)=0,VLOOKUP($B25,'[1]R1 Analysis'!$B$16:$X$29,15,FALSE),(VLOOKUP(CEILING($B25,10),$B$6:$R$116,COLUMN()-1,FALSE)-VLOOKUP(FLOOR($B25,10),$B$6:$R$116,COLUMN()-1,FALSE))/10+D24)</f>
        <v>1.8183999999999996</v>
      </c>
      <c r="E25" s="21">
        <f>IF(MOD($B25,10)=0,VLOOKUP($B25,'[1]R1 Analysis'!$B$16:$X$29,22,FALSE),(VLOOKUP(CEILING($B25,10),$B$6:$R$116,COLUMN()-1,FALSE)-VLOOKUP(FLOOR($B25,10),$B$6:$R$116,COLUMN()-1,FALSE))/10+E24)</f>
        <v>7.413899999999999</v>
      </c>
      <c r="F25" s="21">
        <f>IF(MOD($B25,10)=0,VLOOKUP($B25,'[1]R2 Analysis'!$B$16:$X$29,8,FALSE),(VLOOKUP(CEILING($B25,10),$B$6:$R$116,COLUMN()-1,FALSE)-VLOOKUP(FLOOR($B25,10),$B$6:$R$116,COLUMN()-1,FALSE))/10+F24)</f>
        <v>1.2274999999999996</v>
      </c>
      <c r="G25" s="21">
        <f>IF(MOD($B25,10)=0,VLOOKUP($B25,'[1]R2 Analysis'!$B$16:$X$29,15,FALSE),(VLOOKUP(CEILING($B25,10),$B$6:$R$116,COLUMN()-1,FALSE)-VLOOKUP(FLOOR($B25,10),$B$6:$R$116,COLUMN()-1,FALSE))/10+G24)</f>
        <v>3.5623999999999998</v>
      </c>
      <c r="H25" s="21">
        <f>IF(MOD($B25,10)=0,VLOOKUP($B25,'[1]R2 Analysis'!$B$16:$X$29,22,FALSE),(VLOOKUP(CEILING($B25,10),$B$6:$R$116,COLUMN()-1,FALSE)-VLOOKUP(FLOOR($B25,10),$B$6:$R$116,COLUMN()-1,FALSE))/10+H24)</f>
        <v>19.240400000000001</v>
      </c>
      <c r="I25" s="21">
        <f>IF(MOD($B25,10)=0,VLOOKUP($B25,'[1]R3 Analysis'!$B$16:$X$29,8,FALSE),(VLOOKUP(CEILING($B25,10),$B$6:$R$116,COLUMN()-1,FALSE)-VLOOKUP(FLOOR($B25,10),$B$6:$R$116,COLUMN()-1,FALSE))/10+I24)</f>
        <v>1.920799999999999</v>
      </c>
      <c r="J25" s="21">
        <f>IF(MOD($B25,10)=0,VLOOKUP($B25,'[1]R3 Analysis'!$B$16:$X$29,15,FALSE),(VLOOKUP(CEILING($B25,10),$B$6:$R$116,COLUMN()-1,FALSE)-VLOOKUP(FLOOR($B25,10),$B$6:$R$116,COLUMN()-1,FALSE))/10+J24)</f>
        <v>3.9606999999999988</v>
      </c>
      <c r="K25" s="21">
        <f>IF(MOD($B25,10)=0,VLOOKUP($B25,'[1]R3 Analysis'!$B$16:$X$29,22,FALSE),(VLOOKUP(CEILING($B25,10),$B$6:$R$116,COLUMN()-1,FALSE)-VLOOKUP(FLOOR($B25,10),$B$6:$R$116,COLUMN()-1,FALSE))/10+K24)</f>
        <v>20.201799999999992</v>
      </c>
      <c r="L25" s="21">
        <f>IF(MOD($B25,10)=0,VLOOKUP($B25,'[1]R4 Analysis'!$B$16:$X$29,8,FALSE),(VLOOKUP(CEILING($B25,10),$B$6:$R$116,COLUMN()-1,FALSE)-VLOOKUP(FLOOR($B25,10),$B$6:$R$116,COLUMN()-1,FALSE))/10+L24)</f>
        <v>0.45879999999999982</v>
      </c>
      <c r="M25" s="21">
        <f>IF(MOD($B25,10)=0,VLOOKUP($B25,'[1]R4 Analysis'!$B$16:$X$29,15,FALSE),(VLOOKUP(CEILING($B25,10),$B$6:$R$116,COLUMN()-1,FALSE)-VLOOKUP(FLOOR($B25,10),$B$6:$R$116,COLUMN()-1,FALSE))/10+M24)</f>
        <v>1.5820999999999992</v>
      </c>
      <c r="N25" s="21">
        <f>IF(MOD($B25,10)=0,VLOOKUP($B25,'[1]R4 Analysis'!$B$16:$X$29,22,FALSE),(VLOOKUP(CEILING($B25,10),$B$6:$R$116,COLUMN()-1,FALSE)-VLOOKUP(FLOOR($B25,10),$B$6:$R$116,COLUMN()-1,FALSE))/10+N24)</f>
        <v>8.3048000000000002</v>
      </c>
      <c r="O25" s="21">
        <f>IF(MOD($B25,10)=0,VLOOKUP($B25,'[1]R5 Analysis'!$B$16:$X$29,8,FALSE),(VLOOKUP(CEILING($B25,10),$B$6:$R$116,COLUMN()-1,FALSE)-VLOOKUP(FLOOR($B25,10),$B$6:$R$116,COLUMN()-1,FALSE))/10+O24)</f>
        <v>0.3703999999999999</v>
      </c>
      <c r="P25" s="21">
        <f>IF(MOD($B25,10)=0,VLOOKUP($B25,'[1]R5 Analysis'!$B$16:$X$29,15,FALSE),(VLOOKUP(CEILING($B25,10),$B$6:$R$116,COLUMN()-1,FALSE)-VLOOKUP(FLOOR($B25,10),$B$6:$R$116,COLUMN()-1,FALSE))/10+P24)</f>
        <v>1.3299000000000007</v>
      </c>
      <c r="Q25" s="21">
        <f>IF(MOD($B25,10)=0,VLOOKUP($B25,'[1]R5 Analysis'!$B$16:$X$29,22,FALSE),(VLOOKUP(CEILING($B25,10),$B$6:$R$116,COLUMN()-1,FALSE)-VLOOKUP(FLOOR($B25,10),$B$6:$R$116,COLUMN()-1,FALSE))/10+Q24)</f>
        <v>6.8865000000000025</v>
      </c>
      <c r="R25" s="21">
        <f>IF(MOD($B25,10)=0,VLOOKUP($B25,'[1]R6 Analysis'!$B$16:$X$29,8,FALSE),(VLOOKUP(CEILING($B25,10),$B$6:$R$116,COLUMN()-1,FALSE)-VLOOKUP(FLOOR($B25,10),$B$6:$R$116,COLUMN()-1,FALSE))/10+R24)</f>
        <v>0.23639999999999992</v>
      </c>
      <c r="S25" s="21">
        <f>IF(MOD($B25,10)=0,VLOOKUP($B25,'[1]R6 Analysis'!$B$16:$X$29,15,FALSE),(VLOOKUP(CEILING($B25,10),$B$6:$T$116,COLUMN()-1,FALSE)-VLOOKUP(FLOOR($B25,10),$B$6:$T$116,COLUMN()-1,FALSE))/10+S24)</f>
        <v>0.66540000000000044</v>
      </c>
      <c r="T25" s="21">
        <f>IF(MOD($B25,10)=0,VLOOKUP($B25,'[1]R6 Analysis'!$B$16:$X$29,22,FALSE),(VLOOKUP(CEILING($B25,10),$B$6:$T$116,COLUMN()-1,FALSE)-VLOOKUP(FLOOR($B25,10),$B$6:$T$116,COLUMN()-1,FALSE))/10+T24)</f>
        <v>3.7829000000000002</v>
      </c>
      <c r="U25" s="21">
        <f t="shared" si="0"/>
        <v>83.534199999999984</v>
      </c>
    </row>
    <row r="26" spans="2:21">
      <c r="B26" s="18">
        <f t="shared" si="1"/>
        <v>2040</v>
      </c>
      <c r="C26" s="21">
        <f>IF(MOD($B26,10)=0,VLOOKUP($B26,'[1]R1 Analysis'!$B$16:$X$29,8,FALSE),(VLOOKUP(CEILING($B26,10),$B$6:$R$116,COLUMN()-1,FALSE)-VLOOKUP(FLOOR($B26,10),$B$6:$R$116,COLUMN()-1,FALSE))/10+C25)</f>
        <v>0.57499999999999996</v>
      </c>
      <c r="D26" s="21">
        <f>IF(MOD($B26,10)=0,VLOOKUP($B26,'[1]R1 Analysis'!$B$16:$X$29,15,FALSE),(VLOOKUP(CEILING($B26,10),$B$6:$R$116,COLUMN()-1,FALSE)-VLOOKUP(FLOOR($B26,10),$B$6:$R$116,COLUMN()-1,FALSE))/10+D25)</f>
        <v>1.831</v>
      </c>
      <c r="E26" s="21">
        <f>IF(MOD($B26,10)=0,VLOOKUP($B26,'[1]R1 Analysis'!$B$16:$X$29,22,FALSE),(VLOOKUP(CEILING($B26,10),$B$6:$R$116,COLUMN()-1,FALSE)-VLOOKUP(FLOOR($B26,10),$B$6:$R$116,COLUMN()-1,FALSE))/10+E25)</f>
        <v>7.4649999999999999</v>
      </c>
      <c r="F26" s="21">
        <f>IF(MOD($B26,10)=0,VLOOKUP($B26,'[1]R2 Analysis'!$B$16:$X$29,8,FALSE),(VLOOKUP(CEILING($B26,10),$B$6:$R$116,COLUMN()-1,FALSE)-VLOOKUP(FLOOR($B26,10),$B$6:$R$116,COLUMN()-1,FALSE))/10+F25)</f>
        <v>1.236</v>
      </c>
      <c r="G26" s="21">
        <f>IF(MOD($B26,10)=0,VLOOKUP($B26,'[1]R2 Analysis'!$B$16:$X$29,15,FALSE),(VLOOKUP(CEILING($B26,10),$B$6:$R$116,COLUMN()-1,FALSE)-VLOOKUP(FLOOR($B26,10),$B$6:$R$116,COLUMN()-1,FALSE))/10+G25)</f>
        <v>3.5870000000000002</v>
      </c>
      <c r="H26" s="21">
        <f>IF(MOD($B26,10)=0,VLOOKUP($B26,'[1]R2 Analysis'!$B$16:$X$29,22,FALSE),(VLOOKUP(CEILING($B26,10),$B$6:$R$116,COLUMN()-1,FALSE)-VLOOKUP(FLOOR($B26,10),$B$6:$R$116,COLUMN()-1,FALSE))/10+H25)</f>
        <v>19.373000000000001</v>
      </c>
      <c r="I26" s="21">
        <f>IF(MOD($B26,10)=0,VLOOKUP($B26,'[1]R3 Analysis'!$B$16:$X$29,8,FALSE),(VLOOKUP(CEILING($B26,10),$B$6:$R$116,COLUMN()-1,FALSE)-VLOOKUP(FLOOR($B26,10),$B$6:$R$116,COLUMN()-1,FALSE))/10+I25)</f>
        <v>1.9339999999999999</v>
      </c>
      <c r="J26" s="21">
        <f>IF(MOD($B26,10)=0,VLOOKUP($B26,'[1]R3 Analysis'!$B$16:$X$29,15,FALSE),(VLOOKUP(CEILING($B26,10),$B$6:$R$116,COLUMN()-1,FALSE)-VLOOKUP(FLOOR($B26,10),$B$6:$R$116,COLUMN()-1,FALSE))/10+J25)</f>
        <v>3.988</v>
      </c>
      <c r="K26" s="21">
        <f>IF(MOD($B26,10)=0,VLOOKUP($B26,'[1]R3 Analysis'!$B$16:$X$29,22,FALSE),(VLOOKUP(CEILING($B26,10),$B$6:$R$116,COLUMN()-1,FALSE)-VLOOKUP(FLOOR($B26,10),$B$6:$R$116,COLUMN()-1,FALSE))/10+K25)</f>
        <v>20.341000000000001</v>
      </c>
      <c r="L26" s="21">
        <f>IF(MOD($B26,10)=0,VLOOKUP($B26,'[1]R4 Analysis'!$B$16:$X$29,8,FALSE),(VLOOKUP(CEILING($B26,10),$B$6:$R$116,COLUMN()-1,FALSE)-VLOOKUP(FLOOR($B26,10),$B$6:$R$116,COLUMN()-1,FALSE))/10+L25)</f>
        <v>0.46200000000000002</v>
      </c>
      <c r="M26" s="21">
        <f>IF(MOD($B26,10)=0,VLOOKUP($B26,'[1]R4 Analysis'!$B$16:$X$29,15,FALSE),(VLOOKUP(CEILING($B26,10),$B$6:$R$116,COLUMN()-1,FALSE)-VLOOKUP(FLOOR($B26,10),$B$6:$R$116,COLUMN()-1,FALSE))/10+M25)</f>
        <v>1.593</v>
      </c>
      <c r="N26" s="21">
        <f>IF(MOD($B26,10)=0,VLOOKUP($B26,'[1]R4 Analysis'!$B$16:$X$29,22,FALSE),(VLOOKUP(CEILING($B26,10),$B$6:$R$116,COLUMN()-1,FALSE)-VLOOKUP(FLOOR($B26,10),$B$6:$R$116,COLUMN()-1,FALSE))/10+N25)</f>
        <v>8.3620000000000001</v>
      </c>
      <c r="O26" s="21">
        <f>IF(MOD($B26,10)=0,VLOOKUP($B26,'[1]R5 Analysis'!$B$16:$X$29,8,FALSE),(VLOOKUP(CEILING($B26,10),$B$6:$R$116,COLUMN()-1,FALSE)-VLOOKUP(FLOOR($B26,10),$B$6:$R$116,COLUMN()-1,FALSE))/10+O25)</f>
        <v>0.373</v>
      </c>
      <c r="P26" s="21">
        <f>IF(MOD($B26,10)=0,VLOOKUP($B26,'[1]R5 Analysis'!$B$16:$X$29,15,FALSE),(VLOOKUP(CEILING($B26,10),$B$6:$R$116,COLUMN()-1,FALSE)-VLOOKUP(FLOOR($B26,10),$B$6:$R$116,COLUMN()-1,FALSE))/10+P25)</f>
        <v>1.339</v>
      </c>
      <c r="Q26" s="21">
        <f>IF(MOD($B26,10)=0,VLOOKUP($B26,'[1]R5 Analysis'!$B$16:$X$29,22,FALSE),(VLOOKUP(CEILING($B26,10),$B$6:$R$116,COLUMN()-1,FALSE)-VLOOKUP(FLOOR($B26,10),$B$6:$R$116,COLUMN()-1,FALSE))/10+Q25)</f>
        <v>6.9340000000000002</v>
      </c>
      <c r="R26" s="21">
        <f>IF(MOD($B26,10)=0,VLOOKUP($B26,'[1]R6 Analysis'!$B$16:$X$29,8,FALSE),(VLOOKUP(CEILING($B26,10),$B$6:$R$116,COLUMN()-1,FALSE)-VLOOKUP(FLOOR($B26,10),$B$6:$R$116,COLUMN()-1,FALSE))/10+R25)</f>
        <v>0.23799999999999999</v>
      </c>
      <c r="S26" s="21">
        <f>IF(MOD($B26,10)=0,VLOOKUP($B26,'[1]R6 Analysis'!$B$16:$X$29,15,FALSE),(VLOOKUP(CEILING($B26,10),$B$6:$T$116,COLUMN()-1,FALSE)-VLOOKUP(FLOOR($B26,10),$B$6:$T$116,COLUMN()-1,FALSE))/10+S25)</f>
        <v>0.67</v>
      </c>
      <c r="T26" s="21">
        <f>IF(MOD($B26,10)=0,VLOOKUP($B26,'[1]R6 Analysis'!$B$16:$X$29,22,FALSE),(VLOOKUP(CEILING($B26,10),$B$6:$T$116,COLUMN()-1,FALSE)-VLOOKUP(FLOOR($B26,10),$B$6:$T$116,COLUMN()-1,FALSE))/10+T25)</f>
        <v>3.8090000000000002</v>
      </c>
      <c r="U26" s="21">
        <f t="shared" si="0"/>
        <v>84.11</v>
      </c>
    </row>
    <row r="27" spans="2:21">
      <c r="B27" s="18">
        <f t="shared" si="1"/>
        <v>2041</v>
      </c>
      <c r="C27" s="21">
        <f>IF(MOD($B27,10)=0,VLOOKUP($B27,'[1]R1 Analysis'!$B$16:$X$29,8,FALSE),(VLOOKUP(CEILING($B27,10),$B$6:$R$116,COLUMN()-1,FALSE)-VLOOKUP(FLOOR($B27,10),$B$6:$R$116,COLUMN()-1,FALSE))/10+C26)</f>
        <v>0.57719999999999994</v>
      </c>
      <c r="D27" s="21">
        <f>IF(MOD($B27,10)=0,VLOOKUP($B27,'[1]R1 Analysis'!$B$16:$X$29,15,FALSE),(VLOOKUP(CEILING($B27,10),$B$6:$R$116,COLUMN()-1,FALSE)-VLOOKUP(FLOOR($B27,10),$B$6:$R$116,COLUMN()-1,FALSE))/10+D26)</f>
        <v>1.8377999999999999</v>
      </c>
      <c r="E27" s="21">
        <f>IF(MOD($B27,10)=0,VLOOKUP($B27,'[1]R1 Analysis'!$B$16:$X$29,22,FALSE),(VLOOKUP(CEILING($B27,10),$B$6:$R$116,COLUMN()-1,FALSE)-VLOOKUP(FLOOR($B27,10),$B$6:$R$116,COLUMN()-1,FALSE))/10+E26)</f>
        <v>7.4930000000000003</v>
      </c>
      <c r="F27" s="21">
        <f>IF(MOD($B27,10)=0,VLOOKUP($B27,'[1]R2 Analysis'!$B$16:$X$29,8,FALSE),(VLOOKUP(CEILING($B27,10),$B$6:$R$116,COLUMN()-1,FALSE)-VLOOKUP(FLOOR($B27,10),$B$6:$R$116,COLUMN()-1,FALSE))/10+F26)</f>
        <v>1.2405999999999999</v>
      </c>
      <c r="G27" s="21">
        <f>IF(MOD($B27,10)=0,VLOOKUP($B27,'[1]R2 Analysis'!$B$16:$X$29,15,FALSE),(VLOOKUP(CEILING($B27,10),$B$6:$R$116,COLUMN()-1,FALSE)-VLOOKUP(FLOOR($B27,10),$B$6:$R$116,COLUMN()-1,FALSE))/10+G26)</f>
        <v>3.6004</v>
      </c>
      <c r="H27" s="21">
        <f>IF(MOD($B27,10)=0,VLOOKUP($B27,'[1]R2 Analysis'!$B$16:$X$29,22,FALSE),(VLOOKUP(CEILING($B27,10),$B$6:$R$116,COLUMN()-1,FALSE)-VLOOKUP(FLOOR($B27,10),$B$6:$R$116,COLUMN()-1,FALSE))/10+H26)</f>
        <v>19.445600000000002</v>
      </c>
      <c r="I27" s="21">
        <f>IF(MOD($B27,10)=0,VLOOKUP($B27,'[1]R3 Analysis'!$B$16:$X$29,8,FALSE),(VLOOKUP(CEILING($B27,10),$B$6:$R$116,COLUMN()-1,FALSE)-VLOOKUP(FLOOR($B27,10),$B$6:$R$116,COLUMN()-1,FALSE))/10+I26)</f>
        <v>1.9413</v>
      </c>
      <c r="J27" s="21">
        <f>IF(MOD($B27,10)=0,VLOOKUP($B27,'[1]R3 Analysis'!$B$16:$X$29,15,FALSE),(VLOOKUP(CEILING($B27,10),$B$6:$R$116,COLUMN()-1,FALSE)-VLOOKUP(FLOOR($B27,10),$B$6:$R$116,COLUMN()-1,FALSE))/10+J26)</f>
        <v>4.0029000000000003</v>
      </c>
      <c r="K27" s="21">
        <f>IF(MOD($B27,10)=0,VLOOKUP($B27,'[1]R3 Analysis'!$B$16:$X$29,22,FALSE),(VLOOKUP(CEILING($B27,10),$B$6:$R$116,COLUMN()-1,FALSE)-VLOOKUP(FLOOR($B27,10),$B$6:$R$116,COLUMN()-1,FALSE))/10+K26)</f>
        <v>20.417300000000001</v>
      </c>
      <c r="L27" s="21">
        <f>IF(MOD($B27,10)=0,VLOOKUP($B27,'[1]R4 Analysis'!$B$16:$X$29,8,FALSE),(VLOOKUP(CEILING($B27,10),$B$6:$R$116,COLUMN()-1,FALSE)-VLOOKUP(FLOOR($B27,10),$B$6:$R$116,COLUMN()-1,FALSE))/10+L26)</f>
        <v>0.4637</v>
      </c>
      <c r="M27" s="21">
        <f>IF(MOD($B27,10)=0,VLOOKUP($B27,'[1]R4 Analysis'!$B$16:$X$29,15,FALSE),(VLOOKUP(CEILING($B27,10),$B$6:$R$116,COLUMN()-1,FALSE)-VLOOKUP(FLOOR($B27,10),$B$6:$R$116,COLUMN()-1,FALSE))/10+M26)</f>
        <v>1.5989</v>
      </c>
      <c r="N27" s="21">
        <f>IF(MOD($B27,10)=0,VLOOKUP($B27,'[1]R4 Analysis'!$B$16:$X$29,22,FALSE),(VLOOKUP(CEILING($B27,10),$B$6:$R$116,COLUMN()-1,FALSE)-VLOOKUP(FLOOR($B27,10),$B$6:$R$116,COLUMN()-1,FALSE))/10+N26)</f>
        <v>8.3933999999999997</v>
      </c>
      <c r="O27" s="21">
        <f>IF(MOD($B27,10)=0,VLOOKUP($B27,'[1]R5 Analysis'!$B$16:$X$29,8,FALSE),(VLOOKUP(CEILING($B27,10),$B$6:$R$116,COLUMN()-1,FALSE)-VLOOKUP(FLOOR($B27,10),$B$6:$R$116,COLUMN()-1,FALSE))/10+O26)</f>
        <v>0.37440000000000001</v>
      </c>
      <c r="P27" s="21">
        <f>IF(MOD($B27,10)=0,VLOOKUP($B27,'[1]R5 Analysis'!$B$16:$X$29,15,FALSE),(VLOOKUP(CEILING($B27,10),$B$6:$R$116,COLUMN()-1,FALSE)-VLOOKUP(FLOOR($B27,10),$B$6:$R$116,COLUMN()-1,FALSE))/10+P26)</f>
        <v>1.3439999999999999</v>
      </c>
      <c r="Q27" s="21">
        <f>IF(MOD($B27,10)=0,VLOOKUP($B27,'[1]R5 Analysis'!$B$16:$X$29,22,FALSE),(VLOOKUP(CEILING($B27,10),$B$6:$R$116,COLUMN()-1,FALSE)-VLOOKUP(FLOOR($B27,10),$B$6:$R$116,COLUMN()-1,FALSE))/10+Q26)</f>
        <v>6.96</v>
      </c>
      <c r="R27" s="21">
        <f>IF(MOD($B27,10)=0,VLOOKUP($B27,'[1]R6 Analysis'!$B$16:$X$29,8,FALSE),(VLOOKUP(CEILING($B27,10),$B$6:$R$116,COLUMN()-1,FALSE)-VLOOKUP(FLOOR($B27,10),$B$6:$R$116,COLUMN()-1,FALSE))/10+R26)</f>
        <v>0.2389</v>
      </c>
      <c r="S27" s="21">
        <f>IF(MOD($B27,10)=0,VLOOKUP($B27,'[1]R6 Analysis'!$B$16:$X$29,15,FALSE),(VLOOKUP(CEILING($B27,10),$B$6:$T$116,COLUMN()-1,FALSE)-VLOOKUP(FLOOR($B27,10),$B$6:$T$116,COLUMN()-1,FALSE))/10+S26)</f>
        <v>0.67249999999999999</v>
      </c>
      <c r="T27" s="21">
        <f>IF(MOD($B27,10)=0,VLOOKUP($B27,'[1]R6 Analysis'!$B$16:$X$29,22,FALSE),(VLOOKUP(CEILING($B27,10),$B$6:$T$116,COLUMN()-1,FALSE)-VLOOKUP(FLOOR($B27,10),$B$6:$T$116,COLUMN()-1,FALSE))/10+T26)</f>
        <v>3.8233000000000001</v>
      </c>
      <c r="U27" s="21">
        <f t="shared" si="0"/>
        <v>84.42519999999999</v>
      </c>
    </row>
    <row r="28" spans="2:21">
      <c r="B28" s="18">
        <f t="shared" si="1"/>
        <v>2042</v>
      </c>
      <c r="C28" s="21">
        <f>IF(MOD($B28,10)=0,VLOOKUP($B28,'[1]R1 Analysis'!$B$16:$X$29,8,FALSE),(VLOOKUP(CEILING($B28,10),$B$6:$R$116,COLUMN()-1,FALSE)-VLOOKUP(FLOOR($B28,10),$B$6:$R$116,COLUMN()-1,FALSE))/10+C27)</f>
        <v>0.57939999999999992</v>
      </c>
      <c r="D28" s="21">
        <f>IF(MOD($B28,10)=0,VLOOKUP($B28,'[1]R1 Analysis'!$B$16:$X$29,15,FALSE),(VLOOKUP(CEILING($B28,10),$B$6:$R$116,COLUMN()-1,FALSE)-VLOOKUP(FLOOR($B28,10),$B$6:$R$116,COLUMN()-1,FALSE))/10+D27)</f>
        <v>1.8445999999999998</v>
      </c>
      <c r="E28" s="21">
        <f>IF(MOD($B28,10)=0,VLOOKUP($B28,'[1]R1 Analysis'!$B$16:$X$29,22,FALSE),(VLOOKUP(CEILING($B28,10),$B$6:$R$116,COLUMN()-1,FALSE)-VLOOKUP(FLOOR($B28,10),$B$6:$R$116,COLUMN()-1,FALSE))/10+E27)</f>
        <v>7.5210000000000008</v>
      </c>
      <c r="F28" s="21">
        <f>IF(MOD($B28,10)=0,VLOOKUP($B28,'[1]R2 Analysis'!$B$16:$X$29,8,FALSE),(VLOOKUP(CEILING($B28,10),$B$6:$R$116,COLUMN()-1,FALSE)-VLOOKUP(FLOOR($B28,10),$B$6:$R$116,COLUMN()-1,FALSE))/10+F27)</f>
        <v>1.2451999999999999</v>
      </c>
      <c r="G28" s="21">
        <f>IF(MOD($B28,10)=0,VLOOKUP($B28,'[1]R2 Analysis'!$B$16:$X$29,15,FALSE),(VLOOKUP(CEILING($B28,10),$B$6:$R$116,COLUMN()-1,FALSE)-VLOOKUP(FLOOR($B28,10),$B$6:$R$116,COLUMN()-1,FALSE))/10+G27)</f>
        <v>3.6137999999999999</v>
      </c>
      <c r="H28" s="21">
        <f>IF(MOD($B28,10)=0,VLOOKUP($B28,'[1]R2 Analysis'!$B$16:$X$29,22,FALSE),(VLOOKUP(CEILING($B28,10),$B$6:$R$116,COLUMN()-1,FALSE)-VLOOKUP(FLOOR($B28,10),$B$6:$R$116,COLUMN()-1,FALSE))/10+H27)</f>
        <v>19.518200000000004</v>
      </c>
      <c r="I28" s="21">
        <f>IF(MOD($B28,10)=0,VLOOKUP($B28,'[1]R3 Analysis'!$B$16:$X$29,8,FALSE),(VLOOKUP(CEILING($B28,10),$B$6:$R$116,COLUMN()-1,FALSE)-VLOOKUP(FLOOR($B28,10),$B$6:$R$116,COLUMN()-1,FALSE))/10+I27)</f>
        <v>1.9486000000000001</v>
      </c>
      <c r="J28" s="21">
        <f>IF(MOD($B28,10)=0,VLOOKUP($B28,'[1]R3 Analysis'!$B$16:$X$29,15,FALSE),(VLOOKUP(CEILING($B28,10),$B$6:$R$116,COLUMN()-1,FALSE)-VLOOKUP(FLOOR($B28,10),$B$6:$R$116,COLUMN()-1,FALSE))/10+J27)</f>
        <v>4.0178000000000003</v>
      </c>
      <c r="K28" s="21">
        <f>IF(MOD($B28,10)=0,VLOOKUP($B28,'[1]R3 Analysis'!$B$16:$X$29,22,FALSE),(VLOOKUP(CEILING($B28,10),$B$6:$R$116,COLUMN()-1,FALSE)-VLOOKUP(FLOOR($B28,10),$B$6:$R$116,COLUMN()-1,FALSE))/10+K27)</f>
        <v>20.493600000000001</v>
      </c>
      <c r="L28" s="21">
        <f>IF(MOD($B28,10)=0,VLOOKUP($B28,'[1]R4 Analysis'!$B$16:$X$29,8,FALSE),(VLOOKUP(CEILING($B28,10),$B$6:$R$116,COLUMN()-1,FALSE)-VLOOKUP(FLOOR($B28,10),$B$6:$R$116,COLUMN()-1,FALSE))/10+L27)</f>
        <v>0.46539999999999998</v>
      </c>
      <c r="M28" s="21">
        <f>IF(MOD($B28,10)=0,VLOOKUP($B28,'[1]R4 Analysis'!$B$16:$X$29,15,FALSE),(VLOOKUP(CEILING($B28,10),$B$6:$R$116,COLUMN()-1,FALSE)-VLOOKUP(FLOOR($B28,10),$B$6:$R$116,COLUMN()-1,FALSE))/10+M27)</f>
        <v>1.6048</v>
      </c>
      <c r="N28" s="21">
        <f>IF(MOD($B28,10)=0,VLOOKUP($B28,'[1]R4 Analysis'!$B$16:$X$29,22,FALSE),(VLOOKUP(CEILING($B28,10),$B$6:$R$116,COLUMN()-1,FALSE)-VLOOKUP(FLOOR($B28,10),$B$6:$R$116,COLUMN()-1,FALSE))/10+N27)</f>
        <v>8.4247999999999994</v>
      </c>
      <c r="O28" s="21">
        <f>IF(MOD($B28,10)=0,VLOOKUP($B28,'[1]R5 Analysis'!$B$16:$X$29,8,FALSE),(VLOOKUP(CEILING($B28,10),$B$6:$R$116,COLUMN()-1,FALSE)-VLOOKUP(FLOOR($B28,10),$B$6:$R$116,COLUMN()-1,FALSE))/10+O27)</f>
        <v>0.37580000000000002</v>
      </c>
      <c r="P28" s="21">
        <f>IF(MOD($B28,10)=0,VLOOKUP($B28,'[1]R5 Analysis'!$B$16:$X$29,15,FALSE),(VLOOKUP(CEILING($B28,10),$B$6:$R$116,COLUMN()-1,FALSE)-VLOOKUP(FLOOR($B28,10),$B$6:$R$116,COLUMN()-1,FALSE))/10+P27)</f>
        <v>1.3489999999999998</v>
      </c>
      <c r="Q28" s="21">
        <f>IF(MOD($B28,10)=0,VLOOKUP($B28,'[1]R5 Analysis'!$B$16:$X$29,22,FALSE),(VLOOKUP(CEILING($B28,10),$B$6:$R$116,COLUMN()-1,FALSE)-VLOOKUP(FLOOR($B28,10),$B$6:$R$116,COLUMN()-1,FALSE))/10+Q27)</f>
        <v>6.9859999999999998</v>
      </c>
      <c r="R28" s="21">
        <f>IF(MOD($B28,10)=0,VLOOKUP($B28,'[1]R6 Analysis'!$B$16:$X$29,8,FALSE),(VLOOKUP(CEILING($B28,10),$B$6:$R$116,COLUMN()-1,FALSE)-VLOOKUP(FLOOR($B28,10),$B$6:$R$116,COLUMN()-1,FALSE))/10+R27)</f>
        <v>0.23980000000000001</v>
      </c>
      <c r="S28" s="21">
        <f>IF(MOD($B28,10)=0,VLOOKUP($B28,'[1]R6 Analysis'!$B$16:$X$29,15,FALSE),(VLOOKUP(CEILING($B28,10),$B$6:$T$116,COLUMN()-1,FALSE)-VLOOKUP(FLOOR($B28,10),$B$6:$T$116,COLUMN()-1,FALSE))/10+S27)</f>
        <v>0.67499999999999993</v>
      </c>
      <c r="T28" s="21">
        <f>IF(MOD($B28,10)=0,VLOOKUP($B28,'[1]R6 Analysis'!$B$16:$X$29,22,FALSE),(VLOOKUP(CEILING($B28,10),$B$6:$T$116,COLUMN()-1,FALSE)-VLOOKUP(FLOOR($B28,10),$B$6:$T$116,COLUMN()-1,FALSE))/10+T27)</f>
        <v>3.8376000000000001</v>
      </c>
      <c r="U28" s="21">
        <f t="shared" si="0"/>
        <v>84.740400000000008</v>
      </c>
    </row>
    <row r="29" spans="2:21">
      <c r="B29" s="18">
        <f t="shared" si="1"/>
        <v>2043</v>
      </c>
      <c r="C29" s="21">
        <f>IF(MOD($B29,10)=0,VLOOKUP($B29,'[1]R1 Analysis'!$B$16:$X$29,8,FALSE),(VLOOKUP(CEILING($B29,10),$B$6:$R$116,COLUMN()-1,FALSE)-VLOOKUP(FLOOR($B29,10),$B$6:$R$116,COLUMN()-1,FALSE))/10+C28)</f>
        <v>0.58159999999999989</v>
      </c>
      <c r="D29" s="21">
        <f>IF(MOD($B29,10)=0,VLOOKUP($B29,'[1]R1 Analysis'!$B$16:$X$29,15,FALSE),(VLOOKUP(CEILING($B29,10),$B$6:$R$116,COLUMN()-1,FALSE)-VLOOKUP(FLOOR($B29,10),$B$6:$R$116,COLUMN()-1,FALSE))/10+D28)</f>
        <v>1.8513999999999997</v>
      </c>
      <c r="E29" s="21">
        <f>IF(MOD($B29,10)=0,VLOOKUP($B29,'[1]R1 Analysis'!$B$16:$X$29,22,FALSE),(VLOOKUP(CEILING($B29,10),$B$6:$R$116,COLUMN()-1,FALSE)-VLOOKUP(FLOOR($B29,10),$B$6:$R$116,COLUMN()-1,FALSE))/10+E28)</f>
        <v>7.5490000000000013</v>
      </c>
      <c r="F29" s="21">
        <f>IF(MOD($B29,10)=0,VLOOKUP($B29,'[1]R2 Analysis'!$B$16:$X$29,8,FALSE),(VLOOKUP(CEILING($B29,10),$B$6:$R$116,COLUMN()-1,FALSE)-VLOOKUP(FLOOR($B29,10),$B$6:$R$116,COLUMN()-1,FALSE))/10+F28)</f>
        <v>1.2497999999999998</v>
      </c>
      <c r="G29" s="21">
        <f>IF(MOD($B29,10)=0,VLOOKUP($B29,'[1]R2 Analysis'!$B$16:$X$29,15,FALSE),(VLOOKUP(CEILING($B29,10),$B$6:$R$116,COLUMN()-1,FALSE)-VLOOKUP(FLOOR($B29,10),$B$6:$R$116,COLUMN()-1,FALSE))/10+G28)</f>
        <v>3.6271999999999998</v>
      </c>
      <c r="H29" s="21">
        <f>IF(MOD($B29,10)=0,VLOOKUP($B29,'[1]R2 Analysis'!$B$16:$X$29,22,FALSE),(VLOOKUP(CEILING($B29,10),$B$6:$R$116,COLUMN()-1,FALSE)-VLOOKUP(FLOOR($B29,10),$B$6:$R$116,COLUMN()-1,FALSE))/10+H28)</f>
        <v>19.590800000000005</v>
      </c>
      <c r="I29" s="21">
        <f>IF(MOD($B29,10)=0,VLOOKUP($B29,'[1]R3 Analysis'!$B$16:$X$29,8,FALSE),(VLOOKUP(CEILING($B29,10),$B$6:$R$116,COLUMN()-1,FALSE)-VLOOKUP(FLOOR($B29,10),$B$6:$R$116,COLUMN()-1,FALSE))/10+I28)</f>
        <v>1.9559000000000002</v>
      </c>
      <c r="J29" s="21">
        <f>IF(MOD($B29,10)=0,VLOOKUP($B29,'[1]R3 Analysis'!$B$16:$X$29,15,FALSE),(VLOOKUP(CEILING($B29,10),$B$6:$R$116,COLUMN()-1,FALSE)-VLOOKUP(FLOOR($B29,10),$B$6:$R$116,COLUMN()-1,FALSE))/10+J28)</f>
        <v>4.0327000000000002</v>
      </c>
      <c r="K29" s="21">
        <f>IF(MOD($B29,10)=0,VLOOKUP($B29,'[1]R3 Analysis'!$B$16:$X$29,22,FALSE),(VLOOKUP(CEILING($B29,10),$B$6:$R$116,COLUMN()-1,FALSE)-VLOOKUP(FLOOR($B29,10),$B$6:$R$116,COLUMN()-1,FALSE))/10+K28)</f>
        <v>20.569900000000001</v>
      </c>
      <c r="L29" s="21">
        <f>IF(MOD($B29,10)=0,VLOOKUP($B29,'[1]R4 Analysis'!$B$16:$X$29,8,FALSE),(VLOOKUP(CEILING($B29,10),$B$6:$R$116,COLUMN()-1,FALSE)-VLOOKUP(FLOOR($B29,10),$B$6:$R$116,COLUMN()-1,FALSE))/10+L28)</f>
        <v>0.46709999999999996</v>
      </c>
      <c r="M29" s="21">
        <f>IF(MOD($B29,10)=0,VLOOKUP($B29,'[1]R4 Analysis'!$B$16:$X$29,15,FALSE),(VLOOKUP(CEILING($B29,10),$B$6:$R$116,COLUMN()-1,FALSE)-VLOOKUP(FLOOR($B29,10),$B$6:$R$116,COLUMN()-1,FALSE))/10+M28)</f>
        <v>1.6107</v>
      </c>
      <c r="N29" s="21">
        <f>IF(MOD($B29,10)=0,VLOOKUP($B29,'[1]R4 Analysis'!$B$16:$X$29,22,FALSE),(VLOOKUP(CEILING($B29,10),$B$6:$R$116,COLUMN()-1,FALSE)-VLOOKUP(FLOOR($B29,10),$B$6:$R$116,COLUMN()-1,FALSE))/10+N28)</f>
        <v>8.4561999999999991</v>
      </c>
      <c r="O29" s="21">
        <f>IF(MOD($B29,10)=0,VLOOKUP($B29,'[1]R5 Analysis'!$B$16:$X$29,8,FALSE),(VLOOKUP(CEILING($B29,10),$B$6:$R$116,COLUMN()-1,FALSE)-VLOOKUP(FLOOR($B29,10),$B$6:$R$116,COLUMN()-1,FALSE))/10+O28)</f>
        <v>0.37720000000000004</v>
      </c>
      <c r="P29" s="21">
        <f>IF(MOD($B29,10)=0,VLOOKUP($B29,'[1]R5 Analysis'!$B$16:$X$29,15,FALSE),(VLOOKUP(CEILING($B29,10),$B$6:$R$116,COLUMN()-1,FALSE)-VLOOKUP(FLOOR($B29,10),$B$6:$R$116,COLUMN()-1,FALSE))/10+P28)</f>
        <v>1.3539999999999996</v>
      </c>
      <c r="Q29" s="21">
        <f>IF(MOD($B29,10)=0,VLOOKUP($B29,'[1]R5 Analysis'!$B$16:$X$29,22,FALSE),(VLOOKUP(CEILING($B29,10),$B$6:$R$116,COLUMN()-1,FALSE)-VLOOKUP(FLOOR($B29,10),$B$6:$R$116,COLUMN()-1,FALSE))/10+Q28)</f>
        <v>7.0119999999999996</v>
      </c>
      <c r="R29" s="21">
        <f>IF(MOD($B29,10)=0,VLOOKUP($B29,'[1]R6 Analysis'!$B$16:$X$29,8,FALSE),(VLOOKUP(CEILING($B29,10),$B$6:$R$116,COLUMN()-1,FALSE)-VLOOKUP(FLOOR($B29,10),$B$6:$R$116,COLUMN()-1,FALSE))/10+R28)</f>
        <v>0.24070000000000003</v>
      </c>
      <c r="S29" s="21">
        <f>IF(MOD($B29,10)=0,VLOOKUP($B29,'[1]R6 Analysis'!$B$16:$X$29,15,FALSE),(VLOOKUP(CEILING($B29,10),$B$6:$T$116,COLUMN()-1,FALSE)-VLOOKUP(FLOOR($B29,10),$B$6:$T$116,COLUMN()-1,FALSE))/10+S28)</f>
        <v>0.67749999999999988</v>
      </c>
      <c r="T29" s="21">
        <f>IF(MOD($B29,10)=0,VLOOKUP($B29,'[1]R6 Analysis'!$B$16:$X$29,22,FALSE),(VLOOKUP(CEILING($B29,10),$B$6:$T$116,COLUMN()-1,FALSE)-VLOOKUP(FLOOR($B29,10),$B$6:$T$116,COLUMN()-1,FALSE))/10+T28)</f>
        <v>3.8519000000000001</v>
      </c>
      <c r="U29" s="21">
        <f t="shared" si="0"/>
        <v>85.055600000000013</v>
      </c>
    </row>
    <row r="30" spans="2:21">
      <c r="B30" s="18">
        <f t="shared" si="1"/>
        <v>2044</v>
      </c>
      <c r="C30" s="21">
        <f>IF(MOD($B30,10)=0,VLOOKUP($B30,'[1]R1 Analysis'!$B$16:$X$29,8,FALSE),(VLOOKUP(CEILING($B30,10),$B$6:$R$116,COLUMN()-1,FALSE)-VLOOKUP(FLOOR($B30,10),$B$6:$R$116,COLUMN()-1,FALSE))/10+C29)</f>
        <v>0.58379999999999987</v>
      </c>
      <c r="D30" s="21">
        <f>IF(MOD($B30,10)=0,VLOOKUP($B30,'[1]R1 Analysis'!$B$16:$X$29,15,FALSE),(VLOOKUP(CEILING($B30,10),$B$6:$R$116,COLUMN()-1,FALSE)-VLOOKUP(FLOOR($B30,10),$B$6:$R$116,COLUMN()-1,FALSE))/10+D29)</f>
        <v>1.8581999999999996</v>
      </c>
      <c r="E30" s="21">
        <f>IF(MOD($B30,10)=0,VLOOKUP($B30,'[1]R1 Analysis'!$B$16:$X$29,22,FALSE),(VLOOKUP(CEILING($B30,10),$B$6:$R$116,COLUMN()-1,FALSE)-VLOOKUP(FLOOR($B30,10),$B$6:$R$116,COLUMN()-1,FALSE))/10+E29)</f>
        <v>7.5770000000000017</v>
      </c>
      <c r="F30" s="21">
        <f>IF(MOD($B30,10)=0,VLOOKUP($B30,'[1]R2 Analysis'!$B$16:$X$29,8,FALSE),(VLOOKUP(CEILING($B30,10),$B$6:$R$116,COLUMN()-1,FALSE)-VLOOKUP(FLOOR($B30,10),$B$6:$R$116,COLUMN()-1,FALSE))/10+F29)</f>
        <v>1.2543999999999997</v>
      </c>
      <c r="G30" s="21">
        <f>IF(MOD($B30,10)=0,VLOOKUP($B30,'[1]R2 Analysis'!$B$16:$X$29,15,FALSE),(VLOOKUP(CEILING($B30,10),$B$6:$R$116,COLUMN()-1,FALSE)-VLOOKUP(FLOOR($B30,10),$B$6:$R$116,COLUMN()-1,FALSE))/10+G29)</f>
        <v>3.6405999999999996</v>
      </c>
      <c r="H30" s="21">
        <f>IF(MOD($B30,10)=0,VLOOKUP($B30,'[1]R2 Analysis'!$B$16:$X$29,22,FALSE),(VLOOKUP(CEILING($B30,10),$B$6:$R$116,COLUMN()-1,FALSE)-VLOOKUP(FLOOR($B30,10),$B$6:$R$116,COLUMN()-1,FALSE))/10+H29)</f>
        <v>19.663400000000006</v>
      </c>
      <c r="I30" s="21">
        <f>IF(MOD($B30,10)=0,VLOOKUP($B30,'[1]R3 Analysis'!$B$16:$X$29,8,FALSE),(VLOOKUP(CEILING($B30,10),$B$6:$R$116,COLUMN()-1,FALSE)-VLOOKUP(FLOOR($B30,10),$B$6:$R$116,COLUMN()-1,FALSE))/10+I29)</f>
        <v>1.9632000000000003</v>
      </c>
      <c r="J30" s="21">
        <f>IF(MOD($B30,10)=0,VLOOKUP($B30,'[1]R3 Analysis'!$B$16:$X$29,15,FALSE),(VLOOKUP(CEILING($B30,10),$B$6:$R$116,COLUMN()-1,FALSE)-VLOOKUP(FLOOR($B30,10),$B$6:$R$116,COLUMN()-1,FALSE))/10+J29)</f>
        <v>4.0476000000000001</v>
      </c>
      <c r="K30" s="21">
        <f>IF(MOD($B30,10)=0,VLOOKUP($B30,'[1]R3 Analysis'!$B$16:$X$29,22,FALSE),(VLOOKUP(CEILING($B30,10),$B$6:$R$116,COLUMN()-1,FALSE)-VLOOKUP(FLOOR($B30,10),$B$6:$R$116,COLUMN()-1,FALSE))/10+K29)</f>
        <v>20.6462</v>
      </c>
      <c r="L30" s="21">
        <f>IF(MOD($B30,10)=0,VLOOKUP($B30,'[1]R4 Analysis'!$B$16:$X$29,8,FALSE),(VLOOKUP(CEILING($B30,10),$B$6:$R$116,COLUMN()-1,FALSE)-VLOOKUP(FLOOR($B30,10),$B$6:$R$116,COLUMN()-1,FALSE))/10+L29)</f>
        <v>0.46879999999999994</v>
      </c>
      <c r="M30" s="21">
        <f>IF(MOD($B30,10)=0,VLOOKUP($B30,'[1]R4 Analysis'!$B$16:$X$29,15,FALSE),(VLOOKUP(CEILING($B30,10),$B$6:$R$116,COLUMN()-1,FALSE)-VLOOKUP(FLOOR($B30,10),$B$6:$R$116,COLUMN()-1,FALSE))/10+M29)</f>
        <v>1.6166</v>
      </c>
      <c r="N30" s="21">
        <f>IF(MOD($B30,10)=0,VLOOKUP($B30,'[1]R4 Analysis'!$B$16:$X$29,22,FALSE),(VLOOKUP(CEILING($B30,10),$B$6:$R$116,COLUMN()-1,FALSE)-VLOOKUP(FLOOR($B30,10),$B$6:$R$116,COLUMN()-1,FALSE))/10+N29)</f>
        <v>8.4875999999999987</v>
      </c>
      <c r="O30" s="21">
        <f>IF(MOD($B30,10)=0,VLOOKUP($B30,'[1]R5 Analysis'!$B$16:$X$29,8,FALSE),(VLOOKUP(CEILING($B30,10),$B$6:$R$116,COLUMN()-1,FALSE)-VLOOKUP(FLOOR($B30,10),$B$6:$R$116,COLUMN()-1,FALSE))/10+O29)</f>
        <v>0.37860000000000005</v>
      </c>
      <c r="P30" s="21">
        <f>IF(MOD($B30,10)=0,VLOOKUP($B30,'[1]R5 Analysis'!$B$16:$X$29,15,FALSE),(VLOOKUP(CEILING($B30,10),$B$6:$R$116,COLUMN()-1,FALSE)-VLOOKUP(FLOOR($B30,10),$B$6:$R$116,COLUMN()-1,FALSE))/10+P29)</f>
        <v>1.3589999999999995</v>
      </c>
      <c r="Q30" s="21">
        <f>IF(MOD($B30,10)=0,VLOOKUP($B30,'[1]R5 Analysis'!$B$16:$X$29,22,FALSE),(VLOOKUP(CEILING($B30,10),$B$6:$R$116,COLUMN()-1,FALSE)-VLOOKUP(FLOOR($B30,10),$B$6:$R$116,COLUMN()-1,FALSE))/10+Q29)</f>
        <v>7.0379999999999994</v>
      </c>
      <c r="R30" s="21">
        <f>IF(MOD($B30,10)=0,VLOOKUP($B30,'[1]R6 Analysis'!$B$16:$X$29,8,FALSE),(VLOOKUP(CEILING($B30,10),$B$6:$R$116,COLUMN()-1,FALSE)-VLOOKUP(FLOOR($B30,10),$B$6:$R$116,COLUMN()-1,FALSE))/10+R29)</f>
        <v>0.24160000000000004</v>
      </c>
      <c r="S30" s="21">
        <f>IF(MOD($B30,10)=0,VLOOKUP($B30,'[1]R6 Analysis'!$B$16:$X$29,15,FALSE),(VLOOKUP(CEILING($B30,10),$B$6:$T$116,COLUMN()-1,FALSE)-VLOOKUP(FLOOR($B30,10),$B$6:$T$116,COLUMN()-1,FALSE))/10+S29)</f>
        <v>0.67999999999999983</v>
      </c>
      <c r="T30" s="21">
        <f>IF(MOD($B30,10)=0,VLOOKUP($B30,'[1]R6 Analysis'!$B$16:$X$29,22,FALSE),(VLOOKUP(CEILING($B30,10),$B$6:$T$116,COLUMN()-1,FALSE)-VLOOKUP(FLOOR($B30,10),$B$6:$T$116,COLUMN()-1,FALSE))/10+T29)</f>
        <v>3.8662000000000001</v>
      </c>
      <c r="U30" s="21">
        <f t="shared" si="0"/>
        <v>85.370800000000031</v>
      </c>
    </row>
    <row r="31" spans="2:21">
      <c r="B31" s="18">
        <f t="shared" si="1"/>
        <v>2045</v>
      </c>
      <c r="C31" s="21">
        <f>IF(MOD($B31,10)=0,VLOOKUP($B31,'[1]R1 Analysis'!$B$16:$X$29,8,FALSE),(VLOOKUP(CEILING($B31,10),$B$6:$R$116,COLUMN()-1,FALSE)-VLOOKUP(FLOOR($B31,10),$B$6:$R$116,COLUMN()-1,FALSE))/10+C30)</f>
        <v>0.58599999999999985</v>
      </c>
      <c r="D31" s="21">
        <f>IF(MOD($B31,10)=0,VLOOKUP($B31,'[1]R1 Analysis'!$B$16:$X$29,15,FALSE),(VLOOKUP(CEILING($B31,10),$B$6:$R$116,COLUMN()-1,FALSE)-VLOOKUP(FLOOR($B31,10),$B$6:$R$116,COLUMN()-1,FALSE))/10+D30)</f>
        <v>1.8649999999999995</v>
      </c>
      <c r="E31" s="21">
        <f>IF(MOD($B31,10)=0,VLOOKUP($B31,'[1]R1 Analysis'!$B$16:$X$29,22,FALSE),(VLOOKUP(CEILING($B31,10),$B$6:$R$116,COLUMN()-1,FALSE)-VLOOKUP(FLOOR($B31,10),$B$6:$R$116,COLUMN()-1,FALSE))/10+E30)</f>
        <v>7.6050000000000022</v>
      </c>
      <c r="F31" s="21">
        <f>IF(MOD($B31,10)=0,VLOOKUP($B31,'[1]R2 Analysis'!$B$16:$X$29,8,FALSE),(VLOOKUP(CEILING($B31,10),$B$6:$R$116,COLUMN()-1,FALSE)-VLOOKUP(FLOOR($B31,10),$B$6:$R$116,COLUMN()-1,FALSE))/10+F30)</f>
        <v>1.2589999999999997</v>
      </c>
      <c r="G31" s="21">
        <f>IF(MOD($B31,10)=0,VLOOKUP($B31,'[1]R2 Analysis'!$B$16:$X$29,15,FALSE),(VLOOKUP(CEILING($B31,10),$B$6:$R$116,COLUMN()-1,FALSE)-VLOOKUP(FLOOR($B31,10),$B$6:$R$116,COLUMN()-1,FALSE))/10+G30)</f>
        <v>3.6539999999999995</v>
      </c>
      <c r="H31" s="21">
        <f>IF(MOD($B31,10)=0,VLOOKUP($B31,'[1]R2 Analysis'!$B$16:$X$29,22,FALSE),(VLOOKUP(CEILING($B31,10),$B$6:$R$116,COLUMN()-1,FALSE)-VLOOKUP(FLOOR($B31,10),$B$6:$R$116,COLUMN()-1,FALSE))/10+H30)</f>
        <v>19.736000000000008</v>
      </c>
      <c r="I31" s="21">
        <f>IF(MOD($B31,10)=0,VLOOKUP($B31,'[1]R3 Analysis'!$B$16:$X$29,8,FALSE),(VLOOKUP(CEILING($B31,10),$B$6:$R$116,COLUMN()-1,FALSE)-VLOOKUP(FLOOR($B31,10),$B$6:$R$116,COLUMN()-1,FALSE))/10+I30)</f>
        <v>1.9705000000000004</v>
      </c>
      <c r="J31" s="21">
        <f>IF(MOD($B31,10)=0,VLOOKUP($B31,'[1]R3 Analysis'!$B$16:$X$29,15,FALSE),(VLOOKUP(CEILING($B31,10),$B$6:$R$116,COLUMN()-1,FALSE)-VLOOKUP(FLOOR($B31,10),$B$6:$R$116,COLUMN()-1,FALSE))/10+J30)</f>
        <v>4.0625</v>
      </c>
      <c r="K31" s="21">
        <f>IF(MOD($B31,10)=0,VLOOKUP($B31,'[1]R3 Analysis'!$B$16:$X$29,22,FALSE),(VLOOKUP(CEILING($B31,10),$B$6:$R$116,COLUMN()-1,FALSE)-VLOOKUP(FLOOR($B31,10),$B$6:$R$116,COLUMN()-1,FALSE))/10+K30)</f>
        <v>20.7225</v>
      </c>
      <c r="L31" s="21">
        <f>IF(MOD($B31,10)=0,VLOOKUP($B31,'[1]R4 Analysis'!$B$16:$X$29,8,FALSE),(VLOOKUP(CEILING($B31,10),$B$6:$R$116,COLUMN()-1,FALSE)-VLOOKUP(FLOOR($B31,10),$B$6:$R$116,COLUMN()-1,FALSE))/10+L30)</f>
        <v>0.47049999999999992</v>
      </c>
      <c r="M31" s="21">
        <f>IF(MOD($B31,10)=0,VLOOKUP($B31,'[1]R4 Analysis'!$B$16:$X$29,15,FALSE),(VLOOKUP(CEILING($B31,10),$B$6:$R$116,COLUMN()-1,FALSE)-VLOOKUP(FLOOR($B31,10),$B$6:$R$116,COLUMN()-1,FALSE))/10+M30)</f>
        <v>1.6225000000000001</v>
      </c>
      <c r="N31" s="21">
        <f>IF(MOD($B31,10)=0,VLOOKUP($B31,'[1]R4 Analysis'!$B$16:$X$29,22,FALSE),(VLOOKUP(CEILING($B31,10),$B$6:$R$116,COLUMN()-1,FALSE)-VLOOKUP(FLOOR($B31,10),$B$6:$R$116,COLUMN()-1,FALSE))/10+N30)</f>
        <v>8.5189999999999984</v>
      </c>
      <c r="O31" s="21">
        <f>IF(MOD($B31,10)=0,VLOOKUP($B31,'[1]R5 Analysis'!$B$16:$X$29,8,FALSE),(VLOOKUP(CEILING($B31,10),$B$6:$R$116,COLUMN()-1,FALSE)-VLOOKUP(FLOOR($B31,10),$B$6:$R$116,COLUMN()-1,FALSE))/10+O30)</f>
        <v>0.38000000000000006</v>
      </c>
      <c r="P31" s="21">
        <f>IF(MOD($B31,10)=0,VLOOKUP($B31,'[1]R5 Analysis'!$B$16:$X$29,15,FALSE),(VLOOKUP(CEILING($B31,10),$B$6:$R$116,COLUMN()-1,FALSE)-VLOOKUP(FLOOR($B31,10),$B$6:$R$116,COLUMN()-1,FALSE))/10+P30)</f>
        <v>1.3639999999999994</v>
      </c>
      <c r="Q31" s="21">
        <f>IF(MOD($B31,10)=0,VLOOKUP($B31,'[1]R5 Analysis'!$B$16:$X$29,22,FALSE),(VLOOKUP(CEILING($B31,10),$B$6:$R$116,COLUMN()-1,FALSE)-VLOOKUP(FLOOR($B31,10),$B$6:$R$116,COLUMN()-1,FALSE))/10+Q30)</f>
        <v>7.0639999999999992</v>
      </c>
      <c r="R31" s="21">
        <f>IF(MOD($B31,10)=0,VLOOKUP($B31,'[1]R6 Analysis'!$B$16:$X$29,8,FALSE),(VLOOKUP(CEILING($B31,10),$B$6:$R$116,COLUMN()-1,FALSE)-VLOOKUP(FLOOR($B31,10),$B$6:$R$116,COLUMN()-1,FALSE))/10+R30)</f>
        <v>0.24250000000000005</v>
      </c>
      <c r="S31" s="21">
        <f>IF(MOD($B31,10)=0,VLOOKUP($B31,'[1]R6 Analysis'!$B$16:$X$29,15,FALSE),(VLOOKUP(CEILING($B31,10),$B$6:$T$116,COLUMN()-1,FALSE)-VLOOKUP(FLOOR($B31,10),$B$6:$T$116,COLUMN()-1,FALSE))/10+S30)</f>
        <v>0.68249999999999977</v>
      </c>
      <c r="T31" s="21">
        <f>IF(MOD($B31,10)=0,VLOOKUP($B31,'[1]R6 Analysis'!$B$16:$X$29,22,FALSE),(VLOOKUP(CEILING($B31,10),$B$6:$T$116,COLUMN()-1,FALSE)-VLOOKUP(FLOOR($B31,10),$B$6:$T$116,COLUMN()-1,FALSE))/10+T30)</f>
        <v>3.8805000000000001</v>
      </c>
      <c r="U31" s="21">
        <f t="shared" si="0"/>
        <v>85.686000000000021</v>
      </c>
    </row>
    <row r="32" spans="2:21">
      <c r="B32" s="18">
        <f t="shared" si="1"/>
        <v>2046</v>
      </c>
      <c r="C32" s="21">
        <f>IF(MOD($B32,10)=0,VLOOKUP($B32,'[1]R1 Analysis'!$B$16:$X$29,8,FALSE),(VLOOKUP(CEILING($B32,10),$B$6:$R$116,COLUMN()-1,FALSE)-VLOOKUP(FLOOR($B32,10),$B$6:$R$116,COLUMN()-1,FALSE))/10+C31)</f>
        <v>0.58819999999999983</v>
      </c>
      <c r="D32" s="21">
        <f>IF(MOD($B32,10)=0,VLOOKUP($B32,'[1]R1 Analysis'!$B$16:$X$29,15,FALSE),(VLOOKUP(CEILING($B32,10),$B$6:$R$116,COLUMN()-1,FALSE)-VLOOKUP(FLOOR($B32,10),$B$6:$R$116,COLUMN()-1,FALSE))/10+D31)</f>
        <v>1.8717999999999995</v>
      </c>
      <c r="E32" s="21">
        <f>IF(MOD($B32,10)=0,VLOOKUP($B32,'[1]R1 Analysis'!$B$16:$X$29,22,FALSE),(VLOOKUP(CEILING($B32,10),$B$6:$R$116,COLUMN()-1,FALSE)-VLOOKUP(FLOOR($B32,10),$B$6:$R$116,COLUMN()-1,FALSE))/10+E31)</f>
        <v>7.6330000000000027</v>
      </c>
      <c r="F32" s="21">
        <f>IF(MOD($B32,10)=0,VLOOKUP($B32,'[1]R2 Analysis'!$B$16:$X$29,8,FALSE),(VLOOKUP(CEILING($B32,10),$B$6:$R$116,COLUMN()-1,FALSE)-VLOOKUP(FLOOR($B32,10),$B$6:$R$116,COLUMN()-1,FALSE))/10+F31)</f>
        <v>1.2635999999999996</v>
      </c>
      <c r="G32" s="21">
        <f>IF(MOD($B32,10)=0,VLOOKUP($B32,'[1]R2 Analysis'!$B$16:$X$29,15,FALSE),(VLOOKUP(CEILING($B32,10),$B$6:$R$116,COLUMN()-1,FALSE)-VLOOKUP(FLOOR($B32,10),$B$6:$R$116,COLUMN()-1,FALSE))/10+G31)</f>
        <v>3.6673999999999993</v>
      </c>
      <c r="H32" s="21">
        <f>IF(MOD($B32,10)=0,VLOOKUP($B32,'[1]R2 Analysis'!$B$16:$X$29,22,FALSE),(VLOOKUP(CEILING($B32,10),$B$6:$R$116,COLUMN()-1,FALSE)-VLOOKUP(FLOOR($B32,10),$B$6:$R$116,COLUMN()-1,FALSE))/10+H31)</f>
        <v>19.808600000000009</v>
      </c>
      <c r="I32" s="21">
        <f>IF(MOD($B32,10)=0,VLOOKUP($B32,'[1]R3 Analysis'!$B$16:$X$29,8,FALSE),(VLOOKUP(CEILING($B32,10),$B$6:$R$116,COLUMN()-1,FALSE)-VLOOKUP(FLOOR($B32,10),$B$6:$R$116,COLUMN()-1,FALSE))/10+I31)</f>
        <v>1.9778000000000004</v>
      </c>
      <c r="J32" s="21">
        <f>IF(MOD($B32,10)=0,VLOOKUP($B32,'[1]R3 Analysis'!$B$16:$X$29,15,FALSE),(VLOOKUP(CEILING($B32,10),$B$6:$R$116,COLUMN()-1,FALSE)-VLOOKUP(FLOOR($B32,10),$B$6:$R$116,COLUMN()-1,FALSE))/10+J31)</f>
        <v>4.0773999999999999</v>
      </c>
      <c r="K32" s="21">
        <f>IF(MOD($B32,10)=0,VLOOKUP($B32,'[1]R3 Analysis'!$B$16:$X$29,22,FALSE),(VLOOKUP(CEILING($B32,10),$B$6:$R$116,COLUMN()-1,FALSE)-VLOOKUP(FLOOR($B32,10),$B$6:$R$116,COLUMN()-1,FALSE))/10+K31)</f>
        <v>20.7988</v>
      </c>
      <c r="L32" s="21">
        <f>IF(MOD($B32,10)=0,VLOOKUP($B32,'[1]R4 Analysis'!$B$16:$X$29,8,FALSE),(VLOOKUP(CEILING($B32,10),$B$6:$R$116,COLUMN()-1,FALSE)-VLOOKUP(FLOOR($B32,10),$B$6:$R$116,COLUMN()-1,FALSE))/10+L31)</f>
        <v>0.4721999999999999</v>
      </c>
      <c r="M32" s="21">
        <f>IF(MOD($B32,10)=0,VLOOKUP($B32,'[1]R4 Analysis'!$B$16:$X$29,15,FALSE),(VLOOKUP(CEILING($B32,10),$B$6:$R$116,COLUMN()-1,FALSE)-VLOOKUP(FLOOR($B32,10),$B$6:$R$116,COLUMN()-1,FALSE))/10+M31)</f>
        <v>1.6284000000000001</v>
      </c>
      <c r="N32" s="21">
        <f>IF(MOD($B32,10)=0,VLOOKUP($B32,'[1]R4 Analysis'!$B$16:$X$29,22,FALSE),(VLOOKUP(CEILING($B32,10),$B$6:$R$116,COLUMN()-1,FALSE)-VLOOKUP(FLOOR($B32,10),$B$6:$R$116,COLUMN()-1,FALSE))/10+N31)</f>
        <v>8.550399999999998</v>
      </c>
      <c r="O32" s="21">
        <f>IF(MOD($B32,10)=0,VLOOKUP($B32,'[1]R5 Analysis'!$B$16:$X$29,8,FALSE),(VLOOKUP(CEILING($B32,10),$B$6:$R$116,COLUMN()-1,FALSE)-VLOOKUP(FLOOR($B32,10),$B$6:$R$116,COLUMN()-1,FALSE))/10+O31)</f>
        <v>0.38140000000000007</v>
      </c>
      <c r="P32" s="21">
        <f>IF(MOD($B32,10)=0,VLOOKUP($B32,'[1]R5 Analysis'!$B$16:$X$29,15,FALSE),(VLOOKUP(CEILING($B32,10),$B$6:$R$116,COLUMN()-1,FALSE)-VLOOKUP(FLOOR($B32,10),$B$6:$R$116,COLUMN()-1,FALSE))/10+P31)</f>
        <v>1.3689999999999993</v>
      </c>
      <c r="Q32" s="21">
        <f>IF(MOD($B32,10)=0,VLOOKUP($B32,'[1]R5 Analysis'!$B$16:$X$29,22,FALSE),(VLOOKUP(CEILING($B32,10),$B$6:$R$116,COLUMN()-1,FALSE)-VLOOKUP(FLOOR($B32,10),$B$6:$R$116,COLUMN()-1,FALSE))/10+Q31)</f>
        <v>7.089999999999999</v>
      </c>
      <c r="R32" s="21">
        <f>IF(MOD($B32,10)=0,VLOOKUP($B32,'[1]R6 Analysis'!$B$16:$X$29,8,FALSE),(VLOOKUP(CEILING($B32,10),$B$6:$R$116,COLUMN()-1,FALSE)-VLOOKUP(FLOOR($B32,10),$B$6:$R$116,COLUMN()-1,FALSE))/10+R31)</f>
        <v>0.24340000000000006</v>
      </c>
      <c r="S32" s="21">
        <f>IF(MOD($B32,10)=0,VLOOKUP($B32,'[1]R6 Analysis'!$B$16:$X$29,15,FALSE),(VLOOKUP(CEILING($B32,10),$B$6:$T$116,COLUMN()-1,FALSE)-VLOOKUP(FLOOR($B32,10),$B$6:$T$116,COLUMN()-1,FALSE))/10+S31)</f>
        <v>0.68499999999999972</v>
      </c>
      <c r="T32" s="21">
        <f>IF(MOD($B32,10)=0,VLOOKUP($B32,'[1]R6 Analysis'!$B$16:$X$29,22,FALSE),(VLOOKUP(CEILING($B32,10),$B$6:$T$116,COLUMN()-1,FALSE)-VLOOKUP(FLOOR($B32,10),$B$6:$T$116,COLUMN()-1,FALSE))/10+T31)</f>
        <v>3.8948</v>
      </c>
      <c r="U32" s="21">
        <f t="shared" si="0"/>
        <v>86.001200000000011</v>
      </c>
    </row>
    <row r="33" spans="2:21">
      <c r="B33" s="18">
        <f t="shared" si="1"/>
        <v>2047</v>
      </c>
      <c r="C33" s="21">
        <f>IF(MOD($B33,10)=0,VLOOKUP($B33,'[1]R1 Analysis'!$B$16:$X$29,8,FALSE),(VLOOKUP(CEILING($B33,10),$B$6:$R$116,COLUMN()-1,FALSE)-VLOOKUP(FLOOR($B33,10),$B$6:$R$116,COLUMN()-1,FALSE))/10+C32)</f>
        <v>0.59039999999999981</v>
      </c>
      <c r="D33" s="21">
        <f>IF(MOD($B33,10)=0,VLOOKUP($B33,'[1]R1 Analysis'!$B$16:$X$29,15,FALSE),(VLOOKUP(CEILING($B33,10),$B$6:$R$116,COLUMN()-1,FALSE)-VLOOKUP(FLOOR($B33,10),$B$6:$R$116,COLUMN()-1,FALSE))/10+D32)</f>
        <v>1.8785999999999994</v>
      </c>
      <c r="E33" s="21">
        <f>IF(MOD($B33,10)=0,VLOOKUP($B33,'[1]R1 Analysis'!$B$16:$X$29,22,FALSE),(VLOOKUP(CEILING($B33,10),$B$6:$R$116,COLUMN()-1,FALSE)-VLOOKUP(FLOOR($B33,10),$B$6:$R$116,COLUMN()-1,FALSE))/10+E32)</f>
        <v>7.6610000000000031</v>
      </c>
      <c r="F33" s="21">
        <f>IF(MOD($B33,10)=0,VLOOKUP($B33,'[1]R2 Analysis'!$B$16:$X$29,8,FALSE),(VLOOKUP(CEILING($B33,10),$B$6:$R$116,COLUMN()-1,FALSE)-VLOOKUP(FLOOR($B33,10),$B$6:$R$116,COLUMN()-1,FALSE))/10+F32)</f>
        <v>1.2681999999999995</v>
      </c>
      <c r="G33" s="21">
        <f>IF(MOD($B33,10)=0,VLOOKUP($B33,'[1]R2 Analysis'!$B$16:$X$29,15,FALSE),(VLOOKUP(CEILING($B33,10),$B$6:$R$116,COLUMN()-1,FALSE)-VLOOKUP(FLOOR($B33,10),$B$6:$R$116,COLUMN()-1,FALSE))/10+G32)</f>
        <v>3.6807999999999992</v>
      </c>
      <c r="H33" s="21">
        <f>IF(MOD($B33,10)=0,VLOOKUP($B33,'[1]R2 Analysis'!$B$16:$X$29,22,FALSE),(VLOOKUP(CEILING($B33,10),$B$6:$R$116,COLUMN()-1,FALSE)-VLOOKUP(FLOOR($B33,10),$B$6:$R$116,COLUMN()-1,FALSE))/10+H32)</f>
        <v>19.88120000000001</v>
      </c>
      <c r="I33" s="21">
        <f>IF(MOD($B33,10)=0,VLOOKUP($B33,'[1]R3 Analysis'!$B$16:$X$29,8,FALSE),(VLOOKUP(CEILING($B33,10),$B$6:$R$116,COLUMN()-1,FALSE)-VLOOKUP(FLOOR($B33,10),$B$6:$R$116,COLUMN()-1,FALSE))/10+I32)</f>
        <v>1.9851000000000005</v>
      </c>
      <c r="J33" s="21">
        <f>IF(MOD($B33,10)=0,VLOOKUP($B33,'[1]R3 Analysis'!$B$16:$X$29,15,FALSE),(VLOOKUP(CEILING($B33,10),$B$6:$R$116,COLUMN()-1,FALSE)-VLOOKUP(FLOOR($B33,10),$B$6:$R$116,COLUMN()-1,FALSE))/10+J32)</f>
        <v>4.0922999999999998</v>
      </c>
      <c r="K33" s="21">
        <f>IF(MOD($B33,10)=0,VLOOKUP($B33,'[1]R3 Analysis'!$B$16:$X$29,22,FALSE),(VLOOKUP(CEILING($B33,10),$B$6:$R$116,COLUMN()-1,FALSE)-VLOOKUP(FLOOR($B33,10),$B$6:$R$116,COLUMN()-1,FALSE))/10+K32)</f>
        <v>20.8751</v>
      </c>
      <c r="L33" s="21">
        <f>IF(MOD($B33,10)=0,VLOOKUP($B33,'[1]R4 Analysis'!$B$16:$X$29,8,FALSE),(VLOOKUP(CEILING($B33,10),$B$6:$R$116,COLUMN()-1,FALSE)-VLOOKUP(FLOOR($B33,10),$B$6:$R$116,COLUMN()-1,FALSE))/10+L32)</f>
        <v>0.47389999999999988</v>
      </c>
      <c r="M33" s="21">
        <f>IF(MOD($B33,10)=0,VLOOKUP($B33,'[1]R4 Analysis'!$B$16:$X$29,15,FALSE),(VLOOKUP(CEILING($B33,10),$B$6:$R$116,COLUMN()-1,FALSE)-VLOOKUP(FLOOR($B33,10),$B$6:$R$116,COLUMN()-1,FALSE))/10+M32)</f>
        <v>1.6343000000000001</v>
      </c>
      <c r="N33" s="21">
        <f>IF(MOD($B33,10)=0,VLOOKUP($B33,'[1]R4 Analysis'!$B$16:$X$29,22,FALSE),(VLOOKUP(CEILING($B33,10),$B$6:$R$116,COLUMN()-1,FALSE)-VLOOKUP(FLOOR($B33,10),$B$6:$R$116,COLUMN()-1,FALSE))/10+N32)</f>
        <v>8.5817999999999977</v>
      </c>
      <c r="O33" s="21">
        <f>IF(MOD($B33,10)=0,VLOOKUP($B33,'[1]R5 Analysis'!$B$16:$X$29,8,FALSE),(VLOOKUP(CEILING($B33,10),$B$6:$R$116,COLUMN()-1,FALSE)-VLOOKUP(FLOOR($B33,10),$B$6:$R$116,COLUMN()-1,FALSE))/10+O32)</f>
        <v>0.38280000000000008</v>
      </c>
      <c r="P33" s="21">
        <f>IF(MOD($B33,10)=0,VLOOKUP($B33,'[1]R5 Analysis'!$B$16:$X$29,15,FALSE),(VLOOKUP(CEILING($B33,10),$B$6:$R$116,COLUMN()-1,FALSE)-VLOOKUP(FLOOR($B33,10),$B$6:$R$116,COLUMN()-1,FALSE))/10+P32)</f>
        <v>1.3739999999999992</v>
      </c>
      <c r="Q33" s="21">
        <f>IF(MOD($B33,10)=0,VLOOKUP($B33,'[1]R5 Analysis'!$B$16:$X$29,22,FALSE),(VLOOKUP(CEILING($B33,10),$B$6:$R$116,COLUMN()-1,FALSE)-VLOOKUP(FLOOR($B33,10),$B$6:$R$116,COLUMN()-1,FALSE))/10+Q32)</f>
        <v>7.1159999999999988</v>
      </c>
      <c r="R33" s="21">
        <f>IF(MOD($B33,10)=0,VLOOKUP($B33,'[1]R6 Analysis'!$B$16:$X$29,8,FALSE),(VLOOKUP(CEILING($B33,10),$B$6:$R$116,COLUMN()-1,FALSE)-VLOOKUP(FLOOR($B33,10),$B$6:$R$116,COLUMN()-1,FALSE))/10+R32)</f>
        <v>0.24430000000000007</v>
      </c>
      <c r="S33" s="21">
        <f>IF(MOD($B33,10)=0,VLOOKUP($B33,'[1]R6 Analysis'!$B$16:$X$29,15,FALSE),(VLOOKUP(CEILING($B33,10),$B$6:$T$116,COLUMN()-1,FALSE)-VLOOKUP(FLOOR($B33,10),$B$6:$T$116,COLUMN()-1,FALSE))/10+S32)</f>
        <v>0.68749999999999967</v>
      </c>
      <c r="T33" s="21">
        <f>IF(MOD($B33,10)=0,VLOOKUP($B33,'[1]R6 Analysis'!$B$16:$X$29,22,FALSE),(VLOOKUP(CEILING($B33,10),$B$6:$T$116,COLUMN()-1,FALSE)-VLOOKUP(FLOOR($B33,10),$B$6:$T$116,COLUMN()-1,FALSE))/10+T32)</f>
        <v>3.9091</v>
      </c>
      <c r="U33" s="21">
        <f t="shared" si="0"/>
        <v>86.316400000000002</v>
      </c>
    </row>
    <row r="34" spans="2:21">
      <c r="B34" s="18">
        <f t="shared" si="1"/>
        <v>2048</v>
      </c>
      <c r="C34" s="21">
        <f>IF(MOD($B34,10)=0,VLOOKUP($B34,'[1]R1 Analysis'!$B$16:$X$29,8,FALSE),(VLOOKUP(CEILING($B34,10),$B$6:$R$116,COLUMN()-1,FALSE)-VLOOKUP(FLOOR($B34,10),$B$6:$R$116,COLUMN()-1,FALSE))/10+C33)</f>
        <v>0.59259999999999979</v>
      </c>
      <c r="D34" s="21">
        <f>IF(MOD($B34,10)=0,VLOOKUP($B34,'[1]R1 Analysis'!$B$16:$X$29,15,FALSE),(VLOOKUP(CEILING($B34,10),$B$6:$R$116,COLUMN()-1,FALSE)-VLOOKUP(FLOOR($B34,10),$B$6:$R$116,COLUMN()-1,FALSE))/10+D33)</f>
        <v>1.8853999999999993</v>
      </c>
      <c r="E34" s="21">
        <f>IF(MOD($B34,10)=0,VLOOKUP($B34,'[1]R1 Analysis'!$B$16:$X$29,22,FALSE),(VLOOKUP(CEILING($B34,10),$B$6:$R$116,COLUMN()-1,FALSE)-VLOOKUP(FLOOR($B34,10),$B$6:$R$116,COLUMN()-1,FALSE))/10+E33)</f>
        <v>7.6890000000000036</v>
      </c>
      <c r="F34" s="21">
        <f>IF(MOD($B34,10)=0,VLOOKUP($B34,'[1]R2 Analysis'!$B$16:$X$29,8,FALSE),(VLOOKUP(CEILING($B34,10),$B$6:$R$116,COLUMN()-1,FALSE)-VLOOKUP(FLOOR($B34,10),$B$6:$R$116,COLUMN()-1,FALSE))/10+F33)</f>
        <v>1.2727999999999995</v>
      </c>
      <c r="G34" s="21">
        <f>IF(MOD($B34,10)=0,VLOOKUP($B34,'[1]R2 Analysis'!$B$16:$X$29,15,FALSE),(VLOOKUP(CEILING($B34,10),$B$6:$R$116,COLUMN()-1,FALSE)-VLOOKUP(FLOOR($B34,10),$B$6:$R$116,COLUMN()-1,FALSE))/10+G33)</f>
        <v>3.694199999999999</v>
      </c>
      <c r="H34" s="21">
        <f>IF(MOD($B34,10)=0,VLOOKUP($B34,'[1]R2 Analysis'!$B$16:$X$29,22,FALSE),(VLOOKUP(CEILING($B34,10),$B$6:$R$116,COLUMN()-1,FALSE)-VLOOKUP(FLOOR($B34,10),$B$6:$R$116,COLUMN()-1,FALSE))/10+H33)</f>
        <v>19.953800000000012</v>
      </c>
      <c r="I34" s="21">
        <f>IF(MOD($B34,10)=0,VLOOKUP($B34,'[1]R3 Analysis'!$B$16:$X$29,8,FALSE),(VLOOKUP(CEILING($B34,10),$B$6:$R$116,COLUMN()-1,FALSE)-VLOOKUP(FLOOR($B34,10),$B$6:$R$116,COLUMN()-1,FALSE))/10+I33)</f>
        <v>1.9924000000000006</v>
      </c>
      <c r="J34" s="21">
        <f>IF(MOD($B34,10)=0,VLOOKUP($B34,'[1]R3 Analysis'!$B$16:$X$29,15,FALSE),(VLOOKUP(CEILING($B34,10),$B$6:$R$116,COLUMN()-1,FALSE)-VLOOKUP(FLOOR($B34,10),$B$6:$R$116,COLUMN()-1,FALSE))/10+J33)</f>
        <v>4.1071999999999997</v>
      </c>
      <c r="K34" s="21">
        <f>IF(MOD($B34,10)=0,VLOOKUP($B34,'[1]R3 Analysis'!$B$16:$X$29,22,FALSE),(VLOOKUP(CEILING($B34,10),$B$6:$R$116,COLUMN()-1,FALSE)-VLOOKUP(FLOOR($B34,10),$B$6:$R$116,COLUMN()-1,FALSE))/10+K33)</f>
        <v>20.9514</v>
      </c>
      <c r="L34" s="21">
        <f>IF(MOD($B34,10)=0,VLOOKUP($B34,'[1]R4 Analysis'!$B$16:$X$29,8,FALSE),(VLOOKUP(CEILING($B34,10),$B$6:$R$116,COLUMN()-1,FALSE)-VLOOKUP(FLOOR($B34,10),$B$6:$R$116,COLUMN()-1,FALSE))/10+L33)</f>
        <v>0.47559999999999986</v>
      </c>
      <c r="M34" s="21">
        <f>IF(MOD($B34,10)=0,VLOOKUP($B34,'[1]R4 Analysis'!$B$16:$X$29,15,FALSE),(VLOOKUP(CEILING($B34,10),$B$6:$R$116,COLUMN()-1,FALSE)-VLOOKUP(FLOOR($B34,10),$B$6:$R$116,COLUMN()-1,FALSE))/10+M33)</f>
        <v>1.6402000000000001</v>
      </c>
      <c r="N34" s="21">
        <f>IF(MOD($B34,10)=0,VLOOKUP($B34,'[1]R4 Analysis'!$B$16:$X$29,22,FALSE),(VLOOKUP(CEILING($B34,10),$B$6:$R$116,COLUMN()-1,FALSE)-VLOOKUP(FLOOR($B34,10),$B$6:$R$116,COLUMN()-1,FALSE))/10+N33)</f>
        <v>8.6131999999999973</v>
      </c>
      <c r="O34" s="21">
        <f>IF(MOD($B34,10)=0,VLOOKUP($B34,'[1]R5 Analysis'!$B$16:$X$29,8,FALSE),(VLOOKUP(CEILING($B34,10),$B$6:$R$116,COLUMN()-1,FALSE)-VLOOKUP(FLOOR($B34,10),$B$6:$R$116,COLUMN()-1,FALSE))/10+O33)</f>
        <v>0.3842000000000001</v>
      </c>
      <c r="P34" s="21">
        <f>IF(MOD($B34,10)=0,VLOOKUP($B34,'[1]R5 Analysis'!$B$16:$X$29,15,FALSE),(VLOOKUP(CEILING($B34,10),$B$6:$R$116,COLUMN()-1,FALSE)-VLOOKUP(FLOOR($B34,10),$B$6:$R$116,COLUMN()-1,FALSE))/10+P33)</f>
        <v>1.3789999999999991</v>
      </c>
      <c r="Q34" s="21">
        <f>IF(MOD($B34,10)=0,VLOOKUP($B34,'[1]R5 Analysis'!$B$16:$X$29,22,FALSE),(VLOOKUP(CEILING($B34,10),$B$6:$R$116,COLUMN()-1,FALSE)-VLOOKUP(FLOOR($B34,10),$B$6:$R$116,COLUMN()-1,FALSE))/10+Q33)</f>
        <v>7.1419999999999986</v>
      </c>
      <c r="R34" s="21">
        <f>IF(MOD($B34,10)=0,VLOOKUP($B34,'[1]R6 Analysis'!$B$16:$X$29,8,FALSE),(VLOOKUP(CEILING($B34,10),$B$6:$R$116,COLUMN()-1,FALSE)-VLOOKUP(FLOOR($B34,10),$B$6:$R$116,COLUMN()-1,FALSE))/10+R33)</f>
        <v>0.24520000000000008</v>
      </c>
      <c r="S34" s="21">
        <f>IF(MOD($B34,10)=0,VLOOKUP($B34,'[1]R6 Analysis'!$B$16:$X$29,15,FALSE),(VLOOKUP(CEILING($B34,10),$B$6:$T$116,COLUMN()-1,FALSE)-VLOOKUP(FLOOR($B34,10),$B$6:$T$116,COLUMN()-1,FALSE))/10+S33)</f>
        <v>0.68999999999999961</v>
      </c>
      <c r="T34" s="21">
        <f>IF(MOD($B34,10)=0,VLOOKUP($B34,'[1]R6 Analysis'!$B$16:$X$29,22,FALSE),(VLOOKUP(CEILING($B34,10),$B$6:$T$116,COLUMN()-1,FALSE)-VLOOKUP(FLOOR($B34,10),$B$6:$T$116,COLUMN()-1,FALSE))/10+T33)</f>
        <v>3.9234</v>
      </c>
      <c r="U34" s="21">
        <f t="shared" si="0"/>
        <v>86.631600000000006</v>
      </c>
    </row>
    <row r="35" spans="2:21">
      <c r="B35" s="18">
        <f t="shared" si="1"/>
        <v>2049</v>
      </c>
      <c r="C35" s="21">
        <f>IF(MOD($B35,10)=0,VLOOKUP($B35,'[1]R1 Analysis'!$B$16:$X$29,8,FALSE),(VLOOKUP(CEILING($B35,10),$B$6:$R$116,COLUMN()-1,FALSE)-VLOOKUP(FLOOR($B35,10),$B$6:$R$116,COLUMN()-1,FALSE))/10+C34)</f>
        <v>0.59479999999999977</v>
      </c>
      <c r="D35" s="21">
        <f>IF(MOD($B35,10)=0,VLOOKUP($B35,'[1]R1 Analysis'!$B$16:$X$29,15,FALSE),(VLOOKUP(CEILING($B35,10),$B$6:$R$116,COLUMN()-1,FALSE)-VLOOKUP(FLOOR($B35,10),$B$6:$R$116,COLUMN()-1,FALSE))/10+D34)</f>
        <v>1.8921999999999992</v>
      </c>
      <c r="E35" s="21">
        <f>IF(MOD($B35,10)=0,VLOOKUP($B35,'[1]R1 Analysis'!$B$16:$X$29,22,FALSE),(VLOOKUP(CEILING($B35,10),$B$6:$R$116,COLUMN()-1,FALSE)-VLOOKUP(FLOOR($B35,10),$B$6:$R$116,COLUMN()-1,FALSE))/10+E34)</f>
        <v>7.7170000000000041</v>
      </c>
      <c r="F35" s="21">
        <f>IF(MOD($B35,10)=0,VLOOKUP($B35,'[1]R2 Analysis'!$B$16:$X$29,8,FALSE),(VLOOKUP(CEILING($B35,10),$B$6:$R$116,COLUMN()-1,FALSE)-VLOOKUP(FLOOR($B35,10),$B$6:$R$116,COLUMN()-1,FALSE))/10+F34)</f>
        <v>1.2773999999999994</v>
      </c>
      <c r="G35" s="21">
        <f>IF(MOD($B35,10)=0,VLOOKUP($B35,'[1]R2 Analysis'!$B$16:$X$29,15,FALSE),(VLOOKUP(CEILING($B35,10),$B$6:$R$116,COLUMN()-1,FALSE)-VLOOKUP(FLOOR($B35,10),$B$6:$R$116,COLUMN()-1,FALSE))/10+G34)</f>
        <v>3.7075999999999989</v>
      </c>
      <c r="H35" s="21">
        <f>IF(MOD($B35,10)=0,VLOOKUP($B35,'[1]R2 Analysis'!$B$16:$X$29,22,FALSE),(VLOOKUP(CEILING($B35,10),$B$6:$R$116,COLUMN()-1,FALSE)-VLOOKUP(FLOOR($B35,10),$B$6:$R$116,COLUMN()-1,FALSE))/10+H34)</f>
        <v>20.026400000000013</v>
      </c>
      <c r="I35" s="21">
        <f>IF(MOD($B35,10)=0,VLOOKUP($B35,'[1]R3 Analysis'!$B$16:$X$29,8,FALSE),(VLOOKUP(CEILING($B35,10),$B$6:$R$116,COLUMN()-1,FALSE)-VLOOKUP(FLOOR($B35,10),$B$6:$R$116,COLUMN()-1,FALSE))/10+I34)</f>
        <v>1.9997000000000007</v>
      </c>
      <c r="J35" s="21">
        <f>IF(MOD($B35,10)=0,VLOOKUP($B35,'[1]R3 Analysis'!$B$16:$X$29,15,FALSE),(VLOOKUP(CEILING($B35,10),$B$6:$R$116,COLUMN()-1,FALSE)-VLOOKUP(FLOOR($B35,10),$B$6:$R$116,COLUMN()-1,FALSE))/10+J34)</f>
        <v>4.1220999999999997</v>
      </c>
      <c r="K35" s="21">
        <f>IF(MOD($B35,10)=0,VLOOKUP($B35,'[1]R3 Analysis'!$B$16:$X$29,22,FALSE),(VLOOKUP(CEILING($B35,10),$B$6:$R$116,COLUMN()-1,FALSE)-VLOOKUP(FLOOR($B35,10),$B$6:$R$116,COLUMN()-1,FALSE))/10+K34)</f>
        <v>21.027699999999999</v>
      </c>
      <c r="L35" s="21">
        <f>IF(MOD($B35,10)=0,VLOOKUP($B35,'[1]R4 Analysis'!$B$16:$X$29,8,FALSE),(VLOOKUP(CEILING($B35,10),$B$6:$R$116,COLUMN()-1,FALSE)-VLOOKUP(FLOOR($B35,10),$B$6:$R$116,COLUMN()-1,FALSE))/10+L34)</f>
        <v>0.47729999999999984</v>
      </c>
      <c r="M35" s="21">
        <f>IF(MOD($B35,10)=0,VLOOKUP($B35,'[1]R4 Analysis'!$B$16:$X$29,15,FALSE),(VLOOKUP(CEILING($B35,10),$B$6:$R$116,COLUMN()-1,FALSE)-VLOOKUP(FLOOR($B35,10),$B$6:$R$116,COLUMN()-1,FALSE))/10+M34)</f>
        <v>1.6461000000000001</v>
      </c>
      <c r="N35" s="21">
        <f>IF(MOD($B35,10)=0,VLOOKUP($B35,'[1]R4 Analysis'!$B$16:$X$29,22,FALSE),(VLOOKUP(CEILING($B35,10),$B$6:$R$116,COLUMN()-1,FALSE)-VLOOKUP(FLOOR($B35,10),$B$6:$R$116,COLUMN()-1,FALSE))/10+N34)</f>
        <v>8.644599999999997</v>
      </c>
      <c r="O35" s="21">
        <f>IF(MOD($B35,10)=0,VLOOKUP($B35,'[1]R5 Analysis'!$B$16:$X$29,8,FALSE),(VLOOKUP(CEILING($B35,10),$B$6:$R$116,COLUMN()-1,FALSE)-VLOOKUP(FLOOR($B35,10),$B$6:$R$116,COLUMN()-1,FALSE))/10+O34)</f>
        <v>0.38560000000000011</v>
      </c>
      <c r="P35" s="21">
        <f>IF(MOD($B35,10)=0,VLOOKUP($B35,'[1]R5 Analysis'!$B$16:$X$29,15,FALSE),(VLOOKUP(CEILING($B35,10),$B$6:$R$116,COLUMN()-1,FALSE)-VLOOKUP(FLOOR($B35,10),$B$6:$R$116,COLUMN()-1,FALSE))/10+P34)</f>
        <v>1.383999999999999</v>
      </c>
      <c r="Q35" s="21">
        <f>IF(MOD($B35,10)=0,VLOOKUP($B35,'[1]R5 Analysis'!$B$16:$X$29,22,FALSE),(VLOOKUP(CEILING($B35,10),$B$6:$R$116,COLUMN()-1,FALSE)-VLOOKUP(FLOOR($B35,10),$B$6:$R$116,COLUMN()-1,FALSE))/10+Q34)</f>
        <v>7.1679999999999984</v>
      </c>
      <c r="R35" s="21">
        <f>IF(MOD($B35,10)=0,VLOOKUP($B35,'[1]R6 Analysis'!$B$16:$X$29,8,FALSE),(VLOOKUP(CEILING($B35,10),$B$6:$R$116,COLUMN()-1,FALSE)-VLOOKUP(FLOOR($B35,10),$B$6:$R$116,COLUMN()-1,FALSE))/10+R34)</f>
        <v>0.2461000000000001</v>
      </c>
      <c r="S35" s="21">
        <f>IF(MOD($B35,10)=0,VLOOKUP($B35,'[1]R6 Analysis'!$B$16:$X$29,15,FALSE),(VLOOKUP(CEILING($B35,10),$B$6:$T$116,COLUMN()-1,FALSE)-VLOOKUP(FLOOR($B35,10),$B$6:$T$116,COLUMN()-1,FALSE))/10+S34)</f>
        <v>0.69249999999999956</v>
      </c>
      <c r="T35" s="21">
        <f>IF(MOD($B35,10)=0,VLOOKUP($B35,'[1]R6 Analysis'!$B$16:$X$29,22,FALSE),(VLOOKUP(CEILING($B35,10),$B$6:$T$116,COLUMN()-1,FALSE)-VLOOKUP(FLOOR($B35,10),$B$6:$T$116,COLUMN()-1,FALSE))/10+T34)</f>
        <v>3.9377</v>
      </c>
      <c r="U35" s="21">
        <f t="shared" si="0"/>
        <v>86.94680000000001</v>
      </c>
    </row>
    <row r="36" spans="2:21">
      <c r="B36" s="18">
        <f t="shared" si="1"/>
        <v>2050</v>
      </c>
      <c r="C36" s="21">
        <f>IF(MOD($B36,10)=0,VLOOKUP($B36,'[1]R1 Analysis'!$B$16:$X$29,8,FALSE),(VLOOKUP(CEILING($B36,10),$B$6:$R$116,COLUMN()-1,FALSE)-VLOOKUP(FLOOR($B36,10),$B$6:$R$116,COLUMN()-1,FALSE))/10+C35)</f>
        <v>0.59699999999999998</v>
      </c>
      <c r="D36" s="21">
        <f>IF(MOD($B36,10)=0,VLOOKUP($B36,'[1]R1 Analysis'!$B$16:$X$29,15,FALSE),(VLOOKUP(CEILING($B36,10),$B$6:$R$116,COLUMN()-1,FALSE)-VLOOKUP(FLOOR($B36,10),$B$6:$R$116,COLUMN()-1,FALSE))/10+D35)</f>
        <v>1.899</v>
      </c>
      <c r="E36" s="21">
        <f>IF(MOD($B36,10)=0,VLOOKUP($B36,'[1]R1 Analysis'!$B$16:$X$29,22,FALSE),(VLOOKUP(CEILING($B36,10),$B$6:$R$116,COLUMN()-1,FALSE)-VLOOKUP(FLOOR($B36,10),$B$6:$R$116,COLUMN()-1,FALSE))/10+E35)</f>
        <v>7.7450000000000001</v>
      </c>
      <c r="F36" s="21">
        <f>IF(MOD($B36,10)=0,VLOOKUP($B36,'[1]R2 Analysis'!$B$16:$X$29,8,FALSE),(VLOOKUP(CEILING($B36,10),$B$6:$R$116,COLUMN()-1,FALSE)-VLOOKUP(FLOOR($B36,10),$B$6:$R$116,COLUMN()-1,FALSE))/10+F35)</f>
        <v>1.282</v>
      </c>
      <c r="G36" s="21">
        <f>IF(MOD($B36,10)=0,VLOOKUP($B36,'[1]R2 Analysis'!$B$16:$X$29,15,FALSE),(VLOOKUP(CEILING($B36,10),$B$6:$R$116,COLUMN()-1,FALSE)-VLOOKUP(FLOOR($B36,10),$B$6:$R$116,COLUMN()-1,FALSE))/10+G35)</f>
        <v>3.7210000000000001</v>
      </c>
      <c r="H36" s="21">
        <f>IF(MOD($B36,10)=0,VLOOKUP($B36,'[1]R2 Analysis'!$B$16:$X$29,22,FALSE),(VLOOKUP(CEILING($B36,10),$B$6:$R$116,COLUMN()-1,FALSE)-VLOOKUP(FLOOR($B36,10),$B$6:$R$116,COLUMN()-1,FALSE))/10+H35)</f>
        <v>20.099</v>
      </c>
      <c r="I36" s="21">
        <f>IF(MOD($B36,10)=0,VLOOKUP($B36,'[1]R3 Analysis'!$B$16:$X$29,8,FALSE),(VLOOKUP(CEILING($B36,10),$B$6:$R$116,COLUMN()-1,FALSE)-VLOOKUP(FLOOR($B36,10),$B$6:$R$116,COLUMN()-1,FALSE))/10+I35)</f>
        <v>2.0070000000000001</v>
      </c>
      <c r="J36" s="21">
        <f>IF(MOD($B36,10)=0,VLOOKUP($B36,'[1]R3 Analysis'!$B$16:$X$29,15,FALSE),(VLOOKUP(CEILING($B36,10),$B$6:$R$116,COLUMN()-1,FALSE)-VLOOKUP(FLOOR($B36,10),$B$6:$R$116,COLUMN()-1,FALSE))/10+J35)</f>
        <v>4.1369999999999996</v>
      </c>
      <c r="K36" s="21">
        <f>IF(MOD($B36,10)=0,VLOOKUP($B36,'[1]R3 Analysis'!$B$16:$X$29,22,FALSE),(VLOOKUP(CEILING($B36,10),$B$6:$R$116,COLUMN()-1,FALSE)-VLOOKUP(FLOOR($B36,10),$B$6:$R$116,COLUMN()-1,FALSE))/10+K35)</f>
        <v>21.103999999999999</v>
      </c>
      <c r="L36" s="21">
        <f>IF(MOD($B36,10)=0,VLOOKUP($B36,'[1]R4 Analysis'!$B$16:$X$29,8,FALSE),(VLOOKUP(CEILING($B36,10),$B$6:$R$116,COLUMN()-1,FALSE)-VLOOKUP(FLOOR($B36,10),$B$6:$R$116,COLUMN()-1,FALSE))/10+L35)</f>
        <v>0.47899999999999998</v>
      </c>
      <c r="M36" s="21">
        <f>IF(MOD($B36,10)=0,VLOOKUP($B36,'[1]R4 Analysis'!$B$16:$X$29,15,FALSE),(VLOOKUP(CEILING($B36,10),$B$6:$R$116,COLUMN()-1,FALSE)-VLOOKUP(FLOOR($B36,10),$B$6:$R$116,COLUMN()-1,FALSE))/10+M35)</f>
        <v>1.6519999999999999</v>
      </c>
      <c r="N36" s="21">
        <f>IF(MOD($B36,10)=0,VLOOKUP($B36,'[1]R4 Analysis'!$B$16:$X$29,22,FALSE),(VLOOKUP(CEILING($B36,10),$B$6:$R$116,COLUMN()-1,FALSE)-VLOOKUP(FLOOR($B36,10),$B$6:$R$116,COLUMN()-1,FALSE))/10+N35)</f>
        <v>8.6760000000000002</v>
      </c>
      <c r="O36" s="21">
        <f>IF(MOD($B36,10)=0,VLOOKUP($B36,'[1]R5 Analysis'!$B$16:$X$29,8,FALSE),(VLOOKUP(CEILING($B36,10),$B$6:$R$116,COLUMN()-1,FALSE)-VLOOKUP(FLOOR($B36,10),$B$6:$R$116,COLUMN()-1,FALSE))/10+O35)</f>
        <v>0.38700000000000001</v>
      </c>
      <c r="P36" s="21">
        <f>IF(MOD($B36,10)=0,VLOOKUP($B36,'[1]R5 Analysis'!$B$16:$X$29,15,FALSE),(VLOOKUP(CEILING($B36,10),$B$6:$R$116,COLUMN()-1,FALSE)-VLOOKUP(FLOOR($B36,10),$B$6:$R$116,COLUMN()-1,FALSE))/10+P35)</f>
        <v>1.389</v>
      </c>
      <c r="Q36" s="21">
        <f>IF(MOD($B36,10)=0,VLOOKUP($B36,'[1]R5 Analysis'!$B$16:$X$29,22,FALSE),(VLOOKUP(CEILING($B36,10),$B$6:$R$116,COLUMN()-1,FALSE)-VLOOKUP(FLOOR($B36,10),$B$6:$R$116,COLUMN()-1,FALSE))/10+Q35)</f>
        <v>7.194</v>
      </c>
      <c r="R36" s="21">
        <f>IF(MOD($B36,10)=0,VLOOKUP($B36,'[1]R6 Analysis'!$B$16:$X$29,8,FALSE),(VLOOKUP(CEILING($B36,10),$B$6:$R$116,COLUMN()-1,FALSE)-VLOOKUP(FLOOR($B36,10),$B$6:$R$116,COLUMN()-1,FALSE))/10+R35)</f>
        <v>0.247</v>
      </c>
      <c r="S36" s="21">
        <f>IF(MOD($B36,10)=0,VLOOKUP($B36,'[1]R6 Analysis'!$B$16:$X$29,15,FALSE),(VLOOKUP(CEILING($B36,10),$B$6:$T$116,COLUMN()-1,FALSE)-VLOOKUP(FLOOR($B36,10),$B$6:$T$116,COLUMN()-1,FALSE))/10+S35)</f>
        <v>0.69499999999999995</v>
      </c>
      <c r="T36" s="21">
        <f>IF(MOD($B36,10)=0,VLOOKUP($B36,'[1]R6 Analysis'!$B$16:$X$29,22,FALSE),(VLOOKUP(CEILING($B36,10),$B$6:$T$116,COLUMN()-1,FALSE)-VLOOKUP(FLOOR($B36,10),$B$6:$T$116,COLUMN()-1,FALSE))/10+T35)</f>
        <v>3.952</v>
      </c>
      <c r="U36" s="21">
        <f t="shared" si="0"/>
        <v>87.261999999999986</v>
      </c>
    </row>
    <row r="37" spans="2:21">
      <c r="B37" s="18">
        <f t="shared" si="1"/>
        <v>2051</v>
      </c>
      <c r="C37" s="21">
        <f>IF(MOD($B37,10)=0,VLOOKUP($B37,'[1]R1 Analysis'!$B$16:$X$29,8,FALSE),(VLOOKUP(CEILING($B37,10),$B$6:$R$116,COLUMN()-1,FALSE)-VLOOKUP(FLOOR($B37,10),$B$6:$R$116,COLUMN()-1,FALSE))/10+C36)</f>
        <v>0.59749999999999992</v>
      </c>
      <c r="D37" s="21">
        <f>IF(MOD($B37,10)=0,VLOOKUP($B37,'[1]R1 Analysis'!$B$16:$X$29,15,FALSE),(VLOOKUP(CEILING($B37,10),$B$6:$R$116,COLUMN()-1,FALSE)-VLOOKUP(FLOOR($B37,10),$B$6:$R$116,COLUMN()-1,FALSE))/10+D36)</f>
        <v>1.9009</v>
      </c>
      <c r="E37" s="21">
        <f>IF(MOD($B37,10)=0,VLOOKUP($B37,'[1]R1 Analysis'!$B$16:$X$29,22,FALSE),(VLOOKUP(CEILING($B37,10),$B$6:$R$116,COLUMN()-1,FALSE)-VLOOKUP(FLOOR($B37,10),$B$6:$R$116,COLUMN()-1,FALSE))/10+E36)</f>
        <v>7.7523999999999997</v>
      </c>
      <c r="F37" s="21">
        <f>IF(MOD($B37,10)=0,VLOOKUP($B37,'[1]R2 Analysis'!$B$16:$X$29,8,FALSE),(VLOOKUP(CEILING($B37,10),$B$6:$R$116,COLUMN()-1,FALSE)-VLOOKUP(FLOOR($B37,10),$B$6:$R$116,COLUMN()-1,FALSE))/10+F36)</f>
        <v>1.2832000000000001</v>
      </c>
      <c r="G37" s="21">
        <f>IF(MOD($B37,10)=0,VLOOKUP($B37,'[1]R2 Analysis'!$B$16:$X$29,15,FALSE),(VLOOKUP(CEILING($B37,10),$B$6:$R$116,COLUMN()-1,FALSE)-VLOOKUP(FLOOR($B37,10),$B$6:$R$116,COLUMN()-1,FALSE))/10+G36)</f>
        <v>3.7246000000000001</v>
      </c>
      <c r="H37" s="21">
        <f>IF(MOD($B37,10)=0,VLOOKUP($B37,'[1]R2 Analysis'!$B$16:$X$29,22,FALSE),(VLOOKUP(CEILING($B37,10),$B$6:$R$116,COLUMN()-1,FALSE)-VLOOKUP(FLOOR($B37,10),$B$6:$R$116,COLUMN()-1,FALSE))/10+H36)</f>
        <v>20.118400000000001</v>
      </c>
      <c r="I37" s="21">
        <f>IF(MOD($B37,10)=0,VLOOKUP($B37,'[1]R3 Analysis'!$B$16:$X$29,8,FALSE),(VLOOKUP(CEILING($B37,10),$B$6:$R$116,COLUMN()-1,FALSE)-VLOOKUP(FLOOR($B37,10),$B$6:$R$116,COLUMN()-1,FALSE))/10+I36)</f>
        <v>2.0089000000000001</v>
      </c>
      <c r="J37" s="21">
        <f>IF(MOD($B37,10)=0,VLOOKUP($B37,'[1]R3 Analysis'!$B$16:$X$29,15,FALSE),(VLOOKUP(CEILING($B37,10),$B$6:$R$116,COLUMN()-1,FALSE)-VLOOKUP(FLOOR($B37,10),$B$6:$R$116,COLUMN()-1,FALSE))/10+J36)</f>
        <v>4.141</v>
      </c>
      <c r="K37" s="21">
        <f>IF(MOD($B37,10)=0,VLOOKUP($B37,'[1]R3 Analysis'!$B$16:$X$29,22,FALSE),(VLOOKUP(CEILING($B37,10),$B$6:$R$116,COLUMN()-1,FALSE)-VLOOKUP(FLOOR($B37,10),$B$6:$R$116,COLUMN()-1,FALSE))/10+K36)</f>
        <v>21.124299999999998</v>
      </c>
      <c r="L37" s="21">
        <f>IF(MOD($B37,10)=0,VLOOKUP($B37,'[1]R4 Analysis'!$B$16:$X$29,8,FALSE),(VLOOKUP(CEILING($B37,10),$B$6:$R$116,COLUMN()-1,FALSE)-VLOOKUP(FLOOR($B37,10),$B$6:$R$116,COLUMN()-1,FALSE))/10+L36)</f>
        <v>0.47949999999999998</v>
      </c>
      <c r="M37" s="21">
        <f>IF(MOD($B37,10)=0,VLOOKUP($B37,'[1]R4 Analysis'!$B$16:$X$29,15,FALSE),(VLOOKUP(CEILING($B37,10),$B$6:$R$116,COLUMN()-1,FALSE)-VLOOKUP(FLOOR($B37,10),$B$6:$R$116,COLUMN()-1,FALSE))/10+M36)</f>
        <v>1.6536</v>
      </c>
      <c r="N37" s="21">
        <f>IF(MOD($B37,10)=0,VLOOKUP($B37,'[1]R4 Analysis'!$B$16:$X$29,22,FALSE),(VLOOKUP(CEILING($B37,10),$B$6:$R$116,COLUMN()-1,FALSE)-VLOOKUP(FLOOR($B37,10),$B$6:$R$116,COLUMN()-1,FALSE))/10+N36)</f>
        <v>8.6843000000000004</v>
      </c>
      <c r="O37" s="21">
        <f>IF(MOD($B37,10)=0,VLOOKUP($B37,'[1]R5 Analysis'!$B$16:$X$29,8,FALSE),(VLOOKUP(CEILING($B37,10),$B$6:$R$116,COLUMN()-1,FALSE)-VLOOKUP(FLOOR($B37,10),$B$6:$R$116,COLUMN()-1,FALSE))/10+O36)</f>
        <v>0.38730000000000003</v>
      </c>
      <c r="P37" s="21">
        <f>IF(MOD($B37,10)=0,VLOOKUP($B37,'[1]R5 Analysis'!$B$16:$X$29,15,FALSE),(VLOOKUP(CEILING($B37,10),$B$6:$R$116,COLUMN()-1,FALSE)-VLOOKUP(FLOOR($B37,10),$B$6:$R$116,COLUMN()-1,FALSE))/10+P36)</f>
        <v>1.3904000000000001</v>
      </c>
      <c r="Q37" s="21">
        <f>IF(MOD($B37,10)=0,VLOOKUP($B37,'[1]R5 Analysis'!$B$16:$X$29,22,FALSE),(VLOOKUP(CEILING($B37,10),$B$6:$R$116,COLUMN()-1,FALSE)-VLOOKUP(FLOOR($B37,10),$B$6:$R$116,COLUMN()-1,FALSE))/10+Q36)</f>
        <v>7.2008999999999999</v>
      </c>
      <c r="R37" s="21">
        <f>IF(MOD($B37,10)=0,VLOOKUP($B37,'[1]R6 Analysis'!$B$16:$X$29,8,FALSE),(VLOOKUP(CEILING($B37,10),$B$6:$R$116,COLUMN()-1,FALSE)-VLOOKUP(FLOOR($B37,10),$B$6:$R$116,COLUMN()-1,FALSE))/10+R36)</f>
        <v>0.2472</v>
      </c>
      <c r="S37" s="21">
        <f>IF(MOD($B37,10)=0,VLOOKUP($B37,'[1]R6 Analysis'!$B$16:$X$29,15,FALSE),(VLOOKUP(CEILING($B37,10),$B$6:$T$116,COLUMN()-1,FALSE)-VLOOKUP(FLOOR($B37,10),$B$6:$T$116,COLUMN()-1,FALSE))/10+S36)</f>
        <v>0.69569999999999999</v>
      </c>
      <c r="T37" s="21">
        <f>IF(MOD($B37,10)=0,VLOOKUP($B37,'[1]R6 Analysis'!$B$16:$X$29,22,FALSE),(VLOOKUP(CEILING($B37,10),$B$6:$T$116,COLUMN()-1,FALSE)-VLOOKUP(FLOOR($B37,10),$B$6:$T$116,COLUMN()-1,FALSE))/10+T36)</f>
        <v>3.9558</v>
      </c>
      <c r="U37" s="21">
        <f t="shared" si="0"/>
        <v>87.345900000000015</v>
      </c>
    </row>
    <row r="38" spans="2:21">
      <c r="B38" s="18">
        <f t="shared" si="1"/>
        <v>2052</v>
      </c>
      <c r="C38" s="21">
        <f>IF(MOD($B38,10)=0,VLOOKUP($B38,'[1]R1 Analysis'!$B$16:$X$29,8,FALSE),(VLOOKUP(CEILING($B38,10),$B$6:$R$116,COLUMN()-1,FALSE)-VLOOKUP(FLOOR($B38,10),$B$6:$R$116,COLUMN()-1,FALSE))/10+C37)</f>
        <v>0.59799999999999986</v>
      </c>
      <c r="D38" s="21">
        <f>IF(MOD($B38,10)=0,VLOOKUP($B38,'[1]R1 Analysis'!$B$16:$X$29,15,FALSE),(VLOOKUP(CEILING($B38,10),$B$6:$R$116,COLUMN()-1,FALSE)-VLOOKUP(FLOOR($B38,10),$B$6:$R$116,COLUMN()-1,FALSE))/10+D37)</f>
        <v>1.9028</v>
      </c>
      <c r="E38" s="21">
        <f>IF(MOD($B38,10)=0,VLOOKUP($B38,'[1]R1 Analysis'!$B$16:$X$29,22,FALSE),(VLOOKUP(CEILING($B38,10),$B$6:$R$116,COLUMN()-1,FALSE)-VLOOKUP(FLOOR($B38,10),$B$6:$R$116,COLUMN()-1,FALSE))/10+E37)</f>
        <v>7.7597999999999994</v>
      </c>
      <c r="F38" s="21">
        <f>IF(MOD($B38,10)=0,VLOOKUP($B38,'[1]R2 Analysis'!$B$16:$X$29,8,FALSE),(VLOOKUP(CEILING($B38,10),$B$6:$R$116,COLUMN()-1,FALSE)-VLOOKUP(FLOOR($B38,10),$B$6:$R$116,COLUMN()-1,FALSE))/10+F37)</f>
        <v>1.2844000000000002</v>
      </c>
      <c r="G38" s="21">
        <f>IF(MOD($B38,10)=0,VLOOKUP($B38,'[1]R2 Analysis'!$B$16:$X$29,15,FALSE),(VLOOKUP(CEILING($B38,10),$B$6:$R$116,COLUMN()-1,FALSE)-VLOOKUP(FLOOR($B38,10),$B$6:$R$116,COLUMN()-1,FALSE))/10+G37)</f>
        <v>3.7282000000000002</v>
      </c>
      <c r="H38" s="21">
        <f>IF(MOD($B38,10)=0,VLOOKUP($B38,'[1]R2 Analysis'!$B$16:$X$29,22,FALSE),(VLOOKUP(CEILING($B38,10),$B$6:$R$116,COLUMN()-1,FALSE)-VLOOKUP(FLOOR($B38,10),$B$6:$R$116,COLUMN()-1,FALSE))/10+H37)</f>
        <v>20.137800000000002</v>
      </c>
      <c r="I38" s="21">
        <f>IF(MOD($B38,10)=0,VLOOKUP($B38,'[1]R3 Analysis'!$B$16:$X$29,8,FALSE),(VLOOKUP(CEILING($B38,10),$B$6:$R$116,COLUMN()-1,FALSE)-VLOOKUP(FLOOR($B38,10),$B$6:$R$116,COLUMN()-1,FALSE))/10+I37)</f>
        <v>2.0108000000000001</v>
      </c>
      <c r="J38" s="21">
        <f>IF(MOD($B38,10)=0,VLOOKUP($B38,'[1]R3 Analysis'!$B$16:$X$29,15,FALSE),(VLOOKUP(CEILING($B38,10),$B$6:$R$116,COLUMN()-1,FALSE)-VLOOKUP(FLOOR($B38,10),$B$6:$R$116,COLUMN()-1,FALSE))/10+J37)</f>
        <v>4.1449999999999996</v>
      </c>
      <c r="K38" s="21">
        <f>IF(MOD($B38,10)=0,VLOOKUP($B38,'[1]R3 Analysis'!$B$16:$X$29,22,FALSE),(VLOOKUP(CEILING($B38,10),$B$6:$R$116,COLUMN()-1,FALSE)-VLOOKUP(FLOOR($B38,10),$B$6:$R$116,COLUMN()-1,FALSE))/10+K37)</f>
        <v>21.144599999999997</v>
      </c>
      <c r="L38" s="21">
        <f>IF(MOD($B38,10)=0,VLOOKUP($B38,'[1]R4 Analysis'!$B$16:$X$29,8,FALSE),(VLOOKUP(CEILING($B38,10),$B$6:$R$116,COLUMN()-1,FALSE)-VLOOKUP(FLOOR($B38,10),$B$6:$R$116,COLUMN()-1,FALSE))/10+L37)</f>
        <v>0.48</v>
      </c>
      <c r="M38" s="21">
        <f>IF(MOD($B38,10)=0,VLOOKUP($B38,'[1]R4 Analysis'!$B$16:$X$29,15,FALSE),(VLOOKUP(CEILING($B38,10),$B$6:$R$116,COLUMN()-1,FALSE)-VLOOKUP(FLOOR($B38,10),$B$6:$R$116,COLUMN()-1,FALSE))/10+M37)</f>
        <v>1.6552</v>
      </c>
      <c r="N38" s="21">
        <f>IF(MOD($B38,10)=0,VLOOKUP($B38,'[1]R4 Analysis'!$B$16:$X$29,22,FALSE),(VLOOKUP(CEILING($B38,10),$B$6:$R$116,COLUMN()-1,FALSE)-VLOOKUP(FLOOR($B38,10),$B$6:$R$116,COLUMN()-1,FALSE))/10+N37)</f>
        <v>8.6926000000000005</v>
      </c>
      <c r="O38" s="21">
        <f>IF(MOD($B38,10)=0,VLOOKUP($B38,'[1]R5 Analysis'!$B$16:$X$29,8,FALSE),(VLOOKUP(CEILING($B38,10),$B$6:$R$116,COLUMN()-1,FALSE)-VLOOKUP(FLOOR($B38,10),$B$6:$R$116,COLUMN()-1,FALSE))/10+O37)</f>
        <v>0.38760000000000006</v>
      </c>
      <c r="P38" s="21">
        <f>IF(MOD($B38,10)=0,VLOOKUP($B38,'[1]R5 Analysis'!$B$16:$X$29,15,FALSE),(VLOOKUP(CEILING($B38,10),$B$6:$R$116,COLUMN()-1,FALSE)-VLOOKUP(FLOOR($B38,10),$B$6:$R$116,COLUMN()-1,FALSE))/10+P37)</f>
        <v>1.3918000000000001</v>
      </c>
      <c r="Q38" s="21">
        <f>IF(MOD($B38,10)=0,VLOOKUP($B38,'[1]R5 Analysis'!$B$16:$X$29,22,FALSE),(VLOOKUP(CEILING($B38,10),$B$6:$R$116,COLUMN()-1,FALSE)-VLOOKUP(FLOOR($B38,10),$B$6:$R$116,COLUMN()-1,FALSE))/10+Q37)</f>
        <v>7.2077999999999998</v>
      </c>
      <c r="R38" s="21">
        <f>IF(MOD($B38,10)=0,VLOOKUP($B38,'[1]R6 Analysis'!$B$16:$X$29,8,FALSE),(VLOOKUP(CEILING($B38,10),$B$6:$R$116,COLUMN()-1,FALSE)-VLOOKUP(FLOOR($B38,10),$B$6:$R$116,COLUMN()-1,FALSE))/10+R37)</f>
        <v>0.24740000000000001</v>
      </c>
      <c r="S38" s="21">
        <f>IF(MOD($B38,10)=0,VLOOKUP($B38,'[1]R6 Analysis'!$B$16:$X$29,15,FALSE),(VLOOKUP(CEILING($B38,10),$B$6:$T$116,COLUMN()-1,FALSE)-VLOOKUP(FLOOR($B38,10),$B$6:$T$116,COLUMN()-1,FALSE))/10+S37)</f>
        <v>0.69640000000000002</v>
      </c>
      <c r="T38" s="21">
        <f>IF(MOD($B38,10)=0,VLOOKUP($B38,'[1]R6 Analysis'!$B$16:$X$29,22,FALSE),(VLOOKUP(CEILING($B38,10),$B$6:$T$116,COLUMN()-1,FALSE)-VLOOKUP(FLOOR($B38,10),$B$6:$T$116,COLUMN()-1,FALSE))/10+T37)</f>
        <v>3.9596</v>
      </c>
      <c r="U38" s="21">
        <f t="shared" si="0"/>
        <v>87.4298</v>
      </c>
    </row>
    <row r="39" spans="2:21">
      <c r="B39" s="18">
        <f t="shared" si="1"/>
        <v>2053</v>
      </c>
      <c r="C39" s="21">
        <f>IF(MOD($B39,10)=0,VLOOKUP($B39,'[1]R1 Analysis'!$B$16:$X$29,8,FALSE),(VLOOKUP(CEILING($B39,10),$B$6:$R$116,COLUMN()-1,FALSE)-VLOOKUP(FLOOR($B39,10),$B$6:$R$116,COLUMN()-1,FALSE))/10+C38)</f>
        <v>0.59849999999999981</v>
      </c>
      <c r="D39" s="21">
        <f>IF(MOD($B39,10)=0,VLOOKUP($B39,'[1]R1 Analysis'!$B$16:$X$29,15,FALSE),(VLOOKUP(CEILING($B39,10),$B$6:$R$116,COLUMN()-1,FALSE)-VLOOKUP(FLOOR($B39,10),$B$6:$R$116,COLUMN()-1,FALSE))/10+D38)</f>
        <v>1.9047000000000001</v>
      </c>
      <c r="E39" s="21">
        <f>IF(MOD($B39,10)=0,VLOOKUP($B39,'[1]R1 Analysis'!$B$16:$X$29,22,FALSE),(VLOOKUP(CEILING($B39,10),$B$6:$R$116,COLUMN()-1,FALSE)-VLOOKUP(FLOOR($B39,10),$B$6:$R$116,COLUMN()-1,FALSE))/10+E38)</f>
        <v>7.767199999999999</v>
      </c>
      <c r="F39" s="21">
        <f>IF(MOD($B39,10)=0,VLOOKUP($B39,'[1]R2 Analysis'!$B$16:$X$29,8,FALSE),(VLOOKUP(CEILING($B39,10),$B$6:$R$116,COLUMN()-1,FALSE)-VLOOKUP(FLOOR($B39,10),$B$6:$R$116,COLUMN()-1,FALSE))/10+F38)</f>
        <v>1.2856000000000003</v>
      </c>
      <c r="G39" s="21">
        <f>IF(MOD($B39,10)=0,VLOOKUP($B39,'[1]R2 Analysis'!$B$16:$X$29,15,FALSE),(VLOOKUP(CEILING($B39,10),$B$6:$R$116,COLUMN()-1,FALSE)-VLOOKUP(FLOOR($B39,10),$B$6:$R$116,COLUMN()-1,FALSE))/10+G38)</f>
        <v>3.7318000000000002</v>
      </c>
      <c r="H39" s="21">
        <f>IF(MOD($B39,10)=0,VLOOKUP($B39,'[1]R2 Analysis'!$B$16:$X$29,22,FALSE),(VLOOKUP(CEILING($B39,10),$B$6:$R$116,COLUMN()-1,FALSE)-VLOOKUP(FLOOR($B39,10),$B$6:$R$116,COLUMN()-1,FALSE))/10+H38)</f>
        <v>20.157200000000003</v>
      </c>
      <c r="I39" s="21">
        <f>IF(MOD($B39,10)=0,VLOOKUP($B39,'[1]R3 Analysis'!$B$16:$X$29,8,FALSE),(VLOOKUP(CEILING($B39,10),$B$6:$R$116,COLUMN()-1,FALSE)-VLOOKUP(FLOOR($B39,10),$B$6:$R$116,COLUMN()-1,FALSE))/10+I38)</f>
        <v>2.0127000000000002</v>
      </c>
      <c r="J39" s="21">
        <f>IF(MOD($B39,10)=0,VLOOKUP($B39,'[1]R3 Analysis'!$B$16:$X$29,15,FALSE),(VLOOKUP(CEILING($B39,10),$B$6:$R$116,COLUMN()-1,FALSE)-VLOOKUP(FLOOR($B39,10),$B$6:$R$116,COLUMN()-1,FALSE))/10+J38)</f>
        <v>4.1489999999999991</v>
      </c>
      <c r="K39" s="21">
        <f>IF(MOD($B39,10)=0,VLOOKUP($B39,'[1]R3 Analysis'!$B$16:$X$29,22,FALSE),(VLOOKUP(CEILING($B39,10),$B$6:$R$116,COLUMN()-1,FALSE)-VLOOKUP(FLOOR($B39,10),$B$6:$R$116,COLUMN()-1,FALSE))/10+K38)</f>
        <v>21.164899999999996</v>
      </c>
      <c r="L39" s="21">
        <f>IF(MOD($B39,10)=0,VLOOKUP($B39,'[1]R4 Analysis'!$B$16:$X$29,8,FALSE),(VLOOKUP(CEILING($B39,10),$B$6:$R$116,COLUMN()-1,FALSE)-VLOOKUP(FLOOR($B39,10),$B$6:$R$116,COLUMN()-1,FALSE))/10+L38)</f>
        <v>0.48049999999999998</v>
      </c>
      <c r="M39" s="21">
        <f>IF(MOD($B39,10)=0,VLOOKUP($B39,'[1]R4 Analysis'!$B$16:$X$29,15,FALSE),(VLOOKUP(CEILING($B39,10),$B$6:$R$116,COLUMN()-1,FALSE)-VLOOKUP(FLOOR($B39,10),$B$6:$R$116,COLUMN()-1,FALSE))/10+M38)</f>
        <v>1.6568000000000001</v>
      </c>
      <c r="N39" s="21">
        <f>IF(MOD($B39,10)=0,VLOOKUP($B39,'[1]R4 Analysis'!$B$16:$X$29,22,FALSE),(VLOOKUP(CEILING($B39,10),$B$6:$R$116,COLUMN()-1,FALSE)-VLOOKUP(FLOOR($B39,10),$B$6:$R$116,COLUMN()-1,FALSE))/10+N38)</f>
        <v>8.7009000000000007</v>
      </c>
      <c r="O39" s="21">
        <f>IF(MOD($B39,10)=0,VLOOKUP($B39,'[1]R5 Analysis'!$B$16:$X$29,8,FALSE),(VLOOKUP(CEILING($B39,10),$B$6:$R$116,COLUMN()-1,FALSE)-VLOOKUP(FLOOR($B39,10),$B$6:$R$116,COLUMN()-1,FALSE))/10+O38)</f>
        <v>0.38790000000000008</v>
      </c>
      <c r="P39" s="21">
        <f>IF(MOD($B39,10)=0,VLOOKUP($B39,'[1]R5 Analysis'!$B$16:$X$29,15,FALSE),(VLOOKUP(CEILING($B39,10),$B$6:$R$116,COLUMN()-1,FALSE)-VLOOKUP(FLOOR($B39,10),$B$6:$R$116,COLUMN()-1,FALSE))/10+P38)</f>
        <v>1.3932000000000002</v>
      </c>
      <c r="Q39" s="21">
        <f>IF(MOD($B39,10)=0,VLOOKUP($B39,'[1]R5 Analysis'!$B$16:$X$29,22,FALSE),(VLOOKUP(CEILING($B39,10),$B$6:$R$116,COLUMN()-1,FALSE)-VLOOKUP(FLOOR($B39,10),$B$6:$R$116,COLUMN()-1,FALSE))/10+Q38)</f>
        <v>7.2146999999999997</v>
      </c>
      <c r="R39" s="21">
        <f>IF(MOD($B39,10)=0,VLOOKUP($B39,'[1]R6 Analysis'!$B$16:$X$29,8,FALSE),(VLOOKUP(CEILING($B39,10),$B$6:$R$116,COLUMN()-1,FALSE)-VLOOKUP(FLOOR($B39,10),$B$6:$R$116,COLUMN()-1,FALSE))/10+R38)</f>
        <v>0.24760000000000001</v>
      </c>
      <c r="S39" s="21">
        <f>IF(MOD($B39,10)=0,VLOOKUP($B39,'[1]R6 Analysis'!$B$16:$X$29,15,FALSE),(VLOOKUP(CEILING($B39,10),$B$6:$T$116,COLUMN()-1,FALSE)-VLOOKUP(FLOOR($B39,10),$B$6:$T$116,COLUMN()-1,FALSE))/10+S38)</f>
        <v>0.69710000000000005</v>
      </c>
      <c r="T39" s="21">
        <f>IF(MOD($B39,10)=0,VLOOKUP($B39,'[1]R6 Analysis'!$B$16:$X$29,22,FALSE),(VLOOKUP(CEILING($B39,10),$B$6:$T$116,COLUMN()-1,FALSE)-VLOOKUP(FLOOR($B39,10),$B$6:$T$116,COLUMN()-1,FALSE))/10+T38)</f>
        <v>3.9634</v>
      </c>
      <c r="U39" s="21">
        <f t="shared" si="0"/>
        <v>87.513700000000028</v>
      </c>
    </row>
    <row r="40" spans="2:21">
      <c r="B40" s="18">
        <f t="shared" si="1"/>
        <v>2054</v>
      </c>
      <c r="C40" s="21">
        <f>IF(MOD($B40,10)=0,VLOOKUP($B40,'[1]R1 Analysis'!$B$16:$X$29,8,FALSE),(VLOOKUP(CEILING($B40,10),$B$6:$R$116,COLUMN()-1,FALSE)-VLOOKUP(FLOOR($B40,10),$B$6:$R$116,COLUMN()-1,FALSE))/10+C39)</f>
        <v>0.59899999999999975</v>
      </c>
      <c r="D40" s="21">
        <f>IF(MOD($B40,10)=0,VLOOKUP($B40,'[1]R1 Analysis'!$B$16:$X$29,15,FALSE),(VLOOKUP(CEILING($B40,10),$B$6:$R$116,COLUMN()-1,FALSE)-VLOOKUP(FLOOR($B40,10),$B$6:$R$116,COLUMN()-1,FALSE))/10+D39)</f>
        <v>1.9066000000000001</v>
      </c>
      <c r="E40" s="21">
        <f>IF(MOD($B40,10)=0,VLOOKUP($B40,'[1]R1 Analysis'!$B$16:$X$29,22,FALSE),(VLOOKUP(CEILING($B40,10),$B$6:$R$116,COLUMN()-1,FALSE)-VLOOKUP(FLOOR($B40,10),$B$6:$R$116,COLUMN()-1,FALSE))/10+E39)</f>
        <v>7.7745999999999986</v>
      </c>
      <c r="F40" s="21">
        <f>IF(MOD($B40,10)=0,VLOOKUP($B40,'[1]R2 Analysis'!$B$16:$X$29,8,FALSE),(VLOOKUP(CEILING($B40,10),$B$6:$R$116,COLUMN()-1,FALSE)-VLOOKUP(FLOOR($B40,10),$B$6:$R$116,COLUMN()-1,FALSE))/10+F39)</f>
        <v>1.2868000000000004</v>
      </c>
      <c r="G40" s="21">
        <f>IF(MOD($B40,10)=0,VLOOKUP($B40,'[1]R2 Analysis'!$B$16:$X$29,15,FALSE),(VLOOKUP(CEILING($B40,10),$B$6:$R$116,COLUMN()-1,FALSE)-VLOOKUP(FLOOR($B40,10),$B$6:$R$116,COLUMN()-1,FALSE))/10+G39)</f>
        <v>3.7354000000000003</v>
      </c>
      <c r="H40" s="21">
        <f>IF(MOD($B40,10)=0,VLOOKUP($B40,'[1]R2 Analysis'!$B$16:$X$29,22,FALSE),(VLOOKUP(CEILING($B40,10),$B$6:$R$116,COLUMN()-1,FALSE)-VLOOKUP(FLOOR($B40,10),$B$6:$R$116,COLUMN()-1,FALSE))/10+H39)</f>
        <v>20.176600000000004</v>
      </c>
      <c r="I40" s="21">
        <f>IF(MOD($B40,10)=0,VLOOKUP($B40,'[1]R3 Analysis'!$B$16:$X$29,8,FALSE),(VLOOKUP(CEILING($B40,10),$B$6:$R$116,COLUMN()-1,FALSE)-VLOOKUP(FLOOR($B40,10),$B$6:$R$116,COLUMN()-1,FALSE))/10+I39)</f>
        <v>2.0146000000000002</v>
      </c>
      <c r="J40" s="21">
        <f>IF(MOD($B40,10)=0,VLOOKUP($B40,'[1]R3 Analysis'!$B$16:$X$29,15,FALSE),(VLOOKUP(CEILING($B40,10),$B$6:$R$116,COLUMN()-1,FALSE)-VLOOKUP(FLOOR($B40,10),$B$6:$R$116,COLUMN()-1,FALSE))/10+J39)</f>
        <v>4.1529999999999987</v>
      </c>
      <c r="K40" s="21">
        <f>IF(MOD($B40,10)=0,VLOOKUP($B40,'[1]R3 Analysis'!$B$16:$X$29,22,FALSE),(VLOOKUP(CEILING($B40,10),$B$6:$R$116,COLUMN()-1,FALSE)-VLOOKUP(FLOOR($B40,10),$B$6:$R$116,COLUMN()-1,FALSE))/10+K39)</f>
        <v>21.185199999999995</v>
      </c>
      <c r="L40" s="21">
        <f>IF(MOD($B40,10)=0,VLOOKUP($B40,'[1]R4 Analysis'!$B$16:$X$29,8,FALSE),(VLOOKUP(CEILING($B40,10),$B$6:$R$116,COLUMN()-1,FALSE)-VLOOKUP(FLOOR($B40,10),$B$6:$R$116,COLUMN()-1,FALSE))/10+L39)</f>
        <v>0.48099999999999998</v>
      </c>
      <c r="M40" s="21">
        <f>IF(MOD($B40,10)=0,VLOOKUP($B40,'[1]R4 Analysis'!$B$16:$X$29,15,FALSE),(VLOOKUP(CEILING($B40,10),$B$6:$R$116,COLUMN()-1,FALSE)-VLOOKUP(FLOOR($B40,10),$B$6:$R$116,COLUMN()-1,FALSE))/10+M39)</f>
        <v>1.6584000000000001</v>
      </c>
      <c r="N40" s="21">
        <f>IF(MOD($B40,10)=0,VLOOKUP($B40,'[1]R4 Analysis'!$B$16:$X$29,22,FALSE),(VLOOKUP(CEILING($B40,10),$B$6:$R$116,COLUMN()-1,FALSE)-VLOOKUP(FLOOR($B40,10),$B$6:$R$116,COLUMN()-1,FALSE))/10+N39)</f>
        <v>8.7092000000000009</v>
      </c>
      <c r="O40" s="21">
        <f>IF(MOD($B40,10)=0,VLOOKUP($B40,'[1]R5 Analysis'!$B$16:$X$29,8,FALSE),(VLOOKUP(CEILING($B40,10),$B$6:$R$116,COLUMN()-1,FALSE)-VLOOKUP(FLOOR($B40,10),$B$6:$R$116,COLUMN()-1,FALSE))/10+O39)</f>
        <v>0.3882000000000001</v>
      </c>
      <c r="P40" s="21">
        <f>IF(MOD($B40,10)=0,VLOOKUP($B40,'[1]R5 Analysis'!$B$16:$X$29,15,FALSE),(VLOOKUP(CEILING($B40,10),$B$6:$R$116,COLUMN()-1,FALSE)-VLOOKUP(FLOOR($B40,10),$B$6:$R$116,COLUMN()-1,FALSE))/10+P39)</f>
        <v>1.3946000000000003</v>
      </c>
      <c r="Q40" s="21">
        <f>IF(MOD($B40,10)=0,VLOOKUP($B40,'[1]R5 Analysis'!$B$16:$X$29,22,FALSE),(VLOOKUP(CEILING($B40,10),$B$6:$R$116,COLUMN()-1,FALSE)-VLOOKUP(FLOOR($B40,10),$B$6:$R$116,COLUMN()-1,FALSE))/10+Q39)</f>
        <v>7.2215999999999996</v>
      </c>
      <c r="R40" s="21">
        <f>IF(MOD($B40,10)=0,VLOOKUP($B40,'[1]R6 Analysis'!$B$16:$X$29,8,FALSE),(VLOOKUP(CEILING($B40,10),$B$6:$R$116,COLUMN()-1,FALSE)-VLOOKUP(FLOOR($B40,10),$B$6:$R$116,COLUMN()-1,FALSE))/10+R39)</f>
        <v>0.24780000000000002</v>
      </c>
      <c r="S40" s="21">
        <f>IF(MOD($B40,10)=0,VLOOKUP($B40,'[1]R6 Analysis'!$B$16:$X$29,15,FALSE),(VLOOKUP(CEILING($B40,10),$B$6:$T$116,COLUMN()-1,FALSE)-VLOOKUP(FLOOR($B40,10),$B$6:$T$116,COLUMN()-1,FALSE))/10+S39)</f>
        <v>0.69780000000000009</v>
      </c>
      <c r="T40" s="21">
        <f>IF(MOD($B40,10)=0,VLOOKUP($B40,'[1]R6 Analysis'!$B$16:$X$29,22,FALSE),(VLOOKUP(CEILING($B40,10),$B$6:$T$116,COLUMN()-1,FALSE)-VLOOKUP(FLOOR($B40,10),$B$6:$T$116,COLUMN()-1,FALSE))/10+T39)</f>
        <v>3.9672000000000001</v>
      </c>
      <c r="U40" s="21">
        <f t="shared" si="0"/>
        <v>87.597599999999986</v>
      </c>
    </row>
    <row r="41" spans="2:21">
      <c r="B41" s="18">
        <f t="shared" si="1"/>
        <v>2055</v>
      </c>
      <c r="C41" s="21">
        <f>IF(MOD($B41,10)=0,VLOOKUP($B41,'[1]R1 Analysis'!$B$16:$X$29,8,FALSE),(VLOOKUP(CEILING($B41,10),$B$6:$R$116,COLUMN()-1,FALSE)-VLOOKUP(FLOOR($B41,10),$B$6:$R$116,COLUMN()-1,FALSE))/10+C40)</f>
        <v>0.5994999999999997</v>
      </c>
      <c r="D41" s="21">
        <f>IF(MOD($B41,10)=0,VLOOKUP($B41,'[1]R1 Analysis'!$B$16:$X$29,15,FALSE),(VLOOKUP(CEILING($B41,10),$B$6:$R$116,COLUMN()-1,FALSE)-VLOOKUP(FLOOR($B41,10),$B$6:$R$116,COLUMN()-1,FALSE))/10+D40)</f>
        <v>1.9085000000000001</v>
      </c>
      <c r="E41" s="21">
        <f>IF(MOD($B41,10)=0,VLOOKUP($B41,'[1]R1 Analysis'!$B$16:$X$29,22,FALSE),(VLOOKUP(CEILING($B41,10),$B$6:$R$116,COLUMN()-1,FALSE)-VLOOKUP(FLOOR($B41,10),$B$6:$R$116,COLUMN()-1,FALSE))/10+E40)</f>
        <v>7.7819999999999983</v>
      </c>
      <c r="F41" s="21">
        <f>IF(MOD($B41,10)=0,VLOOKUP($B41,'[1]R2 Analysis'!$B$16:$X$29,8,FALSE),(VLOOKUP(CEILING($B41,10),$B$6:$R$116,COLUMN()-1,FALSE)-VLOOKUP(FLOOR($B41,10),$B$6:$R$116,COLUMN()-1,FALSE))/10+F40)</f>
        <v>1.2880000000000005</v>
      </c>
      <c r="G41" s="21">
        <f>IF(MOD($B41,10)=0,VLOOKUP($B41,'[1]R2 Analysis'!$B$16:$X$29,15,FALSE),(VLOOKUP(CEILING($B41,10),$B$6:$R$116,COLUMN()-1,FALSE)-VLOOKUP(FLOOR($B41,10),$B$6:$R$116,COLUMN()-1,FALSE))/10+G40)</f>
        <v>3.7390000000000003</v>
      </c>
      <c r="H41" s="21">
        <f>IF(MOD($B41,10)=0,VLOOKUP($B41,'[1]R2 Analysis'!$B$16:$X$29,22,FALSE),(VLOOKUP(CEILING($B41,10),$B$6:$R$116,COLUMN()-1,FALSE)-VLOOKUP(FLOOR($B41,10),$B$6:$R$116,COLUMN()-1,FALSE))/10+H40)</f>
        <v>20.196000000000005</v>
      </c>
      <c r="I41" s="21">
        <f>IF(MOD($B41,10)=0,VLOOKUP($B41,'[1]R3 Analysis'!$B$16:$X$29,8,FALSE),(VLOOKUP(CEILING($B41,10),$B$6:$R$116,COLUMN()-1,FALSE)-VLOOKUP(FLOOR($B41,10),$B$6:$R$116,COLUMN()-1,FALSE))/10+I40)</f>
        <v>2.0165000000000002</v>
      </c>
      <c r="J41" s="21">
        <f>IF(MOD($B41,10)=0,VLOOKUP($B41,'[1]R3 Analysis'!$B$16:$X$29,15,FALSE),(VLOOKUP(CEILING($B41,10),$B$6:$R$116,COLUMN()-1,FALSE)-VLOOKUP(FLOOR($B41,10),$B$6:$R$116,COLUMN()-1,FALSE))/10+J40)</f>
        <v>4.1569999999999983</v>
      </c>
      <c r="K41" s="21">
        <f>IF(MOD($B41,10)=0,VLOOKUP($B41,'[1]R3 Analysis'!$B$16:$X$29,22,FALSE),(VLOOKUP(CEILING($B41,10),$B$6:$R$116,COLUMN()-1,FALSE)-VLOOKUP(FLOOR($B41,10),$B$6:$R$116,COLUMN()-1,FALSE))/10+K40)</f>
        <v>21.205499999999994</v>
      </c>
      <c r="L41" s="21">
        <f>IF(MOD($B41,10)=0,VLOOKUP($B41,'[1]R4 Analysis'!$B$16:$X$29,8,FALSE),(VLOOKUP(CEILING($B41,10),$B$6:$R$116,COLUMN()-1,FALSE)-VLOOKUP(FLOOR($B41,10),$B$6:$R$116,COLUMN()-1,FALSE))/10+L40)</f>
        <v>0.48149999999999998</v>
      </c>
      <c r="M41" s="21">
        <f>IF(MOD($B41,10)=0,VLOOKUP($B41,'[1]R4 Analysis'!$B$16:$X$29,15,FALSE),(VLOOKUP(CEILING($B41,10),$B$6:$R$116,COLUMN()-1,FALSE)-VLOOKUP(FLOOR($B41,10),$B$6:$R$116,COLUMN()-1,FALSE))/10+M40)</f>
        <v>1.6600000000000001</v>
      </c>
      <c r="N41" s="21">
        <f>IF(MOD($B41,10)=0,VLOOKUP($B41,'[1]R4 Analysis'!$B$16:$X$29,22,FALSE),(VLOOKUP(CEILING($B41,10),$B$6:$R$116,COLUMN()-1,FALSE)-VLOOKUP(FLOOR($B41,10),$B$6:$R$116,COLUMN()-1,FALSE))/10+N40)</f>
        <v>8.7175000000000011</v>
      </c>
      <c r="O41" s="21">
        <f>IF(MOD($B41,10)=0,VLOOKUP($B41,'[1]R5 Analysis'!$B$16:$X$29,8,FALSE),(VLOOKUP(CEILING($B41,10),$B$6:$R$116,COLUMN()-1,FALSE)-VLOOKUP(FLOOR($B41,10),$B$6:$R$116,COLUMN()-1,FALSE))/10+O40)</f>
        <v>0.38850000000000012</v>
      </c>
      <c r="P41" s="21">
        <f>IF(MOD($B41,10)=0,VLOOKUP($B41,'[1]R5 Analysis'!$B$16:$X$29,15,FALSE),(VLOOKUP(CEILING($B41,10),$B$6:$R$116,COLUMN()-1,FALSE)-VLOOKUP(FLOOR($B41,10),$B$6:$R$116,COLUMN()-1,FALSE))/10+P40)</f>
        <v>1.3960000000000004</v>
      </c>
      <c r="Q41" s="21">
        <f>IF(MOD($B41,10)=0,VLOOKUP($B41,'[1]R5 Analysis'!$B$16:$X$29,22,FALSE),(VLOOKUP(CEILING($B41,10),$B$6:$R$116,COLUMN()-1,FALSE)-VLOOKUP(FLOOR($B41,10),$B$6:$R$116,COLUMN()-1,FALSE))/10+Q40)</f>
        <v>7.2284999999999995</v>
      </c>
      <c r="R41" s="21">
        <f>IF(MOD($B41,10)=0,VLOOKUP($B41,'[1]R6 Analysis'!$B$16:$X$29,8,FALSE),(VLOOKUP(CEILING($B41,10),$B$6:$R$116,COLUMN()-1,FALSE)-VLOOKUP(FLOOR($B41,10),$B$6:$R$116,COLUMN()-1,FALSE))/10+R40)</f>
        <v>0.24800000000000003</v>
      </c>
      <c r="S41" s="21">
        <f>IF(MOD($B41,10)=0,VLOOKUP($B41,'[1]R6 Analysis'!$B$16:$X$29,15,FALSE),(VLOOKUP(CEILING($B41,10),$B$6:$T$116,COLUMN()-1,FALSE)-VLOOKUP(FLOOR($B41,10),$B$6:$T$116,COLUMN()-1,FALSE))/10+S40)</f>
        <v>0.69850000000000012</v>
      </c>
      <c r="T41" s="21">
        <f>IF(MOD($B41,10)=0,VLOOKUP($B41,'[1]R6 Analysis'!$B$16:$X$29,22,FALSE),(VLOOKUP(CEILING($B41,10),$B$6:$T$116,COLUMN()-1,FALSE)-VLOOKUP(FLOOR($B41,10),$B$6:$T$116,COLUMN()-1,FALSE))/10+T40)</f>
        <v>3.9710000000000001</v>
      </c>
      <c r="U41" s="21">
        <f t="shared" si="0"/>
        <v>87.681499999999986</v>
      </c>
    </row>
    <row r="42" spans="2:21">
      <c r="B42" s="18">
        <f t="shared" si="1"/>
        <v>2056</v>
      </c>
      <c r="C42" s="21">
        <f>IF(MOD($B42,10)=0,VLOOKUP($B42,'[1]R1 Analysis'!$B$16:$X$29,8,FALSE),(VLOOKUP(CEILING($B42,10),$B$6:$R$116,COLUMN()-1,FALSE)-VLOOKUP(FLOOR($B42,10),$B$6:$R$116,COLUMN()-1,FALSE))/10+C41)</f>
        <v>0.59999999999999964</v>
      </c>
      <c r="D42" s="21">
        <f>IF(MOD($B42,10)=0,VLOOKUP($B42,'[1]R1 Analysis'!$B$16:$X$29,15,FALSE),(VLOOKUP(CEILING($B42,10),$B$6:$R$116,COLUMN()-1,FALSE)-VLOOKUP(FLOOR($B42,10),$B$6:$R$116,COLUMN()-1,FALSE))/10+D41)</f>
        <v>1.9104000000000001</v>
      </c>
      <c r="E42" s="21">
        <f>IF(MOD($B42,10)=0,VLOOKUP($B42,'[1]R1 Analysis'!$B$16:$X$29,22,FALSE),(VLOOKUP(CEILING($B42,10),$B$6:$R$116,COLUMN()-1,FALSE)-VLOOKUP(FLOOR($B42,10),$B$6:$R$116,COLUMN()-1,FALSE))/10+E41)</f>
        <v>7.7893999999999979</v>
      </c>
      <c r="F42" s="21">
        <f>IF(MOD($B42,10)=0,VLOOKUP($B42,'[1]R2 Analysis'!$B$16:$X$29,8,FALSE),(VLOOKUP(CEILING($B42,10),$B$6:$R$116,COLUMN()-1,FALSE)-VLOOKUP(FLOOR($B42,10),$B$6:$R$116,COLUMN()-1,FALSE))/10+F41)</f>
        <v>1.2892000000000006</v>
      </c>
      <c r="G42" s="21">
        <f>IF(MOD($B42,10)=0,VLOOKUP($B42,'[1]R2 Analysis'!$B$16:$X$29,15,FALSE),(VLOOKUP(CEILING($B42,10),$B$6:$R$116,COLUMN()-1,FALSE)-VLOOKUP(FLOOR($B42,10),$B$6:$R$116,COLUMN()-1,FALSE))/10+G41)</f>
        <v>3.7426000000000004</v>
      </c>
      <c r="H42" s="21">
        <f>IF(MOD($B42,10)=0,VLOOKUP($B42,'[1]R2 Analysis'!$B$16:$X$29,22,FALSE),(VLOOKUP(CEILING($B42,10),$B$6:$R$116,COLUMN()-1,FALSE)-VLOOKUP(FLOOR($B42,10),$B$6:$R$116,COLUMN()-1,FALSE))/10+H41)</f>
        <v>20.215400000000006</v>
      </c>
      <c r="I42" s="21">
        <f>IF(MOD($B42,10)=0,VLOOKUP($B42,'[1]R3 Analysis'!$B$16:$X$29,8,FALSE),(VLOOKUP(CEILING($B42,10),$B$6:$R$116,COLUMN()-1,FALSE)-VLOOKUP(FLOOR($B42,10),$B$6:$R$116,COLUMN()-1,FALSE))/10+I41)</f>
        <v>2.0184000000000002</v>
      </c>
      <c r="J42" s="21">
        <f>IF(MOD($B42,10)=0,VLOOKUP($B42,'[1]R3 Analysis'!$B$16:$X$29,15,FALSE),(VLOOKUP(CEILING($B42,10),$B$6:$R$116,COLUMN()-1,FALSE)-VLOOKUP(FLOOR($B42,10),$B$6:$R$116,COLUMN()-1,FALSE))/10+J41)</f>
        <v>4.1609999999999978</v>
      </c>
      <c r="K42" s="21">
        <f>IF(MOD($B42,10)=0,VLOOKUP($B42,'[1]R3 Analysis'!$B$16:$X$29,22,FALSE),(VLOOKUP(CEILING($B42,10),$B$6:$R$116,COLUMN()-1,FALSE)-VLOOKUP(FLOOR($B42,10),$B$6:$R$116,COLUMN()-1,FALSE))/10+K41)</f>
        <v>21.225799999999992</v>
      </c>
      <c r="L42" s="21">
        <f>IF(MOD($B42,10)=0,VLOOKUP($B42,'[1]R4 Analysis'!$B$16:$X$29,8,FALSE),(VLOOKUP(CEILING($B42,10),$B$6:$R$116,COLUMN()-1,FALSE)-VLOOKUP(FLOOR($B42,10),$B$6:$R$116,COLUMN()-1,FALSE))/10+L41)</f>
        <v>0.48199999999999998</v>
      </c>
      <c r="M42" s="21">
        <f>IF(MOD($B42,10)=0,VLOOKUP($B42,'[1]R4 Analysis'!$B$16:$X$29,15,FALSE),(VLOOKUP(CEILING($B42,10),$B$6:$R$116,COLUMN()-1,FALSE)-VLOOKUP(FLOOR($B42,10),$B$6:$R$116,COLUMN()-1,FALSE))/10+M41)</f>
        <v>1.6616000000000002</v>
      </c>
      <c r="N42" s="21">
        <f>IF(MOD($B42,10)=0,VLOOKUP($B42,'[1]R4 Analysis'!$B$16:$X$29,22,FALSE),(VLOOKUP(CEILING($B42,10),$B$6:$R$116,COLUMN()-1,FALSE)-VLOOKUP(FLOOR($B42,10),$B$6:$R$116,COLUMN()-1,FALSE))/10+N41)</f>
        <v>8.7258000000000013</v>
      </c>
      <c r="O42" s="21">
        <f>IF(MOD($B42,10)=0,VLOOKUP($B42,'[1]R5 Analysis'!$B$16:$X$29,8,FALSE),(VLOOKUP(CEILING($B42,10),$B$6:$R$116,COLUMN()-1,FALSE)-VLOOKUP(FLOOR($B42,10),$B$6:$R$116,COLUMN()-1,FALSE))/10+O41)</f>
        <v>0.38880000000000015</v>
      </c>
      <c r="P42" s="21">
        <f>IF(MOD($B42,10)=0,VLOOKUP($B42,'[1]R5 Analysis'!$B$16:$X$29,15,FALSE),(VLOOKUP(CEILING($B42,10),$B$6:$R$116,COLUMN()-1,FALSE)-VLOOKUP(FLOOR($B42,10),$B$6:$R$116,COLUMN()-1,FALSE))/10+P41)</f>
        <v>1.3974000000000004</v>
      </c>
      <c r="Q42" s="21">
        <f>IF(MOD($B42,10)=0,VLOOKUP($B42,'[1]R5 Analysis'!$B$16:$X$29,22,FALSE),(VLOOKUP(CEILING($B42,10),$B$6:$R$116,COLUMN()-1,FALSE)-VLOOKUP(FLOOR($B42,10),$B$6:$R$116,COLUMN()-1,FALSE))/10+Q41)</f>
        <v>7.2353999999999994</v>
      </c>
      <c r="R42" s="21">
        <f>IF(MOD($B42,10)=0,VLOOKUP($B42,'[1]R6 Analysis'!$B$16:$X$29,8,FALSE),(VLOOKUP(CEILING($B42,10),$B$6:$R$116,COLUMN()-1,FALSE)-VLOOKUP(FLOOR($B42,10),$B$6:$R$116,COLUMN()-1,FALSE))/10+R41)</f>
        <v>0.24820000000000003</v>
      </c>
      <c r="S42" s="21">
        <f>IF(MOD($B42,10)=0,VLOOKUP($B42,'[1]R6 Analysis'!$B$16:$X$29,15,FALSE),(VLOOKUP(CEILING($B42,10),$B$6:$T$116,COLUMN()-1,FALSE)-VLOOKUP(FLOOR($B42,10),$B$6:$T$116,COLUMN()-1,FALSE))/10+S41)</f>
        <v>0.69920000000000015</v>
      </c>
      <c r="T42" s="21">
        <f>IF(MOD($B42,10)=0,VLOOKUP($B42,'[1]R6 Analysis'!$B$16:$X$29,22,FALSE),(VLOOKUP(CEILING($B42,10),$B$6:$T$116,COLUMN()-1,FALSE)-VLOOKUP(FLOOR($B42,10),$B$6:$T$116,COLUMN()-1,FALSE))/10+T41)</f>
        <v>3.9748000000000001</v>
      </c>
      <c r="U42" s="21">
        <f t="shared" si="0"/>
        <v>87.765400000000014</v>
      </c>
    </row>
    <row r="43" spans="2:21">
      <c r="B43" s="18">
        <f t="shared" si="1"/>
        <v>2057</v>
      </c>
      <c r="C43" s="21">
        <f>IF(MOD($B43,10)=0,VLOOKUP($B43,'[1]R1 Analysis'!$B$16:$X$29,8,FALSE),(VLOOKUP(CEILING($B43,10),$B$6:$R$116,COLUMN()-1,FALSE)-VLOOKUP(FLOOR($B43,10),$B$6:$R$116,COLUMN()-1,FALSE))/10+C42)</f>
        <v>0.60049999999999959</v>
      </c>
      <c r="D43" s="21">
        <f>IF(MOD($B43,10)=0,VLOOKUP($B43,'[1]R1 Analysis'!$B$16:$X$29,15,FALSE),(VLOOKUP(CEILING($B43,10),$B$6:$R$116,COLUMN()-1,FALSE)-VLOOKUP(FLOOR($B43,10),$B$6:$R$116,COLUMN()-1,FALSE))/10+D42)</f>
        <v>1.9123000000000001</v>
      </c>
      <c r="E43" s="21">
        <f>IF(MOD($B43,10)=0,VLOOKUP($B43,'[1]R1 Analysis'!$B$16:$X$29,22,FALSE),(VLOOKUP(CEILING($B43,10),$B$6:$R$116,COLUMN()-1,FALSE)-VLOOKUP(FLOOR($B43,10),$B$6:$R$116,COLUMN()-1,FALSE))/10+E42)</f>
        <v>7.7967999999999975</v>
      </c>
      <c r="F43" s="21">
        <f>IF(MOD($B43,10)=0,VLOOKUP($B43,'[1]R2 Analysis'!$B$16:$X$29,8,FALSE),(VLOOKUP(CEILING($B43,10),$B$6:$R$116,COLUMN()-1,FALSE)-VLOOKUP(FLOOR($B43,10),$B$6:$R$116,COLUMN()-1,FALSE))/10+F42)</f>
        <v>1.2904000000000007</v>
      </c>
      <c r="G43" s="21">
        <f>IF(MOD($B43,10)=0,VLOOKUP($B43,'[1]R2 Analysis'!$B$16:$X$29,15,FALSE),(VLOOKUP(CEILING($B43,10),$B$6:$R$116,COLUMN()-1,FALSE)-VLOOKUP(FLOOR($B43,10),$B$6:$R$116,COLUMN()-1,FALSE))/10+G42)</f>
        <v>3.7462000000000004</v>
      </c>
      <c r="H43" s="21">
        <f>IF(MOD($B43,10)=0,VLOOKUP($B43,'[1]R2 Analysis'!$B$16:$X$29,22,FALSE),(VLOOKUP(CEILING($B43,10),$B$6:$R$116,COLUMN()-1,FALSE)-VLOOKUP(FLOOR($B43,10),$B$6:$R$116,COLUMN()-1,FALSE))/10+H42)</f>
        <v>20.234800000000007</v>
      </c>
      <c r="I43" s="21">
        <f>IF(MOD($B43,10)=0,VLOOKUP($B43,'[1]R3 Analysis'!$B$16:$X$29,8,FALSE),(VLOOKUP(CEILING($B43,10),$B$6:$R$116,COLUMN()-1,FALSE)-VLOOKUP(FLOOR($B43,10),$B$6:$R$116,COLUMN()-1,FALSE))/10+I42)</f>
        <v>2.0203000000000002</v>
      </c>
      <c r="J43" s="21">
        <f>IF(MOD($B43,10)=0,VLOOKUP($B43,'[1]R3 Analysis'!$B$16:$X$29,15,FALSE),(VLOOKUP(CEILING($B43,10),$B$6:$R$116,COLUMN()-1,FALSE)-VLOOKUP(FLOOR($B43,10),$B$6:$R$116,COLUMN()-1,FALSE))/10+J42)</f>
        <v>4.1649999999999974</v>
      </c>
      <c r="K43" s="21">
        <f>IF(MOD($B43,10)=0,VLOOKUP($B43,'[1]R3 Analysis'!$B$16:$X$29,22,FALSE),(VLOOKUP(CEILING($B43,10),$B$6:$R$116,COLUMN()-1,FALSE)-VLOOKUP(FLOOR($B43,10),$B$6:$R$116,COLUMN()-1,FALSE))/10+K42)</f>
        <v>21.246099999999991</v>
      </c>
      <c r="L43" s="21">
        <f>IF(MOD($B43,10)=0,VLOOKUP($B43,'[1]R4 Analysis'!$B$16:$X$29,8,FALSE),(VLOOKUP(CEILING($B43,10),$B$6:$R$116,COLUMN()-1,FALSE)-VLOOKUP(FLOOR($B43,10),$B$6:$R$116,COLUMN()-1,FALSE))/10+L42)</f>
        <v>0.48249999999999998</v>
      </c>
      <c r="M43" s="21">
        <f>IF(MOD($B43,10)=0,VLOOKUP($B43,'[1]R4 Analysis'!$B$16:$X$29,15,FALSE),(VLOOKUP(CEILING($B43,10),$B$6:$R$116,COLUMN()-1,FALSE)-VLOOKUP(FLOOR($B43,10),$B$6:$R$116,COLUMN()-1,FALSE))/10+M42)</f>
        <v>1.6632000000000002</v>
      </c>
      <c r="N43" s="21">
        <f>IF(MOD($B43,10)=0,VLOOKUP($B43,'[1]R4 Analysis'!$B$16:$X$29,22,FALSE),(VLOOKUP(CEILING($B43,10),$B$6:$R$116,COLUMN()-1,FALSE)-VLOOKUP(FLOOR($B43,10),$B$6:$R$116,COLUMN()-1,FALSE))/10+N42)</f>
        <v>8.7341000000000015</v>
      </c>
      <c r="O43" s="21">
        <f>IF(MOD($B43,10)=0,VLOOKUP($B43,'[1]R5 Analysis'!$B$16:$X$29,8,FALSE),(VLOOKUP(CEILING($B43,10),$B$6:$R$116,COLUMN()-1,FALSE)-VLOOKUP(FLOOR($B43,10),$B$6:$R$116,COLUMN()-1,FALSE))/10+O42)</f>
        <v>0.38910000000000017</v>
      </c>
      <c r="P43" s="21">
        <f>IF(MOD($B43,10)=0,VLOOKUP($B43,'[1]R5 Analysis'!$B$16:$X$29,15,FALSE),(VLOOKUP(CEILING($B43,10),$B$6:$R$116,COLUMN()-1,FALSE)-VLOOKUP(FLOOR($B43,10),$B$6:$R$116,COLUMN()-1,FALSE))/10+P42)</f>
        <v>1.3988000000000005</v>
      </c>
      <c r="Q43" s="21">
        <f>IF(MOD($B43,10)=0,VLOOKUP($B43,'[1]R5 Analysis'!$B$16:$X$29,22,FALSE),(VLOOKUP(CEILING($B43,10),$B$6:$R$116,COLUMN()-1,FALSE)-VLOOKUP(FLOOR($B43,10),$B$6:$R$116,COLUMN()-1,FALSE))/10+Q42)</f>
        <v>7.2422999999999993</v>
      </c>
      <c r="R43" s="21">
        <f>IF(MOD($B43,10)=0,VLOOKUP($B43,'[1]R6 Analysis'!$B$16:$X$29,8,FALSE),(VLOOKUP(CEILING($B43,10),$B$6:$R$116,COLUMN()-1,FALSE)-VLOOKUP(FLOOR($B43,10),$B$6:$R$116,COLUMN()-1,FALSE))/10+R42)</f>
        <v>0.24840000000000004</v>
      </c>
      <c r="S43" s="21">
        <f>IF(MOD($B43,10)=0,VLOOKUP($B43,'[1]R6 Analysis'!$B$16:$X$29,15,FALSE),(VLOOKUP(CEILING($B43,10),$B$6:$T$116,COLUMN()-1,FALSE)-VLOOKUP(FLOOR($B43,10),$B$6:$T$116,COLUMN()-1,FALSE))/10+S42)</f>
        <v>0.69990000000000019</v>
      </c>
      <c r="T43" s="21">
        <f>IF(MOD($B43,10)=0,VLOOKUP($B43,'[1]R6 Analysis'!$B$16:$X$29,22,FALSE),(VLOOKUP(CEILING($B43,10),$B$6:$T$116,COLUMN()-1,FALSE)-VLOOKUP(FLOOR($B43,10),$B$6:$T$116,COLUMN()-1,FALSE))/10+T42)</f>
        <v>3.9786000000000001</v>
      </c>
      <c r="U43" s="21">
        <f t="shared" si="0"/>
        <v>87.849299999999985</v>
      </c>
    </row>
    <row r="44" spans="2:21">
      <c r="B44" s="18">
        <f t="shared" si="1"/>
        <v>2058</v>
      </c>
      <c r="C44" s="21">
        <f>IF(MOD($B44,10)=0,VLOOKUP($B44,'[1]R1 Analysis'!$B$16:$X$29,8,FALSE),(VLOOKUP(CEILING($B44,10),$B$6:$R$116,COLUMN()-1,FALSE)-VLOOKUP(FLOOR($B44,10),$B$6:$R$116,COLUMN()-1,FALSE))/10+C43)</f>
        <v>0.60099999999999953</v>
      </c>
      <c r="D44" s="21">
        <f>IF(MOD($B44,10)=0,VLOOKUP($B44,'[1]R1 Analysis'!$B$16:$X$29,15,FALSE),(VLOOKUP(CEILING($B44,10),$B$6:$R$116,COLUMN()-1,FALSE)-VLOOKUP(FLOOR($B44,10),$B$6:$R$116,COLUMN()-1,FALSE))/10+D43)</f>
        <v>1.9142000000000001</v>
      </c>
      <c r="E44" s="21">
        <f>IF(MOD($B44,10)=0,VLOOKUP($B44,'[1]R1 Analysis'!$B$16:$X$29,22,FALSE),(VLOOKUP(CEILING($B44,10),$B$6:$R$116,COLUMN()-1,FALSE)-VLOOKUP(FLOOR($B44,10),$B$6:$R$116,COLUMN()-1,FALSE))/10+E43)</f>
        <v>7.8041999999999971</v>
      </c>
      <c r="F44" s="21">
        <f>IF(MOD($B44,10)=0,VLOOKUP($B44,'[1]R2 Analysis'!$B$16:$X$29,8,FALSE),(VLOOKUP(CEILING($B44,10),$B$6:$R$116,COLUMN()-1,FALSE)-VLOOKUP(FLOOR($B44,10),$B$6:$R$116,COLUMN()-1,FALSE))/10+F43)</f>
        <v>1.2916000000000007</v>
      </c>
      <c r="G44" s="21">
        <f>IF(MOD($B44,10)=0,VLOOKUP($B44,'[1]R2 Analysis'!$B$16:$X$29,15,FALSE),(VLOOKUP(CEILING($B44,10),$B$6:$R$116,COLUMN()-1,FALSE)-VLOOKUP(FLOOR($B44,10),$B$6:$R$116,COLUMN()-1,FALSE))/10+G43)</f>
        <v>3.7498000000000005</v>
      </c>
      <c r="H44" s="21">
        <f>IF(MOD($B44,10)=0,VLOOKUP($B44,'[1]R2 Analysis'!$B$16:$X$29,22,FALSE),(VLOOKUP(CEILING($B44,10),$B$6:$R$116,COLUMN()-1,FALSE)-VLOOKUP(FLOOR($B44,10),$B$6:$R$116,COLUMN()-1,FALSE))/10+H43)</f>
        <v>20.254200000000008</v>
      </c>
      <c r="I44" s="21">
        <f>IF(MOD($B44,10)=0,VLOOKUP($B44,'[1]R3 Analysis'!$B$16:$X$29,8,FALSE),(VLOOKUP(CEILING($B44,10),$B$6:$R$116,COLUMN()-1,FALSE)-VLOOKUP(FLOOR($B44,10),$B$6:$R$116,COLUMN()-1,FALSE))/10+I43)</f>
        <v>2.0222000000000002</v>
      </c>
      <c r="J44" s="21">
        <f>IF(MOD($B44,10)=0,VLOOKUP($B44,'[1]R3 Analysis'!$B$16:$X$29,15,FALSE),(VLOOKUP(CEILING($B44,10),$B$6:$R$116,COLUMN()-1,FALSE)-VLOOKUP(FLOOR($B44,10),$B$6:$R$116,COLUMN()-1,FALSE))/10+J43)</f>
        <v>4.1689999999999969</v>
      </c>
      <c r="K44" s="21">
        <f>IF(MOD($B44,10)=0,VLOOKUP($B44,'[1]R3 Analysis'!$B$16:$X$29,22,FALSE),(VLOOKUP(CEILING($B44,10),$B$6:$R$116,COLUMN()-1,FALSE)-VLOOKUP(FLOOR($B44,10),$B$6:$R$116,COLUMN()-1,FALSE))/10+K43)</f>
        <v>21.26639999999999</v>
      </c>
      <c r="L44" s="21">
        <f>IF(MOD($B44,10)=0,VLOOKUP($B44,'[1]R4 Analysis'!$B$16:$X$29,8,FALSE),(VLOOKUP(CEILING($B44,10),$B$6:$R$116,COLUMN()-1,FALSE)-VLOOKUP(FLOOR($B44,10),$B$6:$R$116,COLUMN()-1,FALSE))/10+L43)</f>
        <v>0.48299999999999998</v>
      </c>
      <c r="M44" s="21">
        <f>IF(MOD($B44,10)=0,VLOOKUP($B44,'[1]R4 Analysis'!$B$16:$X$29,15,FALSE),(VLOOKUP(CEILING($B44,10),$B$6:$R$116,COLUMN()-1,FALSE)-VLOOKUP(FLOOR($B44,10),$B$6:$R$116,COLUMN()-1,FALSE))/10+M43)</f>
        <v>1.6648000000000003</v>
      </c>
      <c r="N44" s="21">
        <f>IF(MOD($B44,10)=0,VLOOKUP($B44,'[1]R4 Analysis'!$B$16:$X$29,22,FALSE),(VLOOKUP(CEILING($B44,10),$B$6:$R$116,COLUMN()-1,FALSE)-VLOOKUP(FLOOR($B44,10),$B$6:$R$116,COLUMN()-1,FALSE))/10+N43)</f>
        <v>8.7424000000000017</v>
      </c>
      <c r="O44" s="21">
        <f>IF(MOD($B44,10)=0,VLOOKUP($B44,'[1]R5 Analysis'!$B$16:$X$29,8,FALSE),(VLOOKUP(CEILING($B44,10),$B$6:$R$116,COLUMN()-1,FALSE)-VLOOKUP(FLOOR($B44,10),$B$6:$R$116,COLUMN()-1,FALSE))/10+O43)</f>
        <v>0.38940000000000019</v>
      </c>
      <c r="P44" s="21">
        <f>IF(MOD($B44,10)=0,VLOOKUP($B44,'[1]R5 Analysis'!$B$16:$X$29,15,FALSE),(VLOOKUP(CEILING($B44,10),$B$6:$R$116,COLUMN()-1,FALSE)-VLOOKUP(FLOOR($B44,10),$B$6:$R$116,COLUMN()-1,FALSE))/10+P43)</f>
        <v>1.4002000000000006</v>
      </c>
      <c r="Q44" s="21">
        <f>IF(MOD($B44,10)=0,VLOOKUP($B44,'[1]R5 Analysis'!$B$16:$X$29,22,FALSE),(VLOOKUP(CEILING($B44,10),$B$6:$R$116,COLUMN()-1,FALSE)-VLOOKUP(FLOOR($B44,10),$B$6:$R$116,COLUMN()-1,FALSE))/10+Q43)</f>
        <v>7.2491999999999992</v>
      </c>
      <c r="R44" s="21">
        <f>IF(MOD($B44,10)=0,VLOOKUP($B44,'[1]R6 Analysis'!$B$16:$X$29,8,FALSE),(VLOOKUP(CEILING($B44,10),$B$6:$R$116,COLUMN()-1,FALSE)-VLOOKUP(FLOOR($B44,10),$B$6:$R$116,COLUMN()-1,FALSE))/10+R43)</f>
        <v>0.24860000000000004</v>
      </c>
      <c r="S44" s="21">
        <f>IF(MOD($B44,10)=0,VLOOKUP($B44,'[1]R6 Analysis'!$B$16:$X$29,15,FALSE),(VLOOKUP(CEILING($B44,10),$B$6:$T$116,COLUMN()-1,FALSE)-VLOOKUP(FLOOR($B44,10),$B$6:$T$116,COLUMN()-1,FALSE))/10+S43)</f>
        <v>0.70060000000000022</v>
      </c>
      <c r="T44" s="21">
        <f>IF(MOD($B44,10)=0,VLOOKUP($B44,'[1]R6 Analysis'!$B$16:$X$29,22,FALSE),(VLOOKUP(CEILING($B44,10),$B$6:$T$116,COLUMN()-1,FALSE)-VLOOKUP(FLOOR($B44,10),$B$6:$T$116,COLUMN()-1,FALSE))/10+T43)</f>
        <v>3.9824000000000002</v>
      </c>
      <c r="U44" s="21">
        <f t="shared" si="0"/>
        <v>87.933199999999985</v>
      </c>
    </row>
    <row r="45" spans="2:21">
      <c r="B45" s="18">
        <f t="shared" si="1"/>
        <v>2059</v>
      </c>
      <c r="C45" s="21">
        <f>IF(MOD($B45,10)=0,VLOOKUP($B45,'[1]R1 Analysis'!$B$16:$X$29,8,FALSE),(VLOOKUP(CEILING($B45,10),$B$6:$R$116,COLUMN()-1,FALSE)-VLOOKUP(FLOOR($B45,10),$B$6:$R$116,COLUMN()-1,FALSE))/10+C44)</f>
        <v>0.60149999999999948</v>
      </c>
      <c r="D45" s="21">
        <f>IF(MOD($B45,10)=0,VLOOKUP($B45,'[1]R1 Analysis'!$B$16:$X$29,15,FALSE),(VLOOKUP(CEILING($B45,10),$B$6:$R$116,COLUMN()-1,FALSE)-VLOOKUP(FLOOR($B45,10),$B$6:$R$116,COLUMN()-1,FALSE))/10+D44)</f>
        <v>1.9161000000000001</v>
      </c>
      <c r="E45" s="21">
        <f>IF(MOD($B45,10)=0,VLOOKUP($B45,'[1]R1 Analysis'!$B$16:$X$29,22,FALSE),(VLOOKUP(CEILING($B45,10),$B$6:$R$116,COLUMN()-1,FALSE)-VLOOKUP(FLOOR($B45,10),$B$6:$R$116,COLUMN()-1,FALSE))/10+E44)</f>
        <v>7.8115999999999968</v>
      </c>
      <c r="F45" s="21">
        <f>IF(MOD($B45,10)=0,VLOOKUP($B45,'[1]R2 Analysis'!$B$16:$X$29,8,FALSE),(VLOOKUP(CEILING($B45,10),$B$6:$R$116,COLUMN()-1,FALSE)-VLOOKUP(FLOOR($B45,10),$B$6:$R$116,COLUMN()-1,FALSE))/10+F44)</f>
        <v>1.2928000000000008</v>
      </c>
      <c r="G45" s="21">
        <f>IF(MOD($B45,10)=0,VLOOKUP($B45,'[1]R2 Analysis'!$B$16:$X$29,15,FALSE),(VLOOKUP(CEILING($B45,10),$B$6:$R$116,COLUMN()-1,FALSE)-VLOOKUP(FLOOR($B45,10),$B$6:$R$116,COLUMN()-1,FALSE))/10+G44)</f>
        <v>3.7534000000000005</v>
      </c>
      <c r="H45" s="21">
        <f>IF(MOD($B45,10)=0,VLOOKUP($B45,'[1]R2 Analysis'!$B$16:$X$29,22,FALSE),(VLOOKUP(CEILING($B45,10),$B$6:$R$116,COLUMN()-1,FALSE)-VLOOKUP(FLOOR($B45,10),$B$6:$R$116,COLUMN()-1,FALSE))/10+H44)</f>
        <v>20.273600000000009</v>
      </c>
      <c r="I45" s="21">
        <f>IF(MOD($B45,10)=0,VLOOKUP($B45,'[1]R3 Analysis'!$B$16:$X$29,8,FALSE),(VLOOKUP(CEILING($B45,10),$B$6:$R$116,COLUMN()-1,FALSE)-VLOOKUP(FLOOR($B45,10),$B$6:$R$116,COLUMN()-1,FALSE))/10+I44)</f>
        <v>2.0241000000000002</v>
      </c>
      <c r="J45" s="21">
        <f>IF(MOD($B45,10)=0,VLOOKUP($B45,'[1]R3 Analysis'!$B$16:$X$29,15,FALSE),(VLOOKUP(CEILING($B45,10),$B$6:$R$116,COLUMN()-1,FALSE)-VLOOKUP(FLOOR($B45,10),$B$6:$R$116,COLUMN()-1,FALSE))/10+J44)</f>
        <v>4.1729999999999965</v>
      </c>
      <c r="K45" s="21">
        <f>IF(MOD($B45,10)=0,VLOOKUP($B45,'[1]R3 Analysis'!$B$16:$X$29,22,FALSE),(VLOOKUP(CEILING($B45,10),$B$6:$R$116,COLUMN()-1,FALSE)-VLOOKUP(FLOOR($B45,10),$B$6:$R$116,COLUMN()-1,FALSE))/10+K44)</f>
        <v>21.286699999999989</v>
      </c>
      <c r="L45" s="21">
        <f>IF(MOD($B45,10)=0,VLOOKUP($B45,'[1]R4 Analysis'!$B$16:$X$29,8,FALSE),(VLOOKUP(CEILING($B45,10),$B$6:$R$116,COLUMN()-1,FALSE)-VLOOKUP(FLOOR($B45,10),$B$6:$R$116,COLUMN()-1,FALSE))/10+L44)</f>
        <v>0.48349999999999999</v>
      </c>
      <c r="M45" s="21">
        <f>IF(MOD($B45,10)=0,VLOOKUP($B45,'[1]R4 Analysis'!$B$16:$X$29,15,FALSE),(VLOOKUP(CEILING($B45,10),$B$6:$R$116,COLUMN()-1,FALSE)-VLOOKUP(FLOOR($B45,10),$B$6:$R$116,COLUMN()-1,FALSE))/10+M44)</f>
        <v>1.6664000000000003</v>
      </c>
      <c r="N45" s="21">
        <f>IF(MOD($B45,10)=0,VLOOKUP($B45,'[1]R4 Analysis'!$B$16:$X$29,22,FALSE),(VLOOKUP(CEILING($B45,10),$B$6:$R$116,COLUMN()-1,FALSE)-VLOOKUP(FLOOR($B45,10),$B$6:$R$116,COLUMN()-1,FALSE))/10+N44)</f>
        <v>8.7507000000000019</v>
      </c>
      <c r="O45" s="21">
        <f>IF(MOD($B45,10)=0,VLOOKUP($B45,'[1]R5 Analysis'!$B$16:$X$29,8,FALSE),(VLOOKUP(CEILING($B45,10),$B$6:$R$116,COLUMN()-1,FALSE)-VLOOKUP(FLOOR($B45,10),$B$6:$R$116,COLUMN()-1,FALSE))/10+O44)</f>
        <v>0.38970000000000021</v>
      </c>
      <c r="P45" s="21">
        <f>IF(MOD($B45,10)=0,VLOOKUP($B45,'[1]R5 Analysis'!$B$16:$X$29,15,FALSE),(VLOOKUP(CEILING($B45,10),$B$6:$R$116,COLUMN()-1,FALSE)-VLOOKUP(FLOOR($B45,10),$B$6:$R$116,COLUMN()-1,FALSE))/10+P44)</f>
        <v>1.4016000000000006</v>
      </c>
      <c r="Q45" s="21">
        <f>IF(MOD($B45,10)=0,VLOOKUP($B45,'[1]R5 Analysis'!$B$16:$X$29,22,FALSE),(VLOOKUP(CEILING($B45,10),$B$6:$R$116,COLUMN()-1,FALSE)-VLOOKUP(FLOOR($B45,10),$B$6:$R$116,COLUMN()-1,FALSE))/10+Q44)</f>
        <v>7.2560999999999991</v>
      </c>
      <c r="R45" s="21">
        <f>IF(MOD($B45,10)=0,VLOOKUP($B45,'[1]R6 Analysis'!$B$16:$X$29,8,FALSE),(VLOOKUP(CEILING($B45,10),$B$6:$R$116,COLUMN()-1,FALSE)-VLOOKUP(FLOOR($B45,10),$B$6:$R$116,COLUMN()-1,FALSE))/10+R44)</f>
        <v>0.24880000000000005</v>
      </c>
      <c r="S45" s="21">
        <f>IF(MOD($B45,10)=0,VLOOKUP($B45,'[1]R6 Analysis'!$B$16:$X$29,15,FALSE),(VLOOKUP(CEILING($B45,10),$B$6:$T$116,COLUMN()-1,FALSE)-VLOOKUP(FLOOR($B45,10),$B$6:$T$116,COLUMN()-1,FALSE))/10+S44)</f>
        <v>0.70130000000000026</v>
      </c>
      <c r="T45" s="21">
        <f>IF(MOD($B45,10)=0,VLOOKUP($B45,'[1]R6 Analysis'!$B$16:$X$29,22,FALSE),(VLOOKUP(CEILING($B45,10),$B$6:$T$116,COLUMN()-1,FALSE)-VLOOKUP(FLOOR($B45,10),$B$6:$T$116,COLUMN()-1,FALSE))/10+T44)</f>
        <v>3.9862000000000002</v>
      </c>
      <c r="U45" s="21">
        <f t="shared" si="0"/>
        <v>88.017100000000013</v>
      </c>
    </row>
    <row r="46" spans="2:21">
      <c r="B46" s="18">
        <f t="shared" si="1"/>
        <v>2060</v>
      </c>
      <c r="C46" s="21">
        <f>IF(MOD($B46,10)=0,VLOOKUP($B46,'[1]R1 Analysis'!$B$16:$X$29,8,FALSE),(VLOOKUP(CEILING($B46,10),$B$6:$R$116,COLUMN()-1,FALSE)-VLOOKUP(FLOOR($B46,10),$B$6:$R$116,COLUMN()-1,FALSE))/10+C45)</f>
        <v>0.60199999999999998</v>
      </c>
      <c r="D46" s="21">
        <f>IF(MOD($B46,10)=0,VLOOKUP($B46,'[1]R1 Analysis'!$B$16:$X$29,15,FALSE),(VLOOKUP(CEILING($B46,10),$B$6:$R$116,COLUMN()-1,FALSE)-VLOOKUP(FLOOR($B46,10),$B$6:$R$116,COLUMN()-1,FALSE))/10+D45)</f>
        <v>1.9179999999999999</v>
      </c>
      <c r="E46" s="21">
        <f>IF(MOD($B46,10)=0,VLOOKUP($B46,'[1]R1 Analysis'!$B$16:$X$29,22,FALSE),(VLOOKUP(CEILING($B46,10),$B$6:$R$116,COLUMN()-1,FALSE)-VLOOKUP(FLOOR($B46,10),$B$6:$R$116,COLUMN()-1,FALSE))/10+E45)</f>
        <v>7.819</v>
      </c>
      <c r="F46" s="21">
        <f>IF(MOD($B46,10)=0,VLOOKUP($B46,'[1]R2 Analysis'!$B$16:$X$29,8,FALSE),(VLOOKUP(CEILING($B46,10),$B$6:$R$116,COLUMN()-1,FALSE)-VLOOKUP(FLOOR($B46,10),$B$6:$R$116,COLUMN()-1,FALSE))/10+F45)</f>
        <v>1.294</v>
      </c>
      <c r="G46" s="21">
        <f>IF(MOD($B46,10)=0,VLOOKUP($B46,'[1]R2 Analysis'!$B$16:$X$29,15,FALSE),(VLOOKUP(CEILING($B46,10),$B$6:$R$116,COLUMN()-1,FALSE)-VLOOKUP(FLOOR($B46,10),$B$6:$R$116,COLUMN()-1,FALSE))/10+G45)</f>
        <v>3.7570000000000001</v>
      </c>
      <c r="H46" s="21">
        <f>IF(MOD($B46,10)=0,VLOOKUP($B46,'[1]R2 Analysis'!$B$16:$X$29,22,FALSE),(VLOOKUP(CEILING($B46,10),$B$6:$R$116,COLUMN()-1,FALSE)-VLOOKUP(FLOOR($B46,10),$B$6:$R$116,COLUMN()-1,FALSE))/10+H45)</f>
        <v>20.292999999999999</v>
      </c>
      <c r="I46" s="21">
        <f>IF(MOD($B46,10)=0,VLOOKUP($B46,'[1]R3 Analysis'!$B$16:$X$29,8,FALSE),(VLOOKUP(CEILING($B46,10),$B$6:$R$116,COLUMN()-1,FALSE)-VLOOKUP(FLOOR($B46,10),$B$6:$R$116,COLUMN()-1,FALSE))/10+I45)</f>
        <v>2.0259999999999998</v>
      </c>
      <c r="J46" s="21">
        <f>IF(MOD($B46,10)=0,VLOOKUP($B46,'[1]R3 Analysis'!$B$16:$X$29,15,FALSE),(VLOOKUP(CEILING($B46,10),$B$6:$R$116,COLUMN()-1,FALSE)-VLOOKUP(FLOOR($B46,10),$B$6:$R$116,COLUMN()-1,FALSE))/10+J45)</f>
        <v>4.1769999999999996</v>
      </c>
      <c r="K46" s="21">
        <f>IF(MOD($B46,10)=0,VLOOKUP($B46,'[1]R3 Analysis'!$B$16:$X$29,22,FALSE),(VLOOKUP(CEILING($B46,10),$B$6:$R$116,COLUMN()-1,FALSE)-VLOOKUP(FLOOR($B46,10),$B$6:$R$116,COLUMN()-1,FALSE))/10+K45)</f>
        <v>21.306999999999999</v>
      </c>
      <c r="L46" s="21">
        <f>IF(MOD($B46,10)=0,VLOOKUP($B46,'[1]R4 Analysis'!$B$16:$X$29,8,FALSE),(VLOOKUP(CEILING($B46,10),$B$6:$R$116,COLUMN()-1,FALSE)-VLOOKUP(FLOOR($B46,10),$B$6:$R$116,COLUMN()-1,FALSE))/10+L45)</f>
        <v>0.48399999999999999</v>
      </c>
      <c r="M46" s="21">
        <f>IF(MOD($B46,10)=0,VLOOKUP($B46,'[1]R4 Analysis'!$B$16:$X$29,15,FALSE),(VLOOKUP(CEILING($B46,10),$B$6:$R$116,COLUMN()-1,FALSE)-VLOOKUP(FLOOR($B46,10),$B$6:$R$116,COLUMN()-1,FALSE))/10+M45)</f>
        <v>1.6679999999999999</v>
      </c>
      <c r="N46" s="21">
        <f>IF(MOD($B46,10)=0,VLOOKUP($B46,'[1]R4 Analysis'!$B$16:$X$29,22,FALSE),(VLOOKUP(CEILING($B46,10),$B$6:$R$116,COLUMN()-1,FALSE)-VLOOKUP(FLOOR($B46,10),$B$6:$R$116,COLUMN()-1,FALSE))/10+N45)</f>
        <v>8.7590000000000003</v>
      </c>
      <c r="O46" s="21">
        <f>IF(MOD($B46,10)=0,VLOOKUP($B46,'[1]R5 Analysis'!$B$16:$X$29,8,FALSE),(VLOOKUP(CEILING($B46,10),$B$6:$R$116,COLUMN()-1,FALSE)-VLOOKUP(FLOOR($B46,10),$B$6:$R$116,COLUMN()-1,FALSE))/10+O45)</f>
        <v>0.39</v>
      </c>
      <c r="P46" s="21">
        <f>IF(MOD($B46,10)=0,VLOOKUP($B46,'[1]R5 Analysis'!$B$16:$X$29,15,FALSE),(VLOOKUP(CEILING($B46,10),$B$6:$R$116,COLUMN()-1,FALSE)-VLOOKUP(FLOOR($B46,10),$B$6:$R$116,COLUMN()-1,FALSE))/10+P45)</f>
        <v>1.403</v>
      </c>
      <c r="Q46" s="21">
        <f>IF(MOD($B46,10)=0,VLOOKUP($B46,'[1]R5 Analysis'!$B$16:$X$29,22,FALSE),(VLOOKUP(CEILING($B46,10),$B$6:$R$116,COLUMN()-1,FALSE)-VLOOKUP(FLOOR($B46,10),$B$6:$R$116,COLUMN()-1,FALSE))/10+Q45)</f>
        <v>7.2629999999999999</v>
      </c>
      <c r="R46" s="21">
        <f>IF(MOD($B46,10)=0,VLOOKUP($B46,'[1]R6 Analysis'!$B$16:$X$29,8,FALSE),(VLOOKUP(CEILING($B46,10),$B$6:$R$116,COLUMN()-1,FALSE)-VLOOKUP(FLOOR($B46,10),$B$6:$R$116,COLUMN()-1,FALSE))/10+R45)</f>
        <v>0.249</v>
      </c>
      <c r="S46" s="21">
        <f>IF(MOD($B46,10)=0,VLOOKUP($B46,'[1]R6 Analysis'!$B$16:$X$29,15,FALSE),(VLOOKUP(CEILING($B46,10),$B$6:$T$116,COLUMN()-1,FALSE)-VLOOKUP(FLOOR($B46,10),$B$6:$T$116,COLUMN()-1,FALSE))/10+S45)</f>
        <v>0.70199999999999996</v>
      </c>
      <c r="T46" s="21">
        <f>IF(MOD($B46,10)=0,VLOOKUP($B46,'[1]R6 Analysis'!$B$16:$X$29,22,FALSE),(VLOOKUP(CEILING($B46,10),$B$6:$T$116,COLUMN()-1,FALSE)-VLOOKUP(FLOOR($B46,10),$B$6:$T$116,COLUMN()-1,FALSE))/10+T45)</f>
        <v>3.99</v>
      </c>
      <c r="U46" s="21">
        <f t="shared" si="0"/>
        <v>88.100999999999999</v>
      </c>
    </row>
    <row r="47" spans="2:21">
      <c r="B47" s="18">
        <f t="shared" si="1"/>
        <v>2061</v>
      </c>
      <c r="C47" s="21">
        <f>IF(MOD($B47,10)=0,VLOOKUP($B47,'[1]R1 Analysis'!$B$16:$X$29,8,FALSE),(VLOOKUP(CEILING($B47,10),$B$6:$R$116,COLUMN()-1,FALSE)-VLOOKUP(FLOOR($B47,10),$B$6:$R$116,COLUMN()-1,FALSE))/10+C46)</f>
        <v>0.60139999999999993</v>
      </c>
      <c r="D47" s="21">
        <f>IF(MOD($B47,10)=0,VLOOKUP($B47,'[1]R1 Analysis'!$B$16:$X$29,15,FALSE),(VLOOKUP(CEILING($B47,10),$B$6:$R$116,COLUMN()-1,FALSE)-VLOOKUP(FLOOR($B47,10),$B$6:$R$116,COLUMN()-1,FALSE))/10+D46)</f>
        <v>1.9160999999999999</v>
      </c>
      <c r="E47" s="21">
        <f>IF(MOD($B47,10)=0,VLOOKUP($B47,'[1]R1 Analysis'!$B$16:$X$29,22,FALSE),(VLOOKUP(CEILING($B47,10),$B$6:$R$116,COLUMN()-1,FALSE)-VLOOKUP(FLOOR($B47,10),$B$6:$R$116,COLUMN()-1,FALSE))/10+E46)</f>
        <v>7.8113999999999999</v>
      </c>
      <c r="F47" s="21">
        <f>IF(MOD($B47,10)=0,VLOOKUP($B47,'[1]R2 Analysis'!$B$16:$X$29,8,FALSE),(VLOOKUP(CEILING($B47,10),$B$6:$R$116,COLUMN()-1,FALSE)-VLOOKUP(FLOOR($B47,10),$B$6:$R$116,COLUMN()-1,FALSE))/10+F46)</f>
        <v>1.2927999999999999</v>
      </c>
      <c r="G47" s="21">
        <f>IF(MOD($B47,10)=0,VLOOKUP($B47,'[1]R2 Analysis'!$B$16:$X$29,15,FALSE),(VLOOKUP(CEILING($B47,10),$B$6:$R$116,COLUMN()-1,FALSE)-VLOOKUP(FLOOR($B47,10),$B$6:$R$116,COLUMN()-1,FALSE))/10+G46)</f>
        <v>3.7533000000000003</v>
      </c>
      <c r="H47" s="21">
        <f>IF(MOD($B47,10)=0,VLOOKUP($B47,'[1]R2 Analysis'!$B$16:$X$29,22,FALSE),(VLOOKUP(CEILING($B47,10),$B$6:$R$116,COLUMN()-1,FALSE)-VLOOKUP(FLOOR($B47,10),$B$6:$R$116,COLUMN()-1,FALSE))/10+H46)</f>
        <v>20.273199999999999</v>
      </c>
      <c r="I47" s="21">
        <f>IF(MOD($B47,10)=0,VLOOKUP($B47,'[1]R3 Analysis'!$B$16:$X$29,8,FALSE),(VLOOKUP(CEILING($B47,10),$B$6:$R$116,COLUMN()-1,FALSE)-VLOOKUP(FLOOR($B47,10),$B$6:$R$116,COLUMN()-1,FALSE))/10+I46)</f>
        <v>2.024</v>
      </c>
      <c r="J47" s="21">
        <f>IF(MOD($B47,10)=0,VLOOKUP($B47,'[1]R3 Analysis'!$B$16:$X$29,15,FALSE),(VLOOKUP(CEILING($B47,10),$B$6:$R$116,COLUMN()-1,FALSE)-VLOOKUP(FLOOR($B47,10),$B$6:$R$116,COLUMN()-1,FALSE))/10+J46)</f>
        <v>4.1728999999999994</v>
      </c>
      <c r="K47" s="21">
        <f>IF(MOD($B47,10)=0,VLOOKUP($B47,'[1]R3 Analysis'!$B$16:$X$29,22,FALSE),(VLOOKUP(CEILING($B47,10),$B$6:$R$116,COLUMN()-1,FALSE)-VLOOKUP(FLOOR($B47,10),$B$6:$R$116,COLUMN()-1,FALSE))/10+K46)</f>
        <v>21.286199999999997</v>
      </c>
      <c r="L47" s="21">
        <f>IF(MOD($B47,10)=0,VLOOKUP($B47,'[1]R4 Analysis'!$B$16:$X$29,8,FALSE),(VLOOKUP(CEILING($B47,10),$B$6:$R$116,COLUMN()-1,FALSE)-VLOOKUP(FLOOR($B47,10),$B$6:$R$116,COLUMN()-1,FALSE))/10+L46)</f>
        <v>0.48349999999999999</v>
      </c>
      <c r="M47" s="21">
        <f>IF(MOD($B47,10)=0,VLOOKUP($B47,'[1]R4 Analysis'!$B$16:$X$29,15,FALSE),(VLOOKUP(CEILING($B47,10),$B$6:$R$116,COLUMN()-1,FALSE)-VLOOKUP(FLOOR($B47,10),$B$6:$R$116,COLUMN()-1,FALSE))/10+M46)</f>
        <v>1.6663999999999999</v>
      </c>
      <c r="N47" s="21">
        <f>IF(MOD($B47,10)=0,VLOOKUP($B47,'[1]R4 Analysis'!$B$16:$X$29,22,FALSE),(VLOOKUP(CEILING($B47,10),$B$6:$R$116,COLUMN()-1,FALSE)-VLOOKUP(FLOOR($B47,10),$B$6:$R$116,COLUMN()-1,FALSE))/10+N46)</f>
        <v>8.7505000000000006</v>
      </c>
      <c r="O47" s="21">
        <f>IF(MOD($B47,10)=0,VLOOKUP($B47,'[1]R5 Analysis'!$B$16:$X$29,8,FALSE),(VLOOKUP(CEILING($B47,10),$B$6:$R$116,COLUMN()-1,FALSE)-VLOOKUP(FLOOR($B47,10),$B$6:$R$116,COLUMN()-1,FALSE))/10+O46)</f>
        <v>0.3896</v>
      </c>
      <c r="P47" s="21">
        <f>IF(MOD($B47,10)=0,VLOOKUP($B47,'[1]R5 Analysis'!$B$16:$X$29,15,FALSE),(VLOOKUP(CEILING($B47,10),$B$6:$R$116,COLUMN()-1,FALSE)-VLOOKUP(FLOOR($B47,10),$B$6:$R$116,COLUMN()-1,FALSE))/10+P46)</f>
        <v>1.4016</v>
      </c>
      <c r="Q47" s="21">
        <f>IF(MOD($B47,10)=0,VLOOKUP($B47,'[1]R5 Analysis'!$B$16:$X$29,22,FALSE),(VLOOKUP(CEILING($B47,10),$B$6:$R$116,COLUMN()-1,FALSE)-VLOOKUP(FLOOR($B47,10),$B$6:$R$116,COLUMN()-1,FALSE))/10+Q46)</f>
        <v>7.2558999999999996</v>
      </c>
      <c r="R47" s="21">
        <f>IF(MOD($B47,10)=0,VLOOKUP($B47,'[1]R6 Analysis'!$B$16:$X$29,8,FALSE),(VLOOKUP(CEILING($B47,10),$B$6:$R$116,COLUMN()-1,FALSE)-VLOOKUP(FLOOR($B47,10),$B$6:$R$116,COLUMN()-1,FALSE))/10+R46)</f>
        <v>0.24879999999999999</v>
      </c>
      <c r="S47" s="21">
        <f>IF(MOD($B47,10)=0,VLOOKUP($B47,'[1]R6 Analysis'!$B$16:$X$29,15,FALSE),(VLOOKUP(CEILING($B47,10),$B$6:$T$116,COLUMN()-1,FALSE)-VLOOKUP(FLOOR($B47,10),$B$6:$T$116,COLUMN()-1,FALSE))/10+S46)</f>
        <v>0.70129999999999992</v>
      </c>
      <c r="T47" s="21">
        <f>IF(MOD($B47,10)=0,VLOOKUP($B47,'[1]R6 Analysis'!$B$16:$X$29,22,FALSE),(VLOOKUP(CEILING($B47,10),$B$6:$T$116,COLUMN()-1,FALSE)-VLOOKUP(FLOOR($B47,10),$B$6:$T$116,COLUMN()-1,FALSE))/10+T46)</f>
        <v>3.9861000000000004</v>
      </c>
      <c r="U47" s="21">
        <f t="shared" si="0"/>
        <v>88.015000000000015</v>
      </c>
    </row>
    <row r="48" spans="2:21">
      <c r="B48" s="18">
        <f t="shared" si="1"/>
        <v>2062</v>
      </c>
      <c r="C48" s="21">
        <f>IF(MOD($B48,10)=0,VLOOKUP($B48,'[1]R1 Analysis'!$B$16:$X$29,8,FALSE),(VLOOKUP(CEILING($B48,10),$B$6:$R$116,COLUMN()-1,FALSE)-VLOOKUP(FLOOR($B48,10),$B$6:$R$116,COLUMN()-1,FALSE))/10+C47)</f>
        <v>0.60079999999999989</v>
      </c>
      <c r="D48" s="21">
        <f>IF(MOD($B48,10)=0,VLOOKUP($B48,'[1]R1 Analysis'!$B$16:$X$29,15,FALSE),(VLOOKUP(CEILING($B48,10),$B$6:$R$116,COLUMN()-1,FALSE)-VLOOKUP(FLOOR($B48,10),$B$6:$R$116,COLUMN()-1,FALSE))/10+D47)</f>
        <v>1.9141999999999999</v>
      </c>
      <c r="E48" s="21">
        <f>IF(MOD($B48,10)=0,VLOOKUP($B48,'[1]R1 Analysis'!$B$16:$X$29,22,FALSE),(VLOOKUP(CEILING($B48,10),$B$6:$R$116,COLUMN()-1,FALSE)-VLOOKUP(FLOOR($B48,10),$B$6:$R$116,COLUMN()-1,FALSE))/10+E47)</f>
        <v>7.8037999999999998</v>
      </c>
      <c r="F48" s="21">
        <f>IF(MOD($B48,10)=0,VLOOKUP($B48,'[1]R2 Analysis'!$B$16:$X$29,8,FALSE),(VLOOKUP(CEILING($B48,10),$B$6:$R$116,COLUMN()-1,FALSE)-VLOOKUP(FLOOR($B48,10),$B$6:$R$116,COLUMN()-1,FALSE))/10+F47)</f>
        <v>1.2915999999999999</v>
      </c>
      <c r="G48" s="21">
        <f>IF(MOD($B48,10)=0,VLOOKUP($B48,'[1]R2 Analysis'!$B$16:$X$29,15,FALSE),(VLOOKUP(CEILING($B48,10),$B$6:$R$116,COLUMN()-1,FALSE)-VLOOKUP(FLOOR($B48,10),$B$6:$R$116,COLUMN()-1,FALSE))/10+G47)</f>
        <v>3.7496000000000005</v>
      </c>
      <c r="H48" s="21">
        <f>IF(MOD($B48,10)=0,VLOOKUP($B48,'[1]R2 Analysis'!$B$16:$X$29,22,FALSE),(VLOOKUP(CEILING($B48,10),$B$6:$R$116,COLUMN()-1,FALSE)-VLOOKUP(FLOOR($B48,10),$B$6:$R$116,COLUMN()-1,FALSE))/10+H47)</f>
        <v>20.253399999999999</v>
      </c>
      <c r="I48" s="21">
        <f>IF(MOD($B48,10)=0,VLOOKUP($B48,'[1]R3 Analysis'!$B$16:$X$29,8,FALSE),(VLOOKUP(CEILING($B48,10),$B$6:$R$116,COLUMN()-1,FALSE)-VLOOKUP(FLOOR($B48,10),$B$6:$R$116,COLUMN()-1,FALSE))/10+I47)</f>
        <v>2.0220000000000002</v>
      </c>
      <c r="J48" s="21">
        <f>IF(MOD($B48,10)=0,VLOOKUP($B48,'[1]R3 Analysis'!$B$16:$X$29,15,FALSE),(VLOOKUP(CEILING($B48,10),$B$6:$R$116,COLUMN()-1,FALSE)-VLOOKUP(FLOOR($B48,10),$B$6:$R$116,COLUMN()-1,FALSE))/10+J47)</f>
        <v>4.1687999999999992</v>
      </c>
      <c r="K48" s="21">
        <f>IF(MOD($B48,10)=0,VLOOKUP($B48,'[1]R3 Analysis'!$B$16:$X$29,22,FALSE),(VLOOKUP(CEILING($B48,10),$B$6:$R$116,COLUMN()-1,FALSE)-VLOOKUP(FLOOR($B48,10),$B$6:$R$116,COLUMN()-1,FALSE))/10+K47)</f>
        <v>21.265399999999996</v>
      </c>
      <c r="L48" s="21">
        <f>IF(MOD($B48,10)=0,VLOOKUP($B48,'[1]R4 Analysis'!$B$16:$X$29,8,FALSE),(VLOOKUP(CEILING($B48,10),$B$6:$R$116,COLUMN()-1,FALSE)-VLOOKUP(FLOOR($B48,10),$B$6:$R$116,COLUMN()-1,FALSE))/10+L47)</f>
        <v>0.48299999999999998</v>
      </c>
      <c r="M48" s="21">
        <f>IF(MOD($B48,10)=0,VLOOKUP($B48,'[1]R4 Analysis'!$B$16:$X$29,15,FALSE),(VLOOKUP(CEILING($B48,10),$B$6:$R$116,COLUMN()-1,FALSE)-VLOOKUP(FLOOR($B48,10),$B$6:$R$116,COLUMN()-1,FALSE))/10+M47)</f>
        <v>1.6647999999999998</v>
      </c>
      <c r="N48" s="21">
        <f>IF(MOD($B48,10)=0,VLOOKUP($B48,'[1]R4 Analysis'!$B$16:$X$29,22,FALSE),(VLOOKUP(CEILING($B48,10),$B$6:$R$116,COLUMN()-1,FALSE)-VLOOKUP(FLOOR($B48,10),$B$6:$R$116,COLUMN()-1,FALSE))/10+N47)</f>
        <v>8.7420000000000009</v>
      </c>
      <c r="O48" s="21">
        <f>IF(MOD($B48,10)=0,VLOOKUP($B48,'[1]R5 Analysis'!$B$16:$X$29,8,FALSE),(VLOOKUP(CEILING($B48,10),$B$6:$R$116,COLUMN()-1,FALSE)-VLOOKUP(FLOOR($B48,10),$B$6:$R$116,COLUMN()-1,FALSE))/10+O47)</f>
        <v>0.38919999999999999</v>
      </c>
      <c r="P48" s="21">
        <f>IF(MOD($B48,10)=0,VLOOKUP($B48,'[1]R5 Analysis'!$B$16:$X$29,15,FALSE),(VLOOKUP(CEILING($B48,10),$B$6:$R$116,COLUMN()-1,FALSE)-VLOOKUP(FLOOR($B48,10),$B$6:$R$116,COLUMN()-1,FALSE))/10+P47)</f>
        <v>1.4001999999999999</v>
      </c>
      <c r="Q48" s="21">
        <f>IF(MOD($B48,10)=0,VLOOKUP($B48,'[1]R5 Analysis'!$B$16:$X$29,22,FALSE),(VLOOKUP(CEILING($B48,10),$B$6:$R$116,COLUMN()-1,FALSE)-VLOOKUP(FLOOR($B48,10),$B$6:$R$116,COLUMN()-1,FALSE))/10+Q47)</f>
        <v>7.2487999999999992</v>
      </c>
      <c r="R48" s="21">
        <f>IF(MOD($B48,10)=0,VLOOKUP($B48,'[1]R6 Analysis'!$B$16:$X$29,8,FALSE),(VLOOKUP(CEILING($B48,10),$B$6:$R$116,COLUMN()-1,FALSE)-VLOOKUP(FLOOR($B48,10),$B$6:$R$116,COLUMN()-1,FALSE))/10+R47)</f>
        <v>0.24859999999999999</v>
      </c>
      <c r="S48" s="21">
        <f>IF(MOD($B48,10)=0,VLOOKUP($B48,'[1]R6 Analysis'!$B$16:$X$29,15,FALSE),(VLOOKUP(CEILING($B48,10),$B$6:$T$116,COLUMN()-1,FALSE)-VLOOKUP(FLOOR($B48,10),$B$6:$T$116,COLUMN()-1,FALSE))/10+S47)</f>
        <v>0.70059999999999989</v>
      </c>
      <c r="T48" s="21">
        <f>IF(MOD($B48,10)=0,VLOOKUP($B48,'[1]R6 Analysis'!$B$16:$X$29,22,FALSE),(VLOOKUP(CEILING($B48,10),$B$6:$T$116,COLUMN()-1,FALSE)-VLOOKUP(FLOOR($B48,10),$B$6:$T$116,COLUMN()-1,FALSE))/10+T47)</f>
        <v>3.9822000000000006</v>
      </c>
      <c r="U48" s="21">
        <f t="shared" si="0"/>
        <v>87.929000000000002</v>
      </c>
    </row>
    <row r="49" spans="2:21">
      <c r="B49" s="18">
        <f t="shared" si="1"/>
        <v>2063</v>
      </c>
      <c r="C49" s="21">
        <f>IF(MOD($B49,10)=0,VLOOKUP($B49,'[1]R1 Analysis'!$B$16:$X$29,8,FALSE),(VLOOKUP(CEILING($B49,10),$B$6:$R$116,COLUMN()-1,FALSE)-VLOOKUP(FLOOR($B49,10),$B$6:$R$116,COLUMN()-1,FALSE))/10+C48)</f>
        <v>0.60019999999999984</v>
      </c>
      <c r="D49" s="21">
        <f>IF(MOD($B49,10)=0,VLOOKUP($B49,'[1]R1 Analysis'!$B$16:$X$29,15,FALSE),(VLOOKUP(CEILING($B49,10),$B$6:$R$116,COLUMN()-1,FALSE)-VLOOKUP(FLOOR($B49,10),$B$6:$R$116,COLUMN()-1,FALSE))/10+D48)</f>
        <v>1.9122999999999999</v>
      </c>
      <c r="E49" s="21">
        <f>IF(MOD($B49,10)=0,VLOOKUP($B49,'[1]R1 Analysis'!$B$16:$X$29,22,FALSE),(VLOOKUP(CEILING($B49,10),$B$6:$R$116,COLUMN()-1,FALSE)-VLOOKUP(FLOOR($B49,10),$B$6:$R$116,COLUMN()-1,FALSE))/10+E48)</f>
        <v>7.7961999999999998</v>
      </c>
      <c r="F49" s="21">
        <f>IF(MOD($B49,10)=0,VLOOKUP($B49,'[1]R2 Analysis'!$B$16:$X$29,8,FALSE),(VLOOKUP(CEILING($B49,10),$B$6:$R$116,COLUMN()-1,FALSE)-VLOOKUP(FLOOR($B49,10),$B$6:$R$116,COLUMN()-1,FALSE))/10+F48)</f>
        <v>1.2903999999999998</v>
      </c>
      <c r="G49" s="21">
        <f>IF(MOD($B49,10)=0,VLOOKUP($B49,'[1]R2 Analysis'!$B$16:$X$29,15,FALSE),(VLOOKUP(CEILING($B49,10),$B$6:$R$116,COLUMN()-1,FALSE)-VLOOKUP(FLOOR($B49,10),$B$6:$R$116,COLUMN()-1,FALSE))/10+G48)</f>
        <v>3.7459000000000007</v>
      </c>
      <c r="H49" s="21">
        <f>IF(MOD($B49,10)=0,VLOOKUP($B49,'[1]R2 Analysis'!$B$16:$X$29,22,FALSE),(VLOOKUP(CEILING($B49,10),$B$6:$R$116,COLUMN()-1,FALSE)-VLOOKUP(FLOOR($B49,10),$B$6:$R$116,COLUMN()-1,FALSE))/10+H48)</f>
        <v>20.233599999999999</v>
      </c>
      <c r="I49" s="21">
        <f>IF(MOD($B49,10)=0,VLOOKUP($B49,'[1]R3 Analysis'!$B$16:$X$29,8,FALSE),(VLOOKUP(CEILING($B49,10),$B$6:$R$116,COLUMN()-1,FALSE)-VLOOKUP(FLOOR($B49,10),$B$6:$R$116,COLUMN()-1,FALSE))/10+I48)</f>
        <v>2.0200000000000005</v>
      </c>
      <c r="J49" s="21">
        <f>IF(MOD($B49,10)=0,VLOOKUP($B49,'[1]R3 Analysis'!$B$16:$X$29,15,FALSE),(VLOOKUP(CEILING($B49,10),$B$6:$R$116,COLUMN()-1,FALSE)-VLOOKUP(FLOOR($B49,10),$B$6:$R$116,COLUMN()-1,FALSE))/10+J48)</f>
        <v>4.164699999999999</v>
      </c>
      <c r="K49" s="21">
        <f>IF(MOD($B49,10)=0,VLOOKUP($B49,'[1]R3 Analysis'!$B$16:$X$29,22,FALSE),(VLOOKUP(CEILING($B49,10),$B$6:$R$116,COLUMN()-1,FALSE)-VLOOKUP(FLOOR($B49,10),$B$6:$R$116,COLUMN()-1,FALSE))/10+K48)</f>
        <v>21.244599999999995</v>
      </c>
      <c r="L49" s="21">
        <f>IF(MOD($B49,10)=0,VLOOKUP($B49,'[1]R4 Analysis'!$B$16:$X$29,8,FALSE),(VLOOKUP(CEILING($B49,10),$B$6:$R$116,COLUMN()-1,FALSE)-VLOOKUP(FLOOR($B49,10),$B$6:$R$116,COLUMN()-1,FALSE))/10+L48)</f>
        <v>0.48249999999999998</v>
      </c>
      <c r="M49" s="21">
        <f>IF(MOD($B49,10)=0,VLOOKUP($B49,'[1]R4 Analysis'!$B$16:$X$29,15,FALSE),(VLOOKUP(CEILING($B49,10),$B$6:$R$116,COLUMN()-1,FALSE)-VLOOKUP(FLOOR($B49,10),$B$6:$R$116,COLUMN()-1,FALSE))/10+M48)</f>
        <v>1.6631999999999998</v>
      </c>
      <c r="N49" s="21">
        <f>IF(MOD($B49,10)=0,VLOOKUP($B49,'[1]R4 Analysis'!$B$16:$X$29,22,FALSE),(VLOOKUP(CEILING($B49,10),$B$6:$R$116,COLUMN()-1,FALSE)-VLOOKUP(FLOOR($B49,10),$B$6:$R$116,COLUMN()-1,FALSE))/10+N48)</f>
        <v>8.7335000000000012</v>
      </c>
      <c r="O49" s="21">
        <f>IF(MOD($B49,10)=0,VLOOKUP($B49,'[1]R5 Analysis'!$B$16:$X$29,8,FALSE),(VLOOKUP(CEILING($B49,10),$B$6:$R$116,COLUMN()-1,FALSE)-VLOOKUP(FLOOR($B49,10),$B$6:$R$116,COLUMN()-1,FALSE))/10+O48)</f>
        <v>0.38879999999999998</v>
      </c>
      <c r="P49" s="21">
        <f>IF(MOD($B49,10)=0,VLOOKUP($B49,'[1]R5 Analysis'!$B$16:$X$29,15,FALSE),(VLOOKUP(CEILING($B49,10),$B$6:$R$116,COLUMN()-1,FALSE)-VLOOKUP(FLOOR($B49,10),$B$6:$R$116,COLUMN()-1,FALSE))/10+P48)</f>
        <v>1.3987999999999998</v>
      </c>
      <c r="Q49" s="21">
        <f>IF(MOD($B49,10)=0,VLOOKUP($B49,'[1]R5 Analysis'!$B$16:$X$29,22,FALSE),(VLOOKUP(CEILING($B49,10),$B$6:$R$116,COLUMN()-1,FALSE)-VLOOKUP(FLOOR($B49,10),$B$6:$R$116,COLUMN()-1,FALSE))/10+Q48)</f>
        <v>7.2416999999999989</v>
      </c>
      <c r="R49" s="21">
        <f>IF(MOD($B49,10)=0,VLOOKUP($B49,'[1]R6 Analysis'!$B$16:$X$29,8,FALSE),(VLOOKUP(CEILING($B49,10),$B$6:$R$116,COLUMN()-1,FALSE)-VLOOKUP(FLOOR($B49,10),$B$6:$R$116,COLUMN()-1,FALSE))/10+R48)</f>
        <v>0.24839999999999998</v>
      </c>
      <c r="S49" s="21">
        <f>IF(MOD($B49,10)=0,VLOOKUP($B49,'[1]R6 Analysis'!$B$16:$X$29,15,FALSE),(VLOOKUP(CEILING($B49,10),$B$6:$T$116,COLUMN()-1,FALSE)-VLOOKUP(FLOOR($B49,10),$B$6:$T$116,COLUMN()-1,FALSE))/10+S48)</f>
        <v>0.69989999999999986</v>
      </c>
      <c r="T49" s="21">
        <f>IF(MOD($B49,10)=0,VLOOKUP($B49,'[1]R6 Analysis'!$B$16:$X$29,22,FALSE),(VLOOKUP(CEILING($B49,10),$B$6:$T$116,COLUMN()-1,FALSE)-VLOOKUP(FLOOR($B49,10),$B$6:$T$116,COLUMN()-1,FALSE))/10+T48)</f>
        <v>3.9783000000000008</v>
      </c>
      <c r="U49" s="21">
        <f t="shared" si="0"/>
        <v>87.843000000000004</v>
      </c>
    </row>
    <row r="50" spans="2:21">
      <c r="B50" s="18">
        <f t="shared" si="1"/>
        <v>2064</v>
      </c>
      <c r="C50" s="21">
        <f>IF(MOD($B50,10)=0,VLOOKUP($B50,'[1]R1 Analysis'!$B$16:$X$29,8,FALSE),(VLOOKUP(CEILING($B50,10),$B$6:$R$116,COLUMN()-1,FALSE)-VLOOKUP(FLOOR($B50,10),$B$6:$R$116,COLUMN()-1,FALSE))/10+C49)</f>
        <v>0.5995999999999998</v>
      </c>
      <c r="D50" s="21">
        <f>IF(MOD($B50,10)=0,VLOOKUP($B50,'[1]R1 Analysis'!$B$16:$X$29,15,FALSE),(VLOOKUP(CEILING($B50,10),$B$6:$R$116,COLUMN()-1,FALSE)-VLOOKUP(FLOOR($B50,10),$B$6:$R$116,COLUMN()-1,FALSE))/10+D49)</f>
        <v>1.9103999999999999</v>
      </c>
      <c r="E50" s="21">
        <f>IF(MOD($B50,10)=0,VLOOKUP($B50,'[1]R1 Analysis'!$B$16:$X$29,22,FALSE),(VLOOKUP(CEILING($B50,10),$B$6:$R$116,COLUMN()-1,FALSE)-VLOOKUP(FLOOR($B50,10),$B$6:$R$116,COLUMN()-1,FALSE))/10+E49)</f>
        <v>7.7885999999999997</v>
      </c>
      <c r="F50" s="21">
        <f>IF(MOD($B50,10)=0,VLOOKUP($B50,'[1]R2 Analysis'!$B$16:$X$29,8,FALSE),(VLOOKUP(CEILING($B50,10),$B$6:$R$116,COLUMN()-1,FALSE)-VLOOKUP(FLOOR($B50,10),$B$6:$R$116,COLUMN()-1,FALSE))/10+F49)</f>
        <v>1.2891999999999997</v>
      </c>
      <c r="G50" s="21">
        <f>IF(MOD($B50,10)=0,VLOOKUP($B50,'[1]R2 Analysis'!$B$16:$X$29,15,FALSE),(VLOOKUP(CEILING($B50,10),$B$6:$R$116,COLUMN()-1,FALSE)-VLOOKUP(FLOOR($B50,10),$B$6:$R$116,COLUMN()-1,FALSE))/10+G49)</f>
        <v>3.7422000000000009</v>
      </c>
      <c r="H50" s="21">
        <f>IF(MOD($B50,10)=0,VLOOKUP($B50,'[1]R2 Analysis'!$B$16:$X$29,22,FALSE),(VLOOKUP(CEILING($B50,10),$B$6:$R$116,COLUMN()-1,FALSE)-VLOOKUP(FLOOR($B50,10),$B$6:$R$116,COLUMN()-1,FALSE))/10+H49)</f>
        <v>20.213799999999999</v>
      </c>
      <c r="I50" s="21">
        <f>IF(MOD($B50,10)=0,VLOOKUP($B50,'[1]R3 Analysis'!$B$16:$X$29,8,FALSE),(VLOOKUP(CEILING($B50,10),$B$6:$R$116,COLUMN()-1,FALSE)-VLOOKUP(FLOOR($B50,10),$B$6:$R$116,COLUMN()-1,FALSE))/10+I49)</f>
        <v>2.0180000000000007</v>
      </c>
      <c r="J50" s="21">
        <f>IF(MOD($B50,10)=0,VLOOKUP($B50,'[1]R3 Analysis'!$B$16:$X$29,15,FALSE),(VLOOKUP(CEILING($B50,10),$B$6:$R$116,COLUMN()-1,FALSE)-VLOOKUP(FLOOR($B50,10),$B$6:$R$116,COLUMN()-1,FALSE))/10+J49)</f>
        <v>4.1605999999999987</v>
      </c>
      <c r="K50" s="21">
        <f>IF(MOD($B50,10)=0,VLOOKUP($B50,'[1]R3 Analysis'!$B$16:$X$29,22,FALSE),(VLOOKUP(CEILING($B50,10),$B$6:$R$116,COLUMN()-1,FALSE)-VLOOKUP(FLOOR($B50,10),$B$6:$R$116,COLUMN()-1,FALSE))/10+K49)</f>
        <v>21.223799999999994</v>
      </c>
      <c r="L50" s="21">
        <f>IF(MOD($B50,10)=0,VLOOKUP($B50,'[1]R4 Analysis'!$B$16:$X$29,8,FALSE),(VLOOKUP(CEILING($B50,10),$B$6:$R$116,COLUMN()-1,FALSE)-VLOOKUP(FLOOR($B50,10),$B$6:$R$116,COLUMN()-1,FALSE))/10+L49)</f>
        <v>0.48199999999999998</v>
      </c>
      <c r="M50" s="21">
        <f>IF(MOD($B50,10)=0,VLOOKUP($B50,'[1]R4 Analysis'!$B$16:$X$29,15,FALSE),(VLOOKUP(CEILING($B50,10),$B$6:$R$116,COLUMN()-1,FALSE)-VLOOKUP(FLOOR($B50,10),$B$6:$R$116,COLUMN()-1,FALSE))/10+M49)</f>
        <v>1.6615999999999997</v>
      </c>
      <c r="N50" s="21">
        <f>IF(MOD($B50,10)=0,VLOOKUP($B50,'[1]R4 Analysis'!$B$16:$X$29,22,FALSE),(VLOOKUP(CEILING($B50,10),$B$6:$R$116,COLUMN()-1,FALSE)-VLOOKUP(FLOOR($B50,10),$B$6:$R$116,COLUMN()-1,FALSE))/10+N49)</f>
        <v>8.7250000000000014</v>
      </c>
      <c r="O50" s="21">
        <f>IF(MOD($B50,10)=0,VLOOKUP($B50,'[1]R5 Analysis'!$B$16:$X$29,8,FALSE),(VLOOKUP(CEILING($B50,10),$B$6:$R$116,COLUMN()-1,FALSE)-VLOOKUP(FLOOR($B50,10),$B$6:$R$116,COLUMN()-1,FALSE))/10+O49)</f>
        <v>0.38839999999999997</v>
      </c>
      <c r="P50" s="21">
        <f>IF(MOD($B50,10)=0,VLOOKUP($B50,'[1]R5 Analysis'!$B$16:$X$29,15,FALSE),(VLOOKUP(CEILING($B50,10),$B$6:$R$116,COLUMN()-1,FALSE)-VLOOKUP(FLOOR($B50,10),$B$6:$R$116,COLUMN()-1,FALSE))/10+P49)</f>
        <v>1.3973999999999998</v>
      </c>
      <c r="Q50" s="21">
        <f>IF(MOD($B50,10)=0,VLOOKUP($B50,'[1]R5 Analysis'!$B$16:$X$29,22,FALSE),(VLOOKUP(CEILING($B50,10),$B$6:$R$116,COLUMN()-1,FALSE)-VLOOKUP(FLOOR($B50,10),$B$6:$R$116,COLUMN()-1,FALSE))/10+Q49)</f>
        <v>7.2345999999999986</v>
      </c>
      <c r="R50" s="21">
        <f>IF(MOD($B50,10)=0,VLOOKUP($B50,'[1]R6 Analysis'!$B$16:$X$29,8,FALSE),(VLOOKUP(CEILING($B50,10),$B$6:$R$116,COLUMN()-1,FALSE)-VLOOKUP(FLOOR($B50,10),$B$6:$R$116,COLUMN()-1,FALSE))/10+R49)</f>
        <v>0.24819999999999998</v>
      </c>
      <c r="S50" s="21">
        <f>IF(MOD($B50,10)=0,VLOOKUP($B50,'[1]R6 Analysis'!$B$16:$X$29,15,FALSE),(VLOOKUP(CEILING($B50,10),$B$6:$T$116,COLUMN()-1,FALSE)-VLOOKUP(FLOOR($B50,10),$B$6:$T$116,COLUMN()-1,FALSE))/10+S49)</f>
        <v>0.69919999999999982</v>
      </c>
      <c r="T50" s="21">
        <f>IF(MOD($B50,10)=0,VLOOKUP($B50,'[1]R6 Analysis'!$B$16:$X$29,22,FALSE),(VLOOKUP(CEILING($B50,10),$B$6:$T$116,COLUMN()-1,FALSE)-VLOOKUP(FLOOR($B50,10),$B$6:$T$116,COLUMN()-1,FALSE))/10+T49)</f>
        <v>3.974400000000001</v>
      </c>
      <c r="U50" s="21">
        <f t="shared" si="0"/>
        <v>87.757000000000005</v>
      </c>
    </row>
    <row r="51" spans="2:21">
      <c r="B51" s="18">
        <f t="shared" si="1"/>
        <v>2065</v>
      </c>
      <c r="C51" s="21">
        <f>IF(MOD($B51,10)=0,VLOOKUP($B51,'[1]R1 Analysis'!$B$16:$X$29,8,FALSE),(VLOOKUP(CEILING($B51,10),$B$6:$R$116,COLUMN()-1,FALSE)-VLOOKUP(FLOOR($B51,10),$B$6:$R$116,COLUMN()-1,FALSE))/10+C50)</f>
        <v>0.59899999999999975</v>
      </c>
      <c r="D51" s="21">
        <f>IF(MOD($B51,10)=0,VLOOKUP($B51,'[1]R1 Analysis'!$B$16:$X$29,15,FALSE),(VLOOKUP(CEILING($B51,10),$B$6:$R$116,COLUMN()-1,FALSE)-VLOOKUP(FLOOR($B51,10),$B$6:$R$116,COLUMN()-1,FALSE))/10+D50)</f>
        <v>1.9084999999999999</v>
      </c>
      <c r="E51" s="21">
        <f>IF(MOD($B51,10)=0,VLOOKUP($B51,'[1]R1 Analysis'!$B$16:$X$29,22,FALSE),(VLOOKUP(CEILING($B51,10),$B$6:$R$116,COLUMN()-1,FALSE)-VLOOKUP(FLOOR($B51,10),$B$6:$R$116,COLUMN()-1,FALSE))/10+E50)</f>
        <v>7.7809999999999997</v>
      </c>
      <c r="F51" s="21">
        <f>IF(MOD($B51,10)=0,VLOOKUP($B51,'[1]R2 Analysis'!$B$16:$X$29,8,FALSE),(VLOOKUP(CEILING($B51,10),$B$6:$R$116,COLUMN()-1,FALSE)-VLOOKUP(FLOOR($B51,10),$B$6:$R$116,COLUMN()-1,FALSE))/10+F50)</f>
        <v>1.2879999999999996</v>
      </c>
      <c r="G51" s="21">
        <f>IF(MOD($B51,10)=0,VLOOKUP($B51,'[1]R2 Analysis'!$B$16:$X$29,15,FALSE),(VLOOKUP(CEILING($B51,10),$B$6:$R$116,COLUMN()-1,FALSE)-VLOOKUP(FLOOR($B51,10),$B$6:$R$116,COLUMN()-1,FALSE))/10+G50)</f>
        <v>3.738500000000001</v>
      </c>
      <c r="H51" s="21">
        <f>IF(MOD($B51,10)=0,VLOOKUP($B51,'[1]R2 Analysis'!$B$16:$X$29,22,FALSE),(VLOOKUP(CEILING($B51,10),$B$6:$R$116,COLUMN()-1,FALSE)-VLOOKUP(FLOOR($B51,10),$B$6:$R$116,COLUMN()-1,FALSE))/10+H50)</f>
        <v>20.193999999999999</v>
      </c>
      <c r="I51" s="21">
        <f>IF(MOD($B51,10)=0,VLOOKUP($B51,'[1]R3 Analysis'!$B$16:$X$29,8,FALSE),(VLOOKUP(CEILING($B51,10),$B$6:$R$116,COLUMN()-1,FALSE)-VLOOKUP(FLOOR($B51,10),$B$6:$R$116,COLUMN()-1,FALSE))/10+I50)</f>
        <v>2.0160000000000009</v>
      </c>
      <c r="J51" s="21">
        <f>IF(MOD($B51,10)=0,VLOOKUP($B51,'[1]R3 Analysis'!$B$16:$X$29,15,FALSE),(VLOOKUP(CEILING($B51,10),$B$6:$R$116,COLUMN()-1,FALSE)-VLOOKUP(FLOOR($B51,10),$B$6:$R$116,COLUMN()-1,FALSE))/10+J50)</f>
        <v>4.1564999999999985</v>
      </c>
      <c r="K51" s="21">
        <f>IF(MOD($B51,10)=0,VLOOKUP($B51,'[1]R3 Analysis'!$B$16:$X$29,22,FALSE),(VLOOKUP(CEILING($B51,10),$B$6:$R$116,COLUMN()-1,FALSE)-VLOOKUP(FLOOR($B51,10),$B$6:$R$116,COLUMN()-1,FALSE))/10+K50)</f>
        <v>21.202999999999992</v>
      </c>
      <c r="L51" s="21">
        <f>IF(MOD($B51,10)=0,VLOOKUP($B51,'[1]R4 Analysis'!$B$16:$X$29,8,FALSE),(VLOOKUP(CEILING($B51,10),$B$6:$R$116,COLUMN()-1,FALSE)-VLOOKUP(FLOOR($B51,10),$B$6:$R$116,COLUMN()-1,FALSE))/10+L50)</f>
        <v>0.48149999999999998</v>
      </c>
      <c r="M51" s="21">
        <f>IF(MOD($B51,10)=0,VLOOKUP($B51,'[1]R4 Analysis'!$B$16:$X$29,15,FALSE),(VLOOKUP(CEILING($B51,10),$B$6:$R$116,COLUMN()-1,FALSE)-VLOOKUP(FLOOR($B51,10),$B$6:$R$116,COLUMN()-1,FALSE))/10+M50)</f>
        <v>1.6599999999999997</v>
      </c>
      <c r="N51" s="21">
        <f>IF(MOD($B51,10)=0,VLOOKUP($B51,'[1]R4 Analysis'!$B$16:$X$29,22,FALSE),(VLOOKUP(CEILING($B51,10),$B$6:$R$116,COLUMN()-1,FALSE)-VLOOKUP(FLOOR($B51,10),$B$6:$R$116,COLUMN()-1,FALSE))/10+N50)</f>
        <v>8.7165000000000017</v>
      </c>
      <c r="O51" s="21">
        <f>IF(MOD($B51,10)=0,VLOOKUP($B51,'[1]R5 Analysis'!$B$16:$X$29,8,FALSE),(VLOOKUP(CEILING($B51,10),$B$6:$R$116,COLUMN()-1,FALSE)-VLOOKUP(FLOOR($B51,10),$B$6:$R$116,COLUMN()-1,FALSE))/10+O50)</f>
        <v>0.38799999999999996</v>
      </c>
      <c r="P51" s="21">
        <f>IF(MOD($B51,10)=0,VLOOKUP($B51,'[1]R5 Analysis'!$B$16:$X$29,15,FALSE),(VLOOKUP(CEILING($B51,10),$B$6:$R$116,COLUMN()-1,FALSE)-VLOOKUP(FLOOR($B51,10),$B$6:$R$116,COLUMN()-1,FALSE))/10+P50)</f>
        <v>1.3959999999999997</v>
      </c>
      <c r="Q51" s="21">
        <f>IF(MOD($B51,10)=0,VLOOKUP($B51,'[1]R5 Analysis'!$B$16:$X$29,22,FALSE),(VLOOKUP(CEILING($B51,10),$B$6:$R$116,COLUMN()-1,FALSE)-VLOOKUP(FLOOR($B51,10),$B$6:$R$116,COLUMN()-1,FALSE))/10+Q50)</f>
        <v>7.2274999999999983</v>
      </c>
      <c r="R51" s="21">
        <f>IF(MOD($B51,10)=0,VLOOKUP($B51,'[1]R6 Analysis'!$B$16:$X$29,8,FALSE),(VLOOKUP(CEILING($B51,10),$B$6:$R$116,COLUMN()-1,FALSE)-VLOOKUP(FLOOR($B51,10),$B$6:$R$116,COLUMN()-1,FALSE))/10+R50)</f>
        <v>0.24799999999999997</v>
      </c>
      <c r="S51" s="21">
        <f>IF(MOD($B51,10)=0,VLOOKUP($B51,'[1]R6 Analysis'!$B$16:$X$29,15,FALSE),(VLOOKUP(CEILING($B51,10),$B$6:$T$116,COLUMN()-1,FALSE)-VLOOKUP(FLOOR($B51,10),$B$6:$T$116,COLUMN()-1,FALSE))/10+S50)</f>
        <v>0.69849999999999979</v>
      </c>
      <c r="T51" s="21">
        <f>IF(MOD($B51,10)=0,VLOOKUP($B51,'[1]R6 Analysis'!$B$16:$X$29,22,FALSE),(VLOOKUP(CEILING($B51,10),$B$6:$T$116,COLUMN()-1,FALSE)-VLOOKUP(FLOOR($B51,10),$B$6:$T$116,COLUMN()-1,FALSE))/10+T50)</f>
        <v>3.9705000000000013</v>
      </c>
      <c r="U51" s="21">
        <f t="shared" si="0"/>
        <v>87.670999999999978</v>
      </c>
    </row>
    <row r="52" spans="2:21">
      <c r="B52" s="18">
        <f t="shared" si="1"/>
        <v>2066</v>
      </c>
      <c r="C52" s="21">
        <f>IF(MOD($B52,10)=0,VLOOKUP($B52,'[1]R1 Analysis'!$B$16:$X$29,8,FALSE),(VLOOKUP(CEILING($B52,10),$B$6:$R$116,COLUMN()-1,FALSE)-VLOOKUP(FLOOR($B52,10),$B$6:$R$116,COLUMN()-1,FALSE))/10+C51)</f>
        <v>0.59839999999999971</v>
      </c>
      <c r="D52" s="21">
        <f>IF(MOD($B52,10)=0,VLOOKUP($B52,'[1]R1 Analysis'!$B$16:$X$29,15,FALSE),(VLOOKUP(CEILING($B52,10),$B$6:$R$116,COLUMN()-1,FALSE)-VLOOKUP(FLOOR($B52,10),$B$6:$R$116,COLUMN()-1,FALSE))/10+D51)</f>
        <v>1.9065999999999999</v>
      </c>
      <c r="E52" s="21">
        <f>IF(MOD($B52,10)=0,VLOOKUP($B52,'[1]R1 Analysis'!$B$16:$X$29,22,FALSE),(VLOOKUP(CEILING($B52,10),$B$6:$R$116,COLUMN()-1,FALSE)-VLOOKUP(FLOOR($B52,10),$B$6:$R$116,COLUMN()-1,FALSE))/10+E51)</f>
        <v>7.7733999999999996</v>
      </c>
      <c r="F52" s="21">
        <f>IF(MOD($B52,10)=0,VLOOKUP($B52,'[1]R2 Analysis'!$B$16:$X$29,8,FALSE),(VLOOKUP(CEILING($B52,10),$B$6:$R$116,COLUMN()-1,FALSE)-VLOOKUP(FLOOR($B52,10),$B$6:$R$116,COLUMN()-1,FALSE))/10+F51)</f>
        <v>1.2867999999999995</v>
      </c>
      <c r="G52" s="21">
        <f>IF(MOD($B52,10)=0,VLOOKUP($B52,'[1]R2 Analysis'!$B$16:$X$29,15,FALSE),(VLOOKUP(CEILING($B52,10),$B$6:$R$116,COLUMN()-1,FALSE)-VLOOKUP(FLOOR($B52,10),$B$6:$R$116,COLUMN()-1,FALSE))/10+G51)</f>
        <v>3.7348000000000012</v>
      </c>
      <c r="H52" s="21">
        <f>IF(MOD($B52,10)=0,VLOOKUP($B52,'[1]R2 Analysis'!$B$16:$X$29,22,FALSE),(VLOOKUP(CEILING($B52,10),$B$6:$R$116,COLUMN()-1,FALSE)-VLOOKUP(FLOOR($B52,10),$B$6:$R$116,COLUMN()-1,FALSE))/10+H51)</f>
        <v>20.174199999999999</v>
      </c>
      <c r="I52" s="21">
        <f>IF(MOD($B52,10)=0,VLOOKUP($B52,'[1]R3 Analysis'!$B$16:$X$29,8,FALSE),(VLOOKUP(CEILING($B52,10),$B$6:$R$116,COLUMN()-1,FALSE)-VLOOKUP(FLOOR($B52,10),$B$6:$R$116,COLUMN()-1,FALSE))/10+I51)</f>
        <v>2.0140000000000011</v>
      </c>
      <c r="J52" s="21">
        <f>IF(MOD($B52,10)=0,VLOOKUP($B52,'[1]R3 Analysis'!$B$16:$X$29,15,FALSE),(VLOOKUP(CEILING($B52,10),$B$6:$R$116,COLUMN()-1,FALSE)-VLOOKUP(FLOOR($B52,10),$B$6:$R$116,COLUMN()-1,FALSE))/10+J51)</f>
        <v>4.1523999999999983</v>
      </c>
      <c r="K52" s="21">
        <f>IF(MOD($B52,10)=0,VLOOKUP($B52,'[1]R3 Analysis'!$B$16:$X$29,22,FALSE),(VLOOKUP(CEILING($B52,10),$B$6:$R$116,COLUMN()-1,FALSE)-VLOOKUP(FLOOR($B52,10),$B$6:$R$116,COLUMN()-1,FALSE))/10+K51)</f>
        <v>21.182199999999991</v>
      </c>
      <c r="L52" s="21">
        <f>IF(MOD($B52,10)=0,VLOOKUP($B52,'[1]R4 Analysis'!$B$16:$X$29,8,FALSE),(VLOOKUP(CEILING($B52,10),$B$6:$R$116,COLUMN()-1,FALSE)-VLOOKUP(FLOOR($B52,10),$B$6:$R$116,COLUMN()-1,FALSE))/10+L51)</f>
        <v>0.48099999999999998</v>
      </c>
      <c r="M52" s="21">
        <f>IF(MOD($B52,10)=0,VLOOKUP($B52,'[1]R4 Analysis'!$B$16:$X$29,15,FALSE),(VLOOKUP(CEILING($B52,10),$B$6:$R$116,COLUMN()-1,FALSE)-VLOOKUP(FLOOR($B52,10),$B$6:$R$116,COLUMN()-1,FALSE))/10+M51)</f>
        <v>1.6583999999999997</v>
      </c>
      <c r="N52" s="21">
        <f>IF(MOD($B52,10)=0,VLOOKUP($B52,'[1]R4 Analysis'!$B$16:$X$29,22,FALSE),(VLOOKUP(CEILING($B52,10),$B$6:$R$116,COLUMN()-1,FALSE)-VLOOKUP(FLOOR($B52,10),$B$6:$R$116,COLUMN()-1,FALSE))/10+N51)</f>
        <v>8.708000000000002</v>
      </c>
      <c r="O52" s="21">
        <f>IF(MOD($B52,10)=0,VLOOKUP($B52,'[1]R5 Analysis'!$B$16:$X$29,8,FALSE),(VLOOKUP(CEILING($B52,10),$B$6:$R$116,COLUMN()-1,FALSE)-VLOOKUP(FLOOR($B52,10),$B$6:$R$116,COLUMN()-1,FALSE))/10+O51)</f>
        <v>0.38759999999999994</v>
      </c>
      <c r="P52" s="21">
        <f>IF(MOD($B52,10)=0,VLOOKUP($B52,'[1]R5 Analysis'!$B$16:$X$29,15,FALSE),(VLOOKUP(CEILING($B52,10),$B$6:$R$116,COLUMN()-1,FALSE)-VLOOKUP(FLOOR($B52,10),$B$6:$R$116,COLUMN()-1,FALSE))/10+P51)</f>
        <v>1.3945999999999996</v>
      </c>
      <c r="Q52" s="21">
        <f>IF(MOD($B52,10)=0,VLOOKUP($B52,'[1]R5 Analysis'!$B$16:$X$29,22,FALSE),(VLOOKUP(CEILING($B52,10),$B$6:$R$116,COLUMN()-1,FALSE)-VLOOKUP(FLOOR($B52,10),$B$6:$R$116,COLUMN()-1,FALSE))/10+Q51)</f>
        <v>7.2203999999999979</v>
      </c>
      <c r="R52" s="21">
        <f>IF(MOD($B52,10)=0,VLOOKUP($B52,'[1]R6 Analysis'!$B$16:$X$29,8,FALSE),(VLOOKUP(CEILING($B52,10),$B$6:$R$116,COLUMN()-1,FALSE)-VLOOKUP(FLOOR($B52,10),$B$6:$R$116,COLUMN()-1,FALSE))/10+R51)</f>
        <v>0.24779999999999996</v>
      </c>
      <c r="S52" s="21">
        <f>IF(MOD($B52,10)=0,VLOOKUP($B52,'[1]R6 Analysis'!$B$16:$X$29,15,FALSE),(VLOOKUP(CEILING($B52,10),$B$6:$T$116,COLUMN()-1,FALSE)-VLOOKUP(FLOOR($B52,10),$B$6:$T$116,COLUMN()-1,FALSE))/10+S51)</f>
        <v>0.69779999999999975</v>
      </c>
      <c r="T52" s="21">
        <f>IF(MOD($B52,10)=0,VLOOKUP($B52,'[1]R6 Analysis'!$B$16:$X$29,22,FALSE),(VLOOKUP(CEILING($B52,10),$B$6:$T$116,COLUMN()-1,FALSE)-VLOOKUP(FLOOR($B52,10),$B$6:$T$116,COLUMN()-1,FALSE))/10+T51)</f>
        <v>3.9666000000000015</v>
      </c>
      <c r="U52" s="21">
        <f t="shared" si="0"/>
        <v>87.58499999999998</v>
      </c>
    </row>
    <row r="53" spans="2:21">
      <c r="B53" s="18">
        <f t="shared" si="1"/>
        <v>2067</v>
      </c>
      <c r="C53" s="21">
        <f>IF(MOD($B53,10)=0,VLOOKUP($B53,'[1]R1 Analysis'!$B$16:$X$29,8,FALSE),(VLOOKUP(CEILING($B53,10),$B$6:$R$116,COLUMN()-1,FALSE)-VLOOKUP(FLOOR($B53,10),$B$6:$R$116,COLUMN()-1,FALSE))/10+C52)</f>
        <v>0.59779999999999966</v>
      </c>
      <c r="D53" s="21">
        <f>IF(MOD($B53,10)=0,VLOOKUP($B53,'[1]R1 Analysis'!$B$16:$X$29,15,FALSE),(VLOOKUP(CEILING($B53,10),$B$6:$R$116,COLUMN()-1,FALSE)-VLOOKUP(FLOOR($B53,10),$B$6:$R$116,COLUMN()-1,FALSE))/10+D52)</f>
        <v>1.9046999999999998</v>
      </c>
      <c r="E53" s="21">
        <f>IF(MOD($B53,10)=0,VLOOKUP($B53,'[1]R1 Analysis'!$B$16:$X$29,22,FALSE),(VLOOKUP(CEILING($B53,10),$B$6:$R$116,COLUMN()-1,FALSE)-VLOOKUP(FLOOR($B53,10),$B$6:$R$116,COLUMN()-1,FALSE))/10+E52)</f>
        <v>7.7657999999999996</v>
      </c>
      <c r="F53" s="21">
        <f>IF(MOD($B53,10)=0,VLOOKUP($B53,'[1]R2 Analysis'!$B$16:$X$29,8,FALSE),(VLOOKUP(CEILING($B53,10),$B$6:$R$116,COLUMN()-1,FALSE)-VLOOKUP(FLOOR($B53,10),$B$6:$R$116,COLUMN()-1,FALSE))/10+F52)</f>
        <v>1.2855999999999994</v>
      </c>
      <c r="G53" s="21">
        <f>IF(MOD($B53,10)=0,VLOOKUP($B53,'[1]R2 Analysis'!$B$16:$X$29,15,FALSE),(VLOOKUP(CEILING($B53,10),$B$6:$R$116,COLUMN()-1,FALSE)-VLOOKUP(FLOOR($B53,10),$B$6:$R$116,COLUMN()-1,FALSE))/10+G52)</f>
        <v>3.7311000000000014</v>
      </c>
      <c r="H53" s="21">
        <f>IF(MOD($B53,10)=0,VLOOKUP($B53,'[1]R2 Analysis'!$B$16:$X$29,22,FALSE),(VLOOKUP(CEILING($B53,10),$B$6:$R$116,COLUMN()-1,FALSE)-VLOOKUP(FLOOR($B53,10),$B$6:$R$116,COLUMN()-1,FALSE))/10+H52)</f>
        <v>20.154399999999999</v>
      </c>
      <c r="I53" s="21">
        <f>IF(MOD($B53,10)=0,VLOOKUP($B53,'[1]R3 Analysis'!$B$16:$X$29,8,FALSE),(VLOOKUP(CEILING($B53,10),$B$6:$R$116,COLUMN()-1,FALSE)-VLOOKUP(FLOOR($B53,10),$B$6:$R$116,COLUMN()-1,FALSE))/10+I52)</f>
        <v>2.0120000000000013</v>
      </c>
      <c r="J53" s="21">
        <f>IF(MOD($B53,10)=0,VLOOKUP($B53,'[1]R3 Analysis'!$B$16:$X$29,15,FALSE),(VLOOKUP(CEILING($B53,10),$B$6:$R$116,COLUMN()-1,FALSE)-VLOOKUP(FLOOR($B53,10),$B$6:$R$116,COLUMN()-1,FALSE))/10+J52)</f>
        <v>4.1482999999999981</v>
      </c>
      <c r="K53" s="21">
        <f>IF(MOD($B53,10)=0,VLOOKUP($B53,'[1]R3 Analysis'!$B$16:$X$29,22,FALSE),(VLOOKUP(CEILING($B53,10),$B$6:$R$116,COLUMN()-1,FALSE)-VLOOKUP(FLOOR($B53,10),$B$6:$R$116,COLUMN()-1,FALSE))/10+K52)</f>
        <v>21.16139999999999</v>
      </c>
      <c r="L53" s="21">
        <f>IF(MOD($B53,10)=0,VLOOKUP($B53,'[1]R4 Analysis'!$B$16:$X$29,8,FALSE),(VLOOKUP(CEILING($B53,10),$B$6:$R$116,COLUMN()-1,FALSE)-VLOOKUP(FLOOR($B53,10),$B$6:$R$116,COLUMN()-1,FALSE))/10+L52)</f>
        <v>0.48049999999999998</v>
      </c>
      <c r="M53" s="21">
        <f>IF(MOD($B53,10)=0,VLOOKUP($B53,'[1]R4 Analysis'!$B$16:$X$29,15,FALSE),(VLOOKUP(CEILING($B53,10),$B$6:$R$116,COLUMN()-1,FALSE)-VLOOKUP(FLOOR($B53,10),$B$6:$R$116,COLUMN()-1,FALSE))/10+M52)</f>
        <v>1.6567999999999996</v>
      </c>
      <c r="N53" s="21">
        <f>IF(MOD($B53,10)=0,VLOOKUP($B53,'[1]R4 Analysis'!$B$16:$X$29,22,FALSE),(VLOOKUP(CEILING($B53,10),$B$6:$R$116,COLUMN()-1,FALSE)-VLOOKUP(FLOOR($B53,10),$B$6:$R$116,COLUMN()-1,FALSE))/10+N52)</f>
        <v>8.6995000000000022</v>
      </c>
      <c r="O53" s="21">
        <f>IF(MOD($B53,10)=0,VLOOKUP($B53,'[1]R5 Analysis'!$B$16:$X$29,8,FALSE),(VLOOKUP(CEILING($B53,10),$B$6:$R$116,COLUMN()-1,FALSE)-VLOOKUP(FLOOR($B53,10),$B$6:$R$116,COLUMN()-1,FALSE))/10+O52)</f>
        <v>0.38719999999999993</v>
      </c>
      <c r="P53" s="21">
        <f>IF(MOD($B53,10)=0,VLOOKUP($B53,'[1]R5 Analysis'!$B$16:$X$29,15,FALSE),(VLOOKUP(CEILING($B53,10),$B$6:$R$116,COLUMN()-1,FALSE)-VLOOKUP(FLOOR($B53,10),$B$6:$R$116,COLUMN()-1,FALSE))/10+P52)</f>
        <v>1.3931999999999995</v>
      </c>
      <c r="Q53" s="21">
        <f>IF(MOD($B53,10)=0,VLOOKUP($B53,'[1]R5 Analysis'!$B$16:$X$29,22,FALSE),(VLOOKUP(CEILING($B53,10),$B$6:$R$116,COLUMN()-1,FALSE)-VLOOKUP(FLOOR($B53,10),$B$6:$R$116,COLUMN()-1,FALSE))/10+Q52)</f>
        <v>7.2132999999999976</v>
      </c>
      <c r="R53" s="21">
        <f>IF(MOD($B53,10)=0,VLOOKUP($B53,'[1]R6 Analysis'!$B$16:$X$29,8,FALSE),(VLOOKUP(CEILING($B53,10),$B$6:$R$116,COLUMN()-1,FALSE)-VLOOKUP(FLOOR($B53,10),$B$6:$R$116,COLUMN()-1,FALSE))/10+R52)</f>
        <v>0.24759999999999996</v>
      </c>
      <c r="S53" s="21">
        <f>IF(MOD($B53,10)=0,VLOOKUP($B53,'[1]R6 Analysis'!$B$16:$X$29,15,FALSE),(VLOOKUP(CEILING($B53,10),$B$6:$T$116,COLUMN()-1,FALSE)-VLOOKUP(FLOOR($B53,10),$B$6:$T$116,COLUMN()-1,FALSE))/10+S52)</f>
        <v>0.69709999999999972</v>
      </c>
      <c r="T53" s="21">
        <f>IF(MOD($B53,10)=0,VLOOKUP($B53,'[1]R6 Analysis'!$B$16:$X$29,22,FALSE),(VLOOKUP(CEILING($B53,10),$B$6:$T$116,COLUMN()-1,FALSE)-VLOOKUP(FLOOR($B53,10),$B$6:$T$116,COLUMN()-1,FALSE))/10+T52)</f>
        <v>3.9627000000000017</v>
      </c>
      <c r="U53" s="21">
        <f t="shared" si="0"/>
        <v>87.498999999999981</v>
      </c>
    </row>
    <row r="54" spans="2:21">
      <c r="B54" s="18">
        <f t="shared" si="1"/>
        <v>2068</v>
      </c>
      <c r="C54" s="21">
        <f>IF(MOD($B54,10)=0,VLOOKUP($B54,'[1]R1 Analysis'!$B$16:$X$29,8,FALSE),(VLOOKUP(CEILING($B54,10),$B$6:$R$116,COLUMN()-1,FALSE)-VLOOKUP(FLOOR($B54,10),$B$6:$R$116,COLUMN()-1,FALSE))/10+C53)</f>
        <v>0.59719999999999962</v>
      </c>
      <c r="D54" s="21">
        <f>IF(MOD($B54,10)=0,VLOOKUP($B54,'[1]R1 Analysis'!$B$16:$X$29,15,FALSE),(VLOOKUP(CEILING($B54,10),$B$6:$R$116,COLUMN()-1,FALSE)-VLOOKUP(FLOOR($B54,10),$B$6:$R$116,COLUMN()-1,FALSE))/10+D53)</f>
        <v>1.9027999999999998</v>
      </c>
      <c r="E54" s="21">
        <f>IF(MOD($B54,10)=0,VLOOKUP($B54,'[1]R1 Analysis'!$B$16:$X$29,22,FALSE),(VLOOKUP(CEILING($B54,10),$B$6:$R$116,COLUMN()-1,FALSE)-VLOOKUP(FLOOR($B54,10),$B$6:$R$116,COLUMN()-1,FALSE))/10+E53)</f>
        <v>7.7581999999999995</v>
      </c>
      <c r="F54" s="21">
        <f>IF(MOD($B54,10)=0,VLOOKUP($B54,'[1]R2 Analysis'!$B$16:$X$29,8,FALSE),(VLOOKUP(CEILING($B54,10),$B$6:$R$116,COLUMN()-1,FALSE)-VLOOKUP(FLOOR($B54,10),$B$6:$R$116,COLUMN()-1,FALSE))/10+F53)</f>
        <v>1.2843999999999993</v>
      </c>
      <c r="G54" s="21">
        <f>IF(MOD($B54,10)=0,VLOOKUP($B54,'[1]R2 Analysis'!$B$16:$X$29,15,FALSE),(VLOOKUP(CEILING($B54,10),$B$6:$R$116,COLUMN()-1,FALSE)-VLOOKUP(FLOOR($B54,10),$B$6:$R$116,COLUMN()-1,FALSE))/10+G53)</f>
        <v>3.7274000000000016</v>
      </c>
      <c r="H54" s="21">
        <f>IF(MOD($B54,10)=0,VLOOKUP($B54,'[1]R2 Analysis'!$B$16:$X$29,22,FALSE),(VLOOKUP(CEILING($B54,10),$B$6:$R$116,COLUMN()-1,FALSE)-VLOOKUP(FLOOR($B54,10),$B$6:$R$116,COLUMN()-1,FALSE))/10+H53)</f>
        <v>20.134599999999999</v>
      </c>
      <c r="I54" s="21">
        <f>IF(MOD($B54,10)=0,VLOOKUP($B54,'[1]R3 Analysis'!$B$16:$X$29,8,FALSE),(VLOOKUP(CEILING($B54,10),$B$6:$R$116,COLUMN()-1,FALSE)-VLOOKUP(FLOOR($B54,10),$B$6:$R$116,COLUMN()-1,FALSE))/10+I53)</f>
        <v>2.0100000000000016</v>
      </c>
      <c r="J54" s="21">
        <f>IF(MOD($B54,10)=0,VLOOKUP($B54,'[1]R3 Analysis'!$B$16:$X$29,15,FALSE),(VLOOKUP(CEILING($B54,10),$B$6:$R$116,COLUMN()-1,FALSE)-VLOOKUP(FLOOR($B54,10),$B$6:$R$116,COLUMN()-1,FALSE))/10+J53)</f>
        <v>4.1441999999999979</v>
      </c>
      <c r="K54" s="21">
        <f>IF(MOD($B54,10)=0,VLOOKUP($B54,'[1]R3 Analysis'!$B$16:$X$29,22,FALSE),(VLOOKUP(CEILING($B54,10),$B$6:$R$116,COLUMN()-1,FALSE)-VLOOKUP(FLOOR($B54,10),$B$6:$R$116,COLUMN()-1,FALSE))/10+K53)</f>
        <v>21.140599999999989</v>
      </c>
      <c r="L54" s="21">
        <f>IF(MOD($B54,10)=0,VLOOKUP($B54,'[1]R4 Analysis'!$B$16:$X$29,8,FALSE),(VLOOKUP(CEILING($B54,10),$B$6:$R$116,COLUMN()-1,FALSE)-VLOOKUP(FLOOR($B54,10),$B$6:$R$116,COLUMN()-1,FALSE))/10+L53)</f>
        <v>0.48</v>
      </c>
      <c r="M54" s="21">
        <f>IF(MOD($B54,10)=0,VLOOKUP($B54,'[1]R4 Analysis'!$B$16:$X$29,15,FALSE),(VLOOKUP(CEILING($B54,10),$B$6:$R$116,COLUMN()-1,FALSE)-VLOOKUP(FLOOR($B54,10),$B$6:$R$116,COLUMN()-1,FALSE))/10+M53)</f>
        <v>1.6551999999999996</v>
      </c>
      <c r="N54" s="21">
        <f>IF(MOD($B54,10)=0,VLOOKUP($B54,'[1]R4 Analysis'!$B$16:$X$29,22,FALSE),(VLOOKUP(CEILING($B54,10),$B$6:$R$116,COLUMN()-1,FALSE)-VLOOKUP(FLOOR($B54,10),$B$6:$R$116,COLUMN()-1,FALSE))/10+N53)</f>
        <v>8.6910000000000025</v>
      </c>
      <c r="O54" s="21">
        <f>IF(MOD($B54,10)=0,VLOOKUP($B54,'[1]R5 Analysis'!$B$16:$X$29,8,FALSE),(VLOOKUP(CEILING($B54,10),$B$6:$R$116,COLUMN()-1,FALSE)-VLOOKUP(FLOOR($B54,10),$B$6:$R$116,COLUMN()-1,FALSE))/10+O53)</f>
        <v>0.38679999999999992</v>
      </c>
      <c r="P54" s="21">
        <f>IF(MOD($B54,10)=0,VLOOKUP($B54,'[1]R5 Analysis'!$B$16:$X$29,15,FALSE),(VLOOKUP(CEILING($B54,10),$B$6:$R$116,COLUMN()-1,FALSE)-VLOOKUP(FLOOR($B54,10),$B$6:$R$116,COLUMN()-1,FALSE))/10+P53)</f>
        <v>1.3917999999999995</v>
      </c>
      <c r="Q54" s="21">
        <f>IF(MOD($B54,10)=0,VLOOKUP($B54,'[1]R5 Analysis'!$B$16:$X$29,22,FALSE),(VLOOKUP(CEILING($B54,10),$B$6:$R$116,COLUMN()-1,FALSE)-VLOOKUP(FLOOR($B54,10),$B$6:$R$116,COLUMN()-1,FALSE))/10+Q53)</f>
        <v>7.2061999999999973</v>
      </c>
      <c r="R54" s="21">
        <f>IF(MOD($B54,10)=0,VLOOKUP($B54,'[1]R6 Analysis'!$B$16:$X$29,8,FALSE),(VLOOKUP(CEILING($B54,10),$B$6:$R$116,COLUMN()-1,FALSE)-VLOOKUP(FLOOR($B54,10),$B$6:$R$116,COLUMN()-1,FALSE))/10+R53)</f>
        <v>0.24739999999999995</v>
      </c>
      <c r="S54" s="21">
        <f>IF(MOD($B54,10)=0,VLOOKUP($B54,'[1]R6 Analysis'!$B$16:$X$29,15,FALSE),(VLOOKUP(CEILING($B54,10),$B$6:$T$116,COLUMN()-1,FALSE)-VLOOKUP(FLOOR($B54,10),$B$6:$T$116,COLUMN()-1,FALSE))/10+S53)</f>
        <v>0.69639999999999969</v>
      </c>
      <c r="T54" s="21">
        <f>IF(MOD($B54,10)=0,VLOOKUP($B54,'[1]R6 Analysis'!$B$16:$X$29,22,FALSE),(VLOOKUP(CEILING($B54,10),$B$6:$T$116,COLUMN()-1,FALSE)-VLOOKUP(FLOOR($B54,10),$B$6:$T$116,COLUMN()-1,FALSE))/10+T53)</f>
        <v>3.9588000000000019</v>
      </c>
      <c r="U54" s="21">
        <f t="shared" si="0"/>
        <v>87.412999999999982</v>
      </c>
    </row>
    <row r="55" spans="2:21">
      <c r="B55" s="18">
        <f t="shared" si="1"/>
        <v>2069</v>
      </c>
      <c r="C55" s="21">
        <f>IF(MOD($B55,10)=0,VLOOKUP($B55,'[1]R1 Analysis'!$B$16:$X$29,8,FALSE),(VLOOKUP(CEILING($B55,10),$B$6:$R$116,COLUMN()-1,FALSE)-VLOOKUP(FLOOR($B55,10),$B$6:$R$116,COLUMN()-1,FALSE))/10+C54)</f>
        <v>0.59659999999999958</v>
      </c>
      <c r="D55" s="21">
        <f>IF(MOD($B55,10)=0,VLOOKUP($B55,'[1]R1 Analysis'!$B$16:$X$29,15,FALSE),(VLOOKUP(CEILING($B55,10),$B$6:$R$116,COLUMN()-1,FALSE)-VLOOKUP(FLOOR($B55,10),$B$6:$R$116,COLUMN()-1,FALSE))/10+D54)</f>
        <v>1.9008999999999998</v>
      </c>
      <c r="E55" s="21">
        <f>IF(MOD($B55,10)=0,VLOOKUP($B55,'[1]R1 Analysis'!$B$16:$X$29,22,FALSE),(VLOOKUP(CEILING($B55,10),$B$6:$R$116,COLUMN()-1,FALSE)-VLOOKUP(FLOOR($B55,10),$B$6:$R$116,COLUMN()-1,FALSE))/10+E54)</f>
        <v>7.7505999999999995</v>
      </c>
      <c r="F55" s="21">
        <f>IF(MOD($B55,10)=0,VLOOKUP($B55,'[1]R2 Analysis'!$B$16:$X$29,8,FALSE),(VLOOKUP(CEILING($B55,10),$B$6:$R$116,COLUMN()-1,FALSE)-VLOOKUP(FLOOR($B55,10),$B$6:$R$116,COLUMN()-1,FALSE))/10+F54)</f>
        <v>1.2831999999999992</v>
      </c>
      <c r="G55" s="21">
        <f>IF(MOD($B55,10)=0,VLOOKUP($B55,'[1]R2 Analysis'!$B$16:$X$29,15,FALSE),(VLOOKUP(CEILING($B55,10),$B$6:$R$116,COLUMN()-1,FALSE)-VLOOKUP(FLOOR($B55,10),$B$6:$R$116,COLUMN()-1,FALSE))/10+G54)</f>
        <v>3.7237000000000018</v>
      </c>
      <c r="H55" s="21">
        <f>IF(MOD($B55,10)=0,VLOOKUP($B55,'[1]R2 Analysis'!$B$16:$X$29,22,FALSE),(VLOOKUP(CEILING($B55,10),$B$6:$R$116,COLUMN()-1,FALSE)-VLOOKUP(FLOOR($B55,10),$B$6:$R$116,COLUMN()-1,FALSE))/10+H54)</f>
        <v>20.114799999999999</v>
      </c>
      <c r="I55" s="21">
        <f>IF(MOD($B55,10)=0,VLOOKUP($B55,'[1]R3 Analysis'!$B$16:$X$29,8,FALSE),(VLOOKUP(CEILING($B55,10),$B$6:$R$116,COLUMN()-1,FALSE)-VLOOKUP(FLOOR($B55,10),$B$6:$R$116,COLUMN()-1,FALSE))/10+I54)</f>
        <v>2.0080000000000018</v>
      </c>
      <c r="J55" s="21">
        <f>IF(MOD($B55,10)=0,VLOOKUP($B55,'[1]R3 Analysis'!$B$16:$X$29,15,FALSE),(VLOOKUP(CEILING($B55,10),$B$6:$R$116,COLUMN()-1,FALSE)-VLOOKUP(FLOOR($B55,10),$B$6:$R$116,COLUMN()-1,FALSE))/10+J54)</f>
        <v>4.1400999999999977</v>
      </c>
      <c r="K55" s="21">
        <f>IF(MOD($B55,10)=0,VLOOKUP($B55,'[1]R3 Analysis'!$B$16:$X$29,22,FALSE),(VLOOKUP(CEILING($B55,10),$B$6:$R$116,COLUMN()-1,FALSE)-VLOOKUP(FLOOR($B55,10),$B$6:$R$116,COLUMN()-1,FALSE))/10+K54)</f>
        <v>21.119799999999987</v>
      </c>
      <c r="L55" s="21">
        <f>IF(MOD($B55,10)=0,VLOOKUP($B55,'[1]R4 Analysis'!$B$16:$X$29,8,FALSE),(VLOOKUP(CEILING($B55,10),$B$6:$R$116,COLUMN()-1,FALSE)-VLOOKUP(FLOOR($B55,10),$B$6:$R$116,COLUMN()-1,FALSE))/10+L54)</f>
        <v>0.47949999999999998</v>
      </c>
      <c r="M55" s="21">
        <f>IF(MOD($B55,10)=0,VLOOKUP($B55,'[1]R4 Analysis'!$B$16:$X$29,15,FALSE),(VLOOKUP(CEILING($B55,10),$B$6:$R$116,COLUMN()-1,FALSE)-VLOOKUP(FLOOR($B55,10),$B$6:$R$116,COLUMN()-1,FALSE))/10+M54)</f>
        <v>1.6535999999999995</v>
      </c>
      <c r="N55" s="21">
        <f>IF(MOD($B55,10)=0,VLOOKUP($B55,'[1]R4 Analysis'!$B$16:$X$29,22,FALSE),(VLOOKUP(CEILING($B55,10),$B$6:$R$116,COLUMN()-1,FALSE)-VLOOKUP(FLOOR($B55,10),$B$6:$R$116,COLUMN()-1,FALSE))/10+N54)</f>
        <v>8.6825000000000028</v>
      </c>
      <c r="O55" s="21">
        <f>IF(MOD($B55,10)=0,VLOOKUP($B55,'[1]R5 Analysis'!$B$16:$X$29,8,FALSE),(VLOOKUP(CEILING($B55,10),$B$6:$R$116,COLUMN()-1,FALSE)-VLOOKUP(FLOOR($B55,10),$B$6:$R$116,COLUMN()-1,FALSE))/10+O54)</f>
        <v>0.38639999999999991</v>
      </c>
      <c r="P55" s="21">
        <f>IF(MOD($B55,10)=0,VLOOKUP($B55,'[1]R5 Analysis'!$B$16:$X$29,15,FALSE),(VLOOKUP(CEILING($B55,10),$B$6:$R$116,COLUMN()-1,FALSE)-VLOOKUP(FLOOR($B55,10),$B$6:$R$116,COLUMN()-1,FALSE))/10+P54)</f>
        <v>1.3903999999999994</v>
      </c>
      <c r="Q55" s="21">
        <f>IF(MOD($B55,10)=0,VLOOKUP($B55,'[1]R5 Analysis'!$B$16:$X$29,22,FALSE),(VLOOKUP(CEILING($B55,10),$B$6:$R$116,COLUMN()-1,FALSE)-VLOOKUP(FLOOR($B55,10),$B$6:$R$116,COLUMN()-1,FALSE))/10+Q54)</f>
        <v>7.1990999999999969</v>
      </c>
      <c r="R55" s="21">
        <f>IF(MOD($B55,10)=0,VLOOKUP($B55,'[1]R6 Analysis'!$B$16:$X$29,8,FALSE),(VLOOKUP(CEILING($B55,10),$B$6:$R$116,COLUMN()-1,FALSE)-VLOOKUP(FLOOR($B55,10),$B$6:$R$116,COLUMN()-1,FALSE))/10+R54)</f>
        <v>0.24719999999999995</v>
      </c>
      <c r="S55" s="21">
        <f>IF(MOD($B55,10)=0,VLOOKUP($B55,'[1]R6 Analysis'!$B$16:$X$29,15,FALSE),(VLOOKUP(CEILING($B55,10),$B$6:$T$116,COLUMN()-1,FALSE)-VLOOKUP(FLOOR($B55,10),$B$6:$T$116,COLUMN()-1,FALSE))/10+S54)</f>
        <v>0.69569999999999965</v>
      </c>
      <c r="T55" s="21">
        <f>IF(MOD($B55,10)=0,VLOOKUP($B55,'[1]R6 Analysis'!$B$16:$X$29,22,FALSE),(VLOOKUP(CEILING($B55,10),$B$6:$T$116,COLUMN()-1,FALSE)-VLOOKUP(FLOOR($B55,10),$B$6:$T$116,COLUMN()-1,FALSE))/10+T54)</f>
        <v>3.9549000000000021</v>
      </c>
      <c r="U55" s="21">
        <f t="shared" si="0"/>
        <v>87.326999999999998</v>
      </c>
    </row>
    <row r="56" spans="2:21">
      <c r="B56" s="18">
        <f t="shared" si="1"/>
        <v>2070</v>
      </c>
      <c r="C56" s="21">
        <f>IF(MOD($B56,10)=0,VLOOKUP($B56,'[1]R1 Analysis'!$B$16:$X$29,8,FALSE),(VLOOKUP(CEILING($B56,10),$B$6:$R$116,COLUMN()-1,FALSE)-VLOOKUP(FLOOR($B56,10),$B$6:$R$116,COLUMN()-1,FALSE))/10+C55)</f>
        <v>0.59599999999999997</v>
      </c>
      <c r="D56" s="21">
        <f>IF(MOD($B56,10)=0,VLOOKUP($B56,'[1]R1 Analysis'!$B$16:$X$29,15,FALSE),(VLOOKUP(CEILING($B56,10),$B$6:$R$116,COLUMN()-1,FALSE)-VLOOKUP(FLOOR($B56,10),$B$6:$R$116,COLUMN()-1,FALSE))/10+D55)</f>
        <v>1.899</v>
      </c>
      <c r="E56" s="21">
        <f>IF(MOD($B56,10)=0,VLOOKUP($B56,'[1]R1 Analysis'!$B$16:$X$29,22,FALSE),(VLOOKUP(CEILING($B56,10),$B$6:$R$116,COLUMN()-1,FALSE)-VLOOKUP(FLOOR($B56,10),$B$6:$R$116,COLUMN()-1,FALSE))/10+E55)</f>
        <v>7.7430000000000003</v>
      </c>
      <c r="F56" s="21">
        <f>IF(MOD($B56,10)=0,VLOOKUP($B56,'[1]R2 Analysis'!$B$16:$X$29,8,FALSE),(VLOOKUP(CEILING($B56,10),$B$6:$R$116,COLUMN()-1,FALSE)-VLOOKUP(FLOOR($B56,10),$B$6:$R$116,COLUMN()-1,FALSE))/10+F55)</f>
        <v>1.282</v>
      </c>
      <c r="G56" s="21">
        <f>IF(MOD($B56,10)=0,VLOOKUP($B56,'[1]R2 Analysis'!$B$16:$X$29,15,FALSE),(VLOOKUP(CEILING($B56,10),$B$6:$R$116,COLUMN()-1,FALSE)-VLOOKUP(FLOOR($B56,10),$B$6:$R$116,COLUMN()-1,FALSE))/10+G55)</f>
        <v>3.72</v>
      </c>
      <c r="H56" s="21">
        <f>IF(MOD($B56,10)=0,VLOOKUP($B56,'[1]R2 Analysis'!$B$16:$X$29,22,FALSE),(VLOOKUP(CEILING($B56,10),$B$6:$R$116,COLUMN()-1,FALSE)-VLOOKUP(FLOOR($B56,10),$B$6:$R$116,COLUMN()-1,FALSE))/10+H55)</f>
        <v>20.094999999999999</v>
      </c>
      <c r="I56" s="21">
        <f>IF(MOD($B56,10)=0,VLOOKUP($B56,'[1]R3 Analysis'!$B$16:$X$29,8,FALSE),(VLOOKUP(CEILING($B56,10),$B$6:$R$116,COLUMN()-1,FALSE)-VLOOKUP(FLOOR($B56,10),$B$6:$R$116,COLUMN()-1,FALSE))/10+I55)</f>
        <v>2.0059999999999998</v>
      </c>
      <c r="J56" s="21">
        <f>IF(MOD($B56,10)=0,VLOOKUP($B56,'[1]R3 Analysis'!$B$16:$X$29,15,FALSE),(VLOOKUP(CEILING($B56,10),$B$6:$R$116,COLUMN()-1,FALSE)-VLOOKUP(FLOOR($B56,10),$B$6:$R$116,COLUMN()-1,FALSE))/10+J55)</f>
        <v>4.1360000000000001</v>
      </c>
      <c r="K56" s="21">
        <f>IF(MOD($B56,10)=0,VLOOKUP($B56,'[1]R3 Analysis'!$B$16:$X$29,22,FALSE),(VLOOKUP(CEILING($B56,10),$B$6:$R$116,COLUMN()-1,FALSE)-VLOOKUP(FLOOR($B56,10),$B$6:$R$116,COLUMN()-1,FALSE))/10+K55)</f>
        <v>21.099</v>
      </c>
      <c r="L56" s="21">
        <f>IF(MOD($B56,10)=0,VLOOKUP($B56,'[1]R4 Analysis'!$B$16:$X$29,8,FALSE),(VLOOKUP(CEILING($B56,10),$B$6:$R$116,COLUMN()-1,FALSE)-VLOOKUP(FLOOR($B56,10),$B$6:$R$116,COLUMN()-1,FALSE))/10+L55)</f>
        <v>0.47899999999999998</v>
      </c>
      <c r="M56" s="21">
        <f>IF(MOD($B56,10)=0,VLOOKUP($B56,'[1]R4 Analysis'!$B$16:$X$29,15,FALSE),(VLOOKUP(CEILING($B56,10),$B$6:$R$116,COLUMN()-1,FALSE)-VLOOKUP(FLOOR($B56,10),$B$6:$R$116,COLUMN()-1,FALSE))/10+M55)</f>
        <v>1.6519999999999999</v>
      </c>
      <c r="N56" s="21">
        <f>IF(MOD($B56,10)=0,VLOOKUP($B56,'[1]R4 Analysis'!$B$16:$X$29,22,FALSE),(VLOOKUP(CEILING($B56,10),$B$6:$R$116,COLUMN()-1,FALSE)-VLOOKUP(FLOOR($B56,10),$B$6:$R$116,COLUMN()-1,FALSE))/10+N55)</f>
        <v>8.6739999999999995</v>
      </c>
      <c r="O56" s="21">
        <f>IF(MOD($B56,10)=0,VLOOKUP($B56,'[1]R5 Analysis'!$B$16:$X$29,8,FALSE),(VLOOKUP(CEILING($B56,10),$B$6:$R$116,COLUMN()-1,FALSE)-VLOOKUP(FLOOR($B56,10),$B$6:$R$116,COLUMN()-1,FALSE))/10+O55)</f>
        <v>0.38600000000000001</v>
      </c>
      <c r="P56" s="21">
        <f>IF(MOD($B56,10)=0,VLOOKUP($B56,'[1]R5 Analysis'!$B$16:$X$29,15,FALSE),(VLOOKUP(CEILING($B56,10),$B$6:$R$116,COLUMN()-1,FALSE)-VLOOKUP(FLOOR($B56,10),$B$6:$R$116,COLUMN()-1,FALSE))/10+P55)</f>
        <v>1.389</v>
      </c>
      <c r="Q56" s="21">
        <f>IF(MOD($B56,10)=0,VLOOKUP($B56,'[1]R5 Analysis'!$B$16:$X$29,22,FALSE),(VLOOKUP(CEILING($B56,10),$B$6:$R$116,COLUMN()-1,FALSE)-VLOOKUP(FLOOR($B56,10),$B$6:$R$116,COLUMN()-1,FALSE))/10+Q55)</f>
        <v>7.1920000000000002</v>
      </c>
      <c r="R56" s="21">
        <f>IF(MOD($B56,10)=0,VLOOKUP($B56,'[1]R6 Analysis'!$B$16:$X$29,8,FALSE),(VLOOKUP(CEILING($B56,10),$B$6:$R$116,COLUMN()-1,FALSE)-VLOOKUP(FLOOR($B56,10),$B$6:$R$116,COLUMN()-1,FALSE))/10+R55)</f>
        <v>0.247</v>
      </c>
      <c r="S56" s="21">
        <f>IF(MOD($B56,10)=0,VLOOKUP($B56,'[1]R6 Analysis'!$B$16:$X$29,15,FALSE),(VLOOKUP(CEILING($B56,10),$B$6:$T$116,COLUMN()-1,FALSE)-VLOOKUP(FLOOR($B56,10),$B$6:$T$116,COLUMN()-1,FALSE))/10+S55)</f>
        <v>0.69499999999999995</v>
      </c>
      <c r="T56" s="21">
        <f>IF(MOD($B56,10)=0,VLOOKUP($B56,'[1]R6 Analysis'!$B$16:$X$29,22,FALSE),(VLOOKUP(CEILING($B56,10),$B$6:$T$116,COLUMN()-1,FALSE)-VLOOKUP(FLOOR($B56,10),$B$6:$T$116,COLUMN()-1,FALSE))/10+T55)</f>
        <v>3.9510000000000001</v>
      </c>
      <c r="U56" s="21">
        <f t="shared" si="0"/>
        <v>87.240999999999971</v>
      </c>
    </row>
    <row r="57" spans="2:21">
      <c r="B57" s="18">
        <f t="shared" si="1"/>
        <v>2071</v>
      </c>
      <c r="C57" s="21">
        <f>IF(MOD($B57,10)=0,VLOOKUP($B57,'[1]R1 Analysis'!$B$16:$X$29,8,FALSE),(VLOOKUP(CEILING($B57,10),$B$6:$R$116,COLUMN()-1,FALSE)-VLOOKUP(FLOOR($B57,10),$B$6:$R$116,COLUMN()-1,FALSE))/10+C56)</f>
        <v>0.59429999999999994</v>
      </c>
      <c r="D57" s="21">
        <f>IF(MOD($B57,10)=0,VLOOKUP($B57,'[1]R1 Analysis'!$B$16:$X$29,15,FALSE),(VLOOKUP(CEILING($B57,10),$B$6:$R$116,COLUMN()-1,FALSE)-VLOOKUP(FLOOR($B57,10),$B$6:$R$116,COLUMN()-1,FALSE))/10+D56)</f>
        <v>1.8935</v>
      </c>
      <c r="E57" s="21">
        <f>IF(MOD($B57,10)=0,VLOOKUP($B57,'[1]R1 Analysis'!$B$16:$X$29,22,FALSE),(VLOOKUP(CEILING($B57,10),$B$6:$R$116,COLUMN()-1,FALSE)-VLOOKUP(FLOOR($B57,10),$B$6:$R$116,COLUMN()-1,FALSE))/10+E56)</f>
        <v>7.7204000000000006</v>
      </c>
      <c r="F57" s="21">
        <f>IF(MOD($B57,10)=0,VLOOKUP($B57,'[1]R2 Analysis'!$B$16:$X$29,8,FALSE),(VLOOKUP(CEILING($B57,10),$B$6:$R$116,COLUMN()-1,FALSE)-VLOOKUP(FLOOR($B57,10),$B$6:$R$116,COLUMN()-1,FALSE))/10+F56)</f>
        <v>1.2782</v>
      </c>
      <c r="G57" s="21">
        <f>IF(MOD($B57,10)=0,VLOOKUP($B57,'[1]R2 Analysis'!$B$16:$X$29,15,FALSE),(VLOOKUP(CEILING($B57,10),$B$6:$R$116,COLUMN()-1,FALSE)-VLOOKUP(FLOOR($B57,10),$B$6:$R$116,COLUMN()-1,FALSE))/10+G56)</f>
        <v>3.7092000000000001</v>
      </c>
      <c r="H57" s="21">
        <f>IF(MOD($B57,10)=0,VLOOKUP($B57,'[1]R2 Analysis'!$B$16:$X$29,22,FALSE),(VLOOKUP(CEILING($B57,10),$B$6:$R$116,COLUMN()-1,FALSE)-VLOOKUP(FLOOR($B57,10),$B$6:$R$116,COLUMN()-1,FALSE))/10+H56)</f>
        <v>20.036299999999997</v>
      </c>
      <c r="I57" s="21">
        <f>IF(MOD($B57,10)=0,VLOOKUP($B57,'[1]R3 Analysis'!$B$16:$X$29,8,FALSE),(VLOOKUP(CEILING($B57,10),$B$6:$R$116,COLUMN()-1,FALSE)-VLOOKUP(FLOOR($B57,10),$B$6:$R$116,COLUMN()-1,FALSE))/10+I56)</f>
        <v>2.0002</v>
      </c>
      <c r="J57" s="21">
        <f>IF(MOD($B57,10)=0,VLOOKUP($B57,'[1]R3 Analysis'!$B$16:$X$29,15,FALSE),(VLOOKUP(CEILING($B57,10),$B$6:$R$116,COLUMN()-1,FALSE)-VLOOKUP(FLOOR($B57,10),$B$6:$R$116,COLUMN()-1,FALSE))/10+J56)</f>
        <v>4.1238999999999999</v>
      </c>
      <c r="K57" s="21">
        <f>IF(MOD($B57,10)=0,VLOOKUP($B57,'[1]R3 Analysis'!$B$16:$X$29,22,FALSE),(VLOOKUP(CEILING($B57,10),$B$6:$R$116,COLUMN()-1,FALSE)-VLOOKUP(FLOOR($B57,10),$B$6:$R$116,COLUMN()-1,FALSE))/10+K56)</f>
        <v>21.037300000000002</v>
      </c>
      <c r="L57" s="21">
        <f>IF(MOD($B57,10)=0,VLOOKUP($B57,'[1]R4 Analysis'!$B$16:$X$29,8,FALSE),(VLOOKUP(CEILING($B57,10),$B$6:$R$116,COLUMN()-1,FALSE)-VLOOKUP(FLOOR($B57,10),$B$6:$R$116,COLUMN()-1,FALSE))/10+L56)</f>
        <v>0.47759999999999997</v>
      </c>
      <c r="M57" s="21">
        <f>IF(MOD($B57,10)=0,VLOOKUP($B57,'[1]R4 Analysis'!$B$16:$X$29,15,FALSE),(VLOOKUP(CEILING($B57,10),$B$6:$R$116,COLUMN()-1,FALSE)-VLOOKUP(FLOOR($B57,10),$B$6:$R$116,COLUMN()-1,FALSE))/10+M56)</f>
        <v>1.6472</v>
      </c>
      <c r="N57" s="21">
        <f>IF(MOD($B57,10)=0,VLOOKUP($B57,'[1]R4 Analysis'!$B$16:$X$29,22,FALSE),(VLOOKUP(CEILING($B57,10),$B$6:$R$116,COLUMN()-1,FALSE)-VLOOKUP(FLOOR($B57,10),$B$6:$R$116,COLUMN()-1,FALSE))/10+N56)</f>
        <v>8.6486000000000001</v>
      </c>
      <c r="O57" s="21">
        <f>IF(MOD($B57,10)=0,VLOOKUP($B57,'[1]R5 Analysis'!$B$16:$X$29,8,FALSE),(VLOOKUP(CEILING($B57,10),$B$6:$R$116,COLUMN()-1,FALSE)-VLOOKUP(FLOOR($B57,10),$B$6:$R$116,COLUMN()-1,FALSE))/10+O56)</f>
        <v>0.38490000000000002</v>
      </c>
      <c r="P57" s="21">
        <f>IF(MOD($B57,10)=0,VLOOKUP($B57,'[1]R5 Analysis'!$B$16:$X$29,15,FALSE),(VLOOKUP(CEILING($B57,10),$B$6:$R$116,COLUMN()-1,FALSE)-VLOOKUP(FLOOR($B57,10),$B$6:$R$116,COLUMN()-1,FALSE))/10+P56)</f>
        <v>1.3849</v>
      </c>
      <c r="Q57" s="21">
        <f>IF(MOD($B57,10)=0,VLOOKUP($B57,'[1]R5 Analysis'!$B$16:$X$29,22,FALSE),(VLOOKUP(CEILING($B57,10),$B$6:$R$116,COLUMN()-1,FALSE)-VLOOKUP(FLOOR($B57,10),$B$6:$R$116,COLUMN()-1,FALSE))/10+Q56)</f>
        <v>7.1710000000000003</v>
      </c>
      <c r="R57" s="21">
        <f>IF(MOD($B57,10)=0,VLOOKUP($B57,'[1]R6 Analysis'!$B$16:$X$29,8,FALSE),(VLOOKUP(CEILING($B57,10),$B$6:$R$116,COLUMN()-1,FALSE)-VLOOKUP(FLOOR($B57,10),$B$6:$R$116,COLUMN()-1,FALSE))/10+R56)</f>
        <v>0.24629999999999999</v>
      </c>
      <c r="S57" s="21">
        <f>IF(MOD($B57,10)=0,VLOOKUP($B57,'[1]R6 Analysis'!$B$16:$X$29,15,FALSE),(VLOOKUP(CEILING($B57,10),$B$6:$T$116,COLUMN()-1,FALSE)-VLOOKUP(FLOOR($B57,10),$B$6:$T$116,COLUMN()-1,FALSE))/10+S56)</f>
        <v>0.69299999999999995</v>
      </c>
      <c r="T57" s="21">
        <f>IF(MOD($B57,10)=0,VLOOKUP($B57,'[1]R6 Analysis'!$B$16:$X$29,22,FALSE),(VLOOKUP(CEILING($B57,10),$B$6:$T$116,COLUMN()-1,FALSE)-VLOOKUP(FLOOR($B57,10),$B$6:$T$116,COLUMN()-1,FALSE))/10+T56)</f>
        <v>3.9395000000000002</v>
      </c>
      <c r="U57" s="21">
        <f t="shared" si="0"/>
        <v>86.986300000000014</v>
      </c>
    </row>
    <row r="58" spans="2:21">
      <c r="B58" s="18">
        <f t="shared" si="1"/>
        <v>2072</v>
      </c>
      <c r="C58" s="21">
        <f>IF(MOD($B58,10)=0,VLOOKUP($B58,'[1]R1 Analysis'!$B$16:$X$29,8,FALSE),(VLOOKUP(CEILING($B58,10),$B$6:$R$116,COLUMN()-1,FALSE)-VLOOKUP(FLOOR($B58,10),$B$6:$R$116,COLUMN()-1,FALSE))/10+C57)</f>
        <v>0.5925999999999999</v>
      </c>
      <c r="D58" s="21">
        <f>IF(MOD($B58,10)=0,VLOOKUP($B58,'[1]R1 Analysis'!$B$16:$X$29,15,FALSE),(VLOOKUP(CEILING($B58,10),$B$6:$R$116,COLUMN()-1,FALSE)-VLOOKUP(FLOOR($B58,10),$B$6:$R$116,COLUMN()-1,FALSE))/10+D57)</f>
        <v>1.8879999999999999</v>
      </c>
      <c r="E58" s="21">
        <f>IF(MOD($B58,10)=0,VLOOKUP($B58,'[1]R1 Analysis'!$B$16:$X$29,22,FALSE),(VLOOKUP(CEILING($B58,10),$B$6:$R$116,COLUMN()-1,FALSE)-VLOOKUP(FLOOR($B58,10),$B$6:$R$116,COLUMN()-1,FALSE))/10+E57)</f>
        <v>7.6978000000000009</v>
      </c>
      <c r="F58" s="21">
        <f>IF(MOD($B58,10)=0,VLOOKUP($B58,'[1]R2 Analysis'!$B$16:$X$29,8,FALSE),(VLOOKUP(CEILING($B58,10),$B$6:$R$116,COLUMN()-1,FALSE)-VLOOKUP(FLOOR($B58,10),$B$6:$R$116,COLUMN()-1,FALSE))/10+F57)</f>
        <v>1.2744</v>
      </c>
      <c r="G58" s="21">
        <f>IF(MOD($B58,10)=0,VLOOKUP($B58,'[1]R2 Analysis'!$B$16:$X$29,15,FALSE),(VLOOKUP(CEILING($B58,10),$B$6:$R$116,COLUMN()-1,FALSE)-VLOOKUP(FLOOR($B58,10),$B$6:$R$116,COLUMN()-1,FALSE))/10+G57)</f>
        <v>3.6983999999999999</v>
      </c>
      <c r="H58" s="21">
        <f>IF(MOD($B58,10)=0,VLOOKUP($B58,'[1]R2 Analysis'!$B$16:$X$29,22,FALSE),(VLOOKUP(CEILING($B58,10),$B$6:$R$116,COLUMN()-1,FALSE)-VLOOKUP(FLOOR($B58,10),$B$6:$R$116,COLUMN()-1,FALSE))/10+H57)</f>
        <v>19.977599999999995</v>
      </c>
      <c r="I58" s="21">
        <f>IF(MOD($B58,10)=0,VLOOKUP($B58,'[1]R3 Analysis'!$B$16:$X$29,8,FALSE),(VLOOKUP(CEILING($B58,10),$B$6:$R$116,COLUMN()-1,FALSE)-VLOOKUP(FLOOR($B58,10),$B$6:$R$116,COLUMN()-1,FALSE))/10+I57)</f>
        <v>1.9944</v>
      </c>
      <c r="J58" s="21">
        <f>IF(MOD($B58,10)=0,VLOOKUP($B58,'[1]R3 Analysis'!$B$16:$X$29,15,FALSE),(VLOOKUP(CEILING($B58,10),$B$6:$R$116,COLUMN()-1,FALSE)-VLOOKUP(FLOOR($B58,10),$B$6:$R$116,COLUMN()-1,FALSE))/10+J57)</f>
        <v>4.1117999999999997</v>
      </c>
      <c r="K58" s="21">
        <f>IF(MOD($B58,10)=0,VLOOKUP($B58,'[1]R3 Analysis'!$B$16:$X$29,22,FALSE),(VLOOKUP(CEILING($B58,10),$B$6:$R$116,COLUMN()-1,FALSE)-VLOOKUP(FLOOR($B58,10),$B$6:$R$116,COLUMN()-1,FALSE))/10+K57)</f>
        <v>20.9756</v>
      </c>
      <c r="L58" s="21">
        <f>IF(MOD($B58,10)=0,VLOOKUP($B58,'[1]R4 Analysis'!$B$16:$X$29,8,FALSE),(VLOOKUP(CEILING($B58,10),$B$6:$R$116,COLUMN()-1,FALSE)-VLOOKUP(FLOOR($B58,10),$B$6:$R$116,COLUMN()-1,FALSE))/10+L57)</f>
        <v>0.47619999999999996</v>
      </c>
      <c r="M58" s="21">
        <f>IF(MOD($B58,10)=0,VLOOKUP($B58,'[1]R4 Analysis'!$B$16:$X$29,15,FALSE),(VLOOKUP(CEILING($B58,10),$B$6:$R$116,COLUMN()-1,FALSE)-VLOOKUP(FLOOR($B58,10),$B$6:$R$116,COLUMN()-1,FALSE))/10+M57)</f>
        <v>1.6424000000000001</v>
      </c>
      <c r="N58" s="21">
        <f>IF(MOD($B58,10)=0,VLOOKUP($B58,'[1]R4 Analysis'!$B$16:$X$29,22,FALSE),(VLOOKUP(CEILING($B58,10),$B$6:$R$116,COLUMN()-1,FALSE)-VLOOKUP(FLOOR($B58,10),$B$6:$R$116,COLUMN()-1,FALSE))/10+N57)</f>
        <v>8.6232000000000006</v>
      </c>
      <c r="O58" s="21">
        <f>IF(MOD($B58,10)=0,VLOOKUP($B58,'[1]R5 Analysis'!$B$16:$X$29,8,FALSE),(VLOOKUP(CEILING($B58,10),$B$6:$R$116,COLUMN()-1,FALSE)-VLOOKUP(FLOOR($B58,10),$B$6:$R$116,COLUMN()-1,FALSE))/10+O57)</f>
        <v>0.38380000000000003</v>
      </c>
      <c r="P58" s="21">
        <f>IF(MOD($B58,10)=0,VLOOKUP($B58,'[1]R5 Analysis'!$B$16:$X$29,15,FALSE),(VLOOKUP(CEILING($B58,10),$B$6:$R$116,COLUMN()-1,FALSE)-VLOOKUP(FLOOR($B58,10),$B$6:$R$116,COLUMN()-1,FALSE))/10+P57)</f>
        <v>1.3808</v>
      </c>
      <c r="Q58" s="21">
        <f>IF(MOD($B58,10)=0,VLOOKUP($B58,'[1]R5 Analysis'!$B$16:$X$29,22,FALSE),(VLOOKUP(CEILING($B58,10),$B$6:$R$116,COLUMN()-1,FALSE)-VLOOKUP(FLOOR($B58,10),$B$6:$R$116,COLUMN()-1,FALSE))/10+Q57)</f>
        <v>7.15</v>
      </c>
      <c r="R58" s="21">
        <f>IF(MOD($B58,10)=0,VLOOKUP($B58,'[1]R6 Analysis'!$B$16:$X$29,8,FALSE),(VLOOKUP(CEILING($B58,10),$B$6:$R$116,COLUMN()-1,FALSE)-VLOOKUP(FLOOR($B58,10),$B$6:$R$116,COLUMN()-1,FALSE))/10+R57)</f>
        <v>0.24559999999999998</v>
      </c>
      <c r="S58" s="21">
        <f>IF(MOD($B58,10)=0,VLOOKUP($B58,'[1]R6 Analysis'!$B$16:$X$29,15,FALSE),(VLOOKUP(CEILING($B58,10),$B$6:$T$116,COLUMN()-1,FALSE)-VLOOKUP(FLOOR($B58,10),$B$6:$T$116,COLUMN()-1,FALSE))/10+S57)</f>
        <v>0.69099999999999995</v>
      </c>
      <c r="T58" s="21">
        <f>IF(MOD($B58,10)=0,VLOOKUP($B58,'[1]R6 Analysis'!$B$16:$X$29,22,FALSE),(VLOOKUP(CEILING($B58,10),$B$6:$T$116,COLUMN()-1,FALSE)-VLOOKUP(FLOOR($B58,10),$B$6:$T$116,COLUMN()-1,FALSE))/10+T57)</f>
        <v>3.9280000000000004</v>
      </c>
      <c r="U58" s="21">
        <f t="shared" si="0"/>
        <v>86.731599999999986</v>
      </c>
    </row>
    <row r="59" spans="2:21">
      <c r="B59" s="18">
        <f t="shared" si="1"/>
        <v>2073</v>
      </c>
      <c r="C59" s="21">
        <f>IF(MOD($B59,10)=0,VLOOKUP($B59,'[1]R1 Analysis'!$B$16:$X$29,8,FALSE),(VLOOKUP(CEILING($B59,10),$B$6:$R$116,COLUMN()-1,FALSE)-VLOOKUP(FLOOR($B59,10),$B$6:$R$116,COLUMN()-1,FALSE))/10+C58)</f>
        <v>0.59089999999999987</v>
      </c>
      <c r="D59" s="21">
        <f>IF(MOD($B59,10)=0,VLOOKUP($B59,'[1]R1 Analysis'!$B$16:$X$29,15,FALSE),(VLOOKUP(CEILING($B59,10),$B$6:$R$116,COLUMN()-1,FALSE)-VLOOKUP(FLOOR($B59,10),$B$6:$R$116,COLUMN()-1,FALSE))/10+D58)</f>
        <v>1.8824999999999998</v>
      </c>
      <c r="E59" s="21">
        <f>IF(MOD($B59,10)=0,VLOOKUP($B59,'[1]R1 Analysis'!$B$16:$X$29,22,FALSE),(VLOOKUP(CEILING($B59,10),$B$6:$R$116,COLUMN()-1,FALSE)-VLOOKUP(FLOOR($B59,10),$B$6:$R$116,COLUMN()-1,FALSE))/10+E58)</f>
        <v>7.6752000000000011</v>
      </c>
      <c r="F59" s="21">
        <f>IF(MOD($B59,10)=0,VLOOKUP($B59,'[1]R2 Analysis'!$B$16:$X$29,8,FALSE),(VLOOKUP(CEILING($B59,10),$B$6:$R$116,COLUMN()-1,FALSE)-VLOOKUP(FLOOR($B59,10),$B$6:$R$116,COLUMN()-1,FALSE))/10+F58)</f>
        <v>1.2706</v>
      </c>
      <c r="G59" s="21">
        <f>IF(MOD($B59,10)=0,VLOOKUP($B59,'[1]R2 Analysis'!$B$16:$X$29,15,FALSE),(VLOOKUP(CEILING($B59,10),$B$6:$R$116,COLUMN()-1,FALSE)-VLOOKUP(FLOOR($B59,10),$B$6:$R$116,COLUMN()-1,FALSE))/10+G58)</f>
        <v>3.6875999999999998</v>
      </c>
      <c r="H59" s="21">
        <f>IF(MOD($B59,10)=0,VLOOKUP($B59,'[1]R2 Analysis'!$B$16:$X$29,22,FALSE),(VLOOKUP(CEILING($B59,10),$B$6:$R$116,COLUMN()-1,FALSE)-VLOOKUP(FLOOR($B59,10),$B$6:$R$116,COLUMN()-1,FALSE))/10+H58)</f>
        <v>19.918899999999994</v>
      </c>
      <c r="I59" s="21">
        <f>IF(MOD($B59,10)=0,VLOOKUP($B59,'[1]R3 Analysis'!$B$16:$X$29,8,FALSE),(VLOOKUP(CEILING($B59,10),$B$6:$R$116,COLUMN()-1,FALSE)-VLOOKUP(FLOOR($B59,10),$B$6:$R$116,COLUMN()-1,FALSE))/10+I58)</f>
        <v>1.9885999999999999</v>
      </c>
      <c r="J59" s="21">
        <f>IF(MOD($B59,10)=0,VLOOKUP($B59,'[1]R3 Analysis'!$B$16:$X$29,15,FALSE),(VLOOKUP(CEILING($B59,10),$B$6:$R$116,COLUMN()-1,FALSE)-VLOOKUP(FLOOR($B59,10),$B$6:$R$116,COLUMN()-1,FALSE))/10+J58)</f>
        <v>4.0996999999999995</v>
      </c>
      <c r="K59" s="21">
        <f>IF(MOD($B59,10)=0,VLOOKUP($B59,'[1]R3 Analysis'!$B$16:$X$29,22,FALSE),(VLOOKUP(CEILING($B59,10),$B$6:$R$116,COLUMN()-1,FALSE)-VLOOKUP(FLOOR($B59,10),$B$6:$R$116,COLUMN()-1,FALSE))/10+K58)</f>
        <v>20.913899999999998</v>
      </c>
      <c r="L59" s="21">
        <f>IF(MOD($B59,10)=0,VLOOKUP($B59,'[1]R4 Analysis'!$B$16:$X$29,8,FALSE),(VLOOKUP(CEILING($B59,10),$B$6:$R$116,COLUMN()-1,FALSE)-VLOOKUP(FLOOR($B59,10),$B$6:$R$116,COLUMN()-1,FALSE))/10+L58)</f>
        <v>0.47479999999999994</v>
      </c>
      <c r="M59" s="21">
        <f>IF(MOD($B59,10)=0,VLOOKUP($B59,'[1]R4 Analysis'!$B$16:$X$29,15,FALSE),(VLOOKUP(CEILING($B59,10),$B$6:$R$116,COLUMN()-1,FALSE)-VLOOKUP(FLOOR($B59,10),$B$6:$R$116,COLUMN()-1,FALSE))/10+M58)</f>
        <v>1.6376000000000002</v>
      </c>
      <c r="N59" s="21">
        <f>IF(MOD($B59,10)=0,VLOOKUP($B59,'[1]R4 Analysis'!$B$16:$X$29,22,FALSE),(VLOOKUP(CEILING($B59,10),$B$6:$R$116,COLUMN()-1,FALSE)-VLOOKUP(FLOOR($B59,10),$B$6:$R$116,COLUMN()-1,FALSE))/10+N58)</f>
        <v>8.5978000000000012</v>
      </c>
      <c r="O59" s="21">
        <f>IF(MOD($B59,10)=0,VLOOKUP($B59,'[1]R5 Analysis'!$B$16:$X$29,8,FALSE),(VLOOKUP(CEILING($B59,10),$B$6:$R$116,COLUMN()-1,FALSE)-VLOOKUP(FLOOR($B59,10),$B$6:$R$116,COLUMN()-1,FALSE))/10+O58)</f>
        <v>0.38270000000000004</v>
      </c>
      <c r="P59" s="21">
        <f>IF(MOD($B59,10)=0,VLOOKUP($B59,'[1]R5 Analysis'!$B$16:$X$29,15,FALSE),(VLOOKUP(CEILING($B59,10),$B$6:$R$116,COLUMN()-1,FALSE)-VLOOKUP(FLOOR($B59,10),$B$6:$R$116,COLUMN()-1,FALSE))/10+P58)</f>
        <v>1.3767</v>
      </c>
      <c r="Q59" s="21">
        <f>IF(MOD($B59,10)=0,VLOOKUP($B59,'[1]R5 Analysis'!$B$16:$X$29,22,FALSE),(VLOOKUP(CEILING($B59,10),$B$6:$R$116,COLUMN()-1,FALSE)-VLOOKUP(FLOOR($B59,10),$B$6:$R$116,COLUMN()-1,FALSE))/10+Q58)</f>
        <v>7.1290000000000004</v>
      </c>
      <c r="R59" s="21">
        <f>IF(MOD($B59,10)=0,VLOOKUP($B59,'[1]R6 Analysis'!$B$16:$X$29,8,FALSE),(VLOOKUP(CEILING($B59,10),$B$6:$R$116,COLUMN()-1,FALSE)-VLOOKUP(FLOOR($B59,10),$B$6:$R$116,COLUMN()-1,FALSE))/10+R58)</f>
        <v>0.24489999999999998</v>
      </c>
      <c r="S59" s="21">
        <f>IF(MOD($B59,10)=0,VLOOKUP($B59,'[1]R6 Analysis'!$B$16:$X$29,15,FALSE),(VLOOKUP(CEILING($B59,10),$B$6:$T$116,COLUMN()-1,FALSE)-VLOOKUP(FLOOR($B59,10),$B$6:$T$116,COLUMN()-1,FALSE))/10+S58)</f>
        <v>0.68899999999999995</v>
      </c>
      <c r="T59" s="21">
        <f>IF(MOD($B59,10)=0,VLOOKUP($B59,'[1]R6 Analysis'!$B$16:$X$29,22,FALSE),(VLOOKUP(CEILING($B59,10),$B$6:$T$116,COLUMN()-1,FALSE)-VLOOKUP(FLOOR($B59,10),$B$6:$T$116,COLUMN()-1,FALSE))/10+T58)</f>
        <v>3.9165000000000005</v>
      </c>
      <c r="U59" s="21">
        <f t="shared" si="0"/>
        <v>86.476900000000001</v>
      </c>
    </row>
    <row r="60" spans="2:21">
      <c r="B60" s="18">
        <f t="shared" si="1"/>
        <v>2074</v>
      </c>
      <c r="C60" s="21">
        <f>IF(MOD($B60,10)=0,VLOOKUP($B60,'[1]R1 Analysis'!$B$16:$X$29,8,FALSE),(VLOOKUP(CEILING($B60,10),$B$6:$R$116,COLUMN()-1,FALSE)-VLOOKUP(FLOOR($B60,10),$B$6:$R$116,COLUMN()-1,FALSE))/10+C59)</f>
        <v>0.58919999999999983</v>
      </c>
      <c r="D60" s="21">
        <f>IF(MOD($B60,10)=0,VLOOKUP($B60,'[1]R1 Analysis'!$B$16:$X$29,15,FALSE),(VLOOKUP(CEILING($B60,10),$B$6:$R$116,COLUMN()-1,FALSE)-VLOOKUP(FLOOR($B60,10),$B$6:$R$116,COLUMN()-1,FALSE))/10+D59)</f>
        <v>1.8769999999999998</v>
      </c>
      <c r="E60" s="21">
        <f>IF(MOD($B60,10)=0,VLOOKUP($B60,'[1]R1 Analysis'!$B$16:$X$29,22,FALSE),(VLOOKUP(CEILING($B60,10),$B$6:$R$116,COLUMN()-1,FALSE)-VLOOKUP(FLOOR($B60,10),$B$6:$R$116,COLUMN()-1,FALSE))/10+E59)</f>
        <v>7.6526000000000014</v>
      </c>
      <c r="F60" s="21">
        <f>IF(MOD($B60,10)=0,VLOOKUP($B60,'[1]R2 Analysis'!$B$16:$X$29,8,FALSE),(VLOOKUP(CEILING($B60,10),$B$6:$R$116,COLUMN()-1,FALSE)-VLOOKUP(FLOOR($B60,10),$B$6:$R$116,COLUMN()-1,FALSE))/10+F59)</f>
        <v>1.2667999999999999</v>
      </c>
      <c r="G60" s="21">
        <f>IF(MOD($B60,10)=0,VLOOKUP($B60,'[1]R2 Analysis'!$B$16:$X$29,15,FALSE),(VLOOKUP(CEILING($B60,10),$B$6:$R$116,COLUMN()-1,FALSE)-VLOOKUP(FLOOR($B60,10),$B$6:$R$116,COLUMN()-1,FALSE))/10+G59)</f>
        <v>3.6767999999999996</v>
      </c>
      <c r="H60" s="21">
        <f>IF(MOD($B60,10)=0,VLOOKUP($B60,'[1]R2 Analysis'!$B$16:$X$29,22,FALSE),(VLOOKUP(CEILING($B60,10),$B$6:$R$116,COLUMN()-1,FALSE)-VLOOKUP(FLOOR($B60,10),$B$6:$R$116,COLUMN()-1,FALSE))/10+H59)</f>
        <v>19.860199999999992</v>
      </c>
      <c r="I60" s="21">
        <f>IF(MOD($B60,10)=0,VLOOKUP($B60,'[1]R3 Analysis'!$B$16:$X$29,8,FALSE),(VLOOKUP(CEILING($B60,10),$B$6:$R$116,COLUMN()-1,FALSE)-VLOOKUP(FLOOR($B60,10),$B$6:$R$116,COLUMN()-1,FALSE))/10+I59)</f>
        <v>1.9827999999999999</v>
      </c>
      <c r="J60" s="21">
        <f>IF(MOD($B60,10)=0,VLOOKUP($B60,'[1]R3 Analysis'!$B$16:$X$29,15,FALSE),(VLOOKUP(CEILING($B60,10),$B$6:$R$116,COLUMN()-1,FALSE)-VLOOKUP(FLOOR($B60,10),$B$6:$R$116,COLUMN()-1,FALSE))/10+J59)</f>
        <v>4.0875999999999992</v>
      </c>
      <c r="K60" s="21">
        <f>IF(MOD($B60,10)=0,VLOOKUP($B60,'[1]R3 Analysis'!$B$16:$X$29,22,FALSE),(VLOOKUP(CEILING($B60,10),$B$6:$R$116,COLUMN()-1,FALSE)-VLOOKUP(FLOOR($B60,10),$B$6:$R$116,COLUMN()-1,FALSE))/10+K59)</f>
        <v>20.852199999999996</v>
      </c>
      <c r="L60" s="21">
        <f>IF(MOD($B60,10)=0,VLOOKUP($B60,'[1]R4 Analysis'!$B$16:$X$29,8,FALSE),(VLOOKUP(CEILING($B60,10),$B$6:$R$116,COLUMN()-1,FALSE)-VLOOKUP(FLOOR($B60,10),$B$6:$R$116,COLUMN()-1,FALSE))/10+L59)</f>
        <v>0.47339999999999993</v>
      </c>
      <c r="M60" s="21">
        <f>IF(MOD($B60,10)=0,VLOOKUP($B60,'[1]R4 Analysis'!$B$16:$X$29,15,FALSE),(VLOOKUP(CEILING($B60,10),$B$6:$R$116,COLUMN()-1,FALSE)-VLOOKUP(FLOOR($B60,10),$B$6:$R$116,COLUMN()-1,FALSE))/10+M59)</f>
        <v>1.6328000000000003</v>
      </c>
      <c r="N60" s="21">
        <f>IF(MOD($B60,10)=0,VLOOKUP($B60,'[1]R4 Analysis'!$B$16:$X$29,22,FALSE),(VLOOKUP(CEILING($B60,10),$B$6:$R$116,COLUMN()-1,FALSE)-VLOOKUP(FLOOR($B60,10),$B$6:$R$116,COLUMN()-1,FALSE))/10+N59)</f>
        <v>8.5724000000000018</v>
      </c>
      <c r="O60" s="21">
        <f>IF(MOD($B60,10)=0,VLOOKUP($B60,'[1]R5 Analysis'!$B$16:$X$29,8,FALSE),(VLOOKUP(CEILING($B60,10),$B$6:$R$116,COLUMN()-1,FALSE)-VLOOKUP(FLOOR($B60,10),$B$6:$R$116,COLUMN()-1,FALSE))/10+O59)</f>
        <v>0.38160000000000005</v>
      </c>
      <c r="P60" s="21">
        <f>IF(MOD($B60,10)=0,VLOOKUP($B60,'[1]R5 Analysis'!$B$16:$X$29,15,FALSE),(VLOOKUP(CEILING($B60,10),$B$6:$R$116,COLUMN()-1,FALSE)-VLOOKUP(FLOOR($B60,10),$B$6:$R$116,COLUMN()-1,FALSE))/10+P59)</f>
        <v>1.3726</v>
      </c>
      <c r="Q60" s="21">
        <f>IF(MOD($B60,10)=0,VLOOKUP($B60,'[1]R5 Analysis'!$B$16:$X$29,22,FALSE),(VLOOKUP(CEILING($B60,10),$B$6:$R$116,COLUMN()-1,FALSE)-VLOOKUP(FLOOR($B60,10),$B$6:$R$116,COLUMN()-1,FALSE))/10+Q59)</f>
        <v>7.1080000000000005</v>
      </c>
      <c r="R60" s="21">
        <f>IF(MOD($B60,10)=0,VLOOKUP($B60,'[1]R6 Analysis'!$B$16:$X$29,8,FALSE),(VLOOKUP(CEILING($B60,10),$B$6:$R$116,COLUMN()-1,FALSE)-VLOOKUP(FLOOR($B60,10),$B$6:$R$116,COLUMN()-1,FALSE))/10+R59)</f>
        <v>0.24419999999999997</v>
      </c>
      <c r="S60" s="21">
        <f>IF(MOD($B60,10)=0,VLOOKUP($B60,'[1]R6 Analysis'!$B$16:$X$29,15,FALSE),(VLOOKUP(CEILING($B60,10),$B$6:$T$116,COLUMN()-1,FALSE)-VLOOKUP(FLOOR($B60,10),$B$6:$T$116,COLUMN()-1,FALSE))/10+S59)</f>
        <v>0.68699999999999994</v>
      </c>
      <c r="T60" s="21">
        <f>IF(MOD($B60,10)=0,VLOOKUP($B60,'[1]R6 Analysis'!$B$16:$X$29,22,FALSE),(VLOOKUP(CEILING($B60,10),$B$6:$T$116,COLUMN()-1,FALSE)-VLOOKUP(FLOOR($B60,10),$B$6:$T$116,COLUMN()-1,FALSE))/10+T59)</f>
        <v>3.9050000000000007</v>
      </c>
      <c r="U60" s="21">
        <f t="shared" si="0"/>
        <v>86.222200000000015</v>
      </c>
    </row>
    <row r="61" spans="2:21">
      <c r="B61" s="18">
        <f t="shared" si="1"/>
        <v>2075</v>
      </c>
      <c r="C61" s="21">
        <f>IF(MOD($B61,10)=0,VLOOKUP($B61,'[1]R1 Analysis'!$B$16:$X$29,8,FALSE),(VLOOKUP(CEILING($B61,10),$B$6:$R$116,COLUMN()-1,FALSE)-VLOOKUP(FLOOR($B61,10),$B$6:$R$116,COLUMN()-1,FALSE))/10+C60)</f>
        <v>0.5874999999999998</v>
      </c>
      <c r="D61" s="21">
        <f>IF(MOD($B61,10)=0,VLOOKUP($B61,'[1]R1 Analysis'!$B$16:$X$29,15,FALSE),(VLOOKUP(CEILING($B61,10),$B$6:$R$116,COLUMN()-1,FALSE)-VLOOKUP(FLOOR($B61,10),$B$6:$R$116,COLUMN()-1,FALSE))/10+D60)</f>
        <v>1.8714999999999997</v>
      </c>
      <c r="E61" s="21">
        <f>IF(MOD($B61,10)=0,VLOOKUP($B61,'[1]R1 Analysis'!$B$16:$X$29,22,FALSE),(VLOOKUP(CEILING($B61,10),$B$6:$R$116,COLUMN()-1,FALSE)-VLOOKUP(FLOOR($B61,10),$B$6:$R$116,COLUMN()-1,FALSE))/10+E60)</f>
        <v>7.6300000000000017</v>
      </c>
      <c r="F61" s="21">
        <f>IF(MOD($B61,10)=0,VLOOKUP($B61,'[1]R2 Analysis'!$B$16:$X$29,8,FALSE),(VLOOKUP(CEILING($B61,10),$B$6:$R$116,COLUMN()-1,FALSE)-VLOOKUP(FLOOR($B61,10),$B$6:$R$116,COLUMN()-1,FALSE))/10+F60)</f>
        <v>1.2629999999999999</v>
      </c>
      <c r="G61" s="21">
        <f>IF(MOD($B61,10)=0,VLOOKUP($B61,'[1]R2 Analysis'!$B$16:$X$29,15,FALSE),(VLOOKUP(CEILING($B61,10),$B$6:$R$116,COLUMN()-1,FALSE)-VLOOKUP(FLOOR($B61,10),$B$6:$R$116,COLUMN()-1,FALSE))/10+G60)</f>
        <v>3.6659999999999995</v>
      </c>
      <c r="H61" s="21">
        <f>IF(MOD($B61,10)=0,VLOOKUP($B61,'[1]R2 Analysis'!$B$16:$X$29,22,FALSE),(VLOOKUP(CEILING($B61,10),$B$6:$R$116,COLUMN()-1,FALSE)-VLOOKUP(FLOOR($B61,10),$B$6:$R$116,COLUMN()-1,FALSE))/10+H60)</f>
        <v>19.80149999999999</v>
      </c>
      <c r="I61" s="21">
        <f>IF(MOD($B61,10)=0,VLOOKUP($B61,'[1]R3 Analysis'!$B$16:$X$29,8,FALSE),(VLOOKUP(CEILING($B61,10),$B$6:$R$116,COLUMN()-1,FALSE)-VLOOKUP(FLOOR($B61,10),$B$6:$R$116,COLUMN()-1,FALSE))/10+I60)</f>
        <v>1.9769999999999999</v>
      </c>
      <c r="J61" s="21">
        <f>IF(MOD($B61,10)=0,VLOOKUP($B61,'[1]R3 Analysis'!$B$16:$X$29,15,FALSE),(VLOOKUP(CEILING($B61,10),$B$6:$R$116,COLUMN()-1,FALSE)-VLOOKUP(FLOOR($B61,10),$B$6:$R$116,COLUMN()-1,FALSE))/10+J60)</f>
        <v>4.075499999999999</v>
      </c>
      <c r="K61" s="21">
        <f>IF(MOD($B61,10)=0,VLOOKUP($B61,'[1]R3 Analysis'!$B$16:$X$29,22,FALSE),(VLOOKUP(CEILING($B61,10),$B$6:$R$116,COLUMN()-1,FALSE)-VLOOKUP(FLOOR($B61,10),$B$6:$R$116,COLUMN()-1,FALSE))/10+K60)</f>
        <v>20.790499999999994</v>
      </c>
      <c r="L61" s="21">
        <f>IF(MOD($B61,10)=0,VLOOKUP($B61,'[1]R4 Analysis'!$B$16:$X$29,8,FALSE),(VLOOKUP(CEILING($B61,10),$B$6:$R$116,COLUMN()-1,FALSE)-VLOOKUP(FLOOR($B61,10),$B$6:$R$116,COLUMN()-1,FALSE))/10+L60)</f>
        <v>0.47199999999999992</v>
      </c>
      <c r="M61" s="21">
        <f>IF(MOD($B61,10)=0,VLOOKUP($B61,'[1]R4 Analysis'!$B$16:$X$29,15,FALSE),(VLOOKUP(CEILING($B61,10),$B$6:$R$116,COLUMN()-1,FALSE)-VLOOKUP(FLOOR($B61,10),$B$6:$R$116,COLUMN()-1,FALSE))/10+M60)</f>
        <v>1.6280000000000003</v>
      </c>
      <c r="N61" s="21">
        <f>IF(MOD($B61,10)=0,VLOOKUP($B61,'[1]R4 Analysis'!$B$16:$X$29,22,FALSE),(VLOOKUP(CEILING($B61,10),$B$6:$R$116,COLUMN()-1,FALSE)-VLOOKUP(FLOOR($B61,10),$B$6:$R$116,COLUMN()-1,FALSE))/10+N60)</f>
        <v>8.5470000000000024</v>
      </c>
      <c r="O61" s="21">
        <f>IF(MOD($B61,10)=0,VLOOKUP($B61,'[1]R5 Analysis'!$B$16:$X$29,8,FALSE),(VLOOKUP(CEILING($B61,10),$B$6:$R$116,COLUMN()-1,FALSE)-VLOOKUP(FLOOR($B61,10),$B$6:$R$116,COLUMN()-1,FALSE))/10+O60)</f>
        <v>0.38050000000000006</v>
      </c>
      <c r="P61" s="21">
        <f>IF(MOD($B61,10)=0,VLOOKUP($B61,'[1]R5 Analysis'!$B$16:$X$29,15,FALSE),(VLOOKUP(CEILING($B61,10),$B$6:$R$116,COLUMN()-1,FALSE)-VLOOKUP(FLOOR($B61,10),$B$6:$R$116,COLUMN()-1,FALSE))/10+P60)</f>
        <v>1.3685</v>
      </c>
      <c r="Q61" s="21">
        <f>IF(MOD($B61,10)=0,VLOOKUP($B61,'[1]R5 Analysis'!$B$16:$X$29,22,FALSE),(VLOOKUP(CEILING($B61,10),$B$6:$R$116,COLUMN()-1,FALSE)-VLOOKUP(FLOOR($B61,10),$B$6:$R$116,COLUMN()-1,FALSE))/10+Q60)</f>
        <v>7.0870000000000006</v>
      </c>
      <c r="R61" s="21">
        <f>IF(MOD($B61,10)=0,VLOOKUP($B61,'[1]R6 Analysis'!$B$16:$X$29,8,FALSE),(VLOOKUP(CEILING($B61,10),$B$6:$R$116,COLUMN()-1,FALSE)-VLOOKUP(FLOOR($B61,10),$B$6:$R$116,COLUMN()-1,FALSE))/10+R60)</f>
        <v>0.24349999999999997</v>
      </c>
      <c r="S61" s="21">
        <f>IF(MOD($B61,10)=0,VLOOKUP($B61,'[1]R6 Analysis'!$B$16:$X$29,15,FALSE),(VLOOKUP(CEILING($B61,10),$B$6:$T$116,COLUMN()-1,FALSE)-VLOOKUP(FLOOR($B61,10),$B$6:$T$116,COLUMN()-1,FALSE))/10+S60)</f>
        <v>0.68499999999999994</v>
      </c>
      <c r="T61" s="21">
        <f>IF(MOD($B61,10)=0,VLOOKUP($B61,'[1]R6 Analysis'!$B$16:$X$29,22,FALSE),(VLOOKUP(CEILING($B61,10),$B$6:$T$116,COLUMN()-1,FALSE)-VLOOKUP(FLOOR($B61,10),$B$6:$T$116,COLUMN()-1,FALSE))/10+T60)</f>
        <v>3.8935000000000008</v>
      </c>
      <c r="U61" s="21">
        <f t="shared" si="0"/>
        <v>85.967499999999987</v>
      </c>
    </row>
    <row r="62" spans="2:21">
      <c r="B62" s="18">
        <f t="shared" si="1"/>
        <v>2076</v>
      </c>
      <c r="C62" s="21">
        <f>IF(MOD($B62,10)=0,VLOOKUP($B62,'[1]R1 Analysis'!$B$16:$X$29,8,FALSE),(VLOOKUP(CEILING($B62,10),$B$6:$R$116,COLUMN()-1,FALSE)-VLOOKUP(FLOOR($B62,10),$B$6:$R$116,COLUMN()-1,FALSE))/10+C61)</f>
        <v>0.58579999999999977</v>
      </c>
      <c r="D62" s="21">
        <f>IF(MOD($B62,10)=0,VLOOKUP($B62,'[1]R1 Analysis'!$B$16:$X$29,15,FALSE),(VLOOKUP(CEILING($B62,10),$B$6:$R$116,COLUMN()-1,FALSE)-VLOOKUP(FLOOR($B62,10),$B$6:$R$116,COLUMN()-1,FALSE))/10+D61)</f>
        <v>1.8659999999999997</v>
      </c>
      <c r="E62" s="21">
        <f>IF(MOD($B62,10)=0,VLOOKUP($B62,'[1]R1 Analysis'!$B$16:$X$29,22,FALSE),(VLOOKUP(CEILING($B62,10),$B$6:$R$116,COLUMN()-1,FALSE)-VLOOKUP(FLOOR($B62,10),$B$6:$R$116,COLUMN()-1,FALSE))/10+E61)</f>
        <v>7.6074000000000019</v>
      </c>
      <c r="F62" s="21">
        <f>IF(MOD($B62,10)=0,VLOOKUP($B62,'[1]R2 Analysis'!$B$16:$X$29,8,FALSE),(VLOOKUP(CEILING($B62,10),$B$6:$R$116,COLUMN()-1,FALSE)-VLOOKUP(FLOOR($B62,10),$B$6:$R$116,COLUMN()-1,FALSE))/10+F61)</f>
        <v>1.2591999999999999</v>
      </c>
      <c r="G62" s="21">
        <f>IF(MOD($B62,10)=0,VLOOKUP($B62,'[1]R2 Analysis'!$B$16:$X$29,15,FALSE),(VLOOKUP(CEILING($B62,10),$B$6:$R$116,COLUMN()-1,FALSE)-VLOOKUP(FLOOR($B62,10),$B$6:$R$116,COLUMN()-1,FALSE))/10+G61)</f>
        <v>3.6551999999999993</v>
      </c>
      <c r="H62" s="21">
        <f>IF(MOD($B62,10)=0,VLOOKUP($B62,'[1]R2 Analysis'!$B$16:$X$29,22,FALSE),(VLOOKUP(CEILING($B62,10),$B$6:$R$116,COLUMN()-1,FALSE)-VLOOKUP(FLOOR($B62,10),$B$6:$R$116,COLUMN()-1,FALSE))/10+H61)</f>
        <v>19.742799999999988</v>
      </c>
      <c r="I62" s="21">
        <f>IF(MOD($B62,10)=0,VLOOKUP($B62,'[1]R3 Analysis'!$B$16:$X$29,8,FALSE),(VLOOKUP(CEILING($B62,10),$B$6:$R$116,COLUMN()-1,FALSE)-VLOOKUP(FLOOR($B62,10),$B$6:$R$116,COLUMN()-1,FALSE))/10+I61)</f>
        <v>1.9711999999999998</v>
      </c>
      <c r="J62" s="21">
        <f>IF(MOD($B62,10)=0,VLOOKUP($B62,'[1]R3 Analysis'!$B$16:$X$29,15,FALSE),(VLOOKUP(CEILING($B62,10),$B$6:$R$116,COLUMN()-1,FALSE)-VLOOKUP(FLOOR($B62,10),$B$6:$R$116,COLUMN()-1,FALSE))/10+J61)</f>
        <v>4.0633999999999988</v>
      </c>
      <c r="K62" s="21">
        <f>IF(MOD($B62,10)=0,VLOOKUP($B62,'[1]R3 Analysis'!$B$16:$X$29,22,FALSE),(VLOOKUP(CEILING($B62,10),$B$6:$R$116,COLUMN()-1,FALSE)-VLOOKUP(FLOOR($B62,10),$B$6:$R$116,COLUMN()-1,FALSE))/10+K61)</f>
        <v>20.728799999999993</v>
      </c>
      <c r="L62" s="21">
        <f>IF(MOD($B62,10)=0,VLOOKUP($B62,'[1]R4 Analysis'!$B$16:$X$29,8,FALSE),(VLOOKUP(CEILING($B62,10),$B$6:$R$116,COLUMN()-1,FALSE)-VLOOKUP(FLOOR($B62,10),$B$6:$R$116,COLUMN()-1,FALSE))/10+L61)</f>
        <v>0.47059999999999991</v>
      </c>
      <c r="M62" s="21">
        <f>IF(MOD($B62,10)=0,VLOOKUP($B62,'[1]R4 Analysis'!$B$16:$X$29,15,FALSE),(VLOOKUP(CEILING($B62,10),$B$6:$R$116,COLUMN()-1,FALSE)-VLOOKUP(FLOOR($B62,10),$B$6:$R$116,COLUMN()-1,FALSE))/10+M61)</f>
        <v>1.6232000000000004</v>
      </c>
      <c r="N62" s="21">
        <f>IF(MOD($B62,10)=0,VLOOKUP($B62,'[1]R4 Analysis'!$B$16:$X$29,22,FALSE),(VLOOKUP(CEILING($B62,10),$B$6:$R$116,COLUMN()-1,FALSE)-VLOOKUP(FLOOR($B62,10),$B$6:$R$116,COLUMN()-1,FALSE))/10+N61)</f>
        <v>8.521600000000003</v>
      </c>
      <c r="O62" s="21">
        <f>IF(MOD($B62,10)=0,VLOOKUP($B62,'[1]R5 Analysis'!$B$16:$X$29,8,FALSE),(VLOOKUP(CEILING($B62,10),$B$6:$R$116,COLUMN()-1,FALSE)-VLOOKUP(FLOOR($B62,10),$B$6:$R$116,COLUMN()-1,FALSE))/10+O61)</f>
        <v>0.37940000000000007</v>
      </c>
      <c r="P62" s="21">
        <f>IF(MOD($B62,10)=0,VLOOKUP($B62,'[1]R5 Analysis'!$B$16:$X$29,15,FALSE),(VLOOKUP(CEILING($B62,10),$B$6:$R$116,COLUMN()-1,FALSE)-VLOOKUP(FLOOR($B62,10),$B$6:$R$116,COLUMN()-1,FALSE))/10+P61)</f>
        <v>1.3644000000000001</v>
      </c>
      <c r="Q62" s="21">
        <f>IF(MOD($B62,10)=0,VLOOKUP($B62,'[1]R5 Analysis'!$B$16:$X$29,22,FALSE),(VLOOKUP(CEILING($B62,10),$B$6:$R$116,COLUMN()-1,FALSE)-VLOOKUP(FLOOR($B62,10),$B$6:$R$116,COLUMN()-1,FALSE))/10+Q61)</f>
        <v>7.0660000000000007</v>
      </c>
      <c r="R62" s="21">
        <f>IF(MOD($B62,10)=0,VLOOKUP($B62,'[1]R6 Analysis'!$B$16:$X$29,8,FALSE),(VLOOKUP(CEILING($B62,10),$B$6:$R$116,COLUMN()-1,FALSE)-VLOOKUP(FLOOR($B62,10),$B$6:$R$116,COLUMN()-1,FALSE))/10+R61)</f>
        <v>0.24279999999999996</v>
      </c>
      <c r="S62" s="21">
        <f>IF(MOD($B62,10)=0,VLOOKUP($B62,'[1]R6 Analysis'!$B$16:$X$29,15,FALSE),(VLOOKUP(CEILING($B62,10),$B$6:$T$116,COLUMN()-1,FALSE)-VLOOKUP(FLOOR($B62,10),$B$6:$T$116,COLUMN()-1,FALSE))/10+S61)</f>
        <v>0.68299999999999994</v>
      </c>
      <c r="T62" s="21">
        <f>IF(MOD($B62,10)=0,VLOOKUP($B62,'[1]R6 Analysis'!$B$16:$X$29,22,FALSE),(VLOOKUP(CEILING($B62,10),$B$6:$T$116,COLUMN()-1,FALSE)-VLOOKUP(FLOOR($B62,10),$B$6:$T$116,COLUMN()-1,FALSE))/10+T61)</f>
        <v>3.882000000000001</v>
      </c>
      <c r="U62" s="21">
        <f t="shared" si="0"/>
        <v>85.712800000000001</v>
      </c>
    </row>
    <row r="63" spans="2:21">
      <c r="B63" s="18">
        <f t="shared" si="1"/>
        <v>2077</v>
      </c>
      <c r="C63" s="21">
        <f>IF(MOD($B63,10)=0,VLOOKUP($B63,'[1]R1 Analysis'!$B$16:$X$29,8,FALSE),(VLOOKUP(CEILING($B63,10),$B$6:$R$116,COLUMN()-1,FALSE)-VLOOKUP(FLOOR($B63,10),$B$6:$R$116,COLUMN()-1,FALSE))/10+C62)</f>
        <v>0.58409999999999973</v>
      </c>
      <c r="D63" s="21">
        <f>IF(MOD($B63,10)=0,VLOOKUP($B63,'[1]R1 Analysis'!$B$16:$X$29,15,FALSE),(VLOOKUP(CEILING($B63,10),$B$6:$R$116,COLUMN()-1,FALSE)-VLOOKUP(FLOOR($B63,10),$B$6:$R$116,COLUMN()-1,FALSE))/10+D62)</f>
        <v>1.8604999999999996</v>
      </c>
      <c r="E63" s="21">
        <f>IF(MOD($B63,10)=0,VLOOKUP($B63,'[1]R1 Analysis'!$B$16:$X$29,22,FALSE),(VLOOKUP(CEILING($B63,10),$B$6:$R$116,COLUMN()-1,FALSE)-VLOOKUP(FLOOR($B63,10),$B$6:$R$116,COLUMN()-1,FALSE))/10+E62)</f>
        <v>7.5848000000000022</v>
      </c>
      <c r="F63" s="21">
        <f>IF(MOD($B63,10)=0,VLOOKUP($B63,'[1]R2 Analysis'!$B$16:$X$29,8,FALSE),(VLOOKUP(CEILING($B63,10),$B$6:$R$116,COLUMN()-1,FALSE)-VLOOKUP(FLOOR($B63,10),$B$6:$R$116,COLUMN()-1,FALSE))/10+F62)</f>
        <v>1.2553999999999998</v>
      </c>
      <c r="G63" s="21">
        <f>IF(MOD($B63,10)=0,VLOOKUP($B63,'[1]R2 Analysis'!$B$16:$X$29,15,FALSE),(VLOOKUP(CEILING($B63,10),$B$6:$R$116,COLUMN()-1,FALSE)-VLOOKUP(FLOOR($B63,10),$B$6:$R$116,COLUMN()-1,FALSE))/10+G62)</f>
        <v>3.6443999999999992</v>
      </c>
      <c r="H63" s="21">
        <f>IF(MOD($B63,10)=0,VLOOKUP($B63,'[1]R2 Analysis'!$B$16:$X$29,22,FALSE),(VLOOKUP(CEILING($B63,10),$B$6:$R$116,COLUMN()-1,FALSE)-VLOOKUP(FLOOR($B63,10),$B$6:$R$116,COLUMN()-1,FALSE))/10+H62)</f>
        <v>19.684099999999987</v>
      </c>
      <c r="I63" s="21">
        <f>IF(MOD($B63,10)=0,VLOOKUP($B63,'[1]R3 Analysis'!$B$16:$X$29,8,FALSE),(VLOOKUP(CEILING($B63,10),$B$6:$R$116,COLUMN()-1,FALSE)-VLOOKUP(FLOOR($B63,10),$B$6:$R$116,COLUMN()-1,FALSE))/10+I62)</f>
        <v>1.9653999999999998</v>
      </c>
      <c r="J63" s="21">
        <f>IF(MOD($B63,10)=0,VLOOKUP($B63,'[1]R3 Analysis'!$B$16:$X$29,15,FALSE),(VLOOKUP(CEILING($B63,10),$B$6:$R$116,COLUMN()-1,FALSE)-VLOOKUP(FLOOR($B63,10),$B$6:$R$116,COLUMN()-1,FALSE))/10+J62)</f>
        <v>4.0512999999999986</v>
      </c>
      <c r="K63" s="21">
        <f>IF(MOD($B63,10)=0,VLOOKUP($B63,'[1]R3 Analysis'!$B$16:$X$29,22,FALSE),(VLOOKUP(CEILING($B63,10),$B$6:$R$116,COLUMN()-1,FALSE)-VLOOKUP(FLOOR($B63,10),$B$6:$R$116,COLUMN()-1,FALSE))/10+K62)</f>
        <v>20.667099999999991</v>
      </c>
      <c r="L63" s="21">
        <f>IF(MOD($B63,10)=0,VLOOKUP($B63,'[1]R4 Analysis'!$B$16:$X$29,8,FALSE),(VLOOKUP(CEILING($B63,10),$B$6:$R$116,COLUMN()-1,FALSE)-VLOOKUP(FLOOR($B63,10),$B$6:$R$116,COLUMN()-1,FALSE))/10+L62)</f>
        <v>0.46919999999999989</v>
      </c>
      <c r="M63" s="21">
        <f>IF(MOD($B63,10)=0,VLOOKUP($B63,'[1]R4 Analysis'!$B$16:$X$29,15,FALSE),(VLOOKUP(CEILING($B63,10),$B$6:$R$116,COLUMN()-1,FALSE)-VLOOKUP(FLOOR($B63,10),$B$6:$R$116,COLUMN()-1,FALSE))/10+M62)</f>
        <v>1.6184000000000005</v>
      </c>
      <c r="N63" s="21">
        <f>IF(MOD($B63,10)=0,VLOOKUP($B63,'[1]R4 Analysis'!$B$16:$X$29,22,FALSE),(VLOOKUP(CEILING($B63,10),$B$6:$R$116,COLUMN()-1,FALSE)-VLOOKUP(FLOOR($B63,10),$B$6:$R$116,COLUMN()-1,FALSE))/10+N62)</f>
        <v>8.4962000000000035</v>
      </c>
      <c r="O63" s="21">
        <f>IF(MOD($B63,10)=0,VLOOKUP($B63,'[1]R5 Analysis'!$B$16:$X$29,8,FALSE),(VLOOKUP(CEILING($B63,10),$B$6:$R$116,COLUMN()-1,FALSE)-VLOOKUP(FLOOR($B63,10),$B$6:$R$116,COLUMN()-1,FALSE))/10+O62)</f>
        <v>0.37830000000000008</v>
      </c>
      <c r="P63" s="21">
        <f>IF(MOD($B63,10)=0,VLOOKUP($B63,'[1]R5 Analysis'!$B$16:$X$29,15,FALSE),(VLOOKUP(CEILING($B63,10),$B$6:$R$116,COLUMN()-1,FALSE)-VLOOKUP(FLOOR($B63,10),$B$6:$R$116,COLUMN()-1,FALSE))/10+P62)</f>
        <v>1.3603000000000001</v>
      </c>
      <c r="Q63" s="21">
        <f>IF(MOD($B63,10)=0,VLOOKUP($B63,'[1]R5 Analysis'!$B$16:$X$29,22,FALSE),(VLOOKUP(CEILING($B63,10),$B$6:$R$116,COLUMN()-1,FALSE)-VLOOKUP(FLOOR($B63,10),$B$6:$R$116,COLUMN()-1,FALSE))/10+Q62)</f>
        <v>7.0450000000000008</v>
      </c>
      <c r="R63" s="21">
        <f>IF(MOD($B63,10)=0,VLOOKUP($B63,'[1]R6 Analysis'!$B$16:$X$29,8,FALSE),(VLOOKUP(CEILING($B63,10),$B$6:$R$116,COLUMN()-1,FALSE)-VLOOKUP(FLOOR($B63,10),$B$6:$R$116,COLUMN()-1,FALSE))/10+R62)</f>
        <v>0.24209999999999995</v>
      </c>
      <c r="S63" s="21">
        <f>IF(MOD($B63,10)=0,VLOOKUP($B63,'[1]R6 Analysis'!$B$16:$X$29,15,FALSE),(VLOOKUP(CEILING($B63,10),$B$6:$T$116,COLUMN()-1,FALSE)-VLOOKUP(FLOOR($B63,10),$B$6:$T$116,COLUMN()-1,FALSE))/10+S62)</f>
        <v>0.68099999999999994</v>
      </c>
      <c r="T63" s="21">
        <f>IF(MOD($B63,10)=0,VLOOKUP($B63,'[1]R6 Analysis'!$B$16:$X$29,22,FALSE),(VLOOKUP(CEILING($B63,10),$B$6:$T$116,COLUMN()-1,FALSE)-VLOOKUP(FLOOR($B63,10),$B$6:$T$116,COLUMN()-1,FALSE))/10+T62)</f>
        <v>3.8705000000000012</v>
      </c>
      <c r="U63" s="21">
        <f t="shared" si="0"/>
        <v>85.458099999999973</v>
      </c>
    </row>
    <row r="64" spans="2:21">
      <c r="B64" s="18">
        <f t="shared" si="1"/>
        <v>2078</v>
      </c>
      <c r="C64" s="21">
        <f>IF(MOD($B64,10)=0,VLOOKUP($B64,'[1]R1 Analysis'!$B$16:$X$29,8,FALSE),(VLOOKUP(CEILING($B64,10),$B$6:$R$116,COLUMN()-1,FALSE)-VLOOKUP(FLOOR($B64,10),$B$6:$R$116,COLUMN()-1,FALSE))/10+C63)</f>
        <v>0.5823999999999997</v>
      </c>
      <c r="D64" s="21">
        <f>IF(MOD($B64,10)=0,VLOOKUP($B64,'[1]R1 Analysis'!$B$16:$X$29,15,FALSE),(VLOOKUP(CEILING($B64,10),$B$6:$R$116,COLUMN()-1,FALSE)-VLOOKUP(FLOOR($B64,10),$B$6:$R$116,COLUMN()-1,FALSE))/10+D63)</f>
        <v>1.8549999999999995</v>
      </c>
      <c r="E64" s="21">
        <f>IF(MOD($B64,10)=0,VLOOKUP($B64,'[1]R1 Analysis'!$B$16:$X$29,22,FALSE),(VLOOKUP(CEILING($B64,10),$B$6:$R$116,COLUMN()-1,FALSE)-VLOOKUP(FLOOR($B64,10),$B$6:$R$116,COLUMN()-1,FALSE))/10+E63)</f>
        <v>7.5622000000000025</v>
      </c>
      <c r="F64" s="21">
        <f>IF(MOD($B64,10)=0,VLOOKUP($B64,'[1]R2 Analysis'!$B$16:$X$29,8,FALSE),(VLOOKUP(CEILING($B64,10),$B$6:$R$116,COLUMN()-1,FALSE)-VLOOKUP(FLOOR($B64,10),$B$6:$R$116,COLUMN()-1,FALSE))/10+F63)</f>
        <v>1.2515999999999998</v>
      </c>
      <c r="G64" s="21">
        <f>IF(MOD($B64,10)=0,VLOOKUP($B64,'[1]R2 Analysis'!$B$16:$X$29,15,FALSE),(VLOOKUP(CEILING($B64,10),$B$6:$R$116,COLUMN()-1,FALSE)-VLOOKUP(FLOOR($B64,10),$B$6:$R$116,COLUMN()-1,FALSE))/10+G63)</f>
        <v>3.6335999999999991</v>
      </c>
      <c r="H64" s="21">
        <f>IF(MOD($B64,10)=0,VLOOKUP($B64,'[1]R2 Analysis'!$B$16:$X$29,22,FALSE),(VLOOKUP(CEILING($B64,10),$B$6:$R$116,COLUMN()-1,FALSE)-VLOOKUP(FLOOR($B64,10),$B$6:$R$116,COLUMN()-1,FALSE))/10+H63)</f>
        <v>19.625399999999985</v>
      </c>
      <c r="I64" s="21">
        <f>IF(MOD($B64,10)=0,VLOOKUP($B64,'[1]R3 Analysis'!$B$16:$X$29,8,FALSE),(VLOOKUP(CEILING($B64,10),$B$6:$R$116,COLUMN()-1,FALSE)-VLOOKUP(FLOOR($B64,10),$B$6:$R$116,COLUMN()-1,FALSE))/10+I63)</f>
        <v>1.9595999999999998</v>
      </c>
      <c r="J64" s="21">
        <f>IF(MOD($B64,10)=0,VLOOKUP($B64,'[1]R3 Analysis'!$B$16:$X$29,15,FALSE),(VLOOKUP(CEILING($B64,10),$B$6:$R$116,COLUMN()-1,FALSE)-VLOOKUP(FLOOR($B64,10),$B$6:$R$116,COLUMN()-1,FALSE))/10+J63)</f>
        <v>4.0391999999999983</v>
      </c>
      <c r="K64" s="21">
        <f>IF(MOD($B64,10)=0,VLOOKUP($B64,'[1]R3 Analysis'!$B$16:$X$29,22,FALSE),(VLOOKUP(CEILING($B64,10),$B$6:$R$116,COLUMN()-1,FALSE)-VLOOKUP(FLOOR($B64,10),$B$6:$R$116,COLUMN()-1,FALSE))/10+K63)</f>
        <v>20.605399999999989</v>
      </c>
      <c r="L64" s="21">
        <f>IF(MOD($B64,10)=0,VLOOKUP($B64,'[1]R4 Analysis'!$B$16:$X$29,8,FALSE),(VLOOKUP(CEILING($B64,10),$B$6:$R$116,COLUMN()-1,FALSE)-VLOOKUP(FLOOR($B64,10),$B$6:$R$116,COLUMN()-1,FALSE))/10+L63)</f>
        <v>0.46779999999999988</v>
      </c>
      <c r="M64" s="21">
        <f>IF(MOD($B64,10)=0,VLOOKUP($B64,'[1]R4 Analysis'!$B$16:$X$29,15,FALSE),(VLOOKUP(CEILING($B64,10),$B$6:$R$116,COLUMN()-1,FALSE)-VLOOKUP(FLOOR($B64,10),$B$6:$R$116,COLUMN()-1,FALSE))/10+M63)</f>
        <v>1.6136000000000006</v>
      </c>
      <c r="N64" s="21">
        <f>IF(MOD($B64,10)=0,VLOOKUP($B64,'[1]R4 Analysis'!$B$16:$X$29,22,FALSE),(VLOOKUP(CEILING($B64,10),$B$6:$R$116,COLUMN()-1,FALSE)-VLOOKUP(FLOOR($B64,10),$B$6:$R$116,COLUMN()-1,FALSE))/10+N63)</f>
        <v>8.4708000000000041</v>
      </c>
      <c r="O64" s="21">
        <f>IF(MOD($B64,10)=0,VLOOKUP($B64,'[1]R5 Analysis'!$B$16:$X$29,8,FALSE),(VLOOKUP(CEILING($B64,10),$B$6:$R$116,COLUMN()-1,FALSE)-VLOOKUP(FLOOR($B64,10),$B$6:$R$116,COLUMN()-1,FALSE))/10+O63)</f>
        <v>0.37720000000000009</v>
      </c>
      <c r="P64" s="21">
        <f>IF(MOD($B64,10)=0,VLOOKUP($B64,'[1]R5 Analysis'!$B$16:$X$29,15,FALSE),(VLOOKUP(CEILING($B64,10),$B$6:$R$116,COLUMN()-1,FALSE)-VLOOKUP(FLOOR($B64,10),$B$6:$R$116,COLUMN()-1,FALSE))/10+P63)</f>
        <v>1.3562000000000001</v>
      </c>
      <c r="Q64" s="21">
        <f>IF(MOD($B64,10)=0,VLOOKUP($B64,'[1]R5 Analysis'!$B$16:$X$29,22,FALSE),(VLOOKUP(CEILING($B64,10),$B$6:$R$116,COLUMN()-1,FALSE)-VLOOKUP(FLOOR($B64,10),$B$6:$R$116,COLUMN()-1,FALSE))/10+Q63)</f>
        <v>7.0240000000000009</v>
      </c>
      <c r="R64" s="21">
        <f>IF(MOD($B64,10)=0,VLOOKUP($B64,'[1]R6 Analysis'!$B$16:$X$29,8,FALSE),(VLOOKUP(CEILING($B64,10),$B$6:$R$116,COLUMN()-1,FALSE)-VLOOKUP(FLOOR($B64,10),$B$6:$R$116,COLUMN()-1,FALSE))/10+R63)</f>
        <v>0.24139999999999995</v>
      </c>
      <c r="S64" s="21">
        <f>IF(MOD($B64,10)=0,VLOOKUP($B64,'[1]R6 Analysis'!$B$16:$X$29,15,FALSE),(VLOOKUP(CEILING($B64,10),$B$6:$T$116,COLUMN()-1,FALSE)-VLOOKUP(FLOOR($B64,10),$B$6:$T$116,COLUMN()-1,FALSE))/10+S63)</f>
        <v>0.67899999999999994</v>
      </c>
      <c r="T64" s="21">
        <f>IF(MOD($B64,10)=0,VLOOKUP($B64,'[1]R6 Analysis'!$B$16:$X$29,22,FALSE),(VLOOKUP(CEILING($B64,10),$B$6:$T$116,COLUMN()-1,FALSE)-VLOOKUP(FLOOR($B64,10),$B$6:$T$116,COLUMN()-1,FALSE))/10+T63)</f>
        <v>3.8590000000000013</v>
      </c>
      <c r="U64" s="21">
        <f t="shared" si="0"/>
        <v>85.203399999999974</v>
      </c>
    </row>
    <row r="65" spans="2:21">
      <c r="B65" s="18">
        <f t="shared" si="1"/>
        <v>2079</v>
      </c>
      <c r="C65" s="21">
        <f>IF(MOD($B65,10)=0,VLOOKUP($B65,'[1]R1 Analysis'!$B$16:$X$29,8,FALSE),(VLOOKUP(CEILING($B65,10),$B$6:$R$116,COLUMN()-1,FALSE)-VLOOKUP(FLOOR($B65,10),$B$6:$R$116,COLUMN()-1,FALSE))/10+C64)</f>
        <v>0.58069999999999966</v>
      </c>
      <c r="D65" s="21">
        <f>IF(MOD($B65,10)=0,VLOOKUP($B65,'[1]R1 Analysis'!$B$16:$X$29,15,FALSE),(VLOOKUP(CEILING($B65,10),$B$6:$R$116,COLUMN()-1,FALSE)-VLOOKUP(FLOOR($B65,10),$B$6:$R$116,COLUMN()-1,FALSE))/10+D64)</f>
        <v>1.8494999999999995</v>
      </c>
      <c r="E65" s="21">
        <f>IF(MOD($B65,10)=0,VLOOKUP($B65,'[1]R1 Analysis'!$B$16:$X$29,22,FALSE),(VLOOKUP(CEILING($B65,10),$B$6:$R$116,COLUMN()-1,FALSE)-VLOOKUP(FLOOR($B65,10),$B$6:$R$116,COLUMN()-1,FALSE))/10+E64)</f>
        <v>7.5396000000000027</v>
      </c>
      <c r="F65" s="21">
        <f>IF(MOD($B65,10)=0,VLOOKUP($B65,'[1]R2 Analysis'!$B$16:$X$29,8,FALSE),(VLOOKUP(CEILING($B65,10),$B$6:$R$116,COLUMN()-1,FALSE)-VLOOKUP(FLOOR($B65,10),$B$6:$R$116,COLUMN()-1,FALSE))/10+F64)</f>
        <v>1.2477999999999998</v>
      </c>
      <c r="G65" s="21">
        <f>IF(MOD($B65,10)=0,VLOOKUP($B65,'[1]R2 Analysis'!$B$16:$X$29,15,FALSE),(VLOOKUP(CEILING($B65,10),$B$6:$R$116,COLUMN()-1,FALSE)-VLOOKUP(FLOOR($B65,10),$B$6:$R$116,COLUMN()-1,FALSE))/10+G64)</f>
        <v>3.6227999999999989</v>
      </c>
      <c r="H65" s="21">
        <f>IF(MOD($B65,10)=0,VLOOKUP($B65,'[1]R2 Analysis'!$B$16:$X$29,22,FALSE),(VLOOKUP(CEILING($B65,10),$B$6:$R$116,COLUMN()-1,FALSE)-VLOOKUP(FLOOR($B65,10),$B$6:$R$116,COLUMN()-1,FALSE))/10+H64)</f>
        <v>19.566699999999983</v>
      </c>
      <c r="I65" s="21">
        <f>IF(MOD($B65,10)=0,VLOOKUP($B65,'[1]R3 Analysis'!$B$16:$X$29,8,FALSE),(VLOOKUP(CEILING($B65,10),$B$6:$R$116,COLUMN()-1,FALSE)-VLOOKUP(FLOOR($B65,10),$B$6:$R$116,COLUMN()-1,FALSE))/10+I64)</f>
        <v>1.9537999999999998</v>
      </c>
      <c r="J65" s="21">
        <f>IF(MOD($B65,10)=0,VLOOKUP($B65,'[1]R3 Analysis'!$B$16:$X$29,15,FALSE),(VLOOKUP(CEILING($B65,10),$B$6:$R$116,COLUMN()-1,FALSE)-VLOOKUP(FLOOR($B65,10),$B$6:$R$116,COLUMN()-1,FALSE))/10+J64)</f>
        <v>4.0270999999999981</v>
      </c>
      <c r="K65" s="21">
        <f>IF(MOD($B65,10)=0,VLOOKUP($B65,'[1]R3 Analysis'!$B$16:$X$29,22,FALSE),(VLOOKUP(CEILING($B65,10),$B$6:$R$116,COLUMN()-1,FALSE)-VLOOKUP(FLOOR($B65,10),$B$6:$R$116,COLUMN()-1,FALSE))/10+K64)</f>
        <v>20.543699999999987</v>
      </c>
      <c r="L65" s="21">
        <f>IF(MOD($B65,10)=0,VLOOKUP($B65,'[1]R4 Analysis'!$B$16:$X$29,8,FALSE),(VLOOKUP(CEILING($B65,10),$B$6:$R$116,COLUMN()-1,FALSE)-VLOOKUP(FLOOR($B65,10),$B$6:$R$116,COLUMN()-1,FALSE))/10+L64)</f>
        <v>0.46639999999999987</v>
      </c>
      <c r="M65" s="21">
        <f>IF(MOD($B65,10)=0,VLOOKUP($B65,'[1]R4 Analysis'!$B$16:$X$29,15,FALSE),(VLOOKUP(CEILING($B65,10),$B$6:$R$116,COLUMN()-1,FALSE)-VLOOKUP(FLOOR($B65,10),$B$6:$R$116,COLUMN()-1,FALSE))/10+M64)</f>
        <v>1.6088000000000007</v>
      </c>
      <c r="N65" s="21">
        <f>IF(MOD($B65,10)=0,VLOOKUP($B65,'[1]R4 Analysis'!$B$16:$X$29,22,FALSE),(VLOOKUP(CEILING($B65,10),$B$6:$R$116,COLUMN()-1,FALSE)-VLOOKUP(FLOOR($B65,10),$B$6:$R$116,COLUMN()-1,FALSE))/10+N64)</f>
        <v>8.4454000000000047</v>
      </c>
      <c r="O65" s="21">
        <f>IF(MOD($B65,10)=0,VLOOKUP($B65,'[1]R5 Analysis'!$B$16:$X$29,8,FALSE),(VLOOKUP(CEILING($B65,10),$B$6:$R$116,COLUMN()-1,FALSE)-VLOOKUP(FLOOR($B65,10),$B$6:$R$116,COLUMN()-1,FALSE))/10+O64)</f>
        <v>0.3761000000000001</v>
      </c>
      <c r="P65" s="21">
        <f>IF(MOD($B65,10)=0,VLOOKUP($B65,'[1]R5 Analysis'!$B$16:$X$29,15,FALSE),(VLOOKUP(CEILING($B65,10),$B$6:$R$116,COLUMN()-1,FALSE)-VLOOKUP(FLOOR($B65,10),$B$6:$R$116,COLUMN()-1,FALSE))/10+P64)</f>
        <v>1.3521000000000001</v>
      </c>
      <c r="Q65" s="21">
        <f>IF(MOD($B65,10)=0,VLOOKUP($B65,'[1]R5 Analysis'!$B$16:$X$29,22,FALSE),(VLOOKUP(CEILING($B65,10),$B$6:$R$116,COLUMN()-1,FALSE)-VLOOKUP(FLOOR($B65,10),$B$6:$R$116,COLUMN()-1,FALSE))/10+Q64)</f>
        <v>7.003000000000001</v>
      </c>
      <c r="R65" s="21">
        <f>IF(MOD($B65,10)=0,VLOOKUP($B65,'[1]R6 Analysis'!$B$16:$X$29,8,FALSE),(VLOOKUP(CEILING($B65,10),$B$6:$R$116,COLUMN()-1,FALSE)-VLOOKUP(FLOOR($B65,10),$B$6:$R$116,COLUMN()-1,FALSE))/10+R64)</f>
        <v>0.24069999999999994</v>
      </c>
      <c r="S65" s="21">
        <f>IF(MOD($B65,10)=0,VLOOKUP($B65,'[1]R6 Analysis'!$B$16:$X$29,15,FALSE),(VLOOKUP(CEILING($B65,10),$B$6:$T$116,COLUMN()-1,FALSE)-VLOOKUP(FLOOR($B65,10),$B$6:$T$116,COLUMN()-1,FALSE))/10+S64)</f>
        <v>0.67699999999999994</v>
      </c>
      <c r="T65" s="21">
        <f>IF(MOD($B65,10)=0,VLOOKUP($B65,'[1]R6 Analysis'!$B$16:$X$29,22,FALSE),(VLOOKUP(CEILING($B65,10),$B$6:$T$116,COLUMN()-1,FALSE)-VLOOKUP(FLOOR($B65,10),$B$6:$T$116,COLUMN()-1,FALSE))/10+T64)</f>
        <v>3.8475000000000015</v>
      </c>
      <c r="U65" s="21">
        <f t="shared" si="0"/>
        <v>84.948699999999974</v>
      </c>
    </row>
    <row r="66" spans="2:21">
      <c r="B66" s="18">
        <f t="shared" si="1"/>
        <v>2080</v>
      </c>
      <c r="C66" s="21">
        <f>IF(MOD($B66,10)=0,VLOOKUP($B66,'[1]R1 Analysis'!$B$16:$X$29,8,FALSE),(VLOOKUP(CEILING($B66,10),$B$6:$R$116,COLUMN()-1,FALSE)-VLOOKUP(FLOOR($B66,10),$B$6:$R$116,COLUMN()-1,FALSE))/10+C65)</f>
        <v>0.57899999999999996</v>
      </c>
      <c r="D66" s="21">
        <f>IF(MOD($B66,10)=0,VLOOKUP($B66,'[1]R1 Analysis'!$B$16:$X$29,15,FALSE),(VLOOKUP(CEILING($B66,10),$B$6:$R$116,COLUMN()-1,FALSE)-VLOOKUP(FLOOR($B66,10),$B$6:$R$116,COLUMN()-1,FALSE))/10+D65)</f>
        <v>1.8440000000000001</v>
      </c>
      <c r="E66" s="21">
        <f>IF(MOD($B66,10)=0,VLOOKUP($B66,'[1]R1 Analysis'!$B$16:$X$29,22,FALSE),(VLOOKUP(CEILING($B66,10),$B$6:$R$116,COLUMN()-1,FALSE)-VLOOKUP(FLOOR($B66,10),$B$6:$R$116,COLUMN()-1,FALSE))/10+E65)</f>
        <v>7.5170000000000003</v>
      </c>
      <c r="F66" s="21">
        <f>IF(MOD($B66,10)=0,VLOOKUP($B66,'[1]R2 Analysis'!$B$16:$X$29,8,FALSE),(VLOOKUP(CEILING($B66,10),$B$6:$R$116,COLUMN()-1,FALSE)-VLOOKUP(FLOOR($B66,10),$B$6:$R$116,COLUMN()-1,FALSE))/10+F65)</f>
        <v>1.244</v>
      </c>
      <c r="G66" s="21">
        <f>IF(MOD($B66,10)=0,VLOOKUP($B66,'[1]R2 Analysis'!$B$16:$X$29,15,FALSE),(VLOOKUP(CEILING($B66,10),$B$6:$R$116,COLUMN()-1,FALSE)-VLOOKUP(FLOOR($B66,10),$B$6:$R$116,COLUMN()-1,FALSE))/10+G65)</f>
        <v>3.6120000000000001</v>
      </c>
      <c r="H66" s="21">
        <f>IF(MOD($B66,10)=0,VLOOKUP($B66,'[1]R2 Analysis'!$B$16:$X$29,22,FALSE),(VLOOKUP(CEILING($B66,10),$B$6:$R$116,COLUMN()-1,FALSE)-VLOOKUP(FLOOR($B66,10),$B$6:$R$116,COLUMN()-1,FALSE))/10+H65)</f>
        <v>19.507999999999999</v>
      </c>
      <c r="I66" s="21">
        <f>IF(MOD($B66,10)=0,VLOOKUP($B66,'[1]R3 Analysis'!$B$16:$X$29,8,FALSE),(VLOOKUP(CEILING($B66,10),$B$6:$R$116,COLUMN()-1,FALSE)-VLOOKUP(FLOOR($B66,10),$B$6:$R$116,COLUMN()-1,FALSE))/10+I65)</f>
        <v>1.948</v>
      </c>
      <c r="J66" s="21">
        <f>IF(MOD($B66,10)=0,VLOOKUP($B66,'[1]R3 Analysis'!$B$16:$X$29,15,FALSE),(VLOOKUP(CEILING($B66,10),$B$6:$R$116,COLUMN()-1,FALSE)-VLOOKUP(FLOOR($B66,10),$B$6:$R$116,COLUMN()-1,FALSE))/10+J65)</f>
        <v>4.0149999999999997</v>
      </c>
      <c r="K66" s="21">
        <f>IF(MOD($B66,10)=0,VLOOKUP($B66,'[1]R3 Analysis'!$B$16:$X$29,22,FALSE),(VLOOKUP(CEILING($B66,10),$B$6:$R$116,COLUMN()-1,FALSE)-VLOOKUP(FLOOR($B66,10),$B$6:$R$116,COLUMN()-1,FALSE))/10+K65)</f>
        <v>20.481999999999999</v>
      </c>
      <c r="L66" s="21">
        <f>IF(MOD($B66,10)=0,VLOOKUP($B66,'[1]R4 Analysis'!$B$16:$X$29,8,FALSE),(VLOOKUP(CEILING($B66,10),$B$6:$R$116,COLUMN()-1,FALSE)-VLOOKUP(FLOOR($B66,10),$B$6:$R$116,COLUMN()-1,FALSE))/10+L65)</f>
        <v>0.46500000000000002</v>
      </c>
      <c r="M66" s="21">
        <f>IF(MOD($B66,10)=0,VLOOKUP($B66,'[1]R4 Analysis'!$B$16:$X$29,15,FALSE),(VLOOKUP(CEILING($B66,10),$B$6:$R$116,COLUMN()-1,FALSE)-VLOOKUP(FLOOR($B66,10),$B$6:$R$116,COLUMN()-1,FALSE))/10+M65)</f>
        <v>1.6040000000000001</v>
      </c>
      <c r="N66" s="21">
        <f>IF(MOD($B66,10)=0,VLOOKUP($B66,'[1]R4 Analysis'!$B$16:$X$29,22,FALSE),(VLOOKUP(CEILING($B66,10),$B$6:$R$116,COLUMN()-1,FALSE)-VLOOKUP(FLOOR($B66,10),$B$6:$R$116,COLUMN()-1,FALSE))/10+N65)</f>
        <v>8.42</v>
      </c>
      <c r="O66" s="21">
        <f>IF(MOD($B66,10)=0,VLOOKUP($B66,'[1]R5 Analysis'!$B$16:$X$29,8,FALSE),(VLOOKUP(CEILING($B66,10),$B$6:$R$116,COLUMN()-1,FALSE)-VLOOKUP(FLOOR($B66,10),$B$6:$R$116,COLUMN()-1,FALSE))/10+O65)</f>
        <v>0.375</v>
      </c>
      <c r="P66" s="21">
        <f>IF(MOD($B66,10)=0,VLOOKUP($B66,'[1]R5 Analysis'!$B$16:$X$29,15,FALSE),(VLOOKUP(CEILING($B66,10),$B$6:$R$116,COLUMN()-1,FALSE)-VLOOKUP(FLOOR($B66,10),$B$6:$R$116,COLUMN()-1,FALSE))/10+P65)</f>
        <v>1.3480000000000001</v>
      </c>
      <c r="Q66" s="21">
        <f>IF(MOD($B66,10)=0,VLOOKUP($B66,'[1]R5 Analysis'!$B$16:$X$29,22,FALSE),(VLOOKUP(CEILING($B66,10),$B$6:$R$116,COLUMN()-1,FALSE)-VLOOKUP(FLOOR($B66,10),$B$6:$R$116,COLUMN()-1,FALSE))/10+Q65)</f>
        <v>6.9820000000000002</v>
      </c>
      <c r="R66" s="21">
        <f>IF(MOD($B66,10)=0,VLOOKUP($B66,'[1]R6 Analysis'!$B$16:$X$29,8,FALSE),(VLOOKUP(CEILING($B66,10),$B$6:$R$116,COLUMN()-1,FALSE)-VLOOKUP(FLOOR($B66,10),$B$6:$R$116,COLUMN()-1,FALSE))/10+R65)</f>
        <v>0.24</v>
      </c>
      <c r="S66" s="21">
        <f>IF(MOD($B66,10)=0,VLOOKUP($B66,'[1]R6 Analysis'!$B$16:$X$29,15,FALSE),(VLOOKUP(CEILING($B66,10),$B$6:$T$116,COLUMN()-1,FALSE)-VLOOKUP(FLOOR($B66,10),$B$6:$T$116,COLUMN()-1,FALSE))/10+S65)</f>
        <v>0.67500000000000004</v>
      </c>
      <c r="T66" s="21">
        <f>IF(MOD($B66,10)=0,VLOOKUP($B66,'[1]R6 Analysis'!$B$16:$X$29,22,FALSE),(VLOOKUP(CEILING($B66,10),$B$6:$T$116,COLUMN()-1,FALSE)-VLOOKUP(FLOOR($B66,10),$B$6:$T$116,COLUMN()-1,FALSE))/10+T65)</f>
        <v>3.8359999999999999</v>
      </c>
      <c r="U66" s="21">
        <f t="shared" si="0"/>
        <v>84.693999999999988</v>
      </c>
    </row>
    <row r="67" spans="2:21">
      <c r="B67" s="18">
        <f t="shared" si="1"/>
        <v>2081</v>
      </c>
      <c r="C67" s="21">
        <f>IF(MOD($B67,10)=0,VLOOKUP($B67,'[1]R1 Analysis'!$B$16:$X$29,8,FALSE),(VLOOKUP(CEILING($B67,10),$B$6:$R$116,COLUMN()-1,FALSE)-VLOOKUP(FLOOR($B67,10),$B$6:$R$116,COLUMN()-1,FALSE))/10+C66)</f>
        <v>0.57629999999999992</v>
      </c>
      <c r="D67" s="21">
        <f>IF(MOD($B67,10)=0,VLOOKUP($B67,'[1]R1 Analysis'!$B$16:$X$29,15,FALSE),(VLOOKUP(CEILING($B67,10),$B$6:$R$116,COLUMN()-1,FALSE)-VLOOKUP(FLOOR($B67,10),$B$6:$R$116,COLUMN()-1,FALSE))/10+D66)</f>
        <v>1.8353000000000002</v>
      </c>
      <c r="E67" s="21">
        <f>IF(MOD($B67,10)=0,VLOOKUP($B67,'[1]R1 Analysis'!$B$16:$X$29,22,FALSE),(VLOOKUP(CEILING($B67,10),$B$6:$R$116,COLUMN()-1,FALSE)-VLOOKUP(FLOOR($B67,10),$B$6:$R$116,COLUMN()-1,FALSE))/10+E66)</f>
        <v>7.4817</v>
      </c>
      <c r="F67" s="21">
        <f>IF(MOD($B67,10)=0,VLOOKUP($B67,'[1]R2 Analysis'!$B$16:$X$29,8,FALSE),(VLOOKUP(CEILING($B67,10),$B$6:$R$116,COLUMN()-1,FALSE)-VLOOKUP(FLOOR($B67,10),$B$6:$R$116,COLUMN()-1,FALSE))/10+F66)</f>
        <v>1.2382</v>
      </c>
      <c r="G67" s="21">
        <f>IF(MOD($B67,10)=0,VLOOKUP($B67,'[1]R2 Analysis'!$B$16:$X$29,15,FALSE),(VLOOKUP(CEILING($B67,10),$B$6:$R$116,COLUMN()-1,FALSE)-VLOOKUP(FLOOR($B67,10),$B$6:$R$116,COLUMN()-1,FALSE))/10+G66)</f>
        <v>3.5950000000000002</v>
      </c>
      <c r="H67" s="21">
        <f>IF(MOD($B67,10)=0,VLOOKUP($B67,'[1]R2 Analysis'!$B$16:$X$29,22,FALSE),(VLOOKUP(CEILING($B67,10),$B$6:$R$116,COLUMN()-1,FALSE)-VLOOKUP(FLOOR($B67,10),$B$6:$R$116,COLUMN()-1,FALSE))/10+H66)</f>
        <v>19.416499999999999</v>
      </c>
      <c r="I67" s="21">
        <f>IF(MOD($B67,10)=0,VLOOKUP($B67,'[1]R3 Analysis'!$B$16:$X$29,8,FALSE),(VLOOKUP(CEILING($B67,10),$B$6:$R$116,COLUMN()-1,FALSE)-VLOOKUP(FLOOR($B67,10),$B$6:$R$116,COLUMN()-1,FALSE))/10+I66)</f>
        <v>1.9388000000000001</v>
      </c>
      <c r="J67" s="21">
        <f>IF(MOD($B67,10)=0,VLOOKUP($B67,'[1]R3 Analysis'!$B$16:$X$29,15,FALSE),(VLOOKUP(CEILING($B67,10),$B$6:$R$116,COLUMN()-1,FALSE)-VLOOKUP(FLOOR($B67,10),$B$6:$R$116,COLUMN()-1,FALSE))/10+J66)</f>
        <v>3.9961999999999995</v>
      </c>
      <c r="K67" s="21">
        <f>IF(MOD($B67,10)=0,VLOOKUP($B67,'[1]R3 Analysis'!$B$16:$X$29,22,FALSE),(VLOOKUP(CEILING($B67,10),$B$6:$R$116,COLUMN()-1,FALSE)-VLOOKUP(FLOOR($B67,10),$B$6:$R$116,COLUMN()-1,FALSE))/10+K66)</f>
        <v>20.385999999999999</v>
      </c>
      <c r="L67" s="21">
        <f>IF(MOD($B67,10)=0,VLOOKUP($B67,'[1]R4 Analysis'!$B$16:$X$29,8,FALSE),(VLOOKUP(CEILING($B67,10),$B$6:$R$116,COLUMN()-1,FALSE)-VLOOKUP(FLOOR($B67,10),$B$6:$R$116,COLUMN()-1,FALSE))/10+L66)</f>
        <v>0.46280000000000004</v>
      </c>
      <c r="M67" s="21">
        <f>IF(MOD($B67,10)=0,VLOOKUP($B67,'[1]R4 Analysis'!$B$16:$X$29,15,FALSE),(VLOOKUP(CEILING($B67,10),$B$6:$R$116,COLUMN()-1,FALSE)-VLOOKUP(FLOOR($B67,10),$B$6:$R$116,COLUMN()-1,FALSE))/10+M66)</f>
        <v>1.5965</v>
      </c>
      <c r="N67" s="21">
        <f>IF(MOD($B67,10)=0,VLOOKUP($B67,'[1]R4 Analysis'!$B$16:$X$29,22,FALSE),(VLOOKUP(CEILING($B67,10),$B$6:$R$116,COLUMN()-1,FALSE)-VLOOKUP(FLOOR($B67,10),$B$6:$R$116,COLUMN()-1,FALSE))/10+N66)</f>
        <v>8.3805999999999994</v>
      </c>
      <c r="O67" s="21">
        <f>IF(MOD($B67,10)=0,VLOOKUP($B67,'[1]R5 Analysis'!$B$16:$X$29,8,FALSE),(VLOOKUP(CEILING($B67,10),$B$6:$R$116,COLUMN()-1,FALSE)-VLOOKUP(FLOOR($B67,10),$B$6:$R$116,COLUMN()-1,FALSE))/10+O66)</f>
        <v>0.37330000000000002</v>
      </c>
      <c r="P67" s="21">
        <f>IF(MOD($B67,10)=0,VLOOKUP($B67,'[1]R5 Analysis'!$B$16:$X$29,15,FALSE),(VLOOKUP(CEILING($B67,10),$B$6:$R$116,COLUMN()-1,FALSE)-VLOOKUP(FLOOR($B67,10),$B$6:$R$116,COLUMN()-1,FALSE))/10+P66)</f>
        <v>1.3417000000000001</v>
      </c>
      <c r="Q67" s="21">
        <f>IF(MOD($B67,10)=0,VLOOKUP($B67,'[1]R5 Analysis'!$B$16:$X$29,22,FALSE),(VLOOKUP(CEILING($B67,10),$B$6:$R$116,COLUMN()-1,FALSE)-VLOOKUP(FLOOR($B67,10),$B$6:$R$116,COLUMN()-1,FALSE))/10+Q66)</f>
        <v>6.9493</v>
      </c>
      <c r="R67" s="21">
        <f>IF(MOD($B67,10)=0,VLOOKUP($B67,'[1]R6 Analysis'!$B$16:$X$29,8,FALSE),(VLOOKUP(CEILING($B67,10),$B$6:$R$116,COLUMN()-1,FALSE)-VLOOKUP(FLOOR($B67,10),$B$6:$R$116,COLUMN()-1,FALSE))/10+R66)</f>
        <v>0.23879999999999998</v>
      </c>
      <c r="S67" s="21">
        <f>IF(MOD($B67,10)=0,VLOOKUP($B67,'[1]R6 Analysis'!$B$16:$X$29,15,FALSE),(VLOOKUP(CEILING($B67,10),$B$6:$T$116,COLUMN()-1,FALSE)-VLOOKUP(FLOOR($B67,10),$B$6:$T$116,COLUMN()-1,FALSE))/10+S66)</f>
        <v>0.67180000000000006</v>
      </c>
      <c r="T67" s="21">
        <f>IF(MOD($B67,10)=0,VLOOKUP($B67,'[1]R6 Analysis'!$B$16:$X$29,22,FALSE),(VLOOKUP(CEILING($B67,10),$B$6:$T$116,COLUMN()-1,FALSE)-VLOOKUP(FLOOR($B67,10),$B$6:$T$116,COLUMN()-1,FALSE))/10+T66)</f>
        <v>3.8180000000000001</v>
      </c>
      <c r="U67" s="21">
        <f t="shared" si="0"/>
        <v>84.29679999999999</v>
      </c>
    </row>
    <row r="68" spans="2:21">
      <c r="B68" s="18">
        <f t="shared" si="1"/>
        <v>2082</v>
      </c>
      <c r="C68" s="21">
        <f>IF(MOD($B68,10)=0,VLOOKUP($B68,'[1]R1 Analysis'!$B$16:$X$29,8,FALSE),(VLOOKUP(CEILING($B68,10),$B$6:$R$116,COLUMN()-1,FALSE)-VLOOKUP(FLOOR($B68,10),$B$6:$R$116,COLUMN()-1,FALSE))/10+C67)</f>
        <v>0.57359999999999989</v>
      </c>
      <c r="D68" s="21">
        <f>IF(MOD($B68,10)=0,VLOOKUP($B68,'[1]R1 Analysis'!$B$16:$X$29,15,FALSE),(VLOOKUP(CEILING($B68,10),$B$6:$R$116,COLUMN()-1,FALSE)-VLOOKUP(FLOOR($B68,10),$B$6:$R$116,COLUMN()-1,FALSE))/10+D67)</f>
        <v>1.8266000000000002</v>
      </c>
      <c r="E68" s="21">
        <f>IF(MOD($B68,10)=0,VLOOKUP($B68,'[1]R1 Analysis'!$B$16:$X$29,22,FALSE),(VLOOKUP(CEILING($B68,10),$B$6:$R$116,COLUMN()-1,FALSE)-VLOOKUP(FLOOR($B68,10),$B$6:$R$116,COLUMN()-1,FALSE))/10+E67)</f>
        <v>7.4463999999999997</v>
      </c>
      <c r="F68" s="21">
        <f>IF(MOD($B68,10)=0,VLOOKUP($B68,'[1]R2 Analysis'!$B$16:$X$29,8,FALSE),(VLOOKUP(CEILING($B68,10),$B$6:$R$116,COLUMN()-1,FALSE)-VLOOKUP(FLOOR($B68,10),$B$6:$R$116,COLUMN()-1,FALSE))/10+F67)</f>
        <v>1.2323999999999999</v>
      </c>
      <c r="G68" s="21">
        <f>IF(MOD($B68,10)=0,VLOOKUP($B68,'[1]R2 Analysis'!$B$16:$X$29,15,FALSE),(VLOOKUP(CEILING($B68,10),$B$6:$R$116,COLUMN()-1,FALSE)-VLOOKUP(FLOOR($B68,10),$B$6:$R$116,COLUMN()-1,FALSE))/10+G67)</f>
        <v>3.5780000000000003</v>
      </c>
      <c r="H68" s="21">
        <f>IF(MOD($B68,10)=0,VLOOKUP($B68,'[1]R2 Analysis'!$B$16:$X$29,22,FALSE),(VLOOKUP(CEILING($B68,10),$B$6:$R$116,COLUMN()-1,FALSE)-VLOOKUP(FLOOR($B68,10),$B$6:$R$116,COLUMN()-1,FALSE))/10+H67)</f>
        <v>19.324999999999999</v>
      </c>
      <c r="I68" s="21">
        <f>IF(MOD($B68,10)=0,VLOOKUP($B68,'[1]R3 Analysis'!$B$16:$X$29,8,FALSE),(VLOOKUP(CEILING($B68,10),$B$6:$R$116,COLUMN()-1,FALSE)-VLOOKUP(FLOOR($B68,10),$B$6:$R$116,COLUMN()-1,FALSE))/10+I67)</f>
        <v>1.9296000000000002</v>
      </c>
      <c r="J68" s="21">
        <f>IF(MOD($B68,10)=0,VLOOKUP($B68,'[1]R3 Analysis'!$B$16:$X$29,15,FALSE),(VLOOKUP(CEILING($B68,10),$B$6:$R$116,COLUMN()-1,FALSE)-VLOOKUP(FLOOR($B68,10),$B$6:$R$116,COLUMN()-1,FALSE))/10+J67)</f>
        <v>3.9773999999999994</v>
      </c>
      <c r="K68" s="21">
        <f>IF(MOD($B68,10)=0,VLOOKUP($B68,'[1]R3 Analysis'!$B$16:$X$29,22,FALSE),(VLOOKUP(CEILING($B68,10),$B$6:$R$116,COLUMN()-1,FALSE)-VLOOKUP(FLOOR($B68,10),$B$6:$R$116,COLUMN()-1,FALSE))/10+K67)</f>
        <v>20.29</v>
      </c>
      <c r="L68" s="21">
        <f>IF(MOD($B68,10)=0,VLOOKUP($B68,'[1]R4 Analysis'!$B$16:$X$29,8,FALSE),(VLOOKUP(CEILING($B68,10),$B$6:$R$116,COLUMN()-1,FALSE)-VLOOKUP(FLOOR($B68,10),$B$6:$R$116,COLUMN()-1,FALSE))/10+L67)</f>
        <v>0.46060000000000006</v>
      </c>
      <c r="M68" s="21">
        <f>IF(MOD($B68,10)=0,VLOOKUP($B68,'[1]R4 Analysis'!$B$16:$X$29,15,FALSE),(VLOOKUP(CEILING($B68,10),$B$6:$R$116,COLUMN()-1,FALSE)-VLOOKUP(FLOOR($B68,10),$B$6:$R$116,COLUMN()-1,FALSE))/10+M67)</f>
        <v>1.589</v>
      </c>
      <c r="N68" s="21">
        <f>IF(MOD($B68,10)=0,VLOOKUP($B68,'[1]R4 Analysis'!$B$16:$X$29,22,FALSE),(VLOOKUP(CEILING($B68,10),$B$6:$R$116,COLUMN()-1,FALSE)-VLOOKUP(FLOOR($B68,10),$B$6:$R$116,COLUMN()-1,FALSE))/10+N67)</f>
        <v>8.3411999999999988</v>
      </c>
      <c r="O68" s="21">
        <f>IF(MOD($B68,10)=0,VLOOKUP($B68,'[1]R5 Analysis'!$B$16:$X$29,8,FALSE),(VLOOKUP(CEILING($B68,10),$B$6:$R$116,COLUMN()-1,FALSE)-VLOOKUP(FLOOR($B68,10),$B$6:$R$116,COLUMN()-1,FALSE))/10+O67)</f>
        <v>0.37160000000000004</v>
      </c>
      <c r="P68" s="21">
        <f>IF(MOD($B68,10)=0,VLOOKUP($B68,'[1]R5 Analysis'!$B$16:$X$29,15,FALSE),(VLOOKUP(CEILING($B68,10),$B$6:$R$116,COLUMN()-1,FALSE)-VLOOKUP(FLOOR($B68,10),$B$6:$R$116,COLUMN()-1,FALSE))/10+P67)</f>
        <v>1.3354000000000001</v>
      </c>
      <c r="Q68" s="21">
        <f>IF(MOD($B68,10)=0,VLOOKUP($B68,'[1]R5 Analysis'!$B$16:$X$29,22,FALSE),(VLOOKUP(CEILING($B68,10),$B$6:$R$116,COLUMN()-1,FALSE)-VLOOKUP(FLOOR($B68,10),$B$6:$R$116,COLUMN()-1,FALSE))/10+Q67)</f>
        <v>6.9165999999999999</v>
      </c>
      <c r="R68" s="21">
        <f>IF(MOD($B68,10)=0,VLOOKUP($B68,'[1]R6 Analysis'!$B$16:$X$29,8,FALSE),(VLOOKUP(CEILING($B68,10),$B$6:$R$116,COLUMN()-1,FALSE)-VLOOKUP(FLOOR($B68,10),$B$6:$R$116,COLUMN()-1,FALSE))/10+R67)</f>
        <v>0.23759999999999998</v>
      </c>
      <c r="S68" s="21">
        <f>IF(MOD($B68,10)=0,VLOOKUP($B68,'[1]R6 Analysis'!$B$16:$X$29,15,FALSE),(VLOOKUP(CEILING($B68,10),$B$6:$T$116,COLUMN()-1,FALSE)-VLOOKUP(FLOOR($B68,10),$B$6:$T$116,COLUMN()-1,FALSE))/10+S67)</f>
        <v>0.66860000000000008</v>
      </c>
      <c r="T68" s="21">
        <f>IF(MOD($B68,10)=0,VLOOKUP($B68,'[1]R6 Analysis'!$B$16:$X$29,22,FALSE),(VLOOKUP(CEILING($B68,10),$B$6:$T$116,COLUMN()-1,FALSE)-VLOOKUP(FLOOR($B68,10),$B$6:$T$116,COLUMN()-1,FALSE))/10+T67)</f>
        <v>3.8000000000000003</v>
      </c>
      <c r="U68" s="21">
        <f t="shared" si="0"/>
        <v>83.899599999999992</v>
      </c>
    </row>
    <row r="69" spans="2:21">
      <c r="B69" s="18">
        <f t="shared" si="1"/>
        <v>2083</v>
      </c>
      <c r="C69" s="21">
        <f>IF(MOD($B69,10)=0,VLOOKUP($B69,'[1]R1 Analysis'!$B$16:$X$29,8,FALSE),(VLOOKUP(CEILING($B69,10),$B$6:$R$116,COLUMN()-1,FALSE)-VLOOKUP(FLOOR($B69,10),$B$6:$R$116,COLUMN()-1,FALSE))/10+C68)</f>
        <v>0.57089999999999985</v>
      </c>
      <c r="D69" s="21">
        <f>IF(MOD($B69,10)=0,VLOOKUP($B69,'[1]R1 Analysis'!$B$16:$X$29,15,FALSE),(VLOOKUP(CEILING($B69,10),$B$6:$R$116,COLUMN()-1,FALSE)-VLOOKUP(FLOOR($B69,10),$B$6:$R$116,COLUMN()-1,FALSE))/10+D68)</f>
        <v>1.8179000000000003</v>
      </c>
      <c r="E69" s="21">
        <f>IF(MOD($B69,10)=0,VLOOKUP($B69,'[1]R1 Analysis'!$B$16:$X$29,22,FALSE),(VLOOKUP(CEILING($B69,10),$B$6:$R$116,COLUMN()-1,FALSE)-VLOOKUP(FLOOR($B69,10),$B$6:$R$116,COLUMN()-1,FALSE))/10+E68)</f>
        <v>7.4110999999999994</v>
      </c>
      <c r="F69" s="21">
        <f>IF(MOD($B69,10)=0,VLOOKUP($B69,'[1]R2 Analysis'!$B$16:$X$29,8,FALSE),(VLOOKUP(CEILING($B69,10),$B$6:$R$116,COLUMN()-1,FALSE)-VLOOKUP(FLOOR($B69,10),$B$6:$R$116,COLUMN()-1,FALSE))/10+F68)</f>
        <v>1.2265999999999999</v>
      </c>
      <c r="G69" s="21">
        <f>IF(MOD($B69,10)=0,VLOOKUP($B69,'[1]R2 Analysis'!$B$16:$X$29,15,FALSE),(VLOOKUP(CEILING($B69,10),$B$6:$R$116,COLUMN()-1,FALSE)-VLOOKUP(FLOOR($B69,10),$B$6:$R$116,COLUMN()-1,FALSE))/10+G68)</f>
        <v>3.5610000000000004</v>
      </c>
      <c r="H69" s="21">
        <f>IF(MOD($B69,10)=0,VLOOKUP($B69,'[1]R2 Analysis'!$B$16:$X$29,22,FALSE),(VLOOKUP(CEILING($B69,10),$B$6:$R$116,COLUMN()-1,FALSE)-VLOOKUP(FLOOR($B69,10),$B$6:$R$116,COLUMN()-1,FALSE))/10+H68)</f>
        <v>19.233499999999999</v>
      </c>
      <c r="I69" s="21">
        <f>IF(MOD($B69,10)=0,VLOOKUP($B69,'[1]R3 Analysis'!$B$16:$X$29,8,FALSE),(VLOOKUP(CEILING($B69,10),$B$6:$R$116,COLUMN()-1,FALSE)-VLOOKUP(FLOOR($B69,10),$B$6:$R$116,COLUMN()-1,FALSE))/10+I68)</f>
        <v>1.9204000000000003</v>
      </c>
      <c r="J69" s="21">
        <f>IF(MOD($B69,10)=0,VLOOKUP($B69,'[1]R3 Analysis'!$B$16:$X$29,15,FALSE),(VLOOKUP(CEILING($B69,10),$B$6:$R$116,COLUMN()-1,FALSE)-VLOOKUP(FLOOR($B69,10),$B$6:$R$116,COLUMN()-1,FALSE))/10+J68)</f>
        <v>3.9585999999999992</v>
      </c>
      <c r="K69" s="21">
        <f>IF(MOD($B69,10)=0,VLOOKUP($B69,'[1]R3 Analysis'!$B$16:$X$29,22,FALSE),(VLOOKUP(CEILING($B69,10),$B$6:$R$116,COLUMN()-1,FALSE)-VLOOKUP(FLOOR($B69,10),$B$6:$R$116,COLUMN()-1,FALSE))/10+K68)</f>
        <v>20.193999999999999</v>
      </c>
      <c r="L69" s="21">
        <f>IF(MOD($B69,10)=0,VLOOKUP($B69,'[1]R4 Analysis'!$B$16:$X$29,8,FALSE),(VLOOKUP(CEILING($B69,10),$B$6:$R$116,COLUMN()-1,FALSE)-VLOOKUP(FLOOR($B69,10),$B$6:$R$116,COLUMN()-1,FALSE))/10+L68)</f>
        <v>0.45840000000000009</v>
      </c>
      <c r="M69" s="21">
        <f>IF(MOD($B69,10)=0,VLOOKUP($B69,'[1]R4 Analysis'!$B$16:$X$29,15,FALSE),(VLOOKUP(CEILING($B69,10),$B$6:$R$116,COLUMN()-1,FALSE)-VLOOKUP(FLOOR($B69,10),$B$6:$R$116,COLUMN()-1,FALSE))/10+M68)</f>
        <v>1.5814999999999999</v>
      </c>
      <c r="N69" s="21">
        <f>IF(MOD($B69,10)=0,VLOOKUP($B69,'[1]R4 Analysis'!$B$16:$X$29,22,FALSE),(VLOOKUP(CEILING($B69,10),$B$6:$R$116,COLUMN()-1,FALSE)-VLOOKUP(FLOOR($B69,10),$B$6:$R$116,COLUMN()-1,FALSE))/10+N68)</f>
        <v>8.3017999999999983</v>
      </c>
      <c r="O69" s="21">
        <f>IF(MOD($B69,10)=0,VLOOKUP($B69,'[1]R5 Analysis'!$B$16:$X$29,8,FALSE),(VLOOKUP(CEILING($B69,10),$B$6:$R$116,COLUMN()-1,FALSE)-VLOOKUP(FLOOR($B69,10),$B$6:$R$116,COLUMN()-1,FALSE))/10+O68)</f>
        <v>0.36990000000000006</v>
      </c>
      <c r="P69" s="21">
        <f>IF(MOD($B69,10)=0,VLOOKUP($B69,'[1]R5 Analysis'!$B$16:$X$29,15,FALSE),(VLOOKUP(CEILING($B69,10),$B$6:$R$116,COLUMN()-1,FALSE)-VLOOKUP(FLOOR($B69,10),$B$6:$R$116,COLUMN()-1,FALSE))/10+P68)</f>
        <v>1.3291000000000002</v>
      </c>
      <c r="Q69" s="21">
        <f>IF(MOD($B69,10)=0,VLOOKUP($B69,'[1]R5 Analysis'!$B$16:$X$29,22,FALSE),(VLOOKUP(CEILING($B69,10),$B$6:$R$116,COLUMN()-1,FALSE)-VLOOKUP(FLOOR($B69,10),$B$6:$R$116,COLUMN()-1,FALSE))/10+Q68)</f>
        <v>6.8838999999999997</v>
      </c>
      <c r="R69" s="21">
        <f>IF(MOD($B69,10)=0,VLOOKUP($B69,'[1]R6 Analysis'!$B$16:$X$29,8,FALSE),(VLOOKUP(CEILING($B69,10),$B$6:$R$116,COLUMN()-1,FALSE)-VLOOKUP(FLOOR($B69,10),$B$6:$R$116,COLUMN()-1,FALSE))/10+R68)</f>
        <v>0.23639999999999997</v>
      </c>
      <c r="S69" s="21">
        <f>IF(MOD($B69,10)=0,VLOOKUP($B69,'[1]R6 Analysis'!$B$16:$X$29,15,FALSE),(VLOOKUP(CEILING($B69,10),$B$6:$T$116,COLUMN()-1,FALSE)-VLOOKUP(FLOOR($B69,10),$B$6:$T$116,COLUMN()-1,FALSE))/10+S68)</f>
        <v>0.6654000000000001</v>
      </c>
      <c r="T69" s="21">
        <f>IF(MOD($B69,10)=0,VLOOKUP($B69,'[1]R6 Analysis'!$B$16:$X$29,22,FALSE),(VLOOKUP(CEILING($B69,10),$B$6:$T$116,COLUMN()-1,FALSE)-VLOOKUP(FLOOR($B69,10),$B$6:$T$116,COLUMN()-1,FALSE))/10+T68)</f>
        <v>3.7820000000000005</v>
      </c>
      <c r="U69" s="21">
        <f t="shared" si="0"/>
        <v>83.50239999999998</v>
      </c>
    </row>
    <row r="70" spans="2:21">
      <c r="B70" s="18">
        <f t="shared" si="1"/>
        <v>2084</v>
      </c>
      <c r="C70" s="21">
        <f>IF(MOD($B70,10)=0,VLOOKUP($B70,'[1]R1 Analysis'!$B$16:$X$29,8,FALSE),(VLOOKUP(CEILING($B70,10),$B$6:$R$116,COLUMN()-1,FALSE)-VLOOKUP(FLOOR($B70,10),$B$6:$R$116,COLUMN()-1,FALSE))/10+C69)</f>
        <v>0.56819999999999982</v>
      </c>
      <c r="D70" s="21">
        <f>IF(MOD($B70,10)=0,VLOOKUP($B70,'[1]R1 Analysis'!$B$16:$X$29,15,FALSE),(VLOOKUP(CEILING($B70,10),$B$6:$R$116,COLUMN()-1,FALSE)-VLOOKUP(FLOOR($B70,10),$B$6:$R$116,COLUMN()-1,FALSE))/10+D69)</f>
        <v>1.8092000000000004</v>
      </c>
      <c r="E70" s="21">
        <f>IF(MOD($B70,10)=0,VLOOKUP($B70,'[1]R1 Analysis'!$B$16:$X$29,22,FALSE),(VLOOKUP(CEILING($B70,10),$B$6:$R$116,COLUMN()-1,FALSE)-VLOOKUP(FLOOR($B70,10),$B$6:$R$116,COLUMN()-1,FALSE))/10+E69)</f>
        <v>7.375799999999999</v>
      </c>
      <c r="F70" s="21">
        <f>IF(MOD($B70,10)=0,VLOOKUP($B70,'[1]R2 Analysis'!$B$16:$X$29,8,FALSE),(VLOOKUP(CEILING($B70,10),$B$6:$R$116,COLUMN()-1,FALSE)-VLOOKUP(FLOOR($B70,10),$B$6:$R$116,COLUMN()-1,FALSE))/10+F69)</f>
        <v>1.2207999999999999</v>
      </c>
      <c r="G70" s="21">
        <f>IF(MOD($B70,10)=0,VLOOKUP($B70,'[1]R2 Analysis'!$B$16:$X$29,15,FALSE),(VLOOKUP(CEILING($B70,10),$B$6:$R$116,COLUMN()-1,FALSE)-VLOOKUP(FLOOR($B70,10),$B$6:$R$116,COLUMN()-1,FALSE))/10+G69)</f>
        <v>3.5440000000000005</v>
      </c>
      <c r="H70" s="21">
        <f>IF(MOD($B70,10)=0,VLOOKUP($B70,'[1]R2 Analysis'!$B$16:$X$29,22,FALSE),(VLOOKUP(CEILING($B70,10),$B$6:$R$116,COLUMN()-1,FALSE)-VLOOKUP(FLOOR($B70,10),$B$6:$R$116,COLUMN()-1,FALSE))/10+H69)</f>
        <v>19.141999999999999</v>
      </c>
      <c r="I70" s="21">
        <f>IF(MOD($B70,10)=0,VLOOKUP($B70,'[1]R3 Analysis'!$B$16:$X$29,8,FALSE),(VLOOKUP(CEILING($B70,10),$B$6:$R$116,COLUMN()-1,FALSE)-VLOOKUP(FLOOR($B70,10),$B$6:$R$116,COLUMN()-1,FALSE))/10+I69)</f>
        <v>1.9112000000000005</v>
      </c>
      <c r="J70" s="21">
        <f>IF(MOD($B70,10)=0,VLOOKUP($B70,'[1]R3 Analysis'!$B$16:$X$29,15,FALSE),(VLOOKUP(CEILING($B70,10),$B$6:$R$116,COLUMN()-1,FALSE)-VLOOKUP(FLOOR($B70,10),$B$6:$R$116,COLUMN()-1,FALSE))/10+J69)</f>
        <v>3.9397999999999991</v>
      </c>
      <c r="K70" s="21">
        <f>IF(MOD($B70,10)=0,VLOOKUP($B70,'[1]R3 Analysis'!$B$16:$X$29,22,FALSE),(VLOOKUP(CEILING($B70,10),$B$6:$R$116,COLUMN()-1,FALSE)-VLOOKUP(FLOOR($B70,10),$B$6:$R$116,COLUMN()-1,FALSE))/10+K69)</f>
        <v>20.097999999999999</v>
      </c>
      <c r="L70" s="21">
        <f>IF(MOD($B70,10)=0,VLOOKUP($B70,'[1]R4 Analysis'!$B$16:$X$29,8,FALSE),(VLOOKUP(CEILING($B70,10),$B$6:$R$116,COLUMN()-1,FALSE)-VLOOKUP(FLOOR($B70,10),$B$6:$R$116,COLUMN()-1,FALSE))/10+L69)</f>
        <v>0.45620000000000011</v>
      </c>
      <c r="M70" s="21">
        <f>IF(MOD($B70,10)=0,VLOOKUP($B70,'[1]R4 Analysis'!$B$16:$X$29,15,FALSE),(VLOOKUP(CEILING($B70,10),$B$6:$R$116,COLUMN()-1,FALSE)-VLOOKUP(FLOOR($B70,10),$B$6:$R$116,COLUMN()-1,FALSE))/10+M69)</f>
        <v>1.5739999999999998</v>
      </c>
      <c r="N70" s="21">
        <f>IF(MOD($B70,10)=0,VLOOKUP($B70,'[1]R4 Analysis'!$B$16:$X$29,22,FALSE),(VLOOKUP(CEILING($B70,10),$B$6:$R$116,COLUMN()-1,FALSE)-VLOOKUP(FLOOR($B70,10),$B$6:$R$116,COLUMN()-1,FALSE))/10+N69)</f>
        <v>8.2623999999999977</v>
      </c>
      <c r="O70" s="21">
        <f>IF(MOD($B70,10)=0,VLOOKUP($B70,'[1]R5 Analysis'!$B$16:$X$29,8,FALSE),(VLOOKUP(CEILING($B70,10),$B$6:$R$116,COLUMN()-1,FALSE)-VLOOKUP(FLOOR($B70,10),$B$6:$R$116,COLUMN()-1,FALSE))/10+O69)</f>
        <v>0.36820000000000008</v>
      </c>
      <c r="P70" s="21">
        <f>IF(MOD($B70,10)=0,VLOOKUP($B70,'[1]R5 Analysis'!$B$16:$X$29,15,FALSE),(VLOOKUP(CEILING($B70,10),$B$6:$R$116,COLUMN()-1,FALSE)-VLOOKUP(FLOOR($B70,10),$B$6:$R$116,COLUMN()-1,FALSE))/10+P69)</f>
        <v>1.3228000000000002</v>
      </c>
      <c r="Q70" s="21">
        <f>IF(MOD($B70,10)=0,VLOOKUP($B70,'[1]R5 Analysis'!$B$16:$X$29,22,FALSE),(VLOOKUP(CEILING($B70,10),$B$6:$R$116,COLUMN()-1,FALSE)-VLOOKUP(FLOOR($B70,10),$B$6:$R$116,COLUMN()-1,FALSE))/10+Q69)</f>
        <v>6.8511999999999995</v>
      </c>
      <c r="R70" s="21">
        <f>IF(MOD($B70,10)=0,VLOOKUP($B70,'[1]R6 Analysis'!$B$16:$X$29,8,FALSE),(VLOOKUP(CEILING($B70,10),$B$6:$R$116,COLUMN()-1,FALSE)-VLOOKUP(FLOOR($B70,10),$B$6:$R$116,COLUMN()-1,FALSE))/10+R69)</f>
        <v>0.23519999999999996</v>
      </c>
      <c r="S70" s="21">
        <f>IF(MOD($B70,10)=0,VLOOKUP($B70,'[1]R6 Analysis'!$B$16:$X$29,15,FALSE),(VLOOKUP(CEILING($B70,10),$B$6:$T$116,COLUMN()-1,FALSE)-VLOOKUP(FLOOR($B70,10),$B$6:$T$116,COLUMN()-1,FALSE))/10+S69)</f>
        <v>0.66220000000000012</v>
      </c>
      <c r="T70" s="21">
        <f>IF(MOD($B70,10)=0,VLOOKUP($B70,'[1]R6 Analysis'!$B$16:$X$29,22,FALSE),(VLOOKUP(CEILING($B70,10),$B$6:$T$116,COLUMN()-1,FALSE)-VLOOKUP(FLOOR($B70,10),$B$6:$T$116,COLUMN()-1,FALSE))/10+T69)</f>
        <v>3.7640000000000007</v>
      </c>
      <c r="U70" s="21">
        <f t="shared" si="0"/>
        <v>83.105199999999996</v>
      </c>
    </row>
    <row r="71" spans="2:21">
      <c r="B71" s="18">
        <f t="shared" si="1"/>
        <v>2085</v>
      </c>
      <c r="C71" s="21">
        <f>IF(MOD($B71,10)=0,VLOOKUP($B71,'[1]R1 Analysis'!$B$16:$X$29,8,FALSE),(VLOOKUP(CEILING($B71,10),$B$6:$R$116,COLUMN()-1,FALSE)-VLOOKUP(FLOOR($B71,10),$B$6:$R$116,COLUMN()-1,FALSE))/10+C70)</f>
        <v>0.56549999999999978</v>
      </c>
      <c r="D71" s="21">
        <f>IF(MOD($B71,10)=0,VLOOKUP($B71,'[1]R1 Analysis'!$B$16:$X$29,15,FALSE),(VLOOKUP(CEILING($B71,10),$B$6:$R$116,COLUMN()-1,FALSE)-VLOOKUP(FLOOR($B71,10),$B$6:$R$116,COLUMN()-1,FALSE))/10+D70)</f>
        <v>1.8005000000000004</v>
      </c>
      <c r="E71" s="21">
        <f>IF(MOD($B71,10)=0,VLOOKUP($B71,'[1]R1 Analysis'!$B$16:$X$29,22,FALSE),(VLOOKUP(CEILING($B71,10),$B$6:$R$116,COLUMN()-1,FALSE)-VLOOKUP(FLOOR($B71,10),$B$6:$R$116,COLUMN()-1,FALSE))/10+E70)</f>
        <v>7.3404999999999987</v>
      </c>
      <c r="F71" s="21">
        <f>IF(MOD($B71,10)=0,VLOOKUP($B71,'[1]R2 Analysis'!$B$16:$X$29,8,FALSE),(VLOOKUP(CEILING($B71,10),$B$6:$R$116,COLUMN()-1,FALSE)-VLOOKUP(FLOOR($B71,10),$B$6:$R$116,COLUMN()-1,FALSE))/10+F70)</f>
        <v>1.2149999999999999</v>
      </c>
      <c r="G71" s="21">
        <f>IF(MOD($B71,10)=0,VLOOKUP($B71,'[1]R2 Analysis'!$B$16:$X$29,15,FALSE),(VLOOKUP(CEILING($B71,10),$B$6:$R$116,COLUMN()-1,FALSE)-VLOOKUP(FLOOR($B71,10),$B$6:$R$116,COLUMN()-1,FALSE))/10+G70)</f>
        <v>3.5270000000000006</v>
      </c>
      <c r="H71" s="21">
        <f>IF(MOD($B71,10)=0,VLOOKUP($B71,'[1]R2 Analysis'!$B$16:$X$29,22,FALSE),(VLOOKUP(CEILING($B71,10),$B$6:$R$116,COLUMN()-1,FALSE)-VLOOKUP(FLOOR($B71,10),$B$6:$R$116,COLUMN()-1,FALSE))/10+H70)</f>
        <v>19.0505</v>
      </c>
      <c r="I71" s="21">
        <f>IF(MOD($B71,10)=0,VLOOKUP($B71,'[1]R3 Analysis'!$B$16:$X$29,8,FALSE),(VLOOKUP(CEILING($B71,10),$B$6:$R$116,COLUMN()-1,FALSE)-VLOOKUP(FLOOR($B71,10),$B$6:$R$116,COLUMN()-1,FALSE))/10+I70)</f>
        <v>1.9020000000000006</v>
      </c>
      <c r="J71" s="21">
        <f>IF(MOD($B71,10)=0,VLOOKUP($B71,'[1]R3 Analysis'!$B$16:$X$29,15,FALSE),(VLOOKUP(CEILING($B71,10),$B$6:$R$116,COLUMN()-1,FALSE)-VLOOKUP(FLOOR($B71,10),$B$6:$R$116,COLUMN()-1,FALSE))/10+J70)</f>
        <v>3.9209999999999989</v>
      </c>
      <c r="K71" s="21">
        <f>IF(MOD($B71,10)=0,VLOOKUP($B71,'[1]R3 Analysis'!$B$16:$X$29,22,FALSE),(VLOOKUP(CEILING($B71,10),$B$6:$R$116,COLUMN()-1,FALSE)-VLOOKUP(FLOOR($B71,10),$B$6:$R$116,COLUMN()-1,FALSE))/10+K70)</f>
        <v>20.001999999999999</v>
      </c>
      <c r="L71" s="21">
        <f>IF(MOD($B71,10)=0,VLOOKUP($B71,'[1]R4 Analysis'!$B$16:$X$29,8,FALSE),(VLOOKUP(CEILING($B71,10),$B$6:$R$116,COLUMN()-1,FALSE)-VLOOKUP(FLOOR($B71,10),$B$6:$R$116,COLUMN()-1,FALSE))/10+L70)</f>
        <v>0.45400000000000013</v>
      </c>
      <c r="M71" s="21">
        <f>IF(MOD($B71,10)=0,VLOOKUP($B71,'[1]R4 Analysis'!$B$16:$X$29,15,FALSE),(VLOOKUP(CEILING($B71,10),$B$6:$R$116,COLUMN()-1,FALSE)-VLOOKUP(FLOOR($B71,10),$B$6:$R$116,COLUMN()-1,FALSE))/10+M70)</f>
        <v>1.5664999999999998</v>
      </c>
      <c r="N71" s="21">
        <f>IF(MOD($B71,10)=0,VLOOKUP($B71,'[1]R4 Analysis'!$B$16:$X$29,22,FALSE),(VLOOKUP(CEILING($B71,10),$B$6:$R$116,COLUMN()-1,FALSE)-VLOOKUP(FLOOR($B71,10),$B$6:$R$116,COLUMN()-1,FALSE))/10+N70)</f>
        <v>8.2229999999999972</v>
      </c>
      <c r="O71" s="21">
        <f>IF(MOD($B71,10)=0,VLOOKUP($B71,'[1]R5 Analysis'!$B$16:$X$29,8,FALSE),(VLOOKUP(CEILING($B71,10),$B$6:$R$116,COLUMN()-1,FALSE)-VLOOKUP(FLOOR($B71,10),$B$6:$R$116,COLUMN()-1,FALSE))/10+O70)</f>
        <v>0.3665000000000001</v>
      </c>
      <c r="P71" s="21">
        <f>IF(MOD($B71,10)=0,VLOOKUP($B71,'[1]R5 Analysis'!$B$16:$X$29,15,FALSE),(VLOOKUP(CEILING($B71,10),$B$6:$R$116,COLUMN()-1,FALSE)-VLOOKUP(FLOOR($B71,10),$B$6:$R$116,COLUMN()-1,FALSE))/10+P70)</f>
        <v>1.3165000000000002</v>
      </c>
      <c r="Q71" s="21">
        <f>IF(MOD($B71,10)=0,VLOOKUP($B71,'[1]R5 Analysis'!$B$16:$X$29,22,FALSE),(VLOOKUP(CEILING($B71,10),$B$6:$R$116,COLUMN()-1,FALSE)-VLOOKUP(FLOOR($B71,10),$B$6:$R$116,COLUMN()-1,FALSE))/10+Q70)</f>
        <v>6.8184999999999993</v>
      </c>
      <c r="R71" s="21">
        <f>IF(MOD($B71,10)=0,VLOOKUP($B71,'[1]R6 Analysis'!$B$16:$X$29,8,FALSE),(VLOOKUP(CEILING($B71,10),$B$6:$R$116,COLUMN()-1,FALSE)-VLOOKUP(FLOOR($B71,10),$B$6:$R$116,COLUMN()-1,FALSE))/10+R70)</f>
        <v>0.23399999999999996</v>
      </c>
      <c r="S71" s="21">
        <f>IF(MOD($B71,10)=0,VLOOKUP($B71,'[1]R6 Analysis'!$B$16:$X$29,15,FALSE),(VLOOKUP(CEILING($B71,10),$B$6:$T$116,COLUMN()-1,FALSE)-VLOOKUP(FLOOR($B71,10),$B$6:$T$116,COLUMN()-1,FALSE))/10+S70)</f>
        <v>0.65900000000000014</v>
      </c>
      <c r="T71" s="21">
        <f>IF(MOD($B71,10)=0,VLOOKUP($B71,'[1]R6 Analysis'!$B$16:$X$29,22,FALSE),(VLOOKUP(CEILING($B71,10),$B$6:$T$116,COLUMN()-1,FALSE)-VLOOKUP(FLOOR($B71,10),$B$6:$T$116,COLUMN()-1,FALSE))/10+T70)</f>
        <v>3.7460000000000009</v>
      </c>
      <c r="U71" s="21">
        <f t="shared" ref="U71:U116" si="2">SUM(C71:T71)</f>
        <v>82.707999999999998</v>
      </c>
    </row>
    <row r="72" spans="2:21">
      <c r="B72" s="18">
        <f t="shared" ref="B72:B116" si="3">B71+1</f>
        <v>2086</v>
      </c>
      <c r="C72" s="21">
        <f>IF(MOD($B72,10)=0,VLOOKUP($B72,'[1]R1 Analysis'!$B$16:$X$29,8,FALSE),(VLOOKUP(CEILING($B72,10),$B$6:$R$116,COLUMN()-1,FALSE)-VLOOKUP(FLOOR($B72,10),$B$6:$R$116,COLUMN()-1,FALSE))/10+C71)</f>
        <v>0.56279999999999974</v>
      </c>
      <c r="D72" s="21">
        <f>IF(MOD($B72,10)=0,VLOOKUP($B72,'[1]R1 Analysis'!$B$16:$X$29,15,FALSE),(VLOOKUP(CEILING($B72,10),$B$6:$R$116,COLUMN()-1,FALSE)-VLOOKUP(FLOOR($B72,10),$B$6:$R$116,COLUMN()-1,FALSE))/10+D71)</f>
        <v>1.7918000000000005</v>
      </c>
      <c r="E72" s="21">
        <f>IF(MOD($B72,10)=0,VLOOKUP($B72,'[1]R1 Analysis'!$B$16:$X$29,22,FALSE),(VLOOKUP(CEILING($B72,10),$B$6:$R$116,COLUMN()-1,FALSE)-VLOOKUP(FLOOR($B72,10),$B$6:$R$116,COLUMN()-1,FALSE))/10+E71)</f>
        <v>7.3051999999999984</v>
      </c>
      <c r="F72" s="21">
        <f>IF(MOD($B72,10)=0,VLOOKUP($B72,'[1]R2 Analysis'!$B$16:$X$29,8,FALSE),(VLOOKUP(CEILING($B72,10),$B$6:$R$116,COLUMN()-1,FALSE)-VLOOKUP(FLOOR($B72,10),$B$6:$R$116,COLUMN()-1,FALSE))/10+F71)</f>
        <v>1.2091999999999998</v>
      </c>
      <c r="G72" s="21">
        <f>IF(MOD($B72,10)=0,VLOOKUP($B72,'[1]R2 Analysis'!$B$16:$X$29,15,FALSE),(VLOOKUP(CEILING($B72,10),$B$6:$R$116,COLUMN()-1,FALSE)-VLOOKUP(FLOOR($B72,10),$B$6:$R$116,COLUMN()-1,FALSE))/10+G71)</f>
        <v>3.5100000000000007</v>
      </c>
      <c r="H72" s="21">
        <f>IF(MOD($B72,10)=0,VLOOKUP($B72,'[1]R2 Analysis'!$B$16:$X$29,22,FALSE),(VLOOKUP(CEILING($B72,10),$B$6:$R$116,COLUMN()-1,FALSE)-VLOOKUP(FLOOR($B72,10),$B$6:$R$116,COLUMN()-1,FALSE))/10+H71)</f>
        <v>18.959</v>
      </c>
      <c r="I72" s="21">
        <f>IF(MOD($B72,10)=0,VLOOKUP($B72,'[1]R3 Analysis'!$B$16:$X$29,8,FALSE),(VLOOKUP(CEILING($B72,10),$B$6:$R$116,COLUMN()-1,FALSE)-VLOOKUP(FLOOR($B72,10),$B$6:$R$116,COLUMN()-1,FALSE))/10+I71)</f>
        <v>1.8928000000000007</v>
      </c>
      <c r="J72" s="21">
        <f>IF(MOD($B72,10)=0,VLOOKUP($B72,'[1]R3 Analysis'!$B$16:$X$29,15,FALSE),(VLOOKUP(CEILING($B72,10),$B$6:$R$116,COLUMN()-1,FALSE)-VLOOKUP(FLOOR($B72,10),$B$6:$R$116,COLUMN()-1,FALSE))/10+J71)</f>
        <v>3.9021999999999988</v>
      </c>
      <c r="K72" s="21">
        <f>IF(MOD($B72,10)=0,VLOOKUP($B72,'[1]R3 Analysis'!$B$16:$X$29,22,FALSE),(VLOOKUP(CEILING($B72,10),$B$6:$R$116,COLUMN()-1,FALSE)-VLOOKUP(FLOOR($B72,10),$B$6:$R$116,COLUMN()-1,FALSE))/10+K71)</f>
        <v>19.905999999999999</v>
      </c>
      <c r="L72" s="21">
        <f>IF(MOD($B72,10)=0,VLOOKUP($B72,'[1]R4 Analysis'!$B$16:$X$29,8,FALSE),(VLOOKUP(CEILING($B72,10),$B$6:$R$116,COLUMN()-1,FALSE)-VLOOKUP(FLOOR($B72,10),$B$6:$R$116,COLUMN()-1,FALSE))/10+L71)</f>
        <v>0.45180000000000015</v>
      </c>
      <c r="M72" s="21">
        <f>IF(MOD($B72,10)=0,VLOOKUP($B72,'[1]R4 Analysis'!$B$16:$X$29,15,FALSE),(VLOOKUP(CEILING($B72,10),$B$6:$R$116,COLUMN()-1,FALSE)-VLOOKUP(FLOOR($B72,10),$B$6:$R$116,COLUMN()-1,FALSE))/10+M71)</f>
        <v>1.5589999999999997</v>
      </c>
      <c r="N72" s="21">
        <f>IF(MOD($B72,10)=0,VLOOKUP($B72,'[1]R4 Analysis'!$B$16:$X$29,22,FALSE),(VLOOKUP(CEILING($B72,10),$B$6:$R$116,COLUMN()-1,FALSE)-VLOOKUP(FLOOR($B72,10),$B$6:$R$116,COLUMN()-1,FALSE))/10+N71)</f>
        <v>8.1835999999999967</v>
      </c>
      <c r="O72" s="21">
        <f>IF(MOD($B72,10)=0,VLOOKUP($B72,'[1]R5 Analysis'!$B$16:$X$29,8,FALSE),(VLOOKUP(CEILING($B72,10),$B$6:$R$116,COLUMN()-1,FALSE)-VLOOKUP(FLOOR($B72,10),$B$6:$R$116,COLUMN()-1,FALSE))/10+O71)</f>
        <v>0.36480000000000012</v>
      </c>
      <c r="P72" s="21">
        <f>IF(MOD($B72,10)=0,VLOOKUP($B72,'[1]R5 Analysis'!$B$16:$X$29,15,FALSE),(VLOOKUP(CEILING($B72,10),$B$6:$R$116,COLUMN()-1,FALSE)-VLOOKUP(FLOOR($B72,10),$B$6:$R$116,COLUMN()-1,FALSE))/10+P71)</f>
        <v>1.3102000000000003</v>
      </c>
      <c r="Q72" s="21">
        <f>IF(MOD($B72,10)=0,VLOOKUP($B72,'[1]R5 Analysis'!$B$16:$X$29,22,FALSE),(VLOOKUP(CEILING($B72,10),$B$6:$R$116,COLUMN()-1,FALSE)-VLOOKUP(FLOOR($B72,10),$B$6:$R$116,COLUMN()-1,FALSE))/10+Q71)</f>
        <v>6.7857999999999992</v>
      </c>
      <c r="R72" s="21">
        <f>IF(MOD($B72,10)=0,VLOOKUP($B72,'[1]R6 Analysis'!$B$16:$X$29,8,FALSE),(VLOOKUP(CEILING($B72,10),$B$6:$R$116,COLUMN()-1,FALSE)-VLOOKUP(FLOOR($B72,10),$B$6:$R$116,COLUMN()-1,FALSE))/10+R71)</f>
        <v>0.23279999999999995</v>
      </c>
      <c r="S72" s="21">
        <f>IF(MOD($B72,10)=0,VLOOKUP($B72,'[1]R6 Analysis'!$B$16:$X$29,15,FALSE),(VLOOKUP(CEILING($B72,10),$B$6:$T$116,COLUMN()-1,FALSE)-VLOOKUP(FLOOR($B72,10),$B$6:$T$116,COLUMN()-1,FALSE))/10+S71)</f>
        <v>0.65580000000000016</v>
      </c>
      <c r="T72" s="21">
        <f>IF(MOD($B72,10)=0,VLOOKUP($B72,'[1]R6 Analysis'!$B$16:$X$29,22,FALSE),(VLOOKUP(CEILING($B72,10),$B$6:$T$116,COLUMN()-1,FALSE)-VLOOKUP(FLOOR($B72,10),$B$6:$T$116,COLUMN()-1,FALSE))/10+T71)</f>
        <v>3.7280000000000011</v>
      </c>
      <c r="U72" s="21">
        <f t="shared" si="2"/>
        <v>82.310799999999972</v>
      </c>
    </row>
    <row r="73" spans="2:21">
      <c r="B73" s="18">
        <f t="shared" si="3"/>
        <v>2087</v>
      </c>
      <c r="C73" s="21">
        <f>IF(MOD($B73,10)=0,VLOOKUP($B73,'[1]R1 Analysis'!$B$16:$X$29,8,FALSE),(VLOOKUP(CEILING($B73,10),$B$6:$R$116,COLUMN()-1,FALSE)-VLOOKUP(FLOOR($B73,10),$B$6:$R$116,COLUMN()-1,FALSE))/10+C72)</f>
        <v>0.56009999999999971</v>
      </c>
      <c r="D73" s="21">
        <f>IF(MOD($B73,10)=0,VLOOKUP($B73,'[1]R1 Analysis'!$B$16:$X$29,15,FALSE),(VLOOKUP(CEILING($B73,10),$B$6:$R$116,COLUMN()-1,FALSE)-VLOOKUP(FLOOR($B73,10),$B$6:$R$116,COLUMN()-1,FALSE))/10+D72)</f>
        <v>1.7831000000000006</v>
      </c>
      <c r="E73" s="21">
        <f>IF(MOD($B73,10)=0,VLOOKUP($B73,'[1]R1 Analysis'!$B$16:$X$29,22,FALSE),(VLOOKUP(CEILING($B73,10),$B$6:$R$116,COLUMN()-1,FALSE)-VLOOKUP(FLOOR($B73,10),$B$6:$R$116,COLUMN()-1,FALSE))/10+E72)</f>
        <v>7.269899999999998</v>
      </c>
      <c r="F73" s="21">
        <f>IF(MOD($B73,10)=0,VLOOKUP($B73,'[1]R2 Analysis'!$B$16:$X$29,8,FALSE),(VLOOKUP(CEILING($B73,10),$B$6:$R$116,COLUMN()-1,FALSE)-VLOOKUP(FLOOR($B73,10),$B$6:$R$116,COLUMN()-1,FALSE))/10+F72)</f>
        <v>1.2033999999999998</v>
      </c>
      <c r="G73" s="21">
        <f>IF(MOD($B73,10)=0,VLOOKUP($B73,'[1]R2 Analysis'!$B$16:$X$29,15,FALSE),(VLOOKUP(CEILING($B73,10),$B$6:$R$116,COLUMN()-1,FALSE)-VLOOKUP(FLOOR($B73,10),$B$6:$R$116,COLUMN()-1,FALSE))/10+G72)</f>
        <v>3.4930000000000008</v>
      </c>
      <c r="H73" s="21">
        <f>IF(MOD($B73,10)=0,VLOOKUP($B73,'[1]R2 Analysis'!$B$16:$X$29,22,FALSE),(VLOOKUP(CEILING($B73,10),$B$6:$R$116,COLUMN()-1,FALSE)-VLOOKUP(FLOOR($B73,10),$B$6:$R$116,COLUMN()-1,FALSE))/10+H72)</f>
        <v>18.8675</v>
      </c>
      <c r="I73" s="21">
        <f>IF(MOD($B73,10)=0,VLOOKUP($B73,'[1]R3 Analysis'!$B$16:$X$29,8,FALSE),(VLOOKUP(CEILING($B73,10),$B$6:$R$116,COLUMN()-1,FALSE)-VLOOKUP(FLOOR($B73,10),$B$6:$R$116,COLUMN()-1,FALSE))/10+I72)</f>
        <v>1.8836000000000008</v>
      </c>
      <c r="J73" s="21">
        <f>IF(MOD($B73,10)=0,VLOOKUP($B73,'[1]R3 Analysis'!$B$16:$X$29,15,FALSE),(VLOOKUP(CEILING($B73,10),$B$6:$R$116,COLUMN()-1,FALSE)-VLOOKUP(FLOOR($B73,10),$B$6:$R$116,COLUMN()-1,FALSE))/10+J72)</f>
        <v>3.8833999999999986</v>
      </c>
      <c r="K73" s="21">
        <f>IF(MOD($B73,10)=0,VLOOKUP($B73,'[1]R3 Analysis'!$B$16:$X$29,22,FALSE),(VLOOKUP(CEILING($B73,10),$B$6:$R$116,COLUMN()-1,FALSE)-VLOOKUP(FLOOR($B73,10),$B$6:$R$116,COLUMN()-1,FALSE))/10+K72)</f>
        <v>19.809999999999999</v>
      </c>
      <c r="L73" s="21">
        <f>IF(MOD($B73,10)=0,VLOOKUP($B73,'[1]R4 Analysis'!$B$16:$X$29,8,FALSE),(VLOOKUP(CEILING($B73,10),$B$6:$R$116,COLUMN()-1,FALSE)-VLOOKUP(FLOOR($B73,10),$B$6:$R$116,COLUMN()-1,FALSE))/10+L72)</f>
        <v>0.44960000000000017</v>
      </c>
      <c r="M73" s="21">
        <f>IF(MOD($B73,10)=0,VLOOKUP($B73,'[1]R4 Analysis'!$B$16:$X$29,15,FALSE),(VLOOKUP(CEILING($B73,10),$B$6:$R$116,COLUMN()-1,FALSE)-VLOOKUP(FLOOR($B73,10),$B$6:$R$116,COLUMN()-1,FALSE))/10+M72)</f>
        <v>1.5514999999999997</v>
      </c>
      <c r="N73" s="21">
        <f>IF(MOD($B73,10)=0,VLOOKUP($B73,'[1]R4 Analysis'!$B$16:$X$29,22,FALSE),(VLOOKUP(CEILING($B73,10),$B$6:$R$116,COLUMN()-1,FALSE)-VLOOKUP(FLOOR($B73,10),$B$6:$R$116,COLUMN()-1,FALSE))/10+N72)</f>
        <v>8.1441999999999961</v>
      </c>
      <c r="O73" s="21">
        <f>IF(MOD($B73,10)=0,VLOOKUP($B73,'[1]R5 Analysis'!$B$16:$X$29,8,FALSE),(VLOOKUP(CEILING($B73,10),$B$6:$R$116,COLUMN()-1,FALSE)-VLOOKUP(FLOOR($B73,10),$B$6:$R$116,COLUMN()-1,FALSE))/10+O72)</f>
        <v>0.36310000000000014</v>
      </c>
      <c r="P73" s="21">
        <f>IF(MOD($B73,10)=0,VLOOKUP($B73,'[1]R5 Analysis'!$B$16:$X$29,15,FALSE),(VLOOKUP(CEILING($B73,10),$B$6:$R$116,COLUMN()-1,FALSE)-VLOOKUP(FLOOR($B73,10),$B$6:$R$116,COLUMN()-1,FALSE))/10+P72)</f>
        <v>1.3039000000000003</v>
      </c>
      <c r="Q73" s="21">
        <f>IF(MOD($B73,10)=0,VLOOKUP($B73,'[1]R5 Analysis'!$B$16:$X$29,22,FALSE),(VLOOKUP(CEILING($B73,10),$B$6:$R$116,COLUMN()-1,FALSE)-VLOOKUP(FLOOR($B73,10),$B$6:$R$116,COLUMN()-1,FALSE))/10+Q72)</f>
        <v>6.753099999999999</v>
      </c>
      <c r="R73" s="21">
        <f>IF(MOD($B73,10)=0,VLOOKUP($B73,'[1]R6 Analysis'!$B$16:$X$29,8,FALSE),(VLOOKUP(CEILING($B73,10),$B$6:$R$116,COLUMN()-1,FALSE)-VLOOKUP(FLOOR($B73,10),$B$6:$R$116,COLUMN()-1,FALSE))/10+R72)</f>
        <v>0.23159999999999994</v>
      </c>
      <c r="S73" s="21">
        <f>IF(MOD($B73,10)=0,VLOOKUP($B73,'[1]R6 Analysis'!$B$16:$X$29,15,FALSE),(VLOOKUP(CEILING($B73,10),$B$6:$T$116,COLUMN()-1,FALSE)-VLOOKUP(FLOOR($B73,10),$B$6:$T$116,COLUMN()-1,FALSE))/10+S72)</f>
        <v>0.65260000000000018</v>
      </c>
      <c r="T73" s="21">
        <f>IF(MOD($B73,10)=0,VLOOKUP($B73,'[1]R6 Analysis'!$B$16:$X$29,22,FALSE),(VLOOKUP(CEILING($B73,10),$B$6:$T$116,COLUMN()-1,FALSE)-VLOOKUP(FLOOR($B73,10),$B$6:$T$116,COLUMN()-1,FALSE))/10+T72)</f>
        <v>3.7100000000000013</v>
      </c>
      <c r="U73" s="21">
        <f t="shared" si="2"/>
        <v>81.913600000000017</v>
      </c>
    </row>
    <row r="74" spans="2:21">
      <c r="B74" s="18">
        <f t="shared" si="3"/>
        <v>2088</v>
      </c>
      <c r="C74" s="21">
        <f>IF(MOD($B74,10)=0,VLOOKUP($B74,'[1]R1 Analysis'!$B$16:$X$29,8,FALSE),(VLOOKUP(CEILING($B74,10),$B$6:$R$116,COLUMN()-1,FALSE)-VLOOKUP(FLOOR($B74,10),$B$6:$R$116,COLUMN()-1,FALSE))/10+C73)</f>
        <v>0.55739999999999967</v>
      </c>
      <c r="D74" s="21">
        <f>IF(MOD($B74,10)=0,VLOOKUP($B74,'[1]R1 Analysis'!$B$16:$X$29,15,FALSE),(VLOOKUP(CEILING($B74,10),$B$6:$R$116,COLUMN()-1,FALSE)-VLOOKUP(FLOOR($B74,10),$B$6:$R$116,COLUMN()-1,FALSE))/10+D73)</f>
        <v>1.7744000000000006</v>
      </c>
      <c r="E74" s="21">
        <f>IF(MOD($B74,10)=0,VLOOKUP($B74,'[1]R1 Analysis'!$B$16:$X$29,22,FALSE),(VLOOKUP(CEILING($B74,10),$B$6:$R$116,COLUMN()-1,FALSE)-VLOOKUP(FLOOR($B74,10),$B$6:$R$116,COLUMN()-1,FALSE))/10+E73)</f>
        <v>7.2345999999999977</v>
      </c>
      <c r="F74" s="21">
        <f>IF(MOD($B74,10)=0,VLOOKUP($B74,'[1]R2 Analysis'!$B$16:$X$29,8,FALSE),(VLOOKUP(CEILING($B74,10),$B$6:$R$116,COLUMN()-1,FALSE)-VLOOKUP(FLOOR($B74,10),$B$6:$R$116,COLUMN()-1,FALSE))/10+F73)</f>
        <v>1.1975999999999998</v>
      </c>
      <c r="G74" s="21">
        <f>IF(MOD($B74,10)=0,VLOOKUP($B74,'[1]R2 Analysis'!$B$16:$X$29,15,FALSE),(VLOOKUP(CEILING($B74,10),$B$6:$R$116,COLUMN()-1,FALSE)-VLOOKUP(FLOOR($B74,10),$B$6:$R$116,COLUMN()-1,FALSE))/10+G73)</f>
        <v>3.4760000000000009</v>
      </c>
      <c r="H74" s="21">
        <f>IF(MOD($B74,10)=0,VLOOKUP($B74,'[1]R2 Analysis'!$B$16:$X$29,22,FALSE),(VLOOKUP(CEILING($B74,10),$B$6:$R$116,COLUMN()-1,FALSE)-VLOOKUP(FLOOR($B74,10),$B$6:$R$116,COLUMN()-1,FALSE))/10+H73)</f>
        <v>18.776</v>
      </c>
      <c r="I74" s="21">
        <f>IF(MOD($B74,10)=0,VLOOKUP($B74,'[1]R3 Analysis'!$B$16:$X$29,8,FALSE),(VLOOKUP(CEILING($B74,10),$B$6:$R$116,COLUMN()-1,FALSE)-VLOOKUP(FLOOR($B74,10),$B$6:$R$116,COLUMN()-1,FALSE))/10+I73)</f>
        <v>1.874400000000001</v>
      </c>
      <c r="J74" s="21">
        <f>IF(MOD($B74,10)=0,VLOOKUP($B74,'[1]R3 Analysis'!$B$16:$X$29,15,FALSE),(VLOOKUP(CEILING($B74,10),$B$6:$R$116,COLUMN()-1,FALSE)-VLOOKUP(FLOOR($B74,10),$B$6:$R$116,COLUMN()-1,FALSE))/10+J73)</f>
        <v>3.8645999999999985</v>
      </c>
      <c r="K74" s="21">
        <f>IF(MOD($B74,10)=0,VLOOKUP($B74,'[1]R3 Analysis'!$B$16:$X$29,22,FALSE),(VLOOKUP(CEILING($B74,10),$B$6:$R$116,COLUMN()-1,FALSE)-VLOOKUP(FLOOR($B74,10),$B$6:$R$116,COLUMN()-1,FALSE))/10+K73)</f>
        <v>19.713999999999999</v>
      </c>
      <c r="L74" s="21">
        <f>IF(MOD($B74,10)=0,VLOOKUP($B74,'[1]R4 Analysis'!$B$16:$X$29,8,FALSE),(VLOOKUP(CEILING($B74,10),$B$6:$R$116,COLUMN()-1,FALSE)-VLOOKUP(FLOOR($B74,10),$B$6:$R$116,COLUMN()-1,FALSE))/10+L73)</f>
        <v>0.44740000000000019</v>
      </c>
      <c r="M74" s="21">
        <f>IF(MOD($B74,10)=0,VLOOKUP($B74,'[1]R4 Analysis'!$B$16:$X$29,15,FALSE),(VLOOKUP(CEILING($B74,10),$B$6:$R$116,COLUMN()-1,FALSE)-VLOOKUP(FLOOR($B74,10),$B$6:$R$116,COLUMN()-1,FALSE))/10+M73)</f>
        <v>1.5439999999999996</v>
      </c>
      <c r="N74" s="21">
        <f>IF(MOD($B74,10)=0,VLOOKUP($B74,'[1]R4 Analysis'!$B$16:$X$29,22,FALSE),(VLOOKUP(CEILING($B74,10),$B$6:$R$116,COLUMN()-1,FALSE)-VLOOKUP(FLOOR($B74,10),$B$6:$R$116,COLUMN()-1,FALSE))/10+N73)</f>
        <v>8.1047999999999956</v>
      </c>
      <c r="O74" s="21">
        <f>IF(MOD($B74,10)=0,VLOOKUP($B74,'[1]R5 Analysis'!$B$16:$X$29,8,FALSE),(VLOOKUP(CEILING($B74,10),$B$6:$R$116,COLUMN()-1,FALSE)-VLOOKUP(FLOOR($B74,10),$B$6:$R$116,COLUMN()-1,FALSE))/10+O73)</f>
        <v>0.36140000000000017</v>
      </c>
      <c r="P74" s="21">
        <f>IF(MOD($B74,10)=0,VLOOKUP($B74,'[1]R5 Analysis'!$B$16:$X$29,15,FALSE),(VLOOKUP(CEILING($B74,10),$B$6:$R$116,COLUMN()-1,FALSE)-VLOOKUP(FLOOR($B74,10),$B$6:$R$116,COLUMN()-1,FALSE))/10+P73)</f>
        <v>1.2976000000000003</v>
      </c>
      <c r="Q74" s="21">
        <f>IF(MOD($B74,10)=0,VLOOKUP($B74,'[1]R5 Analysis'!$B$16:$X$29,22,FALSE),(VLOOKUP(CEILING($B74,10),$B$6:$R$116,COLUMN()-1,FALSE)-VLOOKUP(FLOOR($B74,10),$B$6:$R$116,COLUMN()-1,FALSE))/10+Q73)</f>
        <v>6.7203999999999988</v>
      </c>
      <c r="R74" s="21">
        <f>IF(MOD($B74,10)=0,VLOOKUP($B74,'[1]R6 Analysis'!$B$16:$X$29,8,FALSE),(VLOOKUP(CEILING($B74,10),$B$6:$R$116,COLUMN()-1,FALSE)-VLOOKUP(FLOOR($B74,10),$B$6:$R$116,COLUMN()-1,FALSE))/10+R73)</f>
        <v>0.23039999999999994</v>
      </c>
      <c r="S74" s="21">
        <f>IF(MOD($B74,10)=0,VLOOKUP($B74,'[1]R6 Analysis'!$B$16:$X$29,15,FALSE),(VLOOKUP(CEILING($B74,10),$B$6:$T$116,COLUMN()-1,FALSE)-VLOOKUP(FLOOR($B74,10),$B$6:$T$116,COLUMN()-1,FALSE))/10+S73)</f>
        <v>0.6494000000000002</v>
      </c>
      <c r="T74" s="21">
        <f>IF(MOD($B74,10)=0,VLOOKUP($B74,'[1]R6 Analysis'!$B$16:$X$29,22,FALSE),(VLOOKUP(CEILING($B74,10),$B$6:$T$116,COLUMN()-1,FALSE)-VLOOKUP(FLOOR($B74,10),$B$6:$T$116,COLUMN()-1,FALSE))/10+T73)</f>
        <v>3.6920000000000015</v>
      </c>
      <c r="U74" s="21">
        <f t="shared" si="2"/>
        <v>81.516400000000004</v>
      </c>
    </row>
    <row r="75" spans="2:21">
      <c r="B75" s="18">
        <f t="shared" si="3"/>
        <v>2089</v>
      </c>
      <c r="C75" s="21">
        <f>IF(MOD($B75,10)=0,VLOOKUP($B75,'[1]R1 Analysis'!$B$16:$X$29,8,FALSE),(VLOOKUP(CEILING($B75,10),$B$6:$R$116,COLUMN()-1,FALSE)-VLOOKUP(FLOOR($B75,10),$B$6:$R$116,COLUMN()-1,FALSE))/10+C74)</f>
        <v>0.55469999999999964</v>
      </c>
      <c r="D75" s="21">
        <f>IF(MOD($B75,10)=0,VLOOKUP($B75,'[1]R1 Analysis'!$B$16:$X$29,15,FALSE),(VLOOKUP(CEILING($B75,10),$B$6:$R$116,COLUMN()-1,FALSE)-VLOOKUP(FLOOR($B75,10),$B$6:$R$116,COLUMN()-1,FALSE))/10+D74)</f>
        <v>1.7657000000000007</v>
      </c>
      <c r="E75" s="21">
        <f>IF(MOD($B75,10)=0,VLOOKUP($B75,'[1]R1 Analysis'!$B$16:$X$29,22,FALSE),(VLOOKUP(CEILING($B75,10),$B$6:$R$116,COLUMN()-1,FALSE)-VLOOKUP(FLOOR($B75,10),$B$6:$R$116,COLUMN()-1,FALSE))/10+E74)</f>
        <v>7.1992999999999974</v>
      </c>
      <c r="F75" s="21">
        <f>IF(MOD($B75,10)=0,VLOOKUP($B75,'[1]R2 Analysis'!$B$16:$X$29,8,FALSE),(VLOOKUP(CEILING($B75,10),$B$6:$R$116,COLUMN()-1,FALSE)-VLOOKUP(FLOOR($B75,10),$B$6:$R$116,COLUMN()-1,FALSE))/10+F74)</f>
        <v>1.1917999999999997</v>
      </c>
      <c r="G75" s="21">
        <f>IF(MOD($B75,10)=0,VLOOKUP($B75,'[1]R2 Analysis'!$B$16:$X$29,15,FALSE),(VLOOKUP(CEILING($B75,10),$B$6:$R$116,COLUMN()-1,FALSE)-VLOOKUP(FLOOR($B75,10),$B$6:$R$116,COLUMN()-1,FALSE))/10+G74)</f>
        <v>3.459000000000001</v>
      </c>
      <c r="H75" s="21">
        <f>IF(MOD($B75,10)=0,VLOOKUP($B75,'[1]R2 Analysis'!$B$16:$X$29,22,FALSE),(VLOOKUP(CEILING($B75,10),$B$6:$R$116,COLUMN()-1,FALSE)-VLOOKUP(FLOOR($B75,10),$B$6:$R$116,COLUMN()-1,FALSE))/10+H74)</f>
        <v>18.6845</v>
      </c>
      <c r="I75" s="21">
        <f>IF(MOD($B75,10)=0,VLOOKUP($B75,'[1]R3 Analysis'!$B$16:$X$29,8,FALSE),(VLOOKUP(CEILING($B75,10),$B$6:$R$116,COLUMN()-1,FALSE)-VLOOKUP(FLOOR($B75,10),$B$6:$R$116,COLUMN()-1,FALSE))/10+I74)</f>
        <v>1.8652000000000011</v>
      </c>
      <c r="J75" s="21">
        <f>IF(MOD($B75,10)=0,VLOOKUP($B75,'[1]R3 Analysis'!$B$16:$X$29,15,FALSE),(VLOOKUP(CEILING($B75,10),$B$6:$R$116,COLUMN()-1,FALSE)-VLOOKUP(FLOOR($B75,10),$B$6:$R$116,COLUMN()-1,FALSE))/10+J74)</f>
        <v>3.8457999999999983</v>
      </c>
      <c r="K75" s="21">
        <f>IF(MOD($B75,10)=0,VLOOKUP($B75,'[1]R3 Analysis'!$B$16:$X$29,22,FALSE),(VLOOKUP(CEILING($B75,10),$B$6:$R$116,COLUMN()-1,FALSE)-VLOOKUP(FLOOR($B75,10),$B$6:$R$116,COLUMN()-1,FALSE))/10+K74)</f>
        <v>19.617999999999999</v>
      </c>
      <c r="L75" s="21">
        <f>IF(MOD($B75,10)=0,VLOOKUP($B75,'[1]R4 Analysis'!$B$16:$X$29,8,FALSE),(VLOOKUP(CEILING($B75,10),$B$6:$R$116,COLUMN()-1,FALSE)-VLOOKUP(FLOOR($B75,10),$B$6:$R$116,COLUMN()-1,FALSE))/10+L74)</f>
        <v>0.44520000000000021</v>
      </c>
      <c r="M75" s="21">
        <f>IF(MOD($B75,10)=0,VLOOKUP($B75,'[1]R4 Analysis'!$B$16:$X$29,15,FALSE),(VLOOKUP(CEILING($B75,10),$B$6:$R$116,COLUMN()-1,FALSE)-VLOOKUP(FLOOR($B75,10),$B$6:$R$116,COLUMN()-1,FALSE))/10+M74)</f>
        <v>1.5364999999999995</v>
      </c>
      <c r="N75" s="21">
        <f>IF(MOD($B75,10)=0,VLOOKUP($B75,'[1]R4 Analysis'!$B$16:$X$29,22,FALSE),(VLOOKUP(CEILING($B75,10),$B$6:$R$116,COLUMN()-1,FALSE)-VLOOKUP(FLOOR($B75,10),$B$6:$R$116,COLUMN()-1,FALSE))/10+N74)</f>
        <v>8.065399999999995</v>
      </c>
      <c r="O75" s="21">
        <f>IF(MOD($B75,10)=0,VLOOKUP($B75,'[1]R5 Analysis'!$B$16:$X$29,8,FALSE),(VLOOKUP(CEILING($B75,10),$B$6:$R$116,COLUMN()-1,FALSE)-VLOOKUP(FLOOR($B75,10),$B$6:$R$116,COLUMN()-1,FALSE))/10+O74)</f>
        <v>0.35970000000000019</v>
      </c>
      <c r="P75" s="21">
        <f>IF(MOD($B75,10)=0,VLOOKUP($B75,'[1]R5 Analysis'!$B$16:$X$29,15,FALSE),(VLOOKUP(CEILING($B75,10),$B$6:$R$116,COLUMN()-1,FALSE)-VLOOKUP(FLOOR($B75,10),$B$6:$R$116,COLUMN()-1,FALSE))/10+P74)</f>
        <v>1.2913000000000003</v>
      </c>
      <c r="Q75" s="21">
        <f>IF(MOD($B75,10)=0,VLOOKUP($B75,'[1]R5 Analysis'!$B$16:$X$29,22,FALSE),(VLOOKUP(CEILING($B75,10),$B$6:$R$116,COLUMN()-1,FALSE)-VLOOKUP(FLOOR($B75,10),$B$6:$R$116,COLUMN()-1,FALSE))/10+Q74)</f>
        <v>6.6876999999999986</v>
      </c>
      <c r="R75" s="21">
        <f>IF(MOD($B75,10)=0,VLOOKUP($B75,'[1]R6 Analysis'!$B$16:$X$29,8,FALSE),(VLOOKUP(CEILING($B75,10),$B$6:$R$116,COLUMN()-1,FALSE)-VLOOKUP(FLOOR($B75,10),$B$6:$R$116,COLUMN()-1,FALSE))/10+R74)</f>
        <v>0.22919999999999993</v>
      </c>
      <c r="S75" s="21">
        <f>IF(MOD($B75,10)=0,VLOOKUP($B75,'[1]R6 Analysis'!$B$16:$X$29,15,FALSE),(VLOOKUP(CEILING($B75,10),$B$6:$T$116,COLUMN()-1,FALSE)-VLOOKUP(FLOOR($B75,10),$B$6:$T$116,COLUMN()-1,FALSE))/10+S74)</f>
        <v>0.64620000000000022</v>
      </c>
      <c r="T75" s="21">
        <f>IF(MOD($B75,10)=0,VLOOKUP($B75,'[1]R6 Analysis'!$B$16:$X$29,22,FALSE),(VLOOKUP(CEILING($B75,10),$B$6:$T$116,COLUMN()-1,FALSE)-VLOOKUP(FLOOR($B75,10),$B$6:$T$116,COLUMN()-1,FALSE))/10+T74)</f>
        <v>3.6740000000000017</v>
      </c>
      <c r="U75" s="21">
        <f t="shared" si="2"/>
        <v>81.119199999999992</v>
      </c>
    </row>
    <row r="76" spans="2:21">
      <c r="B76" s="18">
        <f t="shared" si="3"/>
        <v>2090</v>
      </c>
      <c r="C76" s="21">
        <f>IF(MOD($B76,10)=0,VLOOKUP($B76,'[1]R1 Analysis'!$B$16:$X$29,8,FALSE),(VLOOKUP(CEILING($B76,10),$B$6:$R$116,COLUMN()-1,FALSE)-VLOOKUP(FLOOR($B76,10),$B$6:$R$116,COLUMN()-1,FALSE))/10+C75)</f>
        <v>0.55200000000000005</v>
      </c>
      <c r="D76" s="21">
        <f>IF(MOD($B76,10)=0,VLOOKUP($B76,'[1]R1 Analysis'!$B$16:$X$29,15,FALSE),(VLOOKUP(CEILING($B76,10),$B$6:$R$116,COLUMN()-1,FALSE)-VLOOKUP(FLOOR($B76,10),$B$6:$R$116,COLUMN()-1,FALSE))/10+D75)</f>
        <v>1.7569999999999999</v>
      </c>
      <c r="E76" s="21">
        <f>IF(MOD($B76,10)=0,VLOOKUP($B76,'[1]R1 Analysis'!$B$16:$X$29,22,FALSE),(VLOOKUP(CEILING($B76,10),$B$6:$R$116,COLUMN()-1,FALSE)-VLOOKUP(FLOOR($B76,10),$B$6:$R$116,COLUMN()-1,FALSE))/10+E75)</f>
        <v>7.1639999999999997</v>
      </c>
      <c r="F76" s="21">
        <f>IF(MOD($B76,10)=0,VLOOKUP($B76,'[1]R2 Analysis'!$B$16:$X$29,8,FALSE),(VLOOKUP(CEILING($B76,10),$B$6:$R$116,COLUMN()-1,FALSE)-VLOOKUP(FLOOR($B76,10),$B$6:$R$116,COLUMN()-1,FALSE))/10+F75)</f>
        <v>1.1859999999999999</v>
      </c>
      <c r="G76" s="21">
        <f>IF(MOD($B76,10)=0,VLOOKUP($B76,'[1]R2 Analysis'!$B$16:$X$29,15,FALSE),(VLOOKUP(CEILING($B76,10),$B$6:$R$116,COLUMN()-1,FALSE)-VLOOKUP(FLOOR($B76,10),$B$6:$R$116,COLUMN()-1,FALSE))/10+G75)</f>
        <v>3.4420000000000002</v>
      </c>
      <c r="H76" s="21">
        <f>IF(MOD($B76,10)=0,VLOOKUP($B76,'[1]R2 Analysis'!$B$16:$X$29,22,FALSE),(VLOOKUP(CEILING($B76,10),$B$6:$R$116,COLUMN()-1,FALSE)-VLOOKUP(FLOOR($B76,10),$B$6:$R$116,COLUMN()-1,FALSE))/10+H75)</f>
        <v>18.593</v>
      </c>
      <c r="I76" s="21">
        <f>IF(MOD($B76,10)=0,VLOOKUP($B76,'[1]R3 Analysis'!$B$16:$X$29,8,FALSE),(VLOOKUP(CEILING($B76,10),$B$6:$R$116,COLUMN()-1,FALSE)-VLOOKUP(FLOOR($B76,10),$B$6:$R$116,COLUMN()-1,FALSE))/10+I75)</f>
        <v>1.8560000000000001</v>
      </c>
      <c r="J76" s="21">
        <f>IF(MOD($B76,10)=0,VLOOKUP($B76,'[1]R3 Analysis'!$B$16:$X$29,15,FALSE),(VLOOKUP(CEILING($B76,10),$B$6:$R$116,COLUMN()-1,FALSE)-VLOOKUP(FLOOR($B76,10),$B$6:$R$116,COLUMN()-1,FALSE))/10+J75)</f>
        <v>3.827</v>
      </c>
      <c r="K76" s="21">
        <f>IF(MOD($B76,10)=0,VLOOKUP($B76,'[1]R3 Analysis'!$B$16:$X$29,22,FALSE),(VLOOKUP(CEILING($B76,10),$B$6:$R$116,COLUMN()-1,FALSE)-VLOOKUP(FLOOR($B76,10),$B$6:$R$116,COLUMN()-1,FALSE))/10+K75)</f>
        <v>19.521999999999998</v>
      </c>
      <c r="L76" s="21">
        <f>IF(MOD($B76,10)=0,VLOOKUP($B76,'[1]R4 Analysis'!$B$16:$X$29,8,FALSE),(VLOOKUP(CEILING($B76,10),$B$6:$R$116,COLUMN()-1,FALSE)-VLOOKUP(FLOOR($B76,10),$B$6:$R$116,COLUMN()-1,FALSE))/10+L75)</f>
        <v>0.443</v>
      </c>
      <c r="M76" s="21">
        <f>IF(MOD($B76,10)=0,VLOOKUP($B76,'[1]R4 Analysis'!$B$16:$X$29,15,FALSE),(VLOOKUP(CEILING($B76,10),$B$6:$R$116,COLUMN()-1,FALSE)-VLOOKUP(FLOOR($B76,10),$B$6:$R$116,COLUMN()-1,FALSE))/10+M75)</f>
        <v>1.5289999999999999</v>
      </c>
      <c r="N76" s="21">
        <f>IF(MOD($B76,10)=0,VLOOKUP($B76,'[1]R4 Analysis'!$B$16:$X$29,22,FALSE),(VLOOKUP(CEILING($B76,10),$B$6:$R$116,COLUMN()-1,FALSE)-VLOOKUP(FLOOR($B76,10),$B$6:$R$116,COLUMN()-1,FALSE))/10+N75)</f>
        <v>8.0259999999999998</v>
      </c>
      <c r="O76" s="21">
        <f>IF(MOD($B76,10)=0,VLOOKUP($B76,'[1]R5 Analysis'!$B$16:$X$29,8,FALSE),(VLOOKUP(CEILING($B76,10),$B$6:$R$116,COLUMN()-1,FALSE)-VLOOKUP(FLOOR($B76,10),$B$6:$R$116,COLUMN()-1,FALSE))/10+O75)</f>
        <v>0.35799999999999998</v>
      </c>
      <c r="P76" s="21">
        <f>IF(MOD($B76,10)=0,VLOOKUP($B76,'[1]R5 Analysis'!$B$16:$X$29,15,FALSE),(VLOOKUP(CEILING($B76,10),$B$6:$R$116,COLUMN()-1,FALSE)-VLOOKUP(FLOOR($B76,10),$B$6:$R$116,COLUMN()-1,FALSE))/10+P75)</f>
        <v>1.2849999999999999</v>
      </c>
      <c r="Q76" s="21">
        <f>IF(MOD($B76,10)=0,VLOOKUP($B76,'[1]R5 Analysis'!$B$16:$X$29,22,FALSE),(VLOOKUP(CEILING($B76,10),$B$6:$R$116,COLUMN()-1,FALSE)-VLOOKUP(FLOOR($B76,10),$B$6:$R$116,COLUMN()-1,FALSE))/10+Q75)</f>
        <v>6.6550000000000002</v>
      </c>
      <c r="R76" s="21">
        <f>IF(MOD($B76,10)=0,VLOOKUP($B76,'[1]R6 Analysis'!$B$16:$X$29,8,FALSE),(VLOOKUP(CEILING($B76,10),$B$6:$R$116,COLUMN()-1,FALSE)-VLOOKUP(FLOOR($B76,10),$B$6:$R$116,COLUMN()-1,FALSE))/10+R75)</f>
        <v>0.22800000000000001</v>
      </c>
      <c r="S76" s="21">
        <f>IF(MOD($B76,10)=0,VLOOKUP($B76,'[1]R6 Analysis'!$B$16:$X$29,15,FALSE),(VLOOKUP(CEILING($B76,10),$B$6:$T$116,COLUMN()-1,FALSE)-VLOOKUP(FLOOR($B76,10),$B$6:$T$116,COLUMN()-1,FALSE))/10+S75)</f>
        <v>0.64300000000000002</v>
      </c>
      <c r="T76" s="21">
        <f>IF(MOD($B76,10)=0,VLOOKUP($B76,'[1]R6 Analysis'!$B$16:$X$29,22,FALSE),(VLOOKUP(CEILING($B76,10),$B$6:$T$116,COLUMN()-1,FALSE)-VLOOKUP(FLOOR($B76,10),$B$6:$T$116,COLUMN()-1,FALSE))/10+T75)</f>
        <v>3.6560000000000001</v>
      </c>
      <c r="U76" s="21">
        <f t="shared" si="2"/>
        <v>80.721999999999994</v>
      </c>
    </row>
    <row r="77" spans="2:21">
      <c r="B77" s="18">
        <f t="shared" si="3"/>
        <v>2091</v>
      </c>
      <c r="C77" s="21">
        <f>IF(MOD($B77,10)=0,VLOOKUP($B77,'[1]R1 Analysis'!$B$16:$X$29,8,FALSE),(VLOOKUP(CEILING($B77,10),$B$6:$R$116,COLUMN()-1,FALSE)-VLOOKUP(FLOOR($B77,10),$B$6:$R$116,COLUMN()-1,FALSE))/10+C76)</f>
        <v>0.54930000000000001</v>
      </c>
      <c r="D77" s="21">
        <f>IF(MOD($B77,10)=0,VLOOKUP($B77,'[1]R1 Analysis'!$B$16:$X$29,15,FALSE),(VLOOKUP(CEILING($B77,10),$B$6:$R$116,COLUMN()-1,FALSE)-VLOOKUP(FLOOR($B77,10),$B$6:$R$116,COLUMN()-1,FALSE))/10+D76)</f>
        <v>1.7484999999999999</v>
      </c>
      <c r="E77" s="21">
        <f>IF(MOD($B77,10)=0,VLOOKUP($B77,'[1]R1 Analysis'!$B$16:$X$29,22,FALSE),(VLOOKUP(CEILING($B77,10),$B$6:$R$116,COLUMN()-1,FALSE)-VLOOKUP(FLOOR($B77,10),$B$6:$R$116,COLUMN()-1,FALSE))/10+E76)</f>
        <v>7.1290999999999993</v>
      </c>
      <c r="F77" s="21">
        <f>IF(MOD($B77,10)=0,VLOOKUP($B77,'[1]R2 Analysis'!$B$16:$X$29,8,FALSE),(VLOOKUP(CEILING($B77,10),$B$6:$R$116,COLUMN()-1,FALSE)-VLOOKUP(FLOOR($B77,10),$B$6:$R$116,COLUMN()-1,FALSE))/10+F76)</f>
        <v>1.1801999999999999</v>
      </c>
      <c r="G77" s="21">
        <f>IF(MOD($B77,10)=0,VLOOKUP($B77,'[1]R2 Analysis'!$B$16:$X$29,15,FALSE),(VLOOKUP(CEILING($B77,10),$B$6:$R$116,COLUMN()-1,FALSE)-VLOOKUP(FLOOR($B77,10),$B$6:$R$116,COLUMN()-1,FALSE))/10+G76)</f>
        <v>3.4253</v>
      </c>
      <c r="H77" s="21">
        <f>IF(MOD($B77,10)=0,VLOOKUP($B77,'[1]R2 Analysis'!$B$16:$X$29,22,FALSE),(VLOOKUP(CEILING($B77,10),$B$6:$R$116,COLUMN()-1,FALSE)-VLOOKUP(FLOOR($B77,10),$B$6:$R$116,COLUMN()-1,FALSE))/10+H76)</f>
        <v>18.502500000000001</v>
      </c>
      <c r="I77" s="21">
        <f>IF(MOD($B77,10)=0,VLOOKUP($B77,'[1]R3 Analysis'!$B$16:$X$29,8,FALSE),(VLOOKUP(CEILING($B77,10),$B$6:$R$116,COLUMN()-1,FALSE)-VLOOKUP(FLOOR($B77,10),$B$6:$R$116,COLUMN()-1,FALSE))/10+I76)</f>
        <v>1.847</v>
      </c>
      <c r="J77" s="21">
        <f>IF(MOD($B77,10)=0,VLOOKUP($B77,'[1]R3 Analysis'!$B$16:$X$29,15,FALSE),(VLOOKUP(CEILING($B77,10),$B$6:$R$116,COLUMN()-1,FALSE)-VLOOKUP(FLOOR($B77,10),$B$6:$R$116,COLUMN()-1,FALSE))/10+J76)</f>
        <v>3.8083999999999998</v>
      </c>
      <c r="K77" s="21">
        <f>IF(MOD($B77,10)=0,VLOOKUP($B77,'[1]R3 Analysis'!$B$16:$X$29,22,FALSE),(VLOOKUP(CEILING($B77,10),$B$6:$R$116,COLUMN()-1,FALSE)-VLOOKUP(FLOOR($B77,10),$B$6:$R$116,COLUMN()-1,FALSE))/10+K76)</f>
        <v>19.4269</v>
      </c>
      <c r="L77" s="21">
        <f>IF(MOD($B77,10)=0,VLOOKUP($B77,'[1]R4 Analysis'!$B$16:$X$29,8,FALSE),(VLOOKUP(CEILING($B77,10),$B$6:$R$116,COLUMN()-1,FALSE)-VLOOKUP(FLOOR($B77,10),$B$6:$R$116,COLUMN()-1,FALSE))/10+L76)</f>
        <v>0.44090000000000001</v>
      </c>
      <c r="M77" s="21">
        <f>IF(MOD($B77,10)=0,VLOOKUP($B77,'[1]R4 Analysis'!$B$16:$X$29,15,FALSE),(VLOOKUP(CEILING($B77,10),$B$6:$R$116,COLUMN()-1,FALSE)-VLOOKUP(FLOOR($B77,10),$B$6:$R$116,COLUMN()-1,FALSE))/10+M76)</f>
        <v>1.5214999999999999</v>
      </c>
      <c r="N77" s="21">
        <f>IF(MOD($B77,10)=0,VLOOKUP($B77,'[1]R4 Analysis'!$B$16:$X$29,22,FALSE),(VLOOKUP(CEILING($B77,10),$B$6:$R$116,COLUMN()-1,FALSE)-VLOOKUP(FLOOR($B77,10),$B$6:$R$116,COLUMN()-1,FALSE))/10+N76)</f>
        <v>7.9868999999999994</v>
      </c>
      <c r="O77" s="21">
        <f>IF(MOD($B77,10)=0,VLOOKUP($B77,'[1]R5 Analysis'!$B$16:$X$29,8,FALSE),(VLOOKUP(CEILING($B77,10),$B$6:$R$116,COLUMN()-1,FALSE)-VLOOKUP(FLOOR($B77,10),$B$6:$R$116,COLUMN()-1,FALSE))/10+O76)</f>
        <v>0.35619999999999996</v>
      </c>
      <c r="P77" s="21">
        <f>IF(MOD($B77,10)=0,VLOOKUP($B77,'[1]R5 Analysis'!$B$16:$X$29,15,FALSE),(VLOOKUP(CEILING($B77,10),$B$6:$R$116,COLUMN()-1,FALSE)-VLOOKUP(FLOOR($B77,10),$B$6:$R$116,COLUMN()-1,FALSE))/10+P76)</f>
        <v>1.2787999999999999</v>
      </c>
      <c r="Q77" s="21">
        <f>IF(MOD($B77,10)=0,VLOOKUP($B77,'[1]R5 Analysis'!$B$16:$X$29,22,FALSE),(VLOOKUP(CEILING($B77,10),$B$6:$R$116,COLUMN()-1,FALSE)-VLOOKUP(FLOOR($B77,10),$B$6:$R$116,COLUMN()-1,FALSE))/10+Q76)</f>
        <v>6.6226000000000003</v>
      </c>
      <c r="R77" s="21">
        <f>IF(MOD($B77,10)=0,VLOOKUP($B77,'[1]R6 Analysis'!$B$16:$X$29,8,FALSE),(VLOOKUP(CEILING($B77,10),$B$6:$R$116,COLUMN()-1,FALSE)-VLOOKUP(FLOOR($B77,10),$B$6:$R$116,COLUMN()-1,FALSE))/10+R76)</f>
        <v>0.22690000000000002</v>
      </c>
      <c r="S77" s="21">
        <f>IF(MOD($B77,10)=0,VLOOKUP($B77,'[1]R6 Analysis'!$B$16:$X$29,15,FALSE),(VLOOKUP(CEILING($B77,10),$B$6:$T$116,COLUMN()-1,FALSE)-VLOOKUP(FLOOR($B77,10),$B$6:$T$116,COLUMN()-1,FALSE))/10+S76)</f>
        <v>0.63990000000000002</v>
      </c>
      <c r="T77" s="21">
        <f>IF(MOD($B77,10)=0,VLOOKUP($B77,'[1]R6 Analysis'!$B$16:$X$29,22,FALSE),(VLOOKUP(CEILING($B77,10),$B$6:$T$116,COLUMN()-1,FALSE)-VLOOKUP(FLOOR($B77,10),$B$6:$T$116,COLUMN()-1,FALSE))/10+T76)</f>
        <v>3.6382000000000003</v>
      </c>
      <c r="U77" s="21">
        <f t="shared" si="2"/>
        <v>80.329100000000011</v>
      </c>
    </row>
    <row r="78" spans="2:21">
      <c r="B78" s="18">
        <f t="shared" si="3"/>
        <v>2092</v>
      </c>
      <c r="C78" s="21">
        <f>IF(MOD($B78,10)=0,VLOOKUP($B78,'[1]R1 Analysis'!$B$16:$X$29,8,FALSE),(VLOOKUP(CEILING($B78,10),$B$6:$R$116,COLUMN()-1,FALSE)-VLOOKUP(FLOOR($B78,10),$B$6:$R$116,COLUMN()-1,FALSE))/10+C77)</f>
        <v>0.54659999999999997</v>
      </c>
      <c r="D78" s="21">
        <f>IF(MOD($B78,10)=0,VLOOKUP($B78,'[1]R1 Analysis'!$B$16:$X$29,15,FALSE),(VLOOKUP(CEILING($B78,10),$B$6:$R$116,COLUMN()-1,FALSE)-VLOOKUP(FLOOR($B78,10),$B$6:$R$116,COLUMN()-1,FALSE))/10+D77)</f>
        <v>1.74</v>
      </c>
      <c r="E78" s="21">
        <f>IF(MOD($B78,10)=0,VLOOKUP($B78,'[1]R1 Analysis'!$B$16:$X$29,22,FALSE),(VLOOKUP(CEILING($B78,10),$B$6:$R$116,COLUMN()-1,FALSE)-VLOOKUP(FLOOR($B78,10),$B$6:$R$116,COLUMN()-1,FALSE))/10+E77)</f>
        <v>7.094199999999999</v>
      </c>
      <c r="F78" s="21">
        <f>IF(MOD($B78,10)=0,VLOOKUP($B78,'[1]R2 Analysis'!$B$16:$X$29,8,FALSE),(VLOOKUP(CEILING($B78,10),$B$6:$R$116,COLUMN()-1,FALSE)-VLOOKUP(FLOOR($B78,10),$B$6:$R$116,COLUMN()-1,FALSE))/10+F77)</f>
        <v>1.1743999999999999</v>
      </c>
      <c r="G78" s="21">
        <f>IF(MOD($B78,10)=0,VLOOKUP($B78,'[1]R2 Analysis'!$B$16:$X$29,15,FALSE),(VLOOKUP(CEILING($B78,10),$B$6:$R$116,COLUMN()-1,FALSE)-VLOOKUP(FLOOR($B78,10),$B$6:$R$116,COLUMN()-1,FALSE))/10+G77)</f>
        <v>3.4085999999999999</v>
      </c>
      <c r="H78" s="21">
        <f>IF(MOD($B78,10)=0,VLOOKUP($B78,'[1]R2 Analysis'!$B$16:$X$29,22,FALSE),(VLOOKUP(CEILING($B78,10),$B$6:$R$116,COLUMN()-1,FALSE)-VLOOKUP(FLOOR($B78,10),$B$6:$R$116,COLUMN()-1,FALSE))/10+H77)</f>
        <v>18.412000000000003</v>
      </c>
      <c r="I78" s="21">
        <f>IF(MOD($B78,10)=0,VLOOKUP($B78,'[1]R3 Analysis'!$B$16:$X$29,8,FALSE),(VLOOKUP(CEILING($B78,10),$B$6:$R$116,COLUMN()-1,FALSE)-VLOOKUP(FLOOR($B78,10),$B$6:$R$116,COLUMN()-1,FALSE))/10+I77)</f>
        <v>1.8380000000000001</v>
      </c>
      <c r="J78" s="21">
        <f>IF(MOD($B78,10)=0,VLOOKUP($B78,'[1]R3 Analysis'!$B$16:$X$29,15,FALSE),(VLOOKUP(CEILING($B78,10),$B$6:$R$116,COLUMN()-1,FALSE)-VLOOKUP(FLOOR($B78,10),$B$6:$R$116,COLUMN()-1,FALSE))/10+J77)</f>
        <v>3.7897999999999996</v>
      </c>
      <c r="K78" s="21">
        <f>IF(MOD($B78,10)=0,VLOOKUP($B78,'[1]R3 Analysis'!$B$16:$X$29,22,FALSE),(VLOOKUP(CEILING($B78,10),$B$6:$R$116,COLUMN()-1,FALSE)-VLOOKUP(FLOOR($B78,10),$B$6:$R$116,COLUMN()-1,FALSE))/10+K77)</f>
        <v>19.331800000000001</v>
      </c>
      <c r="L78" s="21">
        <f>IF(MOD($B78,10)=0,VLOOKUP($B78,'[1]R4 Analysis'!$B$16:$X$29,8,FALSE),(VLOOKUP(CEILING($B78,10),$B$6:$R$116,COLUMN()-1,FALSE)-VLOOKUP(FLOOR($B78,10),$B$6:$R$116,COLUMN()-1,FALSE))/10+L77)</f>
        <v>0.43880000000000002</v>
      </c>
      <c r="M78" s="21">
        <f>IF(MOD($B78,10)=0,VLOOKUP($B78,'[1]R4 Analysis'!$B$16:$X$29,15,FALSE),(VLOOKUP(CEILING($B78,10),$B$6:$R$116,COLUMN()-1,FALSE)-VLOOKUP(FLOOR($B78,10),$B$6:$R$116,COLUMN()-1,FALSE))/10+M77)</f>
        <v>1.5139999999999998</v>
      </c>
      <c r="N78" s="21">
        <f>IF(MOD($B78,10)=0,VLOOKUP($B78,'[1]R4 Analysis'!$B$16:$X$29,22,FALSE),(VLOOKUP(CEILING($B78,10),$B$6:$R$116,COLUMN()-1,FALSE)-VLOOKUP(FLOOR($B78,10),$B$6:$R$116,COLUMN()-1,FALSE))/10+N77)</f>
        <v>7.9477999999999991</v>
      </c>
      <c r="O78" s="21">
        <f>IF(MOD($B78,10)=0,VLOOKUP($B78,'[1]R5 Analysis'!$B$16:$X$29,8,FALSE),(VLOOKUP(CEILING($B78,10),$B$6:$R$116,COLUMN()-1,FALSE)-VLOOKUP(FLOOR($B78,10),$B$6:$R$116,COLUMN()-1,FALSE))/10+O77)</f>
        <v>0.35439999999999994</v>
      </c>
      <c r="P78" s="21">
        <f>IF(MOD($B78,10)=0,VLOOKUP($B78,'[1]R5 Analysis'!$B$16:$X$29,15,FALSE),(VLOOKUP(CEILING($B78,10),$B$6:$R$116,COLUMN()-1,FALSE)-VLOOKUP(FLOOR($B78,10),$B$6:$R$116,COLUMN()-1,FALSE))/10+P77)</f>
        <v>1.2726</v>
      </c>
      <c r="Q78" s="21">
        <f>IF(MOD($B78,10)=0,VLOOKUP($B78,'[1]R5 Analysis'!$B$16:$X$29,22,FALSE),(VLOOKUP(CEILING($B78,10),$B$6:$R$116,COLUMN()-1,FALSE)-VLOOKUP(FLOOR($B78,10),$B$6:$R$116,COLUMN()-1,FALSE))/10+Q77)</f>
        <v>6.5902000000000003</v>
      </c>
      <c r="R78" s="21">
        <f>IF(MOD($B78,10)=0,VLOOKUP($B78,'[1]R6 Analysis'!$B$16:$X$29,8,FALSE),(VLOOKUP(CEILING($B78,10),$B$6:$R$116,COLUMN()-1,FALSE)-VLOOKUP(FLOOR($B78,10),$B$6:$R$116,COLUMN()-1,FALSE))/10+R77)</f>
        <v>0.22580000000000003</v>
      </c>
      <c r="S78" s="21">
        <f>IF(MOD($B78,10)=0,VLOOKUP($B78,'[1]R6 Analysis'!$B$16:$X$29,15,FALSE),(VLOOKUP(CEILING($B78,10),$B$6:$T$116,COLUMN()-1,FALSE)-VLOOKUP(FLOOR($B78,10),$B$6:$T$116,COLUMN()-1,FALSE))/10+S77)</f>
        <v>0.63680000000000003</v>
      </c>
      <c r="T78" s="21">
        <f>IF(MOD($B78,10)=0,VLOOKUP($B78,'[1]R6 Analysis'!$B$16:$X$29,22,FALSE),(VLOOKUP(CEILING($B78,10),$B$6:$T$116,COLUMN()-1,FALSE)-VLOOKUP(FLOOR($B78,10),$B$6:$T$116,COLUMN()-1,FALSE))/10+T77)</f>
        <v>3.6204000000000005</v>
      </c>
      <c r="U78" s="21">
        <f t="shared" si="2"/>
        <v>79.936199999999999</v>
      </c>
    </row>
    <row r="79" spans="2:21">
      <c r="B79" s="18">
        <f t="shared" si="3"/>
        <v>2093</v>
      </c>
      <c r="C79" s="21">
        <f>IF(MOD($B79,10)=0,VLOOKUP($B79,'[1]R1 Analysis'!$B$16:$X$29,8,FALSE),(VLOOKUP(CEILING($B79,10),$B$6:$R$116,COLUMN()-1,FALSE)-VLOOKUP(FLOOR($B79,10),$B$6:$R$116,COLUMN()-1,FALSE))/10+C78)</f>
        <v>0.54389999999999994</v>
      </c>
      <c r="D79" s="21">
        <f>IF(MOD($B79,10)=0,VLOOKUP($B79,'[1]R1 Analysis'!$B$16:$X$29,15,FALSE),(VLOOKUP(CEILING($B79,10),$B$6:$R$116,COLUMN()-1,FALSE)-VLOOKUP(FLOOR($B79,10),$B$6:$R$116,COLUMN()-1,FALSE))/10+D78)</f>
        <v>1.7315</v>
      </c>
      <c r="E79" s="21">
        <f>IF(MOD($B79,10)=0,VLOOKUP($B79,'[1]R1 Analysis'!$B$16:$X$29,22,FALSE),(VLOOKUP(CEILING($B79,10),$B$6:$R$116,COLUMN()-1,FALSE)-VLOOKUP(FLOOR($B79,10),$B$6:$R$116,COLUMN()-1,FALSE))/10+E78)</f>
        <v>7.0592999999999986</v>
      </c>
      <c r="F79" s="21">
        <f>IF(MOD($B79,10)=0,VLOOKUP($B79,'[1]R2 Analysis'!$B$16:$X$29,8,FALSE),(VLOOKUP(CEILING($B79,10),$B$6:$R$116,COLUMN()-1,FALSE)-VLOOKUP(FLOOR($B79,10),$B$6:$R$116,COLUMN()-1,FALSE))/10+F78)</f>
        <v>1.1685999999999999</v>
      </c>
      <c r="G79" s="21">
        <f>IF(MOD($B79,10)=0,VLOOKUP($B79,'[1]R2 Analysis'!$B$16:$X$29,15,FALSE),(VLOOKUP(CEILING($B79,10),$B$6:$R$116,COLUMN()-1,FALSE)-VLOOKUP(FLOOR($B79,10),$B$6:$R$116,COLUMN()-1,FALSE))/10+G78)</f>
        <v>3.3918999999999997</v>
      </c>
      <c r="H79" s="21">
        <f>IF(MOD($B79,10)=0,VLOOKUP($B79,'[1]R2 Analysis'!$B$16:$X$29,22,FALSE),(VLOOKUP(CEILING($B79,10),$B$6:$R$116,COLUMN()-1,FALSE)-VLOOKUP(FLOOR($B79,10),$B$6:$R$116,COLUMN()-1,FALSE))/10+H78)</f>
        <v>18.321500000000004</v>
      </c>
      <c r="I79" s="21">
        <f>IF(MOD($B79,10)=0,VLOOKUP($B79,'[1]R3 Analysis'!$B$16:$X$29,8,FALSE),(VLOOKUP(CEILING($B79,10),$B$6:$R$116,COLUMN()-1,FALSE)-VLOOKUP(FLOOR($B79,10),$B$6:$R$116,COLUMN()-1,FALSE))/10+I78)</f>
        <v>1.8290000000000002</v>
      </c>
      <c r="J79" s="21">
        <f>IF(MOD($B79,10)=0,VLOOKUP($B79,'[1]R3 Analysis'!$B$16:$X$29,15,FALSE),(VLOOKUP(CEILING($B79,10),$B$6:$R$116,COLUMN()-1,FALSE)-VLOOKUP(FLOOR($B79,10),$B$6:$R$116,COLUMN()-1,FALSE))/10+J78)</f>
        <v>3.7711999999999994</v>
      </c>
      <c r="K79" s="21">
        <f>IF(MOD($B79,10)=0,VLOOKUP($B79,'[1]R3 Analysis'!$B$16:$X$29,22,FALSE),(VLOOKUP(CEILING($B79,10),$B$6:$R$116,COLUMN()-1,FALSE)-VLOOKUP(FLOOR($B79,10),$B$6:$R$116,COLUMN()-1,FALSE))/10+K78)</f>
        <v>19.236700000000003</v>
      </c>
      <c r="L79" s="21">
        <f>IF(MOD($B79,10)=0,VLOOKUP($B79,'[1]R4 Analysis'!$B$16:$X$29,8,FALSE),(VLOOKUP(CEILING($B79,10),$B$6:$R$116,COLUMN()-1,FALSE)-VLOOKUP(FLOOR($B79,10),$B$6:$R$116,COLUMN()-1,FALSE))/10+L78)</f>
        <v>0.43670000000000003</v>
      </c>
      <c r="M79" s="21">
        <f>IF(MOD($B79,10)=0,VLOOKUP($B79,'[1]R4 Analysis'!$B$16:$X$29,15,FALSE),(VLOOKUP(CEILING($B79,10),$B$6:$R$116,COLUMN()-1,FALSE)-VLOOKUP(FLOOR($B79,10),$B$6:$R$116,COLUMN()-1,FALSE))/10+M78)</f>
        <v>1.5064999999999997</v>
      </c>
      <c r="N79" s="21">
        <f>IF(MOD($B79,10)=0,VLOOKUP($B79,'[1]R4 Analysis'!$B$16:$X$29,22,FALSE),(VLOOKUP(CEILING($B79,10),$B$6:$R$116,COLUMN()-1,FALSE)-VLOOKUP(FLOOR($B79,10),$B$6:$R$116,COLUMN()-1,FALSE))/10+N78)</f>
        <v>7.9086999999999987</v>
      </c>
      <c r="O79" s="21">
        <f>IF(MOD($B79,10)=0,VLOOKUP($B79,'[1]R5 Analysis'!$B$16:$X$29,8,FALSE),(VLOOKUP(CEILING($B79,10),$B$6:$R$116,COLUMN()-1,FALSE)-VLOOKUP(FLOOR($B79,10),$B$6:$R$116,COLUMN()-1,FALSE))/10+O78)</f>
        <v>0.35259999999999991</v>
      </c>
      <c r="P79" s="21">
        <f>IF(MOD($B79,10)=0,VLOOKUP($B79,'[1]R5 Analysis'!$B$16:$X$29,15,FALSE),(VLOOKUP(CEILING($B79,10),$B$6:$R$116,COLUMN()-1,FALSE)-VLOOKUP(FLOOR($B79,10),$B$6:$R$116,COLUMN()-1,FALSE))/10+P78)</f>
        <v>1.2664</v>
      </c>
      <c r="Q79" s="21">
        <f>IF(MOD($B79,10)=0,VLOOKUP($B79,'[1]R5 Analysis'!$B$16:$X$29,22,FALSE),(VLOOKUP(CEILING($B79,10),$B$6:$R$116,COLUMN()-1,FALSE)-VLOOKUP(FLOOR($B79,10),$B$6:$R$116,COLUMN()-1,FALSE))/10+Q78)</f>
        <v>6.5578000000000003</v>
      </c>
      <c r="R79" s="21">
        <f>IF(MOD($B79,10)=0,VLOOKUP($B79,'[1]R6 Analysis'!$B$16:$X$29,8,FALSE),(VLOOKUP(CEILING($B79,10),$B$6:$R$116,COLUMN()-1,FALSE)-VLOOKUP(FLOOR($B79,10),$B$6:$R$116,COLUMN()-1,FALSE))/10+R78)</f>
        <v>0.22470000000000004</v>
      </c>
      <c r="S79" s="21">
        <f>IF(MOD($B79,10)=0,VLOOKUP($B79,'[1]R6 Analysis'!$B$16:$X$29,15,FALSE),(VLOOKUP(CEILING($B79,10),$B$6:$T$116,COLUMN()-1,FALSE)-VLOOKUP(FLOOR($B79,10),$B$6:$T$116,COLUMN()-1,FALSE))/10+S78)</f>
        <v>0.63370000000000004</v>
      </c>
      <c r="T79" s="21">
        <f>IF(MOD($B79,10)=0,VLOOKUP($B79,'[1]R6 Analysis'!$B$16:$X$29,22,FALSE),(VLOOKUP(CEILING($B79,10),$B$6:$T$116,COLUMN()-1,FALSE)-VLOOKUP(FLOOR($B79,10),$B$6:$T$116,COLUMN()-1,FALSE))/10+T78)</f>
        <v>3.6026000000000007</v>
      </c>
      <c r="U79" s="21">
        <f t="shared" si="2"/>
        <v>79.543300000000002</v>
      </c>
    </row>
    <row r="80" spans="2:21">
      <c r="B80" s="18">
        <f t="shared" si="3"/>
        <v>2094</v>
      </c>
      <c r="C80" s="21">
        <f>IF(MOD($B80,10)=0,VLOOKUP($B80,'[1]R1 Analysis'!$B$16:$X$29,8,FALSE),(VLOOKUP(CEILING($B80,10),$B$6:$R$116,COLUMN()-1,FALSE)-VLOOKUP(FLOOR($B80,10),$B$6:$R$116,COLUMN()-1,FALSE))/10+C79)</f>
        <v>0.5411999999999999</v>
      </c>
      <c r="D80" s="21">
        <f>IF(MOD($B80,10)=0,VLOOKUP($B80,'[1]R1 Analysis'!$B$16:$X$29,15,FALSE),(VLOOKUP(CEILING($B80,10),$B$6:$R$116,COLUMN()-1,FALSE)-VLOOKUP(FLOOR($B80,10),$B$6:$R$116,COLUMN()-1,FALSE))/10+D79)</f>
        <v>1.7230000000000001</v>
      </c>
      <c r="E80" s="21">
        <f>IF(MOD($B80,10)=0,VLOOKUP($B80,'[1]R1 Analysis'!$B$16:$X$29,22,FALSE),(VLOOKUP(CEILING($B80,10),$B$6:$R$116,COLUMN()-1,FALSE)-VLOOKUP(FLOOR($B80,10),$B$6:$R$116,COLUMN()-1,FALSE))/10+E79)</f>
        <v>7.0243999999999982</v>
      </c>
      <c r="F80" s="21">
        <f>IF(MOD($B80,10)=0,VLOOKUP($B80,'[1]R2 Analysis'!$B$16:$X$29,8,FALSE),(VLOOKUP(CEILING($B80,10),$B$6:$R$116,COLUMN()-1,FALSE)-VLOOKUP(FLOOR($B80,10),$B$6:$R$116,COLUMN()-1,FALSE))/10+F79)</f>
        <v>1.1627999999999998</v>
      </c>
      <c r="G80" s="21">
        <f>IF(MOD($B80,10)=0,VLOOKUP($B80,'[1]R2 Analysis'!$B$16:$X$29,15,FALSE),(VLOOKUP(CEILING($B80,10),$B$6:$R$116,COLUMN()-1,FALSE)-VLOOKUP(FLOOR($B80,10),$B$6:$R$116,COLUMN()-1,FALSE))/10+G79)</f>
        <v>3.3751999999999995</v>
      </c>
      <c r="H80" s="21">
        <f>IF(MOD($B80,10)=0,VLOOKUP($B80,'[1]R2 Analysis'!$B$16:$X$29,22,FALSE),(VLOOKUP(CEILING($B80,10),$B$6:$R$116,COLUMN()-1,FALSE)-VLOOKUP(FLOOR($B80,10),$B$6:$R$116,COLUMN()-1,FALSE))/10+H79)</f>
        <v>18.231000000000005</v>
      </c>
      <c r="I80" s="21">
        <f>IF(MOD($B80,10)=0,VLOOKUP($B80,'[1]R3 Analysis'!$B$16:$X$29,8,FALSE),(VLOOKUP(CEILING($B80,10),$B$6:$R$116,COLUMN()-1,FALSE)-VLOOKUP(FLOOR($B80,10),$B$6:$R$116,COLUMN()-1,FALSE))/10+I79)</f>
        <v>1.8200000000000003</v>
      </c>
      <c r="J80" s="21">
        <f>IF(MOD($B80,10)=0,VLOOKUP($B80,'[1]R3 Analysis'!$B$16:$X$29,15,FALSE),(VLOOKUP(CEILING($B80,10),$B$6:$R$116,COLUMN()-1,FALSE)-VLOOKUP(FLOOR($B80,10),$B$6:$R$116,COLUMN()-1,FALSE))/10+J79)</f>
        <v>3.7525999999999993</v>
      </c>
      <c r="K80" s="21">
        <f>IF(MOD($B80,10)=0,VLOOKUP($B80,'[1]R3 Analysis'!$B$16:$X$29,22,FALSE),(VLOOKUP(CEILING($B80,10),$B$6:$R$116,COLUMN()-1,FALSE)-VLOOKUP(FLOOR($B80,10),$B$6:$R$116,COLUMN()-1,FALSE))/10+K79)</f>
        <v>19.141600000000004</v>
      </c>
      <c r="L80" s="21">
        <f>IF(MOD($B80,10)=0,VLOOKUP($B80,'[1]R4 Analysis'!$B$16:$X$29,8,FALSE),(VLOOKUP(CEILING($B80,10),$B$6:$R$116,COLUMN()-1,FALSE)-VLOOKUP(FLOOR($B80,10),$B$6:$R$116,COLUMN()-1,FALSE))/10+L79)</f>
        <v>0.43460000000000004</v>
      </c>
      <c r="M80" s="21">
        <f>IF(MOD($B80,10)=0,VLOOKUP($B80,'[1]R4 Analysis'!$B$16:$X$29,15,FALSE),(VLOOKUP(CEILING($B80,10),$B$6:$R$116,COLUMN()-1,FALSE)-VLOOKUP(FLOOR($B80,10),$B$6:$R$116,COLUMN()-1,FALSE))/10+M79)</f>
        <v>1.4989999999999997</v>
      </c>
      <c r="N80" s="21">
        <f>IF(MOD($B80,10)=0,VLOOKUP($B80,'[1]R4 Analysis'!$B$16:$X$29,22,FALSE),(VLOOKUP(CEILING($B80,10),$B$6:$R$116,COLUMN()-1,FALSE)-VLOOKUP(FLOOR($B80,10),$B$6:$R$116,COLUMN()-1,FALSE))/10+N79)</f>
        <v>7.8695999999999984</v>
      </c>
      <c r="O80" s="21">
        <f>IF(MOD($B80,10)=0,VLOOKUP($B80,'[1]R5 Analysis'!$B$16:$X$29,8,FALSE),(VLOOKUP(CEILING($B80,10),$B$6:$R$116,COLUMN()-1,FALSE)-VLOOKUP(FLOOR($B80,10),$B$6:$R$116,COLUMN()-1,FALSE))/10+O79)</f>
        <v>0.35079999999999989</v>
      </c>
      <c r="P80" s="21">
        <f>IF(MOD($B80,10)=0,VLOOKUP($B80,'[1]R5 Analysis'!$B$16:$X$29,15,FALSE),(VLOOKUP(CEILING($B80,10),$B$6:$R$116,COLUMN()-1,FALSE)-VLOOKUP(FLOOR($B80,10),$B$6:$R$116,COLUMN()-1,FALSE))/10+P79)</f>
        <v>1.2602</v>
      </c>
      <c r="Q80" s="21">
        <f>IF(MOD($B80,10)=0,VLOOKUP($B80,'[1]R5 Analysis'!$B$16:$X$29,22,FALSE),(VLOOKUP(CEILING($B80,10),$B$6:$R$116,COLUMN()-1,FALSE)-VLOOKUP(FLOOR($B80,10),$B$6:$R$116,COLUMN()-1,FALSE))/10+Q79)</f>
        <v>6.5254000000000003</v>
      </c>
      <c r="R80" s="21">
        <f>IF(MOD($B80,10)=0,VLOOKUP($B80,'[1]R6 Analysis'!$B$16:$X$29,8,FALSE),(VLOOKUP(CEILING($B80,10),$B$6:$R$116,COLUMN()-1,FALSE)-VLOOKUP(FLOOR($B80,10),$B$6:$R$116,COLUMN()-1,FALSE))/10+R79)</f>
        <v>0.22360000000000005</v>
      </c>
      <c r="S80" s="21">
        <f>IF(MOD($B80,10)=0,VLOOKUP($B80,'[1]R6 Analysis'!$B$16:$X$29,15,FALSE),(VLOOKUP(CEILING($B80,10),$B$6:$T$116,COLUMN()-1,FALSE)-VLOOKUP(FLOOR($B80,10),$B$6:$T$116,COLUMN()-1,FALSE))/10+S79)</f>
        <v>0.63060000000000005</v>
      </c>
      <c r="T80" s="21">
        <f>IF(MOD($B80,10)=0,VLOOKUP($B80,'[1]R6 Analysis'!$B$16:$X$29,22,FALSE),(VLOOKUP(CEILING($B80,10),$B$6:$T$116,COLUMN()-1,FALSE)-VLOOKUP(FLOOR($B80,10),$B$6:$T$116,COLUMN()-1,FALSE))/10+T79)</f>
        <v>3.5848000000000009</v>
      </c>
      <c r="U80" s="21">
        <f t="shared" si="2"/>
        <v>79.150400000000033</v>
      </c>
    </row>
    <row r="81" spans="2:21">
      <c r="B81" s="18">
        <f t="shared" si="3"/>
        <v>2095</v>
      </c>
      <c r="C81" s="21">
        <f>IF(MOD($B81,10)=0,VLOOKUP($B81,'[1]R1 Analysis'!$B$16:$X$29,8,FALSE),(VLOOKUP(CEILING($B81,10),$B$6:$R$116,COLUMN()-1,FALSE)-VLOOKUP(FLOOR($B81,10),$B$6:$R$116,COLUMN()-1,FALSE))/10+C80)</f>
        <v>0.53849999999999987</v>
      </c>
      <c r="D81" s="21">
        <f>IF(MOD($B81,10)=0,VLOOKUP($B81,'[1]R1 Analysis'!$B$16:$X$29,15,FALSE),(VLOOKUP(CEILING($B81,10),$B$6:$R$116,COLUMN()-1,FALSE)-VLOOKUP(FLOOR($B81,10),$B$6:$R$116,COLUMN()-1,FALSE))/10+D80)</f>
        <v>1.7145000000000001</v>
      </c>
      <c r="E81" s="21">
        <f>IF(MOD($B81,10)=0,VLOOKUP($B81,'[1]R1 Analysis'!$B$16:$X$29,22,FALSE),(VLOOKUP(CEILING($B81,10),$B$6:$R$116,COLUMN()-1,FALSE)-VLOOKUP(FLOOR($B81,10),$B$6:$R$116,COLUMN()-1,FALSE))/10+E80)</f>
        <v>6.9894999999999978</v>
      </c>
      <c r="F81" s="21">
        <f>IF(MOD($B81,10)=0,VLOOKUP($B81,'[1]R2 Analysis'!$B$16:$X$29,8,FALSE),(VLOOKUP(CEILING($B81,10),$B$6:$R$116,COLUMN()-1,FALSE)-VLOOKUP(FLOOR($B81,10),$B$6:$R$116,COLUMN()-1,FALSE))/10+F80)</f>
        <v>1.1569999999999998</v>
      </c>
      <c r="G81" s="21">
        <f>IF(MOD($B81,10)=0,VLOOKUP($B81,'[1]R2 Analysis'!$B$16:$X$29,15,FALSE),(VLOOKUP(CEILING($B81,10),$B$6:$R$116,COLUMN()-1,FALSE)-VLOOKUP(FLOOR($B81,10),$B$6:$R$116,COLUMN()-1,FALSE))/10+G80)</f>
        <v>3.3584999999999994</v>
      </c>
      <c r="H81" s="21">
        <f>IF(MOD($B81,10)=0,VLOOKUP($B81,'[1]R2 Analysis'!$B$16:$X$29,22,FALSE),(VLOOKUP(CEILING($B81,10),$B$6:$R$116,COLUMN()-1,FALSE)-VLOOKUP(FLOOR($B81,10),$B$6:$R$116,COLUMN()-1,FALSE))/10+H80)</f>
        <v>18.140500000000007</v>
      </c>
      <c r="I81" s="21">
        <f>IF(MOD($B81,10)=0,VLOOKUP($B81,'[1]R3 Analysis'!$B$16:$X$29,8,FALSE),(VLOOKUP(CEILING($B81,10),$B$6:$R$116,COLUMN()-1,FALSE)-VLOOKUP(FLOOR($B81,10),$B$6:$R$116,COLUMN()-1,FALSE))/10+I80)</f>
        <v>1.8110000000000004</v>
      </c>
      <c r="J81" s="21">
        <f>IF(MOD($B81,10)=0,VLOOKUP($B81,'[1]R3 Analysis'!$B$16:$X$29,15,FALSE),(VLOOKUP(CEILING($B81,10),$B$6:$R$116,COLUMN()-1,FALSE)-VLOOKUP(FLOOR($B81,10),$B$6:$R$116,COLUMN()-1,FALSE))/10+J80)</f>
        <v>3.7339999999999991</v>
      </c>
      <c r="K81" s="21">
        <f>IF(MOD($B81,10)=0,VLOOKUP($B81,'[1]R3 Analysis'!$B$16:$X$29,22,FALSE),(VLOOKUP(CEILING($B81,10),$B$6:$R$116,COLUMN()-1,FALSE)-VLOOKUP(FLOOR($B81,10),$B$6:$R$116,COLUMN()-1,FALSE))/10+K80)</f>
        <v>19.046500000000005</v>
      </c>
      <c r="L81" s="21">
        <f>IF(MOD($B81,10)=0,VLOOKUP($B81,'[1]R4 Analysis'!$B$16:$X$29,8,FALSE),(VLOOKUP(CEILING($B81,10),$B$6:$R$116,COLUMN()-1,FALSE)-VLOOKUP(FLOOR($B81,10),$B$6:$R$116,COLUMN()-1,FALSE))/10+L80)</f>
        <v>0.43250000000000005</v>
      </c>
      <c r="M81" s="21">
        <f>IF(MOD($B81,10)=0,VLOOKUP($B81,'[1]R4 Analysis'!$B$16:$X$29,15,FALSE),(VLOOKUP(CEILING($B81,10),$B$6:$R$116,COLUMN()-1,FALSE)-VLOOKUP(FLOOR($B81,10),$B$6:$R$116,COLUMN()-1,FALSE))/10+M80)</f>
        <v>1.4914999999999996</v>
      </c>
      <c r="N81" s="21">
        <f>IF(MOD($B81,10)=0,VLOOKUP($B81,'[1]R4 Analysis'!$B$16:$X$29,22,FALSE),(VLOOKUP(CEILING($B81,10),$B$6:$R$116,COLUMN()-1,FALSE)-VLOOKUP(FLOOR($B81,10),$B$6:$R$116,COLUMN()-1,FALSE))/10+N80)</f>
        <v>7.830499999999998</v>
      </c>
      <c r="O81" s="21">
        <f>IF(MOD($B81,10)=0,VLOOKUP($B81,'[1]R5 Analysis'!$B$16:$X$29,8,FALSE),(VLOOKUP(CEILING($B81,10),$B$6:$R$116,COLUMN()-1,FALSE)-VLOOKUP(FLOOR($B81,10),$B$6:$R$116,COLUMN()-1,FALSE))/10+O80)</f>
        <v>0.34899999999999987</v>
      </c>
      <c r="P81" s="21">
        <f>IF(MOD($B81,10)=0,VLOOKUP($B81,'[1]R5 Analysis'!$B$16:$X$29,15,FALSE),(VLOOKUP(CEILING($B81,10),$B$6:$R$116,COLUMN()-1,FALSE)-VLOOKUP(FLOOR($B81,10),$B$6:$R$116,COLUMN()-1,FALSE))/10+P80)</f>
        <v>1.254</v>
      </c>
      <c r="Q81" s="21">
        <f>IF(MOD($B81,10)=0,VLOOKUP($B81,'[1]R5 Analysis'!$B$16:$X$29,22,FALSE),(VLOOKUP(CEILING($B81,10),$B$6:$R$116,COLUMN()-1,FALSE)-VLOOKUP(FLOOR($B81,10),$B$6:$R$116,COLUMN()-1,FALSE))/10+Q80)</f>
        <v>6.4930000000000003</v>
      </c>
      <c r="R81" s="21">
        <f>IF(MOD($B81,10)=0,VLOOKUP($B81,'[1]R6 Analysis'!$B$16:$X$29,8,FALSE),(VLOOKUP(CEILING($B81,10),$B$6:$R$116,COLUMN()-1,FALSE)-VLOOKUP(FLOOR($B81,10),$B$6:$R$116,COLUMN()-1,FALSE))/10+R80)</f>
        <v>0.22250000000000006</v>
      </c>
      <c r="S81" s="21">
        <f>IF(MOD($B81,10)=0,VLOOKUP($B81,'[1]R6 Analysis'!$B$16:$X$29,15,FALSE),(VLOOKUP(CEILING($B81,10),$B$6:$T$116,COLUMN()-1,FALSE)-VLOOKUP(FLOOR($B81,10),$B$6:$T$116,COLUMN()-1,FALSE))/10+S80)</f>
        <v>0.62750000000000006</v>
      </c>
      <c r="T81" s="21">
        <f>IF(MOD($B81,10)=0,VLOOKUP($B81,'[1]R6 Analysis'!$B$16:$X$29,22,FALSE),(VLOOKUP(CEILING($B81,10),$B$6:$T$116,COLUMN()-1,FALSE)-VLOOKUP(FLOOR($B81,10),$B$6:$T$116,COLUMN()-1,FALSE))/10+T80)</f>
        <v>3.5670000000000011</v>
      </c>
      <c r="U81" s="21">
        <f t="shared" si="2"/>
        <v>78.757500000000007</v>
      </c>
    </row>
    <row r="82" spans="2:21">
      <c r="B82" s="18">
        <f t="shared" si="3"/>
        <v>2096</v>
      </c>
      <c r="C82" s="21">
        <f>IF(MOD($B82,10)=0,VLOOKUP($B82,'[1]R1 Analysis'!$B$16:$X$29,8,FALSE),(VLOOKUP(CEILING($B82,10),$B$6:$R$116,COLUMN()-1,FALSE)-VLOOKUP(FLOOR($B82,10),$B$6:$R$116,COLUMN()-1,FALSE))/10+C81)</f>
        <v>0.53579999999999983</v>
      </c>
      <c r="D82" s="21">
        <f>IF(MOD($B82,10)=0,VLOOKUP($B82,'[1]R1 Analysis'!$B$16:$X$29,15,FALSE),(VLOOKUP(CEILING($B82,10),$B$6:$R$116,COLUMN()-1,FALSE)-VLOOKUP(FLOOR($B82,10),$B$6:$R$116,COLUMN()-1,FALSE))/10+D81)</f>
        <v>1.7060000000000002</v>
      </c>
      <c r="E82" s="21">
        <f>IF(MOD($B82,10)=0,VLOOKUP($B82,'[1]R1 Analysis'!$B$16:$X$29,22,FALSE),(VLOOKUP(CEILING($B82,10),$B$6:$R$116,COLUMN()-1,FALSE)-VLOOKUP(FLOOR($B82,10),$B$6:$R$116,COLUMN()-1,FALSE))/10+E81)</f>
        <v>6.9545999999999975</v>
      </c>
      <c r="F82" s="21">
        <f>IF(MOD($B82,10)=0,VLOOKUP($B82,'[1]R2 Analysis'!$B$16:$X$29,8,FALSE),(VLOOKUP(CEILING($B82,10),$B$6:$R$116,COLUMN()-1,FALSE)-VLOOKUP(FLOOR($B82,10),$B$6:$R$116,COLUMN()-1,FALSE))/10+F81)</f>
        <v>1.1511999999999998</v>
      </c>
      <c r="G82" s="21">
        <f>IF(MOD($B82,10)=0,VLOOKUP($B82,'[1]R2 Analysis'!$B$16:$X$29,15,FALSE),(VLOOKUP(CEILING($B82,10),$B$6:$R$116,COLUMN()-1,FALSE)-VLOOKUP(FLOOR($B82,10),$B$6:$R$116,COLUMN()-1,FALSE))/10+G81)</f>
        <v>3.3417999999999992</v>
      </c>
      <c r="H82" s="21">
        <f>IF(MOD($B82,10)=0,VLOOKUP($B82,'[1]R2 Analysis'!$B$16:$X$29,22,FALSE),(VLOOKUP(CEILING($B82,10),$B$6:$R$116,COLUMN()-1,FALSE)-VLOOKUP(FLOOR($B82,10),$B$6:$R$116,COLUMN()-1,FALSE))/10+H81)</f>
        <v>18.050000000000008</v>
      </c>
      <c r="I82" s="21">
        <f>IF(MOD($B82,10)=0,VLOOKUP($B82,'[1]R3 Analysis'!$B$16:$X$29,8,FALSE),(VLOOKUP(CEILING($B82,10),$B$6:$R$116,COLUMN()-1,FALSE)-VLOOKUP(FLOOR($B82,10),$B$6:$R$116,COLUMN()-1,FALSE))/10+I81)</f>
        <v>1.8020000000000005</v>
      </c>
      <c r="J82" s="21">
        <f>IF(MOD($B82,10)=0,VLOOKUP($B82,'[1]R3 Analysis'!$B$16:$X$29,15,FALSE),(VLOOKUP(CEILING($B82,10),$B$6:$R$116,COLUMN()-1,FALSE)-VLOOKUP(FLOOR($B82,10),$B$6:$R$116,COLUMN()-1,FALSE))/10+J81)</f>
        <v>3.7153999999999989</v>
      </c>
      <c r="K82" s="21">
        <f>IF(MOD($B82,10)=0,VLOOKUP($B82,'[1]R3 Analysis'!$B$16:$X$29,22,FALSE),(VLOOKUP(CEILING($B82,10),$B$6:$R$116,COLUMN()-1,FALSE)-VLOOKUP(FLOOR($B82,10),$B$6:$R$116,COLUMN()-1,FALSE))/10+K81)</f>
        <v>18.951400000000007</v>
      </c>
      <c r="L82" s="21">
        <f>IF(MOD($B82,10)=0,VLOOKUP($B82,'[1]R4 Analysis'!$B$16:$X$29,8,FALSE),(VLOOKUP(CEILING($B82,10),$B$6:$R$116,COLUMN()-1,FALSE)-VLOOKUP(FLOOR($B82,10),$B$6:$R$116,COLUMN()-1,FALSE))/10+L81)</f>
        <v>0.43040000000000006</v>
      </c>
      <c r="M82" s="21">
        <f>IF(MOD($B82,10)=0,VLOOKUP($B82,'[1]R4 Analysis'!$B$16:$X$29,15,FALSE),(VLOOKUP(CEILING($B82,10),$B$6:$R$116,COLUMN()-1,FALSE)-VLOOKUP(FLOOR($B82,10),$B$6:$R$116,COLUMN()-1,FALSE))/10+M81)</f>
        <v>1.4839999999999995</v>
      </c>
      <c r="N82" s="21">
        <f>IF(MOD($B82,10)=0,VLOOKUP($B82,'[1]R4 Analysis'!$B$16:$X$29,22,FALSE),(VLOOKUP(CEILING($B82,10),$B$6:$R$116,COLUMN()-1,FALSE)-VLOOKUP(FLOOR($B82,10),$B$6:$R$116,COLUMN()-1,FALSE))/10+N81)</f>
        <v>7.7913999999999977</v>
      </c>
      <c r="O82" s="21">
        <f>IF(MOD($B82,10)=0,VLOOKUP($B82,'[1]R5 Analysis'!$B$16:$X$29,8,FALSE),(VLOOKUP(CEILING($B82,10),$B$6:$R$116,COLUMN()-1,FALSE)-VLOOKUP(FLOOR($B82,10),$B$6:$R$116,COLUMN()-1,FALSE))/10+O81)</f>
        <v>0.34719999999999984</v>
      </c>
      <c r="P82" s="21">
        <f>IF(MOD($B82,10)=0,VLOOKUP($B82,'[1]R5 Analysis'!$B$16:$X$29,15,FALSE),(VLOOKUP(CEILING($B82,10),$B$6:$R$116,COLUMN()-1,FALSE)-VLOOKUP(FLOOR($B82,10),$B$6:$R$116,COLUMN()-1,FALSE))/10+P81)</f>
        <v>1.2478</v>
      </c>
      <c r="Q82" s="21">
        <f>IF(MOD($B82,10)=0,VLOOKUP($B82,'[1]R5 Analysis'!$B$16:$X$29,22,FALSE),(VLOOKUP(CEILING($B82,10),$B$6:$R$116,COLUMN()-1,FALSE)-VLOOKUP(FLOOR($B82,10),$B$6:$R$116,COLUMN()-1,FALSE))/10+Q81)</f>
        <v>6.4606000000000003</v>
      </c>
      <c r="R82" s="21">
        <f>IF(MOD($B82,10)=0,VLOOKUP($B82,'[1]R6 Analysis'!$B$16:$X$29,8,FALSE),(VLOOKUP(CEILING($B82,10),$B$6:$R$116,COLUMN()-1,FALSE)-VLOOKUP(FLOOR($B82,10),$B$6:$R$116,COLUMN()-1,FALSE))/10+R81)</f>
        <v>0.22140000000000007</v>
      </c>
      <c r="S82" s="21">
        <f>IF(MOD($B82,10)=0,VLOOKUP($B82,'[1]R6 Analysis'!$B$16:$X$29,15,FALSE),(VLOOKUP(CEILING($B82,10),$B$6:$T$116,COLUMN()-1,FALSE)-VLOOKUP(FLOOR($B82,10),$B$6:$T$116,COLUMN()-1,FALSE))/10+S81)</f>
        <v>0.62440000000000007</v>
      </c>
      <c r="T82" s="21">
        <f>IF(MOD($B82,10)=0,VLOOKUP($B82,'[1]R6 Analysis'!$B$16:$X$29,22,FALSE),(VLOOKUP(CEILING($B82,10),$B$6:$T$116,COLUMN()-1,FALSE)-VLOOKUP(FLOOR($B82,10),$B$6:$T$116,COLUMN()-1,FALSE))/10+T81)</f>
        <v>3.5492000000000012</v>
      </c>
      <c r="U82" s="21">
        <f t="shared" si="2"/>
        <v>78.364599999999996</v>
      </c>
    </row>
    <row r="83" spans="2:21">
      <c r="B83" s="18">
        <f t="shared" si="3"/>
        <v>2097</v>
      </c>
      <c r="C83" s="21">
        <f>IF(MOD($B83,10)=0,VLOOKUP($B83,'[1]R1 Analysis'!$B$16:$X$29,8,FALSE),(VLOOKUP(CEILING($B83,10),$B$6:$R$116,COLUMN()-1,FALSE)-VLOOKUP(FLOOR($B83,10),$B$6:$R$116,COLUMN()-1,FALSE))/10+C82)</f>
        <v>0.5330999999999998</v>
      </c>
      <c r="D83" s="21">
        <f>IF(MOD($B83,10)=0,VLOOKUP($B83,'[1]R1 Analysis'!$B$16:$X$29,15,FALSE),(VLOOKUP(CEILING($B83,10),$B$6:$R$116,COLUMN()-1,FALSE)-VLOOKUP(FLOOR($B83,10),$B$6:$R$116,COLUMN()-1,FALSE))/10+D82)</f>
        <v>1.6975000000000002</v>
      </c>
      <c r="E83" s="21">
        <f>IF(MOD($B83,10)=0,VLOOKUP($B83,'[1]R1 Analysis'!$B$16:$X$29,22,FALSE),(VLOOKUP(CEILING($B83,10),$B$6:$R$116,COLUMN()-1,FALSE)-VLOOKUP(FLOOR($B83,10),$B$6:$R$116,COLUMN()-1,FALSE))/10+E82)</f>
        <v>6.9196999999999971</v>
      </c>
      <c r="F83" s="21">
        <f>IF(MOD($B83,10)=0,VLOOKUP($B83,'[1]R2 Analysis'!$B$16:$X$29,8,FALSE),(VLOOKUP(CEILING($B83,10),$B$6:$R$116,COLUMN()-1,FALSE)-VLOOKUP(FLOOR($B83,10),$B$6:$R$116,COLUMN()-1,FALSE))/10+F82)</f>
        <v>1.1453999999999998</v>
      </c>
      <c r="G83" s="21">
        <f>IF(MOD($B83,10)=0,VLOOKUP($B83,'[1]R2 Analysis'!$B$16:$X$29,15,FALSE),(VLOOKUP(CEILING($B83,10),$B$6:$R$116,COLUMN()-1,FALSE)-VLOOKUP(FLOOR($B83,10),$B$6:$R$116,COLUMN()-1,FALSE))/10+G82)</f>
        <v>3.3250999999999991</v>
      </c>
      <c r="H83" s="21">
        <f>IF(MOD($B83,10)=0,VLOOKUP($B83,'[1]R2 Analysis'!$B$16:$X$29,22,FALSE),(VLOOKUP(CEILING($B83,10),$B$6:$R$116,COLUMN()-1,FALSE)-VLOOKUP(FLOOR($B83,10),$B$6:$R$116,COLUMN()-1,FALSE))/10+H82)</f>
        <v>17.959500000000009</v>
      </c>
      <c r="I83" s="21">
        <f>IF(MOD($B83,10)=0,VLOOKUP($B83,'[1]R3 Analysis'!$B$16:$X$29,8,FALSE),(VLOOKUP(CEILING($B83,10),$B$6:$R$116,COLUMN()-1,FALSE)-VLOOKUP(FLOOR($B83,10),$B$6:$R$116,COLUMN()-1,FALSE))/10+I82)</f>
        <v>1.7930000000000006</v>
      </c>
      <c r="J83" s="21">
        <f>IF(MOD($B83,10)=0,VLOOKUP($B83,'[1]R3 Analysis'!$B$16:$X$29,15,FALSE),(VLOOKUP(CEILING($B83,10),$B$6:$R$116,COLUMN()-1,FALSE)-VLOOKUP(FLOOR($B83,10),$B$6:$R$116,COLUMN()-1,FALSE))/10+J82)</f>
        <v>3.6967999999999988</v>
      </c>
      <c r="K83" s="21">
        <f>IF(MOD($B83,10)=0,VLOOKUP($B83,'[1]R3 Analysis'!$B$16:$X$29,22,FALSE),(VLOOKUP(CEILING($B83,10),$B$6:$R$116,COLUMN()-1,FALSE)-VLOOKUP(FLOOR($B83,10),$B$6:$R$116,COLUMN()-1,FALSE))/10+K82)</f>
        <v>18.856300000000008</v>
      </c>
      <c r="L83" s="21">
        <f>IF(MOD($B83,10)=0,VLOOKUP($B83,'[1]R4 Analysis'!$B$16:$X$29,8,FALSE),(VLOOKUP(CEILING($B83,10),$B$6:$R$116,COLUMN()-1,FALSE)-VLOOKUP(FLOOR($B83,10),$B$6:$R$116,COLUMN()-1,FALSE))/10+L82)</f>
        <v>0.42830000000000007</v>
      </c>
      <c r="M83" s="21">
        <f>IF(MOD($B83,10)=0,VLOOKUP($B83,'[1]R4 Analysis'!$B$16:$X$29,15,FALSE),(VLOOKUP(CEILING($B83,10),$B$6:$R$116,COLUMN()-1,FALSE)-VLOOKUP(FLOOR($B83,10),$B$6:$R$116,COLUMN()-1,FALSE))/10+M82)</f>
        <v>1.4764999999999995</v>
      </c>
      <c r="N83" s="21">
        <f>IF(MOD($B83,10)=0,VLOOKUP($B83,'[1]R4 Analysis'!$B$16:$X$29,22,FALSE),(VLOOKUP(CEILING($B83,10),$B$6:$R$116,COLUMN()-1,FALSE)-VLOOKUP(FLOOR($B83,10),$B$6:$R$116,COLUMN()-1,FALSE))/10+N82)</f>
        <v>7.7522999999999973</v>
      </c>
      <c r="O83" s="21">
        <f>IF(MOD($B83,10)=0,VLOOKUP($B83,'[1]R5 Analysis'!$B$16:$X$29,8,FALSE),(VLOOKUP(CEILING($B83,10),$B$6:$R$116,COLUMN()-1,FALSE)-VLOOKUP(FLOOR($B83,10),$B$6:$R$116,COLUMN()-1,FALSE))/10+O82)</f>
        <v>0.34539999999999982</v>
      </c>
      <c r="P83" s="21">
        <f>IF(MOD($B83,10)=0,VLOOKUP($B83,'[1]R5 Analysis'!$B$16:$X$29,15,FALSE),(VLOOKUP(CEILING($B83,10),$B$6:$R$116,COLUMN()-1,FALSE)-VLOOKUP(FLOOR($B83,10),$B$6:$R$116,COLUMN()-1,FALSE))/10+P82)</f>
        <v>1.2416</v>
      </c>
      <c r="Q83" s="21">
        <f>IF(MOD($B83,10)=0,VLOOKUP($B83,'[1]R5 Analysis'!$B$16:$X$29,22,FALSE),(VLOOKUP(CEILING($B83,10),$B$6:$R$116,COLUMN()-1,FALSE)-VLOOKUP(FLOOR($B83,10),$B$6:$R$116,COLUMN()-1,FALSE))/10+Q82)</f>
        <v>6.4282000000000004</v>
      </c>
      <c r="R83" s="21">
        <f>IF(MOD($B83,10)=0,VLOOKUP($B83,'[1]R6 Analysis'!$B$16:$X$29,8,FALSE),(VLOOKUP(CEILING($B83,10),$B$6:$R$116,COLUMN()-1,FALSE)-VLOOKUP(FLOOR($B83,10),$B$6:$R$116,COLUMN()-1,FALSE))/10+R82)</f>
        <v>0.22030000000000008</v>
      </c>
      <c r="S83" s="21">
        <f>IF(MOD($B83,10)=0,VLOOKUP($B83,'[1]R6 Analysis'!$B$16:$X$29,15,FALSE),(VLOOKUP(CEILING($B83,10),$B$6:$T$116,COLUMN()-1,FALSE)-VLOOKUP(FLOOR($B83,10),$B$6:$T$116,COLUMN()-1,FALSE))/10+S82)</f>
        <v>0.62130000000000007</v>
      </c>
      <c r="T83" s="21">
        <f>IF(MOD($B83,10)=0,VLOOKUP($B83,'[1]R6 Analysis'!$B$16:$X$29,22,FALSE),(VLOOKUP(CEILING($B83,10),$B$6:$T$116,COLUMN()-1,FALSE)-VLOOKUP(FLOOR($B83,10),$B$6:$T$116,COLUMN()-1,FALSE))/10+T82)</f>
        <v>3.5314000000000014</v>
      </c>
      <c r="U83" s="21">
        <f t="shared" si="2"/>
        <v>77.971700000000027</v>
      </c>
    </row>
    <row r="84" spans="2:21">
      <c r="B84" s="18">
        <f t="shared" si="3"/>
        <v>2098</v>
      </c>
      <c r="C84" s="21">
        <f>IF(MOD($B84,10)=0,VLOOKUP($B84,'[1]R1 Analysis'!$B$16:$X$29,8,FALSE),(VLOOKUP(CEILING($B84,10),$B$6:$R$116,COLUMN()-1,FALSE)-VLOOKUP(FLOOR($B84,10),$B$6:$R$116,COLUMN()-1,FALSE))/10+C83)</f>
        <v>0.53039999999999976</v>
      </c>
      <c r="D84" s="21">
        <f>IF(MOD($B84,10)=0,VLOOKUP($B84,'[1]R1 Analysis'!$B$16:$X$29,15,FALSE),(VLOOKUP(CEILING($B84,10),$B$6:$R$116,COLUMN()-1,FALSE)-VLOOKUP(FLOOR($B84,10),$B$6:$R$116,COLUMN()-1,FALSE))/10+D83)</f>
        <v>1.6890000000000003</v>
      </c>
      <c r="E84" s="21">
        <f>IF(MOD($B84,10)=0,VLOOKUP($B84,'[1]R1 Analysis'!$B$16:$X$29,22,FALSE),(VLOOKUP(CEILING($B84,10),$B$6:$R$116,COLUMN()-1,FALSE)-VLOOKUP(FLOOR($B84,10),$B$6:$R$116,COLUMN()-1,FALSE))/10+E83)</f>
        <v>6.8847999999999967</v>
      </c>
      <c r="F84" s="21">
        <f>IF(MOD($B84,10)=0,VLOOKUP($B84,'[1]R2 Analysis'!$B$16:$X$29,8,FALSE),(VLOOKUP(CEILING($B84,10),$B$6:$R$116,COLUMN()-1,FALSE)-VLOOKUP(FLOOR($B84,10),$B$6:$R$116,COLUMN()-1,FALSE))/10+F83)</f>
        <v>1.1395999999999997</v>
      </c>
      <c r="G84" s="21">
        <f>IF(MOD($B84,10)=0,VLOOKUP($B84,'[1]R2 Analysis'!$B$16:$X$29,15,FALSE),(VLOOKUP(CEILING($B84,10),$B$6:$R$116,COLUMN()-1,FALSE)-VLOOKUP(FLOOR($B84,10),$B$6:$R$116,COLUMN()-1,FALSE))/10+G83)</f>
        <v>3.3083999999999989</v>
      </c>
      <c r="H84" s="21">
        <f>IF(MOD($B84,10)=0,VLOOKUP($B84,'[1]R2 Analysis'!$B$16:$X$29,22,FALSE),(VLOOKUP(CEILING($B84,10),$B$6:$R$116,COLUMN()-1,FALSE)-VLOOKUP(FLOOR($B84,10),$B$6:$R$116,COLUMN()-1,FALSE))/10+H83)</f>
        <v>17.86900000000001</v>
      </c>
      <c r="I84" s="21">
        <f>IF(MOD($B84,10)=0,VLOOKUP($B84,'[1]R3 Analysis'!$B$16:$X$29,8,FALSE),(VLOOKUP(CEILING($B84,10),$B$6:$R$116,COLUMN()-1,FALSE)-VLOOKUP(FLOOR($B84,10),$B$6:$R$116,COLUMN()-1,FALSE))/10+I83)</f>
        <v>1.7840000000000007</v>
      </c>
      <c r="J84" s="21">
        <f>IF(MOD($B84,10)=0,VLOOKUP($B84,'[1]R3 Analysis'!$B$16:$X$29,15,FALSE),(VLOOKUP(CEILING($B84,10),$B$6:$R$116,COLUMN()-1,FALSE)-VLOOKUP(FLOOR($B84,10),$B$6:$R$116,COLUMN()-1,FALSE))/10+J83)</f>
        <v>3.6781999999999986</v>
      </c>
      <c r="K84" s="21">
        <f>IF(MOD($B84,10)=0,VLOOKUP($B84,'[1]R3 Analysis'!$B$16:$X$29,22,FALSE),(VLOOKUP(CEILING($B84,10),$B$6:$R$116,COLUMN()-1,FALSE)-VLOOKUP(FLOOR($B84,10),$B$6:$R$116,COLUMN()-1,FALSE))/10+K83)</f>
        <v>18.761200000000009</v>
      </c>
      <c r="L84" s="21">
        <f>IF(MOD($B84,10)=0,VLOOKUP($B84,'[1]R4 Analysis'!$B$16:$X$29,8,FALSE),(VLOOKUP(CEILING($B84,10),$B$6:$R$116,COLUMN()-1,FALSE)-VLOOKUP(FLOOR($B84,10),$B$6:$R$116,COLUMN()-1,FALSE))/10+L83)</f>
        <v>0.42620000000000008</v>
      </c>
      <c r="M84" s="21">
        <f>IF(MOD($B84,10)=0,VLOOKUP($B84,'[1]R4 Analysis'!$B$16:$X$29,15,FALSE),(VLOOKUP(CEILING($B84,10),$B$6:$R$116,COLUMN()-1,FALSE)-VLOOKUP(FLOOR($B84,10),$B$6:$R$116,COLUMN()-1,FALSE))/10+M83)</f>
        <v>1.4689999999999994</v>
      </c>
      <c r="N84" s="21">
        <f>IF(MOD($B84,10)=0,VLOOKUP($B84,'[1]R4 Analysis'!$B$16:$X$29,22,FALSE),(VLOOKUP(CEILING($B84,10),$B$6:$R$116,COLUMN()-1,FALSE)-VLOOKUP(FLOOR($B84,10),$B$6:$R$116,COLUMN()-1,FALSE))/10+N83)</f>
        <v>7.7131999999999969</v>
      </c>
      <c r="O84" s="21">
        <f>IF(MOD($B84,10)=0,VLOOKUP($B84,'[1]R5 Analysis'!$B$16:$X$29,8,FALSE),(VLOOKUP(CEILING($B84,10),$B$6:$R$116,COLUMN()-1,FALSE)-VLOOKUP(FLOOR($B84,10),$B$6:$R$116,COLUMN()-1,FALSE))/10+O83)</f>
        <v>0.34359999999999979</v>
      </c>
      <c r="P84" s="21">
        <f>IF(MOD($B84,10)=0,VLOOKUP($B84,'[1]R5 Analysis'!$B$16:$X$29,15,FALSE),(VLOOKUP(CEILING($B84,10),$B$6:$R$116,COLUMN()-1,FALSE)-VLOOKUP(FLOOR($B84,10),$B$6:$R$116,COLUMN()-1,FALSE))/10+P83)</f>
        <v>1.2354000000000001</v>
      </c>
      <c r="Q84" s="21">
        <f>IF(MOD($B84,10)=0,VLOOKUP($B84,'[1]R5 Analysis'!$B$16:$X$29,22,FALSE),(VLOOKUP(CEILING($B84,10),$B$6:$R$116,COLUMN()-1,FALSE)-VLOOKUP(FLOOR($B84,10),$B$6:$R$116,COLUMN()-1,FALSE))/10+Q83)</f>
        <v>6.3958000000000004</v>
      </c>
      <c r="R84" s="21">
        <f>IF(MOD($B84,10)=0,VLOOKUP($B84,'[1]R6 Analysis'!$B$16:$X$29,8,FALSE),(VLOOKUP(CEILING($B84,10),$B$6:$R$116,COLUMN()-1,FALSE)-VLOOKUP(FLOOR($B84,10),$B$6:$R$116,COLUMN()-1,FALSE))/10+R83)</f>
        <v>0.21920000000000009</v>
      </c>
      <c r="S84" s="21">
        <f>IF(MOD($B84,10)=0,VLOOKUP($B84,'[1]R6 Analysis'!$B$16:$X$29,15,FALSE),(VLOOKUP(CEILING($B84,10),$B$6:$T$116,COLUMN()-1,FALSE)-VLOOKUP(FLOOR($B84,10),$B$6:$T$116,COLUMN()-1,FALSE))/10+S83)</f>
        <v>0.61820000000000008</v>
      </c>
      <c r="T84" s="21">
        <f>IF(MOD($B84,10)=0,VLOOKUP($B84,'[1]R6 Analysis'!$B$16:$X$29,22,FALSE),(VLOOKUP(CEILING($B84,10),$B$6:$T$116,COLUMN()-1,FALSE)-VLOOKUP(FLOOR($B84,10),$B$6:$T$116,COLUMN()-1,FALSE))/10+T83)</f>
        <v>3.5136000000000016</v>
      </c>
      <c r="U84" s="21">
        <f t="shared" si="2"/>
        <v>77.578800000000001</v>
      </c>
    </row>
    <row r="85" spans="2:21">
      <c r="B85" s="18">
        <f t="shared" si="3"/>
        <v>2099</v>
      </c>
      <c r="C85" s="21">
        <f>IF(MOD($B85,10)=0,VLOOKUP($B85,'[1]R1 Analysis'!$B$16:$X$29,8,FALSE),(VLOOKUP(CEILING($B85,10),$B$6:$R$116,COLUMN()-1,FALSE)-VLOOKUP(FLOOR($B85,10),$B$6:$R$116,COLUMN()-1,FALSE))/10+C84)</f>
        <v>0.52769999999999972</v>
      </c>
      <c r="D85" s="21">
        <f>IF(MOD($B85,10)=0,VLOOKUP($B85,'[1]R1 Analysis'!$B$16:$X$29,15,FALSE),(VLOOKUP(CEILING($B85,10),$B$6:$R$116,COLUMN()-1,FALSE)-VLOOKUP(FLOOR($B85,10),$B$6:$R$116,COLUMN()-1,FALSE))/10+D84)</f>
        <v>1.6805000000000003</v>
      </c>
      <c r="E85" s="21">
        <f>IF(MOD($B85,10)=0,VLOOKUP($B85,'[1]R1 Analysis'!$B$16:$X$29,22,FALSE),(VLOOKUP(CEILING($B85,10),$B$6:$R$116,COLUMN()-1,FALSE)-VLOOKUP(FLOOR($B85,10),$B$6:$R$116,COLUMN()-1,FALSE))/10+E84)</f>
        <v>6.8498999999999963</v>
      </c>
      <c r="F85" s="21">
        <f>IF(MOD($B85,10)=0,VLOOKUP($B85,'[1]R2 Analysis'!$B$16:$X$29,8,FALSE),(VLOOKUP(CEILING($B85,10),$B$6:$R$116,COLUMN()-1,FALSE)-VLOOKUP(FLOOR($B85,10),$B$6:$R$116,COLUMN()-1,FALSE))/10+F84)</f>
        <v>1.1337999999999997</v>
      </c>
      <c r="G85" s="21">
        <f>IF(MOD($B85,10)=0,VLOOKUP($B85,'[1]R2 Analysis'!$B$16:$X$29,15,FALSE),(VLOOKUP(CEILING($B85,10),$B$6:$R$116,COLUMN()-1,FALSE)-VLOOKUP(FLOOR($B85,10),$B$6:$R$116,COLUMN()-1,FALSE))/10+G84)</f>
        <v>3.2916999999999987</v>
      </c>
      <c r="H85" s="21">
        <f>IF(MOD($B85,10)=0,VLOOKUP($B85,'[1]R2 Analysis'!$B$16:$X$29,22,FALSE),(VLOOKUP(CEILING($B85,10),$B$6:$R$116,COLUMN()-1,FALSE)-VLOOKUP(FLOOR($B85,10),$B$6:$R$116,COLUMN()-1,FALSE))/10+H84)</f>
        <v>17.778500000000012</v>
      </c>
      <c r="I85" s="21">
        <f>IF(MOD($B85,10)=0,VLOOKUP($B85,'[1]R3 Analysis'!$B$16:$X$29,8,FALSE),(VLOOKUP(CEILING($B85,10),$B$6:$R$116,COLUMN()-1,FALSE)-VLOOKUP(FLOOR($B85,10),$B$6:$R$116,COLUMN()-1,FALSE))/10+I84)</f>
        <v>1.7750000000000008</v>
      </c>
      <c r="J85" s="21">
        <f>IF(MOD($B85,10)=0,VLOOKUP($B85,'[1]R3 Analysis'!$B$16:$X$29,15,FALSE),(VLOOKUP(CEILING($B85,10),$B$6:$R$116,COLUMN()-1,FALSE)-VLOOKUP(FLOOR($B85,10),$B$6:$R$116,COLUMN()-1,FALSE))/10+J84)</f>
        <v>3.6595999999999984</v>
      </c>
      <c r="K85" s="21">
        <f>IF(MOD($B85,10)=0,VLOOKUP($B85,'[1]R3 Analysis'!$B$16:$X$29,22,FALSE),(VLOOKUP(CEILING($B85,10),$B$6:$R$116,COLUMN()-1,FALSE)-VLOOKUP(FLOOR($B85,10),$B$6:$R$116,COLUMN()-1,FALSE))/10+K84)</f>
        <v>18.666100000000011</v>
      </c>
      <c r="L85" s="21">
        <f>IF(MOD($B85,10)=0,VLOOKUP($B85,'[1]R4 Analysis'!$B$16:$X$29,8,FALSE),(VLOOKUP(CEILING($B85,10),$B$6:$R$116,COLUMN()-1,FALSE)-VLOOKUP(FLOOR($B85,10),$B$6:$R$116,COLUMN()-1,FALSE))/10+L84)</f>
        <v>0.42410000000000009</v>
      </c>
      <c r="M85" s="21">
        <f>IF(MOD($B85,10)=0,VLOOKUP($B85,'[1]R4 Analysis'!$B$16:$X$29,15,FALSE),(VLOOKUP(CEILING($B85,10),$B$6:$R$116,COLUMN()-1,FALSE)-VLOOKUP(FLOOR($B85,10),$B$6:$R$116,COLUMN()-1,FALSE))/10+M84)</f>
        <v>1.4614999999999994</v>
      </c>
      <c r="N85" s="21">
        <f>IF(MOD($B85,10)=0,VLOOKUP($B85,'[1]R4 Analysis'!$B$16:$X$29,22,FALSE),(VLOOKUP(CEILING($B85,10),$B$6:$R$116,COLUMN()-1,FALSE)-VLOOKUP(FLOOR($B85,10),$B$6:$R$116,COLUMN()-1,FALSE))/10+N84)</f>
        <v>7.6740999999999966</v>
      </c>
      <c r="O85" s="21">
        <f>IF(MOD($B85,10)=0,VLOOKUP($B85,'[1]R5 Analysis'!$B$16:$X$29,8,FALSE),(VLOOKUP(CEILING($B85,10),$B$6:$R$116,COLUMN()-1,FALSE)-VLOOKUP(FLOOR($B85,10),$B$6:$R$116,COLUMN()-1,FALSE))/10+O84)</f>
        <v>0.34179999999999977</v>
      </c>
      <c r="P85" s="21">
        <f>IF(MOD($B85,10)=0,VLOOKUP($B85,'[1]R5 Analysis'!$B$16:$X$29,15,FALSE),(VLOOKUP(CEILING($B85,10),$B$6:$R$116,COLUMN()-1,FALSE)-VLOOKUP(FLOOR($B85,10),$B$6:$R$116,COLUMN()-1,FALSE))/10+P84)</f>
        <v>1.2292000000000001</v>
      </c>
      <c r="Q85" s="21">
        <f>IF(MOD($B85,10)=0,VLOOKUP($B85,'[1]R5 Analysis'!$B$16:$X$29,22,FALSE),(VLOOKUP(CEILING($B85,10),$B$6:$R$116,COLUMN()-1,FALSE)-VLOOKUP(FLOOR($B85,10),$B$6:$R$116,COLUMN()-1,FALSE))/10+Q84)</f>
        <v>6.3634000000000004</v>
      </c>
      <c r="R85" s="21">
        <f>IF(MOD($B85,10)=0,VLOOKUP($B85,'[1]R6 Analysis'!$B$16:$X$29,8,FALSE),(VLOOKUP(CEILING($B85,10),$B$6:$R$116,COLUMN()-1,FALSE)-VLOOKUP(FLOOR($B85,10),$B$6:$R$116,COLUMN()-1,FALSE))/10+R84)</f>
        <v>0.2181000000000001</v>
      </c>
      <c r="S85" s="21">
        <f>IF(MOD($B85,10)=0,VLOOKUP($B85,'[1]R6 Analysis'!$B$16:$X$29,15,FALSE),(VLOOKUP(CEILING($B85,10),$B$6:$T$116,COLUMN()-1,FALSE)-VLOOKUP(FLOOR($B85,10),$B$6:$T$116,COLUMN()-1,FALSE))/10+S84)</f>
        <v>0.61510000000000009</v>
      </c>
      <c r="T85" s="21">
        <f>IF(MOD($B85,10)=0,VLOOKUP($B85,'[1]R6 Analysis'!$B$16:$X$29,22,FALSE),(VLOOKUP(CEILING($B85,10),$B$6:$T$116,COLUMN()-1,FALSE)-VLOOKUP(FLOOR($B85,10),$B$6:$T$116,COLUMN()-1,FALSE))/10+T84)</f>
        <v>3.4958000000000018</v>
      </c>
      <c r="U85" s="21">
        <f t="shared" si="2"/>
        <v>77.185900000000032</v>
      </c>
    </row>
    <row r="86" spans="2:21">
      <c r="B86" s="18">
        <f t="shared" si="3"/>
        <v>2100</v>
      </c>
      <c r="C86" s="21">
        <f>IF(MOD($B86,10)=0,VLOOKUP($B86,'[1]R1 Analysis'!$B$16:$X$29,8,FALSE),(VLOOKUP(CEILING($B86,10),$B$6:$R$116,COLUMN()-1,FALSE)-VLOOKUP(FLOOR($B86,10),$B$6:$R$116,COLUMN()-1,FALSE))/10+C85)</f>
        <v>0.52500000000000002</v>
      </c>
      <c r="D86" s="21">
        <f>IF(MOD($B86,10)=0,VLOOKUP($B86,'[1]R1 Analysis'!$B$16:$X$29,15,FALSE),(VLOOKUP(CEILING($B86,10),$B$6:$R$116,COLUMN()-1,FALSE)-VLOOKUP(FLOOR($B86,10),$B$6:$R$116,COLUMN()-1,FALSE))/10+D85)</f>
        <v>1.6719999999999999</v>
      </c>
      <c r="E86" s="21">
        <f>IF(MOD($B86,10)=0,VLOOKUP($B86,'[1]R1 Analysis'!$B$16:$X$29,22,FALSE),(VLOOKUP(CEILING($B86,10),$B$6:$R$116,COLUMN()-1,FALSE)-VLOOKUP(FLOOR($B86,10),$B$6:$R$116,COLUMN()-1,FALSE))/10+E85)</f>
        <v>6.8150000000000004</v>
      </c>
      <c r="F86" s="21">
        <f>IF(MOD($B86,10)=0,VLOOKUP($B86,'[1]R2 Analysis'!$B$16:$X$29,8,FALSE),(VLOOKUP(CEILING($B86,10),$B$6:$R$116,COLUMN()-1,FALSE)-VLOOKUP(FLOOR($B86,10),$B$6:$R$116,COLUMN()-1,FALSE))/10+F85)</f>
        <v>1.1279999999999999</v>
      </c>
      <c r="G86" s="21">
        <f>IF(MOD($B86,10)=0,VLOOKUP($B86,'[1]R2 Analysis'!$B$16:$X$29,15,FALSE),(VLOOKUP(CEILING($B86,10),$B$6:$R$116,COLUMN()-1,FALSE)-VLOOKUP(FLOOR($B86,10),$B$6:$R$116,COLUMN()-1,FALSE))/10+G85)</f>
        <v>3.2749999999999999</v>
      </c>
      <c r="H86" s="21">
        <f>IF(MOD($B86,10)=0,VLOOKUP($B86,'[1]R2 Analysis'!$B$16:$X$29,22,FALSE),(VLOOKUP(CEILING($B86,10),$B$6:$R$116,COLUMN()-1,FALSE)-VLOOKUP(FLOOR($B86,10),$B$6:$R$116,COLUMN()-1,FALSE))/10+H85)</f>
        <v>17.687999999999999</v>
      </c>
      <c r="I86" s="21">
        <f>IF(MOD($B86,10)=0,VLOOKUP($B86,'[1]R3 Analysis'!$B$16:$X$29,8,FALSE),(VLOOKUP(CEILING($B86,10),$B$6:$R$116,COLUMN()-1,FALSE)-VLOOKUP(FLOOR($B86,10),$B$6:$R$116,COLUMN()-1,FALSE))/10+I85)</f>
        <v>1.766</v>
      </c>
      <c r="J86" s="21">
        <f>IF(MOD($B86,10)=0,VLOOKUP($B86,'[1]R3 Analysis'!$B$16:$X$29,15,FALSE),(VLOOKUP(CEILING($B86,10),$B$6:$R$116,COLUMN()-1,FALSE)-VLOOKUP(FLOOR($B86,10),$B$6:$R$116,COLUMN()-1,FALSE))/10+J85)</f>
        <v>3.641</v>
      </c>
      <c r="K86" s="21">
        <f>IF(MOD($B86,10)=0,VLOOKUP($B86,'[1]R3 Analysis'!$B$16:$X$29,22,FALSE),(VLOOKUP(CEILING($B86,10),$B$6:$R$116,COLUMN()-1,FALSE)-VLOOKUP(FLOOR($B86,10),$B$6:$R$116,COLUMN()-1,FALSE))/10+K85)</f>
        <v>18.571000000000002</v>
      </c>
      <c r="L86" s="21">
        <f>IF(MOD($B86,10)=0,VLOOKUP($B86,'[1]R4 Analysis'!$B$16:$X$29,8,FALSE),(VLOOKUP(CEILING($B86,10),$B$6:$R$116,COLUMN()-1,FALSE)-VLOOKUP(FLOOR($B86,10),$B$6:$R$116,COLUMN()-1,FALSE))/10+L85)</f>
        <v>0.42199999999999999</v>
      </c>
      <c r="M86" s="21">
        <f>IF(MOD($B86,10)=0,VLOOKUP($B86,'[1]R4 Analysis'!$B$16:$X$29,15,FALSE),(VLOOKUP(CEILING($B86,10),$B$6:$R$116,COLUMN()-1,FALSE)-VLOOKUP(FLOOR($B86,10),$B$6:$R$116,COLUMN()-1,FALSE))/10+M85)</f>
        <v>1.454</v>
      </c>
      <c r="N86" s="21">
        <f>IF(MOD($B86,10)=0,VLOOKUP($B86,'[1]R4 Analysis'!$B$16:$X$29,22,FALSE),(VLOOKUP(CEILING($B86,10),$B$6:$R$116,COLUMN()-1,FALSE)-VLOOKUP(FLOOR($B86,10),$B$6:$R$116,COLUMN()-1,FALSE))/10+N85)</f>
        <v>7.6349999999999998</v>
      </c>
      <c r="O86" s="21">
        <f>IF(MOD($B86,10)=0,VLOOKUP($B86,'[1]R5 Analysis'!$B$16:$X$29,8,FALSE),(VLOOKUP(CEILING($B86,10),$B$6:$R$116,COLUMN()-1,FALSE)-VLOOKUP(FLOOR($B86,10),$B$6:$R$116,COLUMN()-1,FALSE))/10+O85)</f>
        <v>0.34</v>
      </c>
      <c r="P86" s="21">
        <f>IF(MOD($B86,10)=0,VLOOKUP($B86,'[1]R5 Analysis'!$B$16:$X$29,15,FALSE),(VLOOKUP(CEILING($B86,10),$B$6:$R$116,COLUMN()-1,FALSE)-VLOOKUP(FLOOR($B86,10),$B$6:$R$116,COLUMN()-1,FALSE))/10+P85)</f>
        <v>1.2230000000000001</v>
      </c>
      <c r="Q86" s="21">
        <f>IF(MOD($B86,10)=0,VLOOKUP($B86,'[1]R5 Analysis'!$B$16:$X$29,22,FALSE),(VLOOKUP(CEILING($B86,10),$B$6:$R$116,COLUMN()-1,FALSE)-VLOOKUP(FLOOR($B86,10),$B$6:$R$116,COLUMN()-1,FALSE))/10+Q85)</f>
        <v>6.3310000000000004</v>
      </c>
      <c r="R86" s="21">
        <f>IF(MOD($B86,10)=0,VLOOKUP($B86,'[1]R6 Analysis'!$B$16:$X$29,8,FALSE),(VLOOKUP(CEILING($B86,10),$B$6:$R$116,COLUMN()-1,FALSE)-VLOOKUP(FLOOR($B86,10),$B$6:$R$116,COLUMN()-1,FALSE))/10+R85)</f>
        <v>0.217</v>
      </c>
      <c r="S86" s="21">
        <f>IF(MOD($B86,10)=0,VLOOKUP($B86,'[1]R6 Analysis'!$B$16:$X$29,15,FALSE),(VLOOKUP(CEILING($B86,10),$B$6:$T$116,COLUMN()-1,FALSE)-VLOOKUP(FLOOR($B86,10),$B$6:$T$116,COLUMN()-1,FALSE))/10+S85)</f>
        <v>0.61199999999999999</v>
      </c>
      <c r="T86" s="21">
        <f>IF(MOD($B86,10)=0,VLOOKUP($B86,'[1]R6 Analysis'!$B$16:$X$29,22,FALSE),(VLOOKUP(CEILING($B86,10),$B$6:$T$116,COLUMN()-1,FALSE)-VLOOKUP(FLOOR($B86,10),$B$6:$T$116,COLUMN()-1,FALSE))/10+T85)</f>
        <v>3.4780000000000002</v>
      </c>
      <c r="U86" s="21">
        <f t="shared" si="2"/>
        <v>76.792999999999992</v>
      </c>
    </row>
    <row r="87" spans="2:21">
      <c r="B87" s="18">
        <f t="shared" si="3"/>
        <v>2101</v>
      </c>
      <c r="C87" s="21">
        <f>IF(MOD($B87,10)=0,VLOOKUP($B87,'[1]R1 Analysis'!$B$16:$X$29,8,FALSE),(VLOOKUP(CEILING($B87,10),$B$6:$R$116,COLUMN()-1,FALSE)-VLOOKUP(FLOOR($B87,10),$B$6:$R$116,COLUMN()-1,FALSE))/10+C86)</f>
        <v>0.52239999999999998</v>
      </c>
      <c r="D87" s="21">
        <f>IF(MOD($B87,10)=0,VLOOKUP($B87,'[1]R1 Analysis'!$B$16:$X$29,15,FALSE),(VLOOKUP(CEILING($B87,10),$B$6:$R$116,COLUMN()-1,FALSE)-VLOOKUP(FLOOR($B87,10),$B$6:$R$116,COLUMN()-1,FALSE))/10+D86)</f>
        <v>1.6636</v>
      </c>
      <c r="E87" s="21">
        <f>IF(MOD($B87,10)=0,VLOOKUP($B87,'[1]R1 Analysis'!$B$16:$X$29,22,FALSE),(VLOOKUP(CEILING($B87,10),$B$6:$R$116,COLUMN()-1,FALSE)-VLOOKUP(FLOOR($B87,10),$B$6:$R$116,COLUMN()-1,FALSE))/10+E86)</f>
        <v>6.7810000000000006</v>
      </c>
      <c r="F87" s="21">
        <f>IF(MOD($B87,10)=0,VLOOKUP($B87,'[1]R2 Analysis'!$B$16:$X$29,8,FALSE),(VLOOKUP(CEILING($B87,10),$B$6:$R$116,COLUMN()-1,FALSE)-VLOOKUP(FLOOR($B87,10),$B$6:$R$116,COLUMN()-1,FALSE))/10+F86)</f>
        <v>1.1223999999999998</v>
      </c>
      <c r="G87" s="21">
        <f>IF(MOD($B87,10)=0,VLOOKUP($B87,'[1]R2 Analysis'!$B$16:$X$29,15,FALSE),(VLOOKUP(CEILING($B87,10),$B$6:$R$116,COLUMN()-1,FALSE)-VLOOKUP(FLOOR($B87,10),$B$6:$R$116,COLUMN()-1,FALSE))/10+G86)</f>
        <v>3.2585999999999999</v>
      </c>
      <c r="H87" s="21">
        <f>IF(MOD($B87,10)=0,VLOOKUP($B87,'[1]R2 Analysis'!$B$16:$X$29,22,FALSE),(VLOOKUP(CEILING($B87,10),$B$6:$R$116,COLUMN()-1,FALSE)-VLOOKUP(FLOOR($B87,10),$B$6:$R$116,COLUMN()-1,FALSE))/10+H86)</f>
        <v>17.599699999999999</v>
      </c>
      <c r="I87" s="21">
        <f>IF(MOD($B87,10)=0,VLOOKUP($B87,'[1]R3 Analysis'!$B$16:$X$29,8,FALSE),(VLOOKUP(CEILING($B87,10),$B$6:$R$116,COLUMN()-1,FALSE)-VLOOKUP(FLOOR($B87,10),$B$6:$R$116,COLUMN()-1,FALSE))/10+I86)</f>
        <v>1.7572000000000001</v>
      </c>
      <c r="J87" s="21">
        <f>IF(MOD($B87,10)=0,VLOOKUP($B87,'[1]R3 Analysis'!$B$16:$X$29,15,FALSE),(VLOOKUP(CEILING($B87,10),$B$6:$R$116,COLUMN()-1,FALSE)-VLOOKUP(FLOOR($B87,10),$B$6:$R$116,COLUMN()-1,FALSE))/10+J86)</f>
        <v>3.6227999999999998</v>
      </c>
      <c r="K87" s="21">
        <f>IF(MOD($B87,10)=0,VLOOKUP($B87,'[1]R3 Analysis'!$B$16:$X$29,22,FALSE),(VLOOKUP(CEILING($B87,10),$B$6:$R$116,COLUMN()-1,FALSE)-VLOOKUP(FLOOR($B87,10),$B$6:$R$116,COLUMN()-1,FALSE))/10+K86)</f>
        <v>18.478400000000001</v>
      </c>
      <c r="L87" s="21">
        <f>IF(MOD($B87,10)=0,VLOOKUP($B87,'[1]R4 Analysis'!$B$16:$X$29,8,FALSE),(VLOOKUP(CEILING($B87,10),$B$6:$R$116,COLUMN()-1,FALSE)-VLOOKUP(FLOOR($B87,10),$B$6:$R$116,COLUMN()-1,FALSE))/10+L86)</f>
        <v>0.4199</v>
      </c>
      <c r="M87" s="21">
        <f>IF(MOD($B87,10)=0,VLOOKUP($B87,'[1]R4 Analysis'!$B$16:$X$29,15,FALSE),(VLOOKUP(CEILING($B87,10),$B$6:$R$116,COLUMN()-1,FALSE)-VLOOKUP(FLOOR($B87,10),$B$6:$R$116,COLUMN()-1,FALSE))/10+M86)</f>
        <v>1.4467999999999999</v>
      </c>
      <c r="N87" s="21">
        <f>IF(MOD($B87,10)=0,VLOOKUP($B87,'[1]R4 Analysis'!$B$16:$X$29,22,FALSE),(VLOOKUP(CEILING($B87,10),$B$6:$R$116,COLUMN()-1,FALSE)-VLOOKUP(FLOOR($B87,10),$B$6:$R$116,COLUMN()-1,FALSE))/10+N86)</f>
        <v>7.5968999999999998</v>
      </c>
      <c r="O87" s="21">
        <f>IF(MOD($B87,10)=0,VLOOKUP($B87,'[1]R5 Analysis'!$B$16:$X$29,8,FALSE),(VLOOKUP(CEILING($B87,10),$B$6:$R$116,COLUMN()-1,FALSE)-VLOOKUP(FLOOR($B87,10),$B$6:$R$116,COLUMN()-1,FALSE))/10+O86)</f>
        <v>0.33830000000000005</v>
      </c>
      <c r="P87" s="21">
        <f>IF(MOD($B87,10)=0,VLOOKUP($B87,'[1]R5 Analysis'!$B$16:$X$29,15,FALSE),(VLOOKUP(CEILING($B87,10),$B$6:$R$116,COLUMN()-1,FALSE)-VLOOKUP(FLOOR($B87,10),$B$6:$R$116,COLUMN()-1,FALSE))/10+P86)</f>
        <v>1.2169000000000001</v>
      </c>
      <c r="Q87" s="21">
        <f>IF(MOD($B87,10)=0,VLOOKUP($B87,'[1]R5 Analysis'!$B$16:$X$29,22,FALSE),(VLOOKUP(CEILING($B87,10),$B$6:$R$116,COLUMN()-1,FALSE)-VLOOKUP(FLOOR($B87,10),$B$6:$R$116,COLUMN()-1,FALSE))/10+Q86)</f>
        <v>6.2994000000000003</v>
      </c>
      <c r="R87" s="21">
        <f>IF(MOD($B87,10)=0,VLOOKUP($B87,'[1]R6 Analysis'!$B$16:$X$29,8,FALSE),(VLOOKUP(CEILING($B87,10),$B$6:$R$116,COLUMN()-1,FALSE)-VLOOKUP(FLOOR($B87,10),$B$6:$R$116,COLUMN()-1,FALSE))/10+R86)</f>
        <v>0.216</v>
      </c>
      <c r="S87" s="21">
        <f>IF(MOD($B87,10)=0,VLOOKUP($B87,'[1]R6 Analysis'!$B$16:$X$29,15,FALSE),(VLOOKUP(CEILING($B87,10),$B$6:$T$116,COLUMN()-1,FALSE)-VLOOKUP(FLOOR($B87,10),$B$6:$T$116,COLUMN()-1,FALSE))/10+S86)</f>
        <v>0.6089</v>
      </c>
      <c r="T87" s="21">
        <f>IF(MOD($B87,10)=0,VLOOKUP($B87,'[1]R6 Analysis'!$B$16:$X$29,22,FALSE),(VLOOKUP(CEILING($B87,10),$B$6:$T$116,COLUMN()-1,FALSE)-VLOOKUP(FLOOR($B87,10),$B$6:$T$116,COLUMN()-1,FALSE))/10+T86)</f>
        <v>3.4606000000000003</v>
      </c>
      <c r="U87" s="21">
        <f t="shared" si="2"/>
        <v>76.409800000000004</v>
      </c>
    </row>
    <row r="88" spans="2:21">
      <c r="B88" s="18">
        <f t="shared" si="3"/>
        <v>2102</v>
      </c>
      <c r="C88" s="21">
        <f>IF(MOD($B88,10)=0,VLOOKUP($B88,'[1]R1 Analysis'!$B$16:$X$29,8,FALSE),(VLOOKUP(CEILING($B88,10),$B$6:$R$116,COLUMN()-1,FALSE)-VLOOKUP(FLOOR($B88,10),$B$6:$R$116,COLUMN()-1,FALSE))/10+C87)</f>
        <v>0.51979999999999993</v>
      </c>
      <c r="D88" s="21">
        <f>IF(MOD($B88,10)=0,VLOOKUP($B88,'[1]R1 Analysis'!$B$16:$X$29,15,FALSE),(VLOOKUP(CEILING($B88,10),$B$6:$R$116,COLUMN()-1,FALSE)-VLOOKUP(FLOOR($B88,10),$B$6:$R$116,COLUMN()-1,FALSE))/10+D87)</f>
        <v>1.6552</v>
      </c>
      <c r="E88" s="21">
        <f>IF(MOD($B88,10)=0,VLOOKUP($B88,'[1]R1 Analysis'!$B$16:$X$29,22,FALSE),(VLOOKUP(CEILING($B88,10),$B$6:$R$116,COLUMN()-1,FALSE)-VLOOKUP(FLOOR($B88,10),$B$6:$R$116,COLUMN()-1,FALSE))/10+E87)</f>
        <v>6.7470000000000008</v>
      </c>
      <c r="F88" s="21">
        <f>IF(MOD($B88,10)=0,VLOOKUP($B88,'[1]R2 Analysis'!$B$16:$X$29,8,FALSE),(VLOOKUP(CEILING($B88,10),$B$6:$R$116,COLUMN()-1,FALSE)-VLOOKUP(FLOOR($B88,10),$B$6:$R$116,COLUMN()-1,FALSE))/10+F87)</f>
        <v>1.1167999999999998</v>
      </c>
      <c r="G88" s="21">
        <f>IF(MOD($B88,10)=0,VLOOKUP($B88,'[1]R2 Analysis'!$B$16:$X$29,15,FALSE),(VLOOKUP(CEILING($B88,10),$B$6:$R$116,COLUMN()-1,FALSE)-VLOOKUP(FLOOR($B88,10),$B$6:$R$116,COLUMN()-1,FALSE))/10+G87)</f>
        <v>3.2422</v>
      </c>
      <c r="H88" s="21">
        <f>IF(MOD($B88,10)=0,VLOOKUP($B88,'[1]R2 Analysis'!$B$16:$X$29,22,FALSE),(VLOOKUP(CEILING($B88,10),$B$6:$R$116,COLUMN()-1,FALSE)-VLOOKUP(FLOOR($B88,10),$B$6:$R$116,COLUMN()-1,FALSE))/10+H87)</f>
        <v>17.511399999999998</v>
      </c>
      <c r="I88" s="21">
        <f>IF(MOD($B88,10)=0,VLOOKUP($B88,'[1]R3 Analysis'!$B$16:$X$29,8,FALSE),(VLOOKUP(CEILING($B88,10),$B$6:$R$116,COLUMN()-1,FALSE)-VLOOKUP(FLOOR($B88,10),$B$6:$R$116,COLUMN()-1,FALSE))/10+I87)</f>
        <v>1.7484000000000002</v>
      </c>
      <c r="J88" s="21">
        <f>IF(MOD($B88,10)=0,VLOOKUP($B88,'[1]R3 Analysis'!$B$16:$X$29,15,FALSE),(VLOOKUP(CEILING($B88,10),$B$6:$R$116,COLUMN()-1,FALSE)-VLOOKUP(FLOOR($B88,10),$B$6:$R$116,COLUMN()-1,FALSE))/10+J87)</f>
        <v>3.6045999999999996</v>
      </c>
      <c r="K88" s="21">
        <f>IF(MOD($B88,10)=0,VLOOKUP($B88,'[1]R3 Analysis'!$B$16:$X$29,22,FALSE),(VLOOKUP(CEILING($B88,10),$B$6:$R$116,COLUMN()-1,FALSE)-VLOOKUP(FLOOR($B88,10),$B$6:$R$116,COLUMN()-1,FALSE))/10+K87)</f>
        <v>18.3858</v>
      </c>
      <c r="L88" s="21">
        <f>IF(MOD($B88,10)=0,VLOOKUP($B88,'[1]R4 Analysis'!$B$16:$X$29,8,FALSE),(VLOOKUP(CEILING($B88,10),$B$6:$R$116,COLUMN()-1,FALSE)-VLOOKUP(FLOOR($B88,10),$B$6:$R$116,COLUMN()-1,FALSE))/10+L87)</f>
        <v>0.4178</v>
      </c>
      <c r="M88" s="21">
        <f>IF(MOD($B88,10)=0,VLOOKUP($B88,'[1]R4 Analysis'!$B$16:$X$29,15,FALSE),(VLOOKUP(CEILING($B88,10),$B$6:$R$116,COLUMN()-1,FALSE)-VLOOKUP(FLOOR($B88,10),$B$6:$R$116,COLUMN()-1,FALSE))/10+M87)</f>
        <v>1.4395999999999998</v>
      </c>
      <c r="N88" s="21">
        <f>IF(MOD($B88,10)=0,VLOOKUP($B88,'[1]R4 Analysis'!$B$16:$X$29,22,FALSE),(VLOOKUP(CEILING($B88,10),$B$6:$R$116,COLUMN()-1,FALSE)-VLOOKUP(FLOOR($B88,10),$B$6:$R$116,COLUMN()-1,FALSE))/10+N87)</f>
        <v>7.5587999999999997</v>
      </c>
      <c r="O88" s="21">
        <f>IF(MOD($B88,10)=0,VLOOKUP($B88,'[1]R5 Analysis'!$B$16:$X$29,8,FALSE),(VLOOKUP(CEILING($B88,10),$B$6:$R$116,COLUMN()-1,FALSE)-VLOOKUP(FLOOR($B88,10),$B$6:$R$116,COLUMN()-1,FALSE))/10+O87)</f>
        <v>0.33660000000000007</v>
      </c>
      <c r="P88" s="21">
        <f>IF(MOD($B88,10)=0,VLOOKUP($B88,'[1]R5 Analysis'!$B$16:$X$29,15,FALSE),(VLOOKUP(CEILING($B88,10),$B$6:$R$116,COLUMN()-1,FALSE)-VLOOKUP(FLOOR($B88,10),$B$6:$R$116,COLUMN()-1,FALSE))/10+P87)</f>
        <v>1.2108000000000001</v>
      </c>
      <c r="Q88" s="21">
        <f>IF(MOD($B88,10)=0,VLOOKUP($B88,'[1]R5 Analysis'!$B$16:$X$29,22,FALSE),(VLOOKUP(CEILING($B88,10),$B$6:$R$116,COLUMN()-1,FALSE)-VLOOKUP(FLOOR($B88,10),$B$6:$R$116,COLUMN()-1,FALSE))/10+Q87)</f>
        <v>6.2678000000000003</v>
      </c>
      <c r="R88" s="21">
        <f>IF(MOD($B88,10)=0,VLOOKUP($B88,'[1]R6 Analysis'!$B$16:$X$29,8,FALSE),(VLOOKUP(CEILING($B88,10),$B$6:$R$116,COLUMN()-1,FALSE)-VLOOKUP(FLOOR($B88,10),$B$6:$R$116,COLUMN()-1,FALSE))/10+R87)</f>
        <v>0.215</v>
      </c>
      <c r="S88" s="21">
        <f>IF(MOD($B88,10)=0,VLOOKUP($B88,'[1]R6 Analysis'!$B$16:$X$29,15,FALSE),(VLOOKUP(CEILING($B88,10),$B$6:$T$116,COLUMN()-1,FALSE)-VLOOKUP(FLOOR($B88,10),$B$6:$T$116,COLUMN()-1,FALSE))/10+S87)</f>
        <v>0.60580000000000001</v>
      </c>
      <c r="T88" s="21">
        <f>IF(MOD($B88,10)=0,VLOOKUP($B88,'[1]R6 Analysis'!$B$16:$X$29,22,FALSE),(VLOOKUP(CEILING($B88,10),$B$6:$T$116,COLUMN()-1,FALSE)-VLOOKUP(FLOOR($B88,10),$B$6:$T$116,COLUMN()-1,FALSE))/10+T87)</f>
        <v>3.4432000000000005</v>
      </c>
      <c r="U88" s="21">
        <f t="shared" si="2"/>
        <v>76.026600000000002</v>
      </c>
    </row>
    <row r="89" spans="2:21">
      <c r="B89" s="18">
        <f t="shared" si="3"/>
        <v>2103</v>
      </c>
      <c r="C89" s="21">
        <f>IF(MOD($B89,10)=0,VLOOKUP($B89,'[1]R1 Analysis'!$B$16:$X$29,8,FALSE),(VLOOKUP(CEILING($B89,10),$B$6:$R$116,COLUMN()-1,FALSE)-VLOOKUP(FLOOR($B89,10),$B$6:$R$116,COLUMN()-1,FALSE))/10+C88)</f>
        <v>0.51719999999999988</v>
      </c>
      <c r="D89" s="21">
        <f>IF(MOD($B89,10)=0,VLOOKUP($B89,'[1]R1 Analysis'!$B$16:$X$29,15,FALSE),(VLOOKUP(CEILING($B89,10),$B$6:$R$116,COLUMN()-1,FALSE)-VLOOKUP(FLOOR($B89,10),$B$6:$R$116,COLUMN()-1,FALSE))/10+D88)</f>
        <v>1.6468</v>
      </c>
      <c r="E89" s="21">
        <f>IF(MOD($B89,10)=0,VLOOKUP($B89,'[1]R1 Analysis'!$B$16:$X$29,22,FALSE),(VLOOKUP(CEILING($B89,10),$B$6:$R$116,COLUMN()-1,FALSE)-VLOOKUP(FLOOR($B89,10),$B$6:$R$116,COLUMN()-1,FALSE))/10+E88)</f>
        <v>6.713000000000001</v>
      </c>
      <c r="F89" s="21">
        <f>IF(MOD($B89,10)=0,VLOOKUP($B89,'[1]R2 Analysis'!$B$16:$X$29,8,FALSE),(VLOOKUP(CEILING($B89,10),$B$6:$R$116,COLUMN()-1,FALSE)-VLOOKUP(FLOOR($B89,10),$B$6:$R$116,COLUMN()-1,FALSE))/10+F88)</f>
        <v>1.1111999999999997</v>
      </c>
      <c r="G89" s="21">
        <f>IF(MOD($B89,10)=0,VLOOKUP($B89,'[1]R2 Analysis'!$B$16:$X$29,15,FALSE),(VLOOKUP(CEILING($B89,10),$B$6:$R$116,COLUMN()-1,FALSE)-VLOOKUP(FLOOR($B89,10),$B$6:$R$116,COLUMN()-1,FALSE))/10+G88)</f>
        <v>3.2258</v>
      </c>
      <c r="H89" s="21">
        <f>IF(MOD($B89,10)=0,VLOOKUP($B89,'[1]R2 Analysis'!$B$16:$X$29,22,FALSE),(VLOOKUP(CEILING($B89,10),$B$6:$R$116,COLUMN()-1,FALSE)-VLOOKUP(FLOOR($B89,10),$B$6:$R$116,COLUMN()-1,FALSE))/10+H88)</f>
        <v>17.423099999999998</v>
      </c>
      <c r="I89" s="21">
        <f>IF(MOD($B89,10)=0,VLOOKUP($B89,'[1]R3 Analysis'!$B$16:$X$29,8,FALSE),(VLOOKUP(CEILING($B89,10),$B$6:$R$116,COLUMN()-1,FALSE)-VLOOKUP(FLOOR($B89,10),$B$6:$R$116,COLUMN()-1,FALSE))/10+I88)</f>
        <v>1.7396000000000003</v>
      </c>
      <c r="J89" s="21">
        <f>IF(MOD($B89,10)=0,VLOOKUP($B89,'[1]R3 Analysis'!$B$16:$X$29,15,FALSE),(VLOOKUP(CEILING($B89,10),$B$6:$R$116,COLUMN()-1,FALSE)-VLOOKUP(FLOOR($B89,10),$B$6:$R$116,COLUMN()-1,FALSE))/10+J88)</f>
        <v>3.5863999999999994</v>
      </c>
      <c r="K89" s="21">
        <f>IF(MOD($B89,10)=0,VLOOKUP($B89,'[1]R3 Analysis'!$B$16:$X$29,22,FALSE),(VLOOKUP(CEILING($B89,10),$B$6:$R$116,COLUMN()-1,FALSE)-VLOOKUP(FLOOR($B89,10),$B$6:$R$116,COLUMN()-1,FALSE))/10+K88)</f>
        <v>18.293199999999999</v>
      </c>
      <c r="L89" s="21">
        <f>IF(MOD($B89,10)=0,VLOOKUP($B89,'[1]R4 Analysis'!$B$16:$X$29,8,FALSE),(VLOOKUP(CEILING($B89,10),$B$6:$R$116,COLUMN()-1,FALSE)-VLOOKUP(FLOOR($B89,10),$B$6:$R$116,COLUMN()-1,FALSE))/10+L88)</f>
        <v>0.41570000000000001</v>
      </c>
      <c r="M89" s="21">
        <f>IF(MOD($B89,10)=0,VLOOKUP($B89,'[1]R4 Analysis'!$B$16:$X$29,15,FALSE),(VLOOKUP(CEILING($B89,10),$B$6:$R$116,COLUMN()-1,FALSE)-VLOOKUP(FLOOR($B89,10),$B$6:$R$116,COLUMN()-1,FALSE))/10+M88)</f>
        <v>1.4323999999999997</v>
      </c>
      <c r="N89" s="21">
        <f>IF(MOD($B89,10)=0,VLOOKUP($B89,'[1]R4 Analysis'!$B$16:$X$29,22,FALSE),(VLOOKUP(CEILING($B89,10),$B$6:$R$116,COLUMN()-1,FALSE)-VLOOKUP(FLOOR($B89,10),$B$6:$R$116,COLUMN()-1,FALSE))/10+N88)</f>
        <v>7.5206999999999997</v>
      </c>
      <c r="O89" s="21">
        <f>IF(MOD($B89,10)=0,VLOOKUP($B89,'[1]R5 Analysis'!$B$16:$X$29,8,FALSE),(VLOOKUP(CEILING($B89,10),$B$6:$R$116,COLUMN()-1,FALSE)-VLOOKUP(FLOOR($B89,10),$B$6:$R$116,COLUMN()-1,FALSE))/10+O88)</f>
        <v>0.33490000000000009</v>
      </c>
      <c r="P89" s="21">
        <f>IF(MOD($B89,10)=0,VLOOKUP($B89,'[1]R5 Analysis'!$B$16:$X$29,15,FALSE),(VLOOKUP(CEILING($B89,10),$B$6:$R$116,COLUMN()-1,FALSE)-VLOOKUP(FLOOR($B89,10),$B$6:$R$116,COLUMN()-1,FALSE))/10+P88)</f>
        <v>1.2047000000000001</v>
      </c>
      <c r="Q89" s="21">
        <f>IF(MOD($B89,10)=0,VLOOKUP($B89,'[1]R5 Analysis'!$B$16:$X$29,22,FALSE),(VLOOKUP(CEILING($B89,10),$B$6:$R$116,COLUMN()-1,FALSE)-VLOOKUP(FLOOR($B89,10),$B$6:$R$116,COLUMN()-1,FALSE))/10+Q88)</f>
        <v>6.2362000000000002</v>
      </c>
      <c r="R89" s="21">
        <f>IF(MOD($B89,10)=0,VLOOKUP($B89,'[1]R6 Analysis'!$B$16:$X$29,8,FALSE),(VLOOKUP(CEILING($B89,10),$B$6:$R$116,COLUMN()-1,FALSE)-VLOOKUP(FLOOR($B89,10),$B$6:$R$116,COLUMN()-1,FALSE))/10+R88)</f>
        <v>0.214</v>
      </c>
      <c r="S89" s="21">
        <f>IF(MOD($B89,10)=0,VLOOKUP($B89,'[1]R6 Analysis'!$B$16:$X$29,15,FALSE),(VLOOKUP(CEILING($B89,10),$B$6:$T$116,COLUMN()-1,FALSE)-VLOOKUP(FLOOR($B89,10),$B$6:$T$116,COLUMN()-1,FALSE))/10+S88)</f>
        <v>0.60270000000000001</v>
      </c>
      <c r="T89" s="21">
        <f>IF(MOD($B89,10)=0,VLOOKUP($B89,'[1]R6 Analysis'!$B$16:$X$29,22,FALSE),(VLOOKUP(CEILING($B89,10),$B$6:$T$116,COLUMN()-1,FALSE)-VLOOKUP(FLOOR($B89,10),$B$6:$T$116,COLUMN()-1,FALSE))/10+T88)</f>
        <v>3.4258000000000006</v>
      </c>
      <c r="U89" s="21">
        <f t="shared" si="2"/>
        <v>75.643399999999986</v>
      </c>
    </row>
    <row r="90" spans="2:21">
      <c r="B90" s="18">
        <f t="shared" si="3"/>
        <v>2104</v>
      </c>
      <c r="C90" s="21">
        <f>IF(MOD($B90,10)=0,VLOOKUP($B90,'[1]R1 Analysis'!$B$16:$X$29,8,FALSE),(VLOOKUP(CEILING($B90,10),$B$6:$R$116,COLUMN()-1,FALSE)-VLOOKUP(FLOOR($B90,10),$B$6:$R$116,COLUMN()-1,FALSE))/10+C89)</f>
        <v>0.51459999999999984</v>
      </c>
      <c r="D90" s="21">
        <f>IF(MOD($B90,10)=0,VLOOKUP($B90,'[1]R1 Analysis'!$B$16:$X$29,15,FALSE),(VLOOKUP(CEILING($B90,10),$B$6:$R$116,COLUMN()-1,FALSE)-VLOOKUP(FLOOR($B90,10),$B$6:$R$116,COLUMN()-1,FALSE))/10+D89)</f>
        <v>1.6384000000000001</v>
      </c>
      <c r="E90" s="21">
        <f>IF(MOD($B90,10)=0,VLOOKUP($B90,'[1]R1 Analysis'!$B$16:$X$29,22,FALSE),(VLOOKUP(CEILING($B90,10),$B$6:$R$116,COLUMN()-1,FALSE)-VLOOKUP(FLOOR($B90,10),$B$6:$R$116,COLUMN()-1,FALSE))/10+E89)</f>
        <v>6.6790000000000012</v>
      </c>
      <c r="F90" s="21">
        <f>IF(MOD($B90,10)=0,VLOOKUP($B90,'[1]R2 Analysis'!$B$16:$X$29,8,FALSE),(VLOOKUP(CEILING($B90,10),$B$6:$R$116,COLUMN()-1,FALSE)-VLOOKUP(FLOOR($B90,10),$B$6:$R$116,COLUMN()-1,FALSE))/10+F89)</f>
        <v>1.1055999999999997</v>
      </c>
      <c r="G90" s="21">
        <f>IF(MOD($B90,10)=0,VLOOKUP($B90,'[1]R2 Analysis'!$B$16:$X$29,15,FALSE),(VLOOKUP(CEILING($B90,10),$B$6:$R$116,COLUMN()-1,FALSE)-VLOOKUP(FLOOR($B90,10),$B$6:$R$116,COLUMN()-1,FALSE))/10+G89)</f>
        <v>3.2094</v>
      </c>
      <c r="H90" s="21">
        <f>IF(MOD($B90,10)=0,VLOOKUP($B90,'[1]R2 Analysis'!$B$16:$X$29,22,FALSE),(VLOOKUP(CEILING($B90,10),$B$6:$R$116,COLUMN()-1,FALSE)-VLOOKUP(FLOOR($B90,10),$B$6:$R$116,COLUMN()-1,FALSE))/10+H89)</f>
        <v>17.334799999999998</v>
      </c>
      <c r="I90" s="21">
        <f>IF(MOD($B90,10)=0,VLOOKUP($B90,'[1]R3 Analysis'!$B$16:$X$29,8,FALSE),(VLOOKUP(CEILING($B90,10),$B$6:$R$116,COLUMN()-1,FALSE)-VLOOKUP(FLOOR($B90,10),$B$6:$R$116,COLUMN()-1,FALSE))/10+I89)</f>
        <v>1.7308000000000003</v>
      </c>
      <c r="J90" s="21">
        <f>IF(MOD($B90,10)=0,VLOOKUP($B90,'[1]R3 Analysis'!$B$16:$X$29,15,FALSE),(VLOOKUP(CEILING($B90,10),$B$6:$R$116,COLUMN()-1,FALSE)-VLOOKUP(FLOOR($B90,10),$B$6:$R$116,COLUMN()-1,FALSE))/10+J89)</f>
        <v>3.5681999999999992</v>
      </c>
      <c r="K90" s="21">
        <f>IF(MOD($B90,10)=0,VLOOKUP($B90,'[1]R3 Analysis'!$B$16:$X$29,22,FALSE),(VLOOKUP(CEILING($B90,10),$B$6:$R$116,COLUMN()-1,FALSE)-VLOOKUP(FLOOR($B90,10),$B$6:$R$116,COLUMN()-1,FALSE))/10+K89)</f>
        <v>18.200599999999998</v>
      </c>
      <c r="L90" s="21">
        <f>IF(MOD($B90,10)=0,VLOOKUP($B90,'[1]R4 Analysis'!$B$16:$X$29,8,FALSE),(VLOOKUP(CEILING($B90,10),$B$6:$R$116,COLUMN()-1,FALSE)-VLOOKUP(FLOOR($B90,10),$B$6:$R$116,COLUMN()-1,FALSE))/10+L89)</f>
        <v>0.41360000000000002</v>
      </c>
      <c r="M90" s="21">
        <f>IF(MOD($B90,10)=0,VLOOKUP($B90,'[1]R4 Analysis'!$B$16:$X$29,15,FALSE),(VLOOKUP(CEILING($B90,10),$B$6:$R$116,COLUMN()-1,FALSE)-VLOOKUP(FLOOR($B90,10),$B$6:$R$116,COLUMN()-1,FALSE))/10+M89)</f>
        <v>1.4251999999999996</v>
      </c>
      <c r="N90" s="21">
        <f>IF(MOD($B90,10)=0,VLOOKUP($B90,'[1]R4 Analysis'!$B$16:$X$29,22,FALSE),(VLOOKUP(CEILING($B90,10),$B$6:$R$116,COLUMN()-1,FALSE)-VLOOKUP(FLOOR($B90,10),$B$6:$R$116,COLUMN()-1,FALSE))/10+N89)</f>
        <v>7.4825999999999997</v>
      </c>
      <c r="O90" s="21">
        <f>IF(MOD($B90,10)=0,VLOOKUP($B90,'[1]R5 Analysis'!$B$16:$X$29,8,FALSE),(VLOOKUP(CEILING($B90,10),$B$6:$R$116,COLUMN()-1,FALSE)-VLOOKUP(FLOOR($B90,10),$B$6:$R$116,COLUMN()-1,FALSE))/10+O89)</f>
        <v>0.33320000000000011</v>
      </c>
      <c r="P90" s="21">
        <f>IF(MOD($B90,10)=0,VLOOKUP($B90,'[1]R5 Analysis'!$B$16:$X$29,15,FALSE),(VLOOKUP(CEILING($B90,10),$B$6:$R$116,COLUMN()-1,FALSE)-VLOOKUP(FLOOR($B90,10),$B$6:$R$116,COLUMN()-1,FALSE))/10+P89)</f>
        <v>1.1986000000000001</v>
      </c>
      <c r="Q90" s="21">
        <f>IF(MOD($B90,10)=0,VLOOKUP($B90,'[1]R5 Analysis'!$B$16:$X$29,22,FALSE),(VLOOKUP(CEILING($B90,10),$B$6:$R$116,COLUMN()-1,FALSE)-VLOOKUP(FLOOR($B90,10),$B$6:$R$116,COLUMN()-1,FALSE))/10+Q89)</f>
        <v>6.2046000000000001</v>
      </c>
      <c r="R90" s="21">
        <f>IF(MOD($B90,10)=0,VLOOKUP($B90,'[1]R6 Analysis'!$B$16:$X$29,8,FALSE),(VLOOKUP(CEILING($B90,10),$B$6:$R$116,COLUMN()-1,FALSE)-VLOOKUP(FLOOR($B90,10),$B$6:$R$116,COLUMN()-1,FALSE))/10+R89)</f>
        <v>0.21299999999999999</v>
      </c>
      <c r="S90" s="21">
        <f>IF(MOD($B90,10)=0,VLOOKUP($B90,'[1]R6 Analysis'!$B$16:$X$29,15,FALSE),(VLOOKUP(CEILING($B90,10),$B$6:$T$116,COLUMN()-1,FALSE)-VLOOKUP(FLOOR($B90,10),$B$6:$T$116,COLUMN()-1,FALSE))/10+S89)</f>
        <v>0.59960000000000002</v>
      </c>
      <c r="T90" s="21">
        <f>IF(MOD($B90,10)=0,VLOOKUP($B90,'[1]R6 Analysis'!$B$16:$X$29,22,FALSE),(VLOOKUP(CEILING($B90,10),$B$6:$T$116,COLUMN()-1,FALSE)-VLOOKUP(FLOOR($B90,10),$B$6:$T$116,COLUMN()-1,FALSE))/10+T89)</f>
        <v>3.4084000000000008</v>
      </c>
      <c r="U90" s="21">
        <f t="shared" si="2"/>
        <v>75.260199999999983</v>
      </c>
    </row>
    <row r="91" spans="2:21">
      <c r="B91" s="18">
        <f t="shared" si="3"/>
        <v>2105</v>
      </c>
      <c r="C91" s="21">
        <f>IF(MOD($B91,10)=0,VLOOKUP($B91,'[1]R1 Analysis'!$B$16:$X$29,8,FALSE),(VLOOKUP(CEILING($B91,10),$B$6:$R$116,COLUMN()-1,FALSE)-VLOOKUP(FLOOR($B91,10),$B$6:$R$116,COLUMN()-1,FALSE))/10+C90)</f>
        <v>0.51199999999999979</v>
      </c>
      <c r="D91" s="21">
        <f>IF(MOD($B91,10)=0,VLOOKUP($B91,'[1]R1 Analysis'!$B$16:$X$29,15,FALSE),(VLOOKUP(CEILING($B91,10),$B$6:$R$116,COLUMN()-1,FALSE)-VLOOKUP(FLOOR($B91,10),$B$6:$R$116,COLUMN()-1,FALSE))/10+D90)</f>
        <v>1.6300000000000001</v>
      </c>
      <c r="E91" s="21">
        <f>IF(MOD($B91,10)=0,VLOOKUP($B91,'[1]R1 Analysis'!$B$16:$X$29,22,FALSE),(VLOOKUP(CEILING($B91,10),$B$6:$R$116,COLUMN()-1,FALSE)-VLOOKUP(FLOOR($B91,10),$B$6:$R$116,COLUMN()-1,FALSE))/10+E90)</f>
        <v>6.6450000000000014</v>
      </c>
      <c r="F91" s="21">
        <f>IF(MOD($B91,10)=0,VLOOKUP($B91,'[1]R2 Analysis'!$B$16:$X$29,8,FALSE),(VLOOKUP(CEILING($B91,10),$B$6:$R$116,COLUMN()-1,FALSE)-VLOOKUP(FLOOR($B91,10),$B$6:$R$116,COLUMN()-1,FALSE))/10+F90)</f>
        <v>1.0999999999999996</v>
      </c>
      <c r="G91" s="21">
        <f>IF(MOD($B91,10)=0,VLOOKUP($B91,'[1]R2 Analysis'!$B$16:$X$29,15,FALSE),(VLOOKUP(CEILING($B91,10),$B$6:$R$116,COLUMN()-1,FALSE)-VLOOKUP(FLOOR($B91,10),$B$6:$R$116,COLUMN()-1,FALSE))/10+G90)</f>
        <v>3.1930000000000001</v>
      </c>
      <c r="H91" s="21">
        <f>IF(MOD($B91,10)=0,VLOOKUP($B91,'[1]R2 Analysis'!$B$16:$X$29,22,FALSE),(VLOOKUP(CEILING($B91,10),$B$6:$R$116,COLUMN()-1,FALSE)-VLOOKUP(FLOOR($B91,10),$B$6:$R$116,COLUMN()-1,FALSE))/10+H90)</f>
        <v>17.246499999999997</v>
      </c>
      <c r="I91" s="21">
        <f>IF(MOD($B91,10)=0,VLOOKUP($B91,'[1]R3 Analysis'!$B$16:$X$29,8,FALSE),(VLOOKUP(CEILING($B91,10),$B$6:$R$116,COLUMN()-1,FALSE)-VLOOKUP(FLOOR($B91,10),$B$6:$R$116,COLUMN()-1,FALSE))/10+I90)</f>
        <v>1.7220000000000004</v>
      </c>
      <c r="J91" s="21">
        <f>IF(MOD($B91,10)=0,VLOOKUP($B91,'[1]R3 Analysis'!$B$16:$X$29,15,FALSE),(VLOOKUP(CEILING($B91,10),$B$6:$R$116,COLUMN()-1,FALSE)-VLOOKUP(FLOOR($B91,10),$B$6:$R$116,COLUMN()-1,FALSE))/10+J90)</f>
        <v>3.5499999999999989</v>
      </c>
      <c r="K91" s="21">
        <f>IF(MOD($B91,10)=0,VLOOKUP($B91,'[1]R3 Analysis'!$B$16:$X$29,22,FALSE),(VLOOKUP(CEILING($B91,10),$B$6:$R$116,COLUMN()-1,FALSE)-VLOOKUP(FLOOR($B91,10),$B$6:$R$116,COLUMN()-1,FALSE))/10+K90)</f>
        <v>18.107999999999997</v>
      </c>
      <c r="L91" s="21">
        <f>IF(MOD($B91,10)=0,VLOOKUP($B91,'[1]R4 Analysis'!$B$16:$X$29,8,FALSE),(VLOOKUP(CEILING($B91,10),$B$6:$R$116,COLUMN()-1,FALSE)-VLOOKUP(FLOOR($B91,10),$B$6:$R$116,COLUMN()-1,FALSE))/10+L90)</f>
        <v>0.41150000000000003</v>
      </c>
      <c r="M91" s="21">
        <f>IF(MOD($B91,10)=0,VLOOKUP($B91,'[1]R4 Analysis'!$B$16:$X$29,15,FALSE),(VLOOKUP(CEILING($B91,10),$B$6:$R$116,COLUMN()-1,FALSE)-VLOOKUP(FLOOR($B91,10),$B$6:$R$116,COLUMN()-1,FALSE))/10+M90)</f>
        <v>1.4179999999999995</v>
      </c>
      <c r="N91" s="21">
        <f>IF(MOD($B91,10)=0,VLOOKUP($B91,'[1]R4 Analysis'!$B$16:$X$29,22,FALSE),(VLOOKUP(CEILING($B91,10),$B$6:$R$116,COLUMN()-1,FALSE)-VLOOKUP(FLOOR($B91,10),$B$6:$R$116,COLUMN()-1,FALSE))/10+N90)</f>
        <v>7.4444999999999997</v>
      </c>
      <c r="O91" s="21">
        <f>IF(MOD($B91,10)=0,VLOOKUP($B91,'[1]R5 Analysis'!$B$16:$X$29,8,FALSE),(VLOOKUP(CEILING($B91,10),$B$6:$R$116,COLUMN()-1,FALSE)-VLOOKUP(FLOOR($B91,10),$B$6:$R$116,COLUMN()-1,FALSE))/10+O90)</f>
        <v>0.33150000000000013</v>
      </c>
      <c r="P91" s="21">
        <f>IF(MOD($B91,10)=0,VLOOKUP($B91,'[1]R5 Analysis'!$B$16:$X$29,15,FALSE),(VLOOKUP(CEILING($B91,10),$B$6:$R$116,COLUMN()-1,FALSE)-VLOOKUP(FLOOR($B91,10),$B$6:$R$116,COLUMN()-1,FALSE))/10+P90)</f>
        <v>1.1925000000000001</v>
      </c>
      <c r="Q91" s="21">
        <f>IF(MOD($B91,10)=0,VLOOKUP($B91,'[1]R5 Analysis'!$B$16:$X$29,22,FALSE),(VLOOKUP(CEILING($B91,10),$B$6:$R$116,COLUMN()-1,FALSE)-VLOOKUP(FLOOR($B91,10),$B$6:$R$116,COLUMN()-1,FALSE))/10+Q90)</f>
        <v>6.173</v>
      </c>
      <c r="R91" s="21">
        <f>IF(MOD($B91,10)=0,VLOOKUP($B91,'[1]R6 Analysis'!$B$16:$X$29,8,FALSE),(VLOOKUP(CEILING($B91,10),$B$6:$R$116,COLUMN()-1,FALSE)-VLOOKUP(FLOOR($B91,10),$B$6:$R$116,COLUMN()-1,FALSE))/10+R90)</f>
        <v>0.21199999999999999</v>
      </c>
      <c r="S91" s="21">
        <f>IF(MOD($B91,10)=0,VLOOKUP($B91,'[1]R6 Analysis'!$B$16:$X$29,15,FALSE),(VLOOKUP(CEILING($B91,10),$B$6:$T$116,COLUMN()-1,FALSE)-VLOOKUP(FLOOR($B91,10),$B$6:$T$116,COLUMN()-1,FALSE))/10+S90)</f>
        <v>0.59650000000000003</v>
      </c>
      <c r="T91" s="21">
        <f>IF(MOD($B91,10)=0,VLOOKUP($B91,'[1]R6 Analysis'!$B$16:$X$29,22,FALSE),(VLOOKUP(CEILING($B91,10),$B$6:$T$116,COLUMN()-1,FALSE)-VLOOKUP(FLOOR($B91,10),$B$6:$T$116,COLUMN()-1,FALSE))/10+T90)</f>
        <v>3.3910000000000009</v>
      </c>
      <c r="U91" s="21">
        <f t="shared" si="2"/>
        <v>74.876999999999995</v>
      </c>
    </row>
    <row r="92" spans="2:21">
      <c r="B92" s="18">
        <f t="shared" si="3"/>
        <v>2106</v>
      </c>
      <c r="C92" s="21">
        <f>IF(MOD($B92,10)=0,VLOOKUP($B92,'[1]R1 Analysis'!$B$16:$X$29,8,FALSE),(VLOOKUP(CEILING($B92,10),$B$6:$R$116,COLUMN()-1,FALSE)-VLOOKUP(FLOOR($B92,10),$B$6:$R$116,COLUMN()-1,FALSE))/10+C91)</f>
        <v>0.50939999999999974</v>
      </c>
      <c r="D92" s="21">
        <f>IF(MOD($B92,10)=0,VLOOKUP($B92,'[1]R1 Analysis'!$B$16:$X$29,15,FALSE),(VLOOKUP(CEILING($B92,10),$B$6:$R$116,COLUMN()-1,FALSE)-VLOOKUP(FLOOR($B92,10),$B$6:$R$116,COLUMN()-1,FALSE))/10+D91)</f>
        <v>1.6216000000000002</v>
      </c>
      <c r="E92" s="21">
        <f>IF(MOD($B92,10)=0,VLOOKUP($B92,'[1]R1 Analysis'!$B$16:$X$29,22,FALSE),(VLOOKUP(CEILING($B92,10),$B$6:$R$116,COLUMN()-1,FALSE)-VLOOKUP(FLOOR($B92,10),$B$6:$R$116,COLUMN()-1,FALSE))/10+E91)</f>
        <v>6.6110000000000015</v>
      </c>
      <c r="F92" s="21">
        <f>IF(MOD($B92,10)=0,VLOOKUP($B92,'[1]R2 Analysis'!$B$16:$X$29,8,FALSE),(VLOOKUP(CEILING($B92,10),$B$6:$R$116,COLUMN()-1,FALSE)-VLOOKUP(FLOOR($B92,10),$B$6:$R$116,COLUMN()-1,FALSE))/10+F91)</f>
        <v>1.0943999999999996</v>
      </c>
      <c r="G92" s="21">
        <f>IF(MOD($B92,10)=0,VLOOKUP($B92,'[1]R2 Analysis'!$B$16:$X$29,15,FALSE),(VLOOKUP(CEILING($B92,10),$B$6:$R$116,COLUMN()-1,FALSE)-VLOOKUP(FLOOR($B92,10),$B$6:$R$116,COLUMN()-1,FALSE))/10+G91)</f>
        <v>3.1766000000000001</v>
      </c>
      <c r="H92" s="21">
        <f>IF(MOD($B92,10)=0,VLOOKUP($B92,'[1]R2 Analysis'!$B$16:$X$29,22,FALSE),(VLOOKUP(CEILING($B92,10),$B$6:$R$116,COLUMN()-1,FALSE)-VLOOKUP(FLOOR($B92,10),$B$6:$R$116,COLUMN()-1,FALSE))/10+H91)</f>
        <v>17.158199999999997</v>
      </c>
      <c r="I92" s="21">
        <f>IF(MOD($B92,10)=0,VLOOKUP($B92,'[1]R3 Analysis'!$B$16:$X$29,8,FALSE),(VLOOKUP(CEILING($B92,10),$B$6:$R$116,COLUMN()-1,FALSE)-VLOOKUP(FLOOR($B92,10),$B$6:$R$116,COLUMN()-1,FALSE))/10+I91)</f>
        <v>1.7132000000000005</v>
      </c>
      <c r="J92" s="21">
        <f>IF(MOD($B92,10)=0,VLOOKUP($B92,'[1]R3 Analysis'!$B$16:$X$29,15,FALSE),(VLOOKUP(CEILING($B92,10),$B$6:$R$116,COLUMN()-1,FALSE)-VLOOKUP(FLOOR($B92,10),$B$6:$R$116,COLUMN()-1,FALSE))/10+J91)</f>
        <v>3.5317999999999987</v>
      </c>
      <c r="K92" s="21">
        <f>IF(MOD($B92,10)=0,VLOOKUP($B92,'[1]R3 Analysis'!$B$16:$X$29,22,FALSE),(VLOOKUP(CEILING($B92,10),$B$6:$R$116,COLUMN()-1,FALSE)-VLOOKUP(FLOOR($B92,10),$B$6:$R$116,COLUMN()-1,FALSE))/10+K91)</f>
        <v>18.015399999999996</v>
      </c>
      <c r="L92" s="21">
        <f>IF(MOD($B92,10)=0,VLOOKUP($B92,'[1]R4 Analysis'!$B$16:$X$29,8,FALSE),(VLOOKUP(CEILING($B92,10),$B$6:$R$116,COLUMN()-1,FALSE)-VLOOKUP(FLOOR($B92,10),$B$6:$R$116,COLUMN()-1,FALSE))/10+L91)</f>
        <v>0.40940000000000004</v>
      </c>
      <c r="M92" s="21">
        <f>IF(MOD($B92,10)=0,VLOOKUP($B92,'[1]R4 Analysis'!$B$16:$X$29,15,FALSE),(VLOOKUP(CEILING($B92,10),$B$6:$R$116,COLUMN()-1,FALSE)-VLOOKUP(FLOOR($B92,10),$B$6:$R$116,COLUMN()-1,FALSE))/10+M91)</f>
        <v>1.4107999999999994</v>
      </c>
      <c r="N92" s="21">
        <f>IF(MOD($B92,10)=0,VLOOKUP($B92,'[1]R4 Analysis'!$B$16:$X$29,22,FALSE),(VLOOKUP(CEILING($B92,10),$B$6:$R$116,COLUMN()-1,FALSE)-VLOOKUP(FLOOR($B92,10),$B$6:$R$116,COLUMN()-1,FALSE))/10+N91)</f>
        <v>7.4063999999999997</v>
      </c>
      <c r="O92" s="21">
        <f>IF(MOD($B92,10)=0,VLOOKUP($B92,'[1]R5 Analysis'!$B$16:$X$29,8,FALSE),(VLOOKUP(CEILING($B92,10),$B$6:$R$116,COLUMN()-1,FALSE)-VLOOKUP(FLOOR($B92,10),$B$6:$R$116,COLUMN()-1,FALSE))/10+O91)</f>
        <v>0.32980000000000015</v>
      </c>
      <c r="P92" s="21">
        <f>IF(MOD($B92,10)=0,VLOOKUP($B92,'[1]R5 Analysis'!$B$16:$X$29,15,FALSE),(VLOOKUP(CEILING($B92,10),$B$6:$R$116,COLUMN()-1,FALSE)-VLOOKUP(FLOOR($B92,10),$B$6:$R$116,COLUMN()-1,FALSE))/10+P91)</f>
        <v>1.1864000000000001</v>
      </c>
      <c r="Q92" s="21">
        <f>IF(MOD($B92,10)=0,VLOOKUP($B92,'[1]R5 Analysis'!$B$16:$X$29,22,FALSE),(VLOOKUP(CEILING($B92,10),$B$6:$R$116,COLUMN()-1,FALSE)-VLOOKUP(FLOOR($B92,10),$B$6:$R$116,COLUMN()-1,FALSE))/10+Q91)</f>
        <v>6.1414</v>
      </c>
      <c r="R92" s="21">
        <f>IF(MOD($B92,10)=0,VLOOKUP($B92,'[1]R6 Analysis'!$B$16:$X$29,8,FALSE),(VLOOKUP(CEILING($B92,10),$B$6:$R$116,COLUMN()-1,FALSE)-VLOOKUP(FLOOR($B92,10),$B$6:$R$116,COLUMN()-1,FALSE))/10+R91)</f>
        <v>0.21099999999999999</v>
      </c>
      <c r="S92" s="21">
        <f>IF(MOD($B92,10)=0,VLOOKUP($B92,'[1]R6 Analysis'!$B$16:$X$29,15,FALSE),(VLOOKUP(CEILING($B92,10),$B$6:$T$116,COLUMN()-1,FALSE)-VLOOKUP(FLOOR($B92,10),$B$6:$T$116,COLUMN()-1,FALSE))/10+S91)</f>
        <v>0.59340000000000004</v>
      </c>
      <c r="T92" s="21">
        <f>IF(MOD($B92,10)=0,VLOOKUP($B92,'[1]R6 Analysis'!$B$16:$X$29,22,FALSE),(VLOOKUP(CEILING($B92,10),$B$6:$T$116,COLUMN()-1,FALSE)-VLOOKUP(FLOOR($B92,10),$B$6:$T$116,COLUMN()-1,FALSE))/10+T91)</f>
        <v>3.373600000000001</v>
      </c>
      <c r="U92" s="21">
        <f t="shared" si="2"/>
        <v>74.493799999999993</v>
      </c>
    </row>
    <row r="93" spans="2:21">
      <c r="B93" s="18">
        <f t="shared" si="3"/>
        <v>2107</v>
      </c>
      <c r="C93" s="21">
        <f>IF(MOD($B93,10)=0,VLOOKUP($B93,'[1]R1 Analysis'!$B$16:$X$29,8,FALSE),(VLOOKUP(CEILING($B93,10),$B$6:$R$116,COLUMN()-1,FALSE)-VLOOKUP(FLOOR($B93,10),$B$6:$R$116,COLUMN()-1,FALSE))/10+C92)</f>
        <v>0.5067999999999997</v>
      </c>
      <c r="D93" s="21">
        <f>IF(MOD($B93,10)=0,VLOOKUP($B93,'[1]R1 Analysis'!$B$16:$X$29,15,FALSE),(VLOOKUP(CEILING($B93,10),$B$6:$R$116,COLUMN()-1,FALSE)-VLOOKUP(FLOOR($B93,10),$B$6:$R$116,COLUMN()-1,FALSE))/10+D92)</f>
        <v>1.6132000000000002</v>
      </c>
      <c r="E93" s="21">
        <f>IF(MOD($B93,10)=0,VLOOKUP($B93,'[1]R1 Analysis'!$B$16:$X$29,22,FALSE),(VLOOKUP(CEILING($B93,10),$B$6:$R$116,COLUMN()-1,FALSE)-VLOOKUP(FLOOR($B93,10),$B$6:$R$116,COLUMN()-1,FALSE))/10+E92)</f>
        <v>6.5770000000000017</v>
      </c>
      <c r="F93" s="21">
        <f>IF(MOD($B93,10)=0,VLOOKUP($B93,'[1]R2 Analysis'!$B$16:$X$29,8,FALSE),(VLOOKUP(CEILING($B93,10),$B$6:$R$116,COLUMN()-1,FALSE)-VLOOKUP(FLOOR($B93,10),$B$6:$R$116,COLUMN()-1,FALSE))/10+F92)</f>
        <v>1.0887999999999995</v>
      </c>
      <c r="G93" s="21">
        <f>IF(MOD($B93,10)=0,VLOOKUP($B93,'[1]R2 Analysis'!$B$16:$X$29,15,FALSE),(VLOOKUP(CEILING($B93,10),$B$6:$R$116,COLUMN()-1,FALSE)-VLOOKUP(FLOOR($B93,10),$B$6:$R$116,COLUMN()-1,FALSE))/10+G92)</f>
        <v>3.1602000000000001</v>
      </c>
      <c r="H93" s="21">
        <f>IF(MOD($B93,10)=0,VLOOKUP($B93,'[1]R2 Analysis'!$B$16:$X$29,22,FALSE),(VLOOKUP(CEILING($B93,10),$B$6:$R$116,COLUMN()-1,FALSE)-VLOOKUP(FLOOR($B93,10),$B$6:$R$116,COLUMN()-1,FALSE))/10+H92)</f>
        <v>17.069899999999997</v>
      </c>
      <c r="I93" s="21">
        <f>IF(MOD($B93,10)=0,VLOOKUP($B93,'[1]R3 Analysis'!$B$16:$X$29,8,FALSE),(VLOOKUP(CEILING($B93,10),$B$6:$R$116,COLUMN()-1,FALSE)-VLOOKUP(FLOOR($B93,10),$B$6:$R$116,COLUMN()-1,FALSE))/10+I92)</f>
        <v>1.7044000000000006</v>
      </c>
      <c r="J93" s="21">
        <f>IF(MOD($B93,10)=0,VLOOKUP($B93,'[1]R3 Analysis'!$B$16:$X$29,15,FALSE),(VLOOKUP(CEILING($B93,10),$B$6:$R$116,COLUMN()-1,FALSE)-VLOOKUP(FLOOR($B93,10),$B$6:$R$116,COLUMN()-1,FALSE))/10+J92)</f>
        <v>3.5135999999999985</v>
      </c>
      <c r="K93" s="21">
        <f>IF(MOD($B93,10)=0,VLOOKUP($B93,'[1]R3 Analysis'!$B$16:$X$29,22,FALSE),(VLOOKUP(CEILING($B93,10),$B$6:$R$116,COLUMN()-1,FALSE)-VLOOKUP(FLOOR($B93,10),$B$6:$R$116,COLUMN()-1,FALSE))/10+K92)</f>
        <v>17.922799999999995</v>
      </c>
      <c r="L93" s="21">
        <f>IF(MOD($B93,10)=0,VLOOKUP($B93,'[1]R4 Analysis'!$B$16:$X$29,8,FALSE),(VLOOKUP(CEILING($B93,10),$B$6:$R$116,COLUMN()-1,FALSE)-VLOOKUP(FLOOR($B93,10),$B$6:$R$116,COLUMN()-1,FALSE))/10+L92)</f>
        <v>0.40730000000000005</v>
      </c>
      <c r="M93" s="21">
        <f>IF(MOD($B93,10)=0,VLOOKUP($B93,'[1]R4 Analysis'!$B$16:$X$29,15,FALSE),(VLOOKUP(CEILING($B93,10),$B$6:$R$116,COLUMN()-1,FALSE)-VLOOKUP(FLOOR($B93,10),$B$6:$R$116,COLUMN()-1,FALSE))/10+M92)</f>
        <v>1.4035999999999993</v>
      </c>
      <c r="N93" s="21">
        <f>IF(MOD($B93,10)=0,VLOOKUP($B93,'[1]R4 Analysis'!$B$16:$X$29,22,FALSE),(VLOOKUP(CEILING($B93,10),$B$6:$R$116,COLUMN()-1,FALSE)-VLOOKUP(FLOOR($B93,10),$B$6:$R$116,COLUMN()-1,FALSE))/10+N92)</f>
        <v>7.3682999999999996</v>
      </c>
      <c r="O93" s="21">
        <f>IF(MOD($B93,10)=0,VLOOKUP($B93,'[1]R5 Analysis'!$B$16:$X$29,8,FALSE),(VLOOKUP(CEILING($B93,10),$B$6:$R$116,COLUMN()-1,FALSE)-VLOOKUP(FLOOR($B93,10),$B$6:$R$116,COLUMN()-1,FALSE))/10+O92)</f>
        <v>0.32810000000000017</v>
      </c>
      <c r="P93" s="21">
        <f>IF(MOD($B93,10)=0,VLOOKUP($B93,'[1]R5 Analysis'!$B$16:$X$29,15,FALSE),(VLOOKUP(CEILING($B93,10),$B$6:$R$116,COLUMN()-1,FALSE)-VLOOKUP(FLOOR($B93,10),$B$6:$R$116,COLUMN()-1,FALSE))/10+P92)</f>
        <v>1.1803000000000001</v>
      </c>
      <c r="Q93" s="21">
        <f>IF(MOD($B93,10)=0,VLOOKUP($B93,'[1]R5 Analysis'!$B$16:$X$29,22,FALSE),(VLOOKUP(CEILING($B93,10),$B$6:$R$116,COLUMN()-1,FALSE)-VLOOKUP(FLOOR($B93,10),$B$6:$R$116,COLUMN()-1,FALSE))/10+Q92)</f>
        <v>6.1097999999999999</v>
      </c>
      <c r="R93" s="21">
        <f>IF(MOD($B93,10)=0,VLOOKUP($B93,'[1]R6 Analysis'!$B$16:$X$29,8,FALSE),(VLOOKUP(CEILING($B93,10),$B$6:$R$116,COLUMN()-1,FALSE)-VLOOKUP(FLOOR($B93,10),$B$6:$R$116,COLUMN()-1,FALSE))/10+R92)</f>
        <v>0.21</v>
      </c>
      <c r="S93" s="21">
        <f>IF(MOD($B93,10)=0,VLOOKUP($B93,'[1]R6 Analysis'!$B$16:$X$29,15,FALSE),(VLOOKUP(CEILING($B93,10),$B$6:$T$116,COLUMN()-1,FALSE)-VLOOKUP(FLOOR($B93,10),$B$6:$T$116,COLUMN()-1,FALSE))/10+S92)</f>
        <v>0.59030000000000005</v>
      </c>
      <c r="T93" s="21">
        <f>IF(MOD($B93,10)=0,VLOOKUP($B93,'[1]R6 Analysis'!$B$16:$X$29,22,FALSE),(VLOOKUP(CEILING($B93,10),$B$6:$T$116,COLUMN()-1,FALSE)-VLOOKUP(FLOOR($B93,10),$B$6:$T$116,COLUMN()-1,FALSE))/10+T92)</f>
        <v>3.3562000000000012</v>
      </c>
      <c r="U93" s="21">
        <f t="shared" si="2"/>
        <v>74.110599999999977</v>
      </c>
    </row>
    <row r="94" spans="2:21">
      <c r="B94" s="18">
        <f t="shared" si="3"/>
        <v>2108</v>
      </c>
      <c r="C94" s="21">
        <f>IF(MOD($B94,10)=0,VLOOKUP($B94,'[1]R1 Analysis'!$B$16:$X$29,8,FALSE),(VLOOKUP(CEILING($B94,10),$B$6:$R$116,COLUMN()-1,FALSE)-VLOOKUP(FLOOR($B94,10),$B$6:$R$116,COLUMN()-1,FALSE))/10+C93)</f>
        <v>0.50419999999999965</v>
      </c>
      <c r="D94" s="21">
        <f>IF(MOD($B94,10)=0,VLOOKUP($B94,'[1]R1 Analysis'!$B$16:$X$29,15,FALSE),(VLOOKUP(CEILING($B94,10),$B$6:$R$116,COLUMN()-1,FALSE)-VLOOKUP(FLOOR($B94,10),$B$6:$R$116,COLUMN()-1,FALSE))/10+D93)</f>
        <v>1.6048000000000002</v>
      </c>
      <c r="E94" s="21">
        <f>IF(MOD($B94,10)=0,VLOOKUP($B94,'[1]R1 Analysis'!$B$16:$X$29,22,FALSE),(VLOOKUP(CEILING($B94,10),$B$6:$R$116,COLUMN()-1,FALSE)-VLOOKUP(FLOOR($B94,10),$B$6:$R$116,COLUMN()-1,FALSE))/10+E93)</f>
        <v>6.5430000000000019</v>
      </c>
      <c r="F94" s="21">
        <f>IF(MOD($B94,10)=0,VLOOKUP($B94,'[1]R2 Analysis'!$B$16:$X$29,8,FALSE),(VLOOKUP(CEILING($B94,10),$B$6:$R$116,COLUMN()-1,FALSE)-VLOOKUP(FLOOR($B94,10),$B$6:$R$116,COLUMN()-1,FALSE))/10+F93)</f>
        <v>1.0831999999999995</v>
      </c>
      <c r="G94" s="21">
        <f>IF(MOD($B94,10)=0,VLOOKUP($B94,'[1]R2 Analysis'!$B$16:$X$29,15,FALSE),(VLOOKUP(CEILING($B94,10),$B$6:$R$116,COLUMN()-1,FALSE)-VLOOKUP(FLOOR($B94,10),$B$6:$R$116,COLUMN()-1,FALSE))/10+G93)</f>
        <v>3.1438000000000001</v>
      </c>
      <c r="H94" s="21">
        <f>IF(MOD($B94,10)=0,VLOOKUP($B94,'[1]R2 Analysis'!$B$16:$X$29,22,FALSE),(VLOOKUP(CEILING($B94,10),$B$6:$R$116,COLUMN()-1,FALSE)-VLOOKUP(FLOOR($B94,10),$B$6:$R$116,COLUMN()-1,FALSE))/10+H93)</f>
        <v>16.981599999999997</v>
      </c>
      <c r="I94" s="21">
        <f>IF(MOD($B94,10)=0,VLOOKUP($B94,'[1]R3 Analysis'!$B$16:$X$29,8,FALSE),(VLOOKUP(CEILING($B94,10),$B$6:$R$116,COLUMN()-1,FALSE)-VLOOKUP(FLOOR($B94,10),$B$6:$R$116,COLUMN()-1,FALSE))/10+I93)</f>
        <v>1.6956000000000007</v>
      </c>
      <c r="J94" s="21">
        <f>IF(MOD($B94,10)=0,VLOOKUP($B94,'[1]R3 Analysis'!$B$16:$X$29,15,FALSE),(VLOOKUP(CEILING($B94,10),$B$6:$R$116,COLUMN()-1,FALSE)-VLOOKUP(FLOOR($B94,10),$B$6:$R$116,COLUMN()-1,FALSE))/10+J93)</f>
        <v>3.4953999999999983</v>
      </c>
      <c r="K94" s="21">
        <f>IF(MOD($B94,10)=0,VLOOKUP($B94,'[1]R3 Analysis'!$B$16:$X$29,22,FALSE),(VLOOKUP(CEILING($B94,10),$B$6:$R$116,COLUMN()-1,FALSE)-VLOOKUP(FLOOR($B94,10),$B$6:$R$116,COLUMN()-1,FALSE))/10+K93)</f>
        <v>17.830199999999994</v>
      </c>
      <c r="L94" s="21">
        <f>IF(MOD($B94,10)=0,VLOOKUP($B94,'[1]R4 Analysis'!$B$16:$X$29,8,FALSE),(VLOOKUP(CEILING($B94,10),$B$6:$R$116,COLUMN()-1,FALSE)-VLOOKUP(FLOOR($B94,10),$B$6:$R$116,COLUMN()-1,FALSE))/10+L93)</f>
        <v>0.40520000000000006</v>
      </c>
      <c r="M94" s="21">
        <f>IF(MOD($B94,10)=0,VLOOKUP($B94,'[1]R4 Analysis'!$B$16:$X$29,15,FALSE),(VLOOKUP(CEILING($B94,10),$B$6:$R$116,COLUMN()-1,FALSE)-VLOOKUP(FLOOR($B94,10),$B$6:$R$116,COLUMN()-1,FALSE))/10+M93)</f>
        <v>1.3963999999999992</v>
      </c>
      <c r="N94" s="21">
        <f>IF(MOD($B94,10)=0,VLOOKUP($B94,'[1]R4 Analysis'!$B$16:$X$29,22,FALSE),(VLOOKUP(CEILING($B94,10),$B$6:$R$116,COLUMN()-1,FALSE)-VLOOKUP(FLOOR($B94,10),$B$6:$R$116,COLUMN()-1,FALSE))/10+N93)</f>
        <v>7.3301999999999996</v>
      </c>
      <c r="O94" s="21">
        <f>IF(MOD($B94,10)=0,VLOOKUP($B94,'[1]R5 Analysis'!$B$16:$X$29,8,FALSE),(VLOOKUP(CEILING($B94,10),$B$6:$R$116,COLUMN()-1,FALSE)-VLOOKUP(FLOOR($B94,10),$B$6:$R$116,COLUMN()-1,FALSE))/10+O93)</f>
        <v>0.32640000000000019</v>
      </c>
      <c r="P94" s="21">
        <f>IF(MOD($B94,10)=0,VLOOKUP($B94,'[1]R5 Analysis'!$B$16:$X$29,15,FALSE),(VLOOKUP(CEILING($B94,10),$B$6:$R$116,COLUMN()-1,FALSE)-VLOOKUP(FLOOR($B94,10),$B$6:$R$116,COLUMN()-1,FALSE))/10+P93)</f>
        <v>1.1742000000000001</v>
      </c>
      <c r="Q94" s="21">
        <f>IF(MOD($B94,10)=0,VLOOKUP($B94,'[1]R5 Analysis'!$B$16:$X$29,22,FALSE),(VLOOKUP(CEILING($B94,10),$B$6:$R$116,COLUMN()-1,FALSE)-VLOOKUP(FLOOR($B94,10),$B$6:$R$116,COLUMN()-1,FALSE))/10+Q93)</f>
        <v>6.0781999999999998</v>
      </c>
      <c r="R94" s="21">
        <f>IF(MOD($B94,10)=0,VLOOKUP($B94,'[1]R6 Analysis'!$B$16:$X$29,8,FALSE),(VLOOKUP(CEILING($B94,10),$B$6:$R$116,COLUMN()-1,FALSE)-VLOOKUP(FLOOR($B94,10),$B$6:$R$116,COLUMN()-1,FALSE))/10+R93)</f>
        <v>0.20899999999999999</v>
      </c>
      <c r="S94" s="21">
        <f>IF(MOD($B94,10)=0,VLOOKUP($B94,'[1]R6 Analysis'!$B$16:$X$29,15,FALSE),(VLOOKUP(CEILING($B94,10),$B$6:$T$116,COLUMN()-1,FALSE)-VLOOKUP(FLOOR($B94,10),$B$6:$T$116,COLUMN()-1,FALSE))/10+S93)</f>
        <v>0.58720000000000006</v>
      </c>
      <c r="T94" s="21">
        <f>IF(MOD($B94,10)=0,VLOOKUP($B94,'[1]R6 Analysis'!$B$16:$X$29,22,FALSE),(VLOOKUP(CEILING($B94,10),$B$6:$T$116,COLUMN()-1,FALSE)-VLOOKUP(FLOOR($B94,10),$B$6:$T$116,COLUMN()-1,FALSE))/10+T93)</f>
        <v>3.3388000000000013</v>
      </c>
      <c r="U94" s="21">
        <f t="shared" si="2"/>
        <v>73.727399999999989</v>
      </c>
    </row>
    <row r="95" spans="2:21">
      <c r="B95" s="18">
        <f t="shared" si="3"/>
        <v>2109</v>
      </c>
      <c r="C95" s="21">
        <f>IF(MOD($B95,10)=0,VLOOKUP($B95,'[1]R1 Analysis'!$B$16:$X$29,8,FALSE),(VLOOKUP(CEILING($B95,10),$B$6:$R$116,COLUMN()-1,FALSE)-VLOOKUP(FLOOR($B95,10),$B$6:$R$116,COLUMN()-1,FALSE))/10+C94)</f>
        <v>0.5015999999999996</v>
      </c>
      <c r="D95" s="21">
        <f>IF(MOD($B95,10)=0,VLOOKUP($B95,'[1]R1 Analysis'!$B$16:$X$29,15,FALSE),(VLOOKUP(CEILING($B95,10),$B$6:$R$116,COLUMN()-1,FALSE)-VLOOKUP(FLOOR($B95,10),$B$6:$R$116,COLUMN()-1,FALSE))/10+D94)</f>
        <v>1.5964000000000003</v>
      </c>
      <c r="E95" s="21">
        <f>IF(MOD($B95,10)=0,VLOOKUP($B95,'[1]R1 Analysis'!$B$16:$X$29,22,FALSE),(VLOOKUP(CEILING($B95,10),$B$6:$R$116,COLUMN()-1,FALSE)-VLOOKUP(FLOOR($B95,10),$B$6:$R$116,COLUMN()-1,FALSE))/10+E94)</f>
        <v>6.5090000000000021</v>
      </c>
      <c r="F95" s="21">
        <f>IF(MOD($B95,10)=0,VLOOKUP($B95,'[1]R2 Analysis'!$B$16:$X$29,8,FALSE),(VLOOKUP(CEILING($B95,10),$B$6:$R$116,COLUMN()-1,FALSE)-VLOOKUP(FLOOR($B95,10),$B$6:$R$116,COLUMN()-1,FALSE))/10+F94)</f>
        <v>1.0775999999999994</v>
      </c>
      <c r="G95" s="21">
        <f>IF(MOD($B95,10)=0,VLOOKUP($B95,'[1]R2 Analysis'!$B$16:$X$29,15,FALSE),(VLOOKUP(CEILING($B95,10),$B$6:$R$116,COLUMN()-1,FALSE)-VLOOKUP(FLOOR($B95,10),$B$6:$R$116,COLUMN()-1,FALSE))/10+G94)</f>
        <v>3.1274000000000002</v>
      </c>
      <c r="H95" s="21">
        <f>IF(MOD($B95,10)=0,VLOOKUP($B95,'[1]R2 Analysis'!$B$16:$X$29,22,FALSE),(VLOOKUP(CEILING($B95,10),$B$6:$R$116,COLUMN()-1,FALSE)-VLOOKUP(FLOOR($B95,10),$B$6:$R$116,COLUMN()-1,FALSE))/10+H94)</f>
        <v>16.893299999999996</v>
      </c>
      <c r="I95" s="21">
        <f>IF(MOD($B95,10)=0,VLOOKUP($B95,'[1]R3 Analysis'!$B$16:$X$29,8,FALSE),(VLOOKUP(CEILING($B95,10),$B$6:$R$116,COLUMN()-1,FALSE)-VLOOKUP(FLOOR($B95,10),$B$6:$R$116,COLUMN()-1,FALSE))/10+I94)</f>
        <v>1.6868000000000007</v>
      </c>
      <c r="J95" s="21">
        <f>IF(MOD($B95,10)=0,VLOOKUP($B95,'[1]R3 Analysis'!$B$16:$X$29,15,FALSE),(VLOOKUP(CEILING($B95,10),$B$6:$R$116,COLUMN()-1,FALSE)-VLOOKUP(FLOOR($B95,10),$B$6:$R$116,COLUMN()-1,FALSE))/10+J94)</f>
        <v>3.4771999999999981</v>
      </c>
      <c r="K95" s="21">
        <f>IF(MOD($B95,10)=0,VLOOKUP($B95,'[1]R3 Analysis'!$B$16:$X$29,22,FALSE),(VLOOKUP(CEILING($B95,10),$B$6:$R$116,COLUMN()-1,FALSE)-VLOOKUP(FLOOR($B95,10),$B$6:$R$116,COLUMN()-1,FALSE))/10+K94)</f>
        <v>17.737599999999993</v>
      </c>
      <c r="L95" s="21">
        <f>IF(MOD($B95,10)=0,VLOOKUP($B95,'[1]R4 Analysis'!$B$16:$X$29,8,FALSE),(VLOOKUP(CEILING($B95,10),$B$6:$R$116,COLUMN()-1,FALSE)-VLOOKUP(FLOOR($B95,10),$B$6:$R$116,COLUMN()-1,FALSE))/10+L94)</f>
        <v>0.40310000000000007</v>
      </c>
      <c r="M95" s="21">
        <f>IF(MOD($B95,10)=0,VLOOKUP($B95,'[1]R4 Analysis'!$B$16:$X$29,15,FALSE),(VLOOKUP(CEILING($B95,10),$B$6:$R$116,COLUMN()-1,FALSE)-VLOOKUP(FLOOR($B95,10),$B$6:$R$116,COLUMN()-1,FALSE))/10+M94)</f>
        <v>1.3891999999999991</v>
      </c>
      <c r="N95" s="21">
        <f>IF(MOD($B95,10)=0,VLOOKUP($B95,'[1]R4 Analysis'!$B$16:$X$29,22,FALSE),(VLOOKUP(CEILING($B95,10),$B$6:$R$116,COLUMN()-1,FALSE)-VLOOKUP(FLOOR($B95,10),$B$6:$R$116,COLUMN()-1,FALSE))/10+N94)</f>
        <v>7.2920999999999996</v>
      </c>
      <c r="O95" s="21">
        <f>IF(MOD($B95,10)=0,VLOOKUP($B95,'[1]R5 Analysis'!$B$16:$X$29,8,FALSE),(VLOOKUP(CEILING($B95,10),$B$6:$R$116,COLUMN()-1,FALSE)-VLOOKUP(FLOOR($B95,10),$B$6:$R$116,COLUMN()-1,FALSE))/10+O94)</f>
        <v>0.32470000000000021</v>
      </c>
      <c r="P95" s="21">
        <f>IF(MOD($B95,10)=0,VLOOKUP($B95,'[1]R5 Analysis'!$B$16:$X$29,15,FALSE),(VLOOKUP(CEILING($B95,10),$B$6:$R$116,COLUMN()-1,FALSE)-VLOOKUP(FLOOR($B95,10),$B$6:$R$116,COLUMN()-1,FALSE))/10+P94)</f>
        <v>1.1681000000000001</v>
      </c>
      <c r="Q95" s="21">
        <f>IF(MOD($B95,10)=0,VLOOKUP($B95,'[1]R5 Analysis'!$B$16:$X$29,22,FALSE),(VLOOKUP(CEILING($B95,10),$B$6:$R$116,COLUMN()-1,FALSE)-VLOOKUP(FLOOR($B95,10),$B$6:$R$116,COLUMN()-1,FALSE))/10+Q94)</f>
        <v>6.0465999999999998</v>
      </c>
      <c r="R95" s="21">
        <f>IF(MOD($B95,10)=0,VLOOKUP($B95,'[1]R6 Analysis'!$B$16:$X$29,8,FALSE),(VLOOKUP(CEILING($B95,10),$B$6:$R$116,COLUMN()-1,FALSE)-VLOOKUP(FLOOR($B95,10),$B$6:$R$116,COLUMN()-1,FALSE))/10+R94)</f>
        <v>0.20799999999999999</v>
      </c>
      <c r="S95" s="21">
        <f>IF(MOD($B95,10)=0,VLOOKUP($B95,'[1]R6 Analysis'!$B$16:$X$29,15,FALSE),(VLOOKUP(CEILING($B95,10),$B$6:$T$116,COLUMN()-1,FALSE)-VLOOKUP(FLOOR($B95,10),$B$6:$T$116,COLUMN()-1,FALSE))/10+S94)</f>
        <v>0.58410000000000006</v>
      </c>
      <c r="T95" s="21">
        <f>IF(MOD($B95,10)=0,VLOOKUP($B95,'[1]R6 Analysis'!$B$16:$X$29,22,FALSE),(VLOOKUP(CEILING($B95,10),$B$6:$T$116,COLUMN()-1,FALSE)-VLOOKUP(FLOOR($B95,10),$B$6:$T$116,COLUMN()-1,FALSE))/10+T94)</f>
        <v>3.3214000000000015</v>
      </c>
      <c r="U95" s="21">
        <f t="shared" si="2"/>
        <v>73.344200000000001</v>
      </c>
    </row>
    <row r="96" spans="2:21">
      <c r="B96" s="18">
        <f t="shared" si="3"/>
        <v>2110</v>
      </c>
      <c r="C96" s="21">
        <f>IF(MOD($B96,10)=0,VLOOKUP($B96,'[1]R1 Analysis'!$B$16:$X$29,8,FALSE),(VLOOKUP(CEILING($B96,10),$B$6:$R$116,COLUMN()-1,FALSE)-VLOOKUP(FLOOR($B96,10),$B$6:$R$116,COLUMN()-1,FALSE))/10+C95)</f>
        <v>0.499</v>
      </c>
      <c r="D96" s="21">
        <f>IF(MOD($B96,10)=0,VLOOKUP($B96,'[1]R1 Analysis'!$B$16:$X$29,15,FALSE),(VLOOKUP(CEILING($B96,10),$B$6:$R$116,COLUMN()-1,FALSE)-VLOOKUP(FLOOR($B96,10),$B$6:$R$116,COLUMN()-1,FALSE))/10+D95)</f>
        <v>1.5880000000000001</v>
      </c>
      <c r="E96" s="21">
        <f>IF(MOD($B96,10)=0,VLOOKUP($B96,'[1]R1 Analysis'!$B$16:$X$29,22,FALSE),(VLOOKUP(CEILING($B96,10),$B$6:$R$116,COLUMN()-1,FALSE)-VLOOKUP(FLOOR($B96,10),$B$6:$R$116,COLUMN()-1,FALSE))/10+E95)</f>
        <v>6.4749999999999996</v>
      </c>
      <c r="F96" s="21">
        <f>IF(MOD($B96,10)=0,VLOOKUP($B96,'[1]R2 Analysis'!$B$16:$X$29,8,FALSE),(VLOOKUP(CEILING($B96,10),$B$6:$R$116,COLUMN()-1,FALSE)-VLOOKUP(FLOOR($B96,10),$B$6:$R$116,COLUMN()-1,FALSE))/10+F95)</f>
        <v>1.0720000000000001</v>
      </c>
      <c r="G96" s="21">
        <f>IF(MOD($B96,10)=0,VLOOKUP($B96,'[1]R2 Analysis'!$B$16:$X$29,15,FALSE),(VLOOKUP(CEILING($B96,10),$B$6:$R$116,COLUMN()-1,FALSE)-VLOOKUP(FLOOR($B96,10),$B$6:$R$116,COLUMN()-1,FALSE))/10+G95)</f>
        <v>3.1110000000000002</v>
      </c>
      <c r="H96" s="21">
        <f>IF(MOD($B96,10)=0,VLOOKUP($B96,'[1]R2 Analysis'!$B$16:$X$29,22,FALSE),(VLOOKUP(CEILING($B96,10),$B$6:$R$116,COLUMN()-1,FALSE)-VLOOKUP(FLOOR($B96,10),$B$6:$R$116,COLUMN()-1,FALSE))/10+H95)</f>
        <v>16.805</v>
      </c>
      <c r="I96" s="21">
        <f>IF(MOD($B96,10)=0,VLOOKUP($B96,'[1]R3 Analysis'!$B$16:$X$29,8,FALSE),(VLOOKUP(CEILING($B96,10),$B$6:$R$116,COLUMN()-1,FALSE)-VLOOKUP(FLOOR($B96,10),$B$6:$R$116,COLUMN()-1,FALSE))/10+I95)</f>
        <v>1.6779999999999999</v>
      </c>
      <c r="J96" s="21">
        <f>IF(MOD($B96,10)=0,VLOOKUP($B96,'[1]R3 Analysis'!$B$16:$X$29,15,FALSE),(VLOOKUP(CEILING($B96,10),$B$6:$R$116,COLUMN()-1,FALSE)-VLOOKUP(FLOOR($B96,10),$B$6:$R$116,COLUMN()-1,FALSE))/10+J95)</f>
        <v>3.4590000000000001</v>
      </c>
      <c r="K96" s="21">
        <f>IF(MOD($B96,10)=0,VLOOKUP($B96,'[1]R3 Analysis'!$B$16:$X$29,22,FALSE),(VLOOKUP(CEILING($B96,10),$B$6:$R$116,COLUMN()-1,FALSE)-VLOOKUP(FLOOR($B96,10),$B$6:$R$116,COLUMN()-1,FALSE))/10+K95)</f>
        <v>17.645</v>
      </c>
      <c r="L96" s="21">
        <f>IF(MOD($B96,10)=0,VLOOKUP($B96,'[1]R4 Analysis'!$B$16:$X$29,8,FALSE),(VLOOKUP(CEILING($B96,10),$B$6:$R$116,COLUMN()-1,FALSE)-VLOOKUP(FLOOR($B96,10),$B$6:$R$116,COLUMN()-1,FALSE))/10+L95)</f>
        <v>0.40100000000000002</v>
      </c>
      <c r="M96" s="21">
        <f>IF(MOD($B96,10)=0,VLOOKUP($B96,'[1]R4 Analysis'!$B$16:$X$29,15,FALSE),(VLOOKUP(CEILING($B96,10),$B$6:$R$116,COLUMN()-1,FALSE)-VLOOKUP(FLOOR($B96,10),$B$6:$R$116,COLUMN()-1,FALSE))/10+M95)</f>
        <v>1.3819999999999999</v>
      </c>
      <c r="N96" s="21">
        <f>IF(MOD($B96,10)=0,VLOOKUP($B96,'[1]R4 Analysis'!$B$16:$X$29,22,FALSE),(VLOOKUP(CEILING($B96,10),$B$6:$R$116,COLUMN()-1,FALSE)-VLOOKUP(FLOOR($B96,10),$B$6:$R$116,COLUMN()-1,FALSE))/10+N95)</f>
        <v>7.2539999999999996</v>
      </c>
      <c r="O96" s="21">
        <f>IF(MOD($B96,10)=0,VLOOKUP($B96,'[1]R5 Analysis'!$B$16:$X$29,8,FALSE),(VLOOKUP(CEILING($B96,10),$B$6:$R$116,COLUMN()-1,FALSE)-VLOOKUP(FLOOR($B96,10),$B$6:$R$116,COLUMN()-1,FALSE))/10+O95)</f>
        <v>0.32300000000000001</v>
      </c>
      <c r="P96" s="21">
        <f>IF(MOD($B96,10)=0,VLOOKUP($B96,'[1]R5 Analysis'!$B$16:$X$29,15,FALSE),(VLOOKUP(CEILING($B96,10),$B$6:$R$116,COLUMN()-1,FALSE)-VLOOKUP(FLOOR($B96,10),$B$6:$R$116,COLUMN()-1,FALSE))/10+P95)</f>
        <v>1.1619999999999999</v>
      </c>
      <c r="Q96" s="21">
        <f>IF(MOD($B96,10)=0,VLOOKUP($B96,'[1]R5 Analysis'!$B$16:$X$29,22,FALSE),(VLOOKUP(CEILING($B96,10),$B$6:$R$116,COLUMN()-1,FALSE)-VLOOKUP(FLOOR($B96,10),$B$6:$R$116,COLUMN()-1,FALSE))/10+Q95)</f>
        <v>6.0149999999999997</v>
      </c>
      <c r="R96" s="21">
        <f>IF(MOD($B96,10)=0,VLOOKUP($B96,'[1]R6 Analysis'!$B$16:$X$29,8,FALSE),(VLOOKUP(CEILING($B96,10),$B$6:$R$116,COLUMN()-1,FALSE)-VLOOKUP(FLOOR($B96,10),$B$6:$R$116,COLUMN()-1,FALSE))/10+R95)</f>
        <v>0.20699999999999999</v>
      </c>
      <c r="S96" s="21">
        <f>IF(MOD($B96,10)=0,VLOOKUP($B96,'[1]R6 Analysis'!$B$16:$X$29,15,FALSE),(VLOOKUP(CEILING($B96,10),$B$6:$T$116,COLUMN()-1,FALSE)-VLOOKUP(FLOOR($B96,10),$B$6:$T$116,COLUMN()-1,FALSE))/10+S95)</f>
        <v>0.58099999999999996</v>
      </c>
      <c r="T96" s="21">
        <f>IF(MOD($B96,10)=0,VLOOKUP($B96,'[1]R6 Analysis'!$B$16:$X$29,22,FALSE),(VLOOKUP(CEILING($B96,10),$B$6:$T$116,COLUMN()-1,FALSE)-VLOOKUP(FLOOR($B96,10),$B$6:$T$116,COLUMN()-1,FALSE))/10+T95)</f>
        <v>3.3039999999999998</v>
      </c>
      <c r="U96" s="21">
        <f t="shared" si="2"/>
        <v>72.960999999999999</v>
      </c>
    </row>
    <row r="97" spans="2:21">
      <c r="B97" s="18">
        <f t="shared" si="3"/>
        <v>2111</v>
      </c>
      <c r="C97" s="21">
        <f>IF(MOD($B97,10)=0,VLOOKUP($B97,'[1]R1 Analysis'!$B$16:$X$29,8,FALSE),(VLOOKUP(CEILING($B97,10),$B$6:$R$116,COLUMN()-1,FALSE)-VLOOKUP(FLOOR($B97,10),$B$6:$R$116,COLUMN()-1,FALSE))/10+C96)</f>
        <v>0.49640000000000001</v>
      </c>
      <c r="D97" s="21">
        <f>IF(MOD($B97,10)=0,VLOOKUP($B97,'[1]R1 Analysis'!$B$16:$X$29,15,FALSE),(VLOOKUP(CEILING($B97,10),$B$6:$R$116,COLUMN()-1,FALSE)-VLOOKUP(FLOOR($B97,10),$B$6:$R$116,COLUMN()-1,FALSE))/10+D96)</f>
        <v>1.5799000000000001</v>
      </c>
      <c r="E97" s="21">
        <f>IF(MOD($B97,10)=0,VLOOKUP($B97,'[1]R1 Analysis'!$B$16:$X$29,22,FALSE),(VLOOKUP(CEILING($B97,10),$B$6:$R$116,COLUMN()-1,FALSE)-VLOOKUP(FLOOR($B97,10),$B$6:$R$116,COLUMN()-1,FALSE))/10+E96)</f>
        <v>6.4418999999999995</v>
      </c>
      <c r="F97" s="21">
        <f>IF(MOD($B97,10)=0,VLOOKUP($B97,'[1]R2 Analysis'!$B$16:$X$29,8,FALSE),(VLOOKUP(CEILING($B97,10),$B$6:$R$116,COLUMN()-1,FALSE)-VLOOKUP(FLOOR($B97,10),$B$6:$R$116,COLUMN()-1,FALSE))/10+F96)</f>
        <v>1.0665</v>
      </c>
      <c r="G97" s="21">
        <f>IF(MOD($B97,10)=0,VLOOKUP($B97,'[1]R2 Analysis'!$B$16:$X$29,15,FALSE),(VLOOKUP(CEILING($B97,10),$B$6:$R$116,COLUMN()-1,FALSE)-VLOOKUP(FLOOR($B97,10),$B$6:$R$116,COLUMN()-1,FALSE))/10+G96)</f>
        <v>3.0951000000000004</v>
      </c>
      <c r="H97" s="21">
        <f>IF(MOD($B97,10)=0,VLOOKUP($B97,'[1]R2 Analysis'!$B$16:$X$29,22,FALSE),(VLOOKUP(CEILING($B97,10),$B$6:$R$116,COLUMN()-1,FALSE)-VLOOKUP(FLOOR($B97,10),$B$6:$R$116,COLUMN()-1,FALSE))/10+H96)</f>
        <v>16.719000000000001</v>
      </c>
      <c r="I97" s="21">
        <f>IF(MOD($B97,10)=0,VLOOKUP($B97,'[1]R3 Analysis'!$B$16:$X$29,8,FALSE),(VLOOKUP(CEILING($B97,10),$B$6:$R$116,COLUMN()-1,FALSE)-VLOOKUP(FLOOR($B97,10),$B$6:$R$116,COLUMN()-1,FALSE))/10+I96)</f>
        <v>1.6694</v>
      </c>
      <c r="J97" s="21">
        <f>IF(MOD($B97,10)=0,VLOOKUP($B97,'[1]R3 Analysis'!$B$16:$X$29,15,FALSE),(VLOOKUP(CEILING($B97,10),$B$6:$R$116,COLUMN()-1,FALSE)-VLOOKUP(FLOOR($B97,10),$B$6:$R$116,COLUMN()-1,FALSE))/10+J96)</f>
        <v>3.4413</v>
      </c>
      <c r="K97" s="21">
        <f>IF(MOD($B97,10)=0,VLOOKUP($B97,'[1]R3 Analysis'!$B$16:$X$29,22,FALSE),(VLOOKUP(CEILING($B97,10),$B$6:$R$116,COLUMN()-1,FALSE)-VLOOKUP(FLOOR($B97,10),$B$6:$R$116,COLUMN()-1,FALSE))/10+K96)</f>
        <v>17.5547</v>
      </c>
      <c r="L97" s="21">
        <f>IF(MOD($B97,10)=0,VLOOKUP($B97,'[1]R4 Analysis'!$B$16:$X$29,8,FALSE),(VLOOKUP(CEILING($B97,10),$B$6:$R$116,COLUMN()-1,FALSE)-VLOOKUP(FLOOR($B97,10),$B$6:$R$116,COLUMN()-1,FALSE))/10+L96)</f>
        <v>0.39890000000000003</v>
      </c>
      <c r="M97" s="21">
        <f>IF(MOD($B97,10)=0,VLOOKUP($B97,'[1]R4 Analysis'!$B$16:$X$29,15,FALSE),(VLOOKUP(CEILING($B97,10),$B$6:$R$116,COLUMN()-1,FALSE)-VLOOKUP(FLOOR($B97,10),$B$6:$R$116,COLUMN()-1,FALSE))/10+M96)</f>
        <v>1.3748999999999998</v>
      </c>
      <c r="N97" s="21">
        <f>IF(MOD($B97,10)=0,VLOOKUP($B97,'[1]R4 Analysis'!$B$16:$X$29,22,FALSE),(VLOOKUP(CEILING($B97,10),$B$6:$R$116,COLUMN()-1,FALSE)-VLOOKUP(FLOOR($B97,10),$B$6:$R$116,COLUMN()-1,FALSE))/10+N96)</f>
        <v>7.2168999999999999</v>
      </c>
      <c r="O97" s="21">
        <f>IF(MOD($B97,10)=0,VLOOKUP($B97,'[1]R5 Analysis'!$B$16:$X$29,8,FALSE),(VLOOKUP(CEILING($B97,10),$B$6:$R$116,COLUMN()-1,FALSE)-VLOOKUP(FLOOR($B97,10),$B$6:$R$116,COLUMN()-1,FALSE))/10+O96)</f>
        <v>0.32140000000000002</v>
      </c>
      <c r="P97" s="21">
        <f>IF(MOD($B97,10)=0,VLOOKUP($B97,'[1]R5 Analysis'!$B$16:$X$29,15,FALSE),(VLOOKUP(CEILING($B97,10),$B$6:$R$116,COLUMN()-1,FALSE)-VLOOKUP(FLOOR($B97,10),$B$6:$R$116,COLUMN()-1,FALSE))/10+P96)</f>
        <v>1.1559999999999999</v>
      </c>
      <c r="Q97" s="21">
        <f>IF(MOD($B97,10)=0,VLOOKUP($B97,'[1]R5 Analysis'!$B$16:$X$29,22,FALSE),(VLOOKUP(CEILING($B97,10),$B$6:$R$116,COLUMN()-1,FALSE)-VLOOKUP(FLOOR($B97,10),$B$6:$R$116,COLUMN()-1,FALSE))/10+Q96)</f>
        <v>5.9841999999999995</v>
      </c>
      <c r="R97" s="21">
        <f>IF(MOD($B97,10)=0,VLOOKUP($B97,'[1]R6 Analysis'!$B$16:$X$29,8,FALSE),(VLOOKUP(CEILING($B97,10),$B$6:$R$116,COLUMN()-1,FALSE)-VLOOKUP(FLOOR($B97,10),$B$6:$R$116,COLUMN()-1,FALSE))/10+R96)</f>
        <v>0.2059</v>
      </c>
      <c r="S97" s="21">
        <f>IF(MOD($B97,10)=0,VLOOKUP($B97,'[1]R6 Analysis'!$B$16:$X$29,15,FALSE),(VLOOKUP(CEILING($B97,10),$B$6:$T$116,COLUMN()-1,FALSE)-VLOOKUP(FLOOR($B97,10),$B$6:$T$116,COLUMN()-1,FALSE))/10+S96)</f>
        <v>0.57809999999999995</v>
      </c>
      <c r="T97" s="21">
        <f>IF(MOD($B97,10)=0,VLOOKUP($B97,'[1]R6 Analysis'!$B$16:$X$29,22,FALSE),(VLOOKUP(CEILING($B97,10),$B$6:$T$116,COLUMN()-1,FALSE)-VLOOKUP(FLOOR($B97,10),$B$6:$T$116,COLUMN()-1,FALSE))/10+T96)</f>
        <v>3.2870999999999997</v>
      </c>
      <c r="U97" s="21">
        <f t="shared" si="2"/>
        <v>72.587599999999995</v>
      </c>
    </row>
    <row r="98" spans="2:21">
      <c r="B98" s="18">
        <f t="shared" si="3"/>
        <v>2112</v>
      </c>
      <c r="C98" s="21">
        <f>IF(MOD($B98,10)=0,VLOOKUP($B98,'[1]R1 Analysis'!$B$16:$X$29,8,FALSE),(VLOOKUP(CEILING($B98,10),$B$6:$R$116,COLUMN()-1,FALSE)-VLOOKUP(FLOOR($B98,10),$B$6:$R$116,COLUMN()-1,FALSE))/10+C97)</f>
        <v>0.49380000000000002</v>
      </c>
      <c r="D98" s="21">
        <f>IF(MOD($B98,10)=0,VLOOKUP($B98,'[1]R1 Analysis'!$B$16:$X$29,15,FALSE),(VLOOKUP(CEILING($B98,10),$B$6:$R$116,COLUMN()-1,FALSE)-VLOOKUP(FLOOR($B98,10),$B$6:$R$116,COLUMN()-1,FALSE))/10+D97)</f>
        <v>1.5718000000000001</v>
      </c>
      <c r="E98" s="21">
        <f>IF(MOD($B98,10)=0,VLOOKUP($B98,'[1]R1 Analysis'!$B$16:$X$29,22,FALSE),(VLOOKUP(CEILING($B98,10),$B$6:$R$116,COLUMN()-1,FALSE)-VLOOKUP(FLOOR($B98,10),$B$6:$R$116,COLUMN()-1,FALSE))/10+E97)</f>
        <v>6.4087999999999994</v>
      </c>
      <c r="F98" s="21">
        <f>IF(MOD($B98,10)=0,VLOOKUP($B98,'[1]R2 Analysis'!$B$16:$X$29,8,FALSE),(VLOOKUP(CEILING($B98,10),$B$6:$R$116,COLUMN()-1,FALSE)-VLOOKUP(FLOOR($B98,10),$B$6:$R$116,COLUMN()-1,FALSE))/10+F97)</f>
        <v>1.0609999999999999</v>
      </c>
      <c r="G98" s="21">
        <f>IF(MOD($B98,10)=0,VLOOKUP($B98,'[1]R2 Analysis'!$B$16:$X$29,15,FALSE),(VLOOKUP(CEILING($B98,10),$B$6:$R$116,COLUMN()-1,FALSE)-VLOOKUP(FLOOR($B98,10),$B$6:$R$116,COLUMN()-1,FALSE))/10+G97)</f>
        <v>3.0792000000000002</v>
      </c>
      <c r="H98" s="21">
        <f>IF(MOD($B98,10)=0,VLOOKUP($B98,'[1]R2 Analysis'!$B$16:$X$29,22,FALSE),(VLOOKUP(CEILING($B98,10),$B$6:$R$116,COLUMN()-1,FALSE)-VLOOKUP(FLOOR($B98,10),$B$6:$R$116,COLUMN()-1,FALSE))/10+H97)</f>
        <v>16.633000000000003</v>
      </c>
      <c r="I98" s="21">
        <f>IF(MOD($B98,10)=0,VLOOKUP($B98,'[1]R3 Analysis'!$B$16:$X$29,8,FALSE),(VLOOKUP(CEILING($B98,10),$B$6:$R$116,COLUMN()-1,FALSE)-VLOOKUP(FLOOR($B98,10),$B$6:$R$116,COLUMN()-1,FALSE))/10+I97)</f>
        <v>1.6608000000000001</v>
      </c>
      <c r="J98" s="21">
        <f>IF(MOD($B98,10)=0,VLOOKUP($B98,'[1]R3 Analysis'!$B$16:$X$29,15,FALSE),(VLOOKUP(CEILING($B98,10),$B$6:$R$116,COLUMN()-1,FALSE)-VLOOKUP(FLOOR($B98,10),$B$6:$R$116,COLUMN()-1,FALSE))/10+J97)</f>
        <v>3.4236</v>
      </c>
      <c r="K98" s="21">
        <f>IF(MOD($B98,10)=0,VLOOKUP($B98,'[1]R3 Analysis'!$B$16:$X$29,22,FALSE),(VLOOKUP(CEILING($B98,10),$B$6:$R$116,COLUMN()-1,FALSE)-VLOOKUP(FLOOR($B98,10),$B$6:$R$116,COLUMN()-1,FALSE))/10+K97)</f>
        <v>17.464400000000001</v>
      </c>
      <c r="L98" s="21">
        <f>IF(MOD($B98,10)=0,VLOOKUP($B98,'[1]R4 Analysis'!$B$16:$X$29,8,FALSE),(VLOOKUP(CEILING($B98,10),$B$6:$R$116,COLUMN()-1,FALSE)-VLOOKUP(FLOOR($B98,10),$B$6:$R$116,COLUMN()-1,FALSE))/10+L97)</f>
        <v>0.39680000000000004</v>
      </c>
      <c r="M98" s="21">
        <f>IF(MOD($B98,10)=0,VLOOKUP($B98,'[1]R4 Analysis'!$B$16:$X$29,15,FALSE),(VLOOKUP(CEILING($B98,10),$B$6:$R$116,COLUMN()-1,FALSE)-VLOOKUP(FLOOR($B98,10),$B$6:$R$116,COLUMN()-1,FALSE))/10+M97)</f>
        <v>1.3677999999999999</v>
      </c>
      <c r="N98" s="21">
        <f>IF(MOD($B98,10)=0,VLOOKUP($B98,'[1]R4 Analysis'!$B$16:$X$29,22,FALSE),(VLOOKUP(CEILING($B98,10),$B$6:$R$116,COLUMN()-1,FALSE)-VLOOKUP(FLOOR($B98,10),$B$6:$R$116,COLUMN()-1,FALSE))/10+N97)</f>
        <v>7.1798000000000002</v>
      </c>
      <c r="O98" s="21">
        <f>IF(MOD($B98,10)=0,VLOOKUP($B98,'[1]R5 Analysis'!$B$16:$X$29,8,FALSE),(VLOOKUP(CEILING($B98,10),$B$6:$R$116,COLUMN()-1,FALSE)-VLOOKUP(FLOOR($B98,10),$B$6:$R$116,COLUMN()-1,FALSE))/10+O97)</f>
        <v>0.31980000000000003</v>
      </c>
      <c r="P98" s="21">
        <f>IF(MOD($B98,10)=0,VLOOKUP($B98,'[1]R5 Analysis'!$B$16:$X$29,15,FALSE),(VLOOKUP(CEILING($B98,10),$B$6:$R$116,COLUMN()-1,FALSE)-VLOOKUP(FLOOR($B98,10),$B$6:$R$116,COLUMN()-1,FALSE))/10+P97)</f>
        <v>1.1499999999999999</v>
      </c>
      <c r="Q98" s="21">
        <f>IF(MOD($B98,10)=0,VLOOKUP($B98,'[1]R5 Analysis'!$B$16:$X$29,22,FALSE),(VLOOKUP(CEILING($B98,10),$B$6:$R$116,COLUMN()-1,FALSE)-VLOOKUP(FLOOR($B98,10),$B$6:$R$116,COLUMN()-1,FALSE))/10+Q97)</f>
        <v>5.9533999999999994</v>
      </c>
      <c r="R98" s="21">
        <f>IF(MOD($B98,10)=0,VLOOKUP($B98,'[1]R6 Analysis'!$B$16:$X$29,8,FALSE),(VLOOKUP(CEILING($B98,10),$B$6:$R$116,COLUMN()-1,FALSE)-VLOOKUP(FLOOR($B98,10),$B$6:$R$116,COLUMN()-1,FALSE))/10+R97)</f>
        <v>0.20480000000000001</v>
      </c>
      <c r="S98" s="21">
        <f>IF(MOD($B98,10)=0,VLOOKUP($B98,'[1]R6 Analysis'!$B$16:$X$29,15,FALSE),(VLOOKUP(CEILING($B98,10),$B$6:$T$116,COLUMN()-1,FALSE)-VLOOKUP(FLOOR($B98,10),$B$6:$T$116,COLUMN()-1,FALSE))/10+S97)</f>
        <v>0.57519999999999993</v>
      </c>
      <c r="T98" s="21">
        <f>IF(MOD($B98,10)=0,VLOOKUP($B98,'[1]R6 Analysis'!$B$16:$X$29,22,FALSE),(VLOOKUP(CEILING($B98,10),$B$6:$T$116,COLUMN()-1,FALSE)-VLOOKUP(FLOOR($B98,10),$B$6:$T$116,COLUMN()-1,FALSE))/10+T97)</f>
        <v>3.2701999999999996</v>
      </c>
      <c r="U98" s="21">
        <f t="shared" si="2"/>
        <v>72.214200000000005</v>
      </c>
    </row>
    <row r="99" spans="2:21">
      <c r="B99" s="18">
        <f t="shared" si="3"/>
        <v>2113</v>
      </c>
      <c r="C99" s="21">
        <f>IF(MOD($B99,10)=0,VLOOKUP($B99,'[1]R1 Analysis'!$B$16:$X$29,8,FALSE),(VLOOKUP(CEILING($B99,10),$B$6:$R$116,COLUMN()-1,FALSE)-VLOOKUP(FLOOR($B99,10),$B$6:$R$116,COLUMN()-1,FALSE))/10+C98)</f>
        <v>0.49120000000000003</v>
      </c>
      <c r="D99" s="21">
        <f>IF(MOD($B99,10)=0,VLOOKUP($B99,'[1]R1 Analysis'!$B$16:$X$29,15,FALSE),(VLOOKUP(CEILING($B99,10),$B$6:$R$116,COLUMN()-1,FALSE)-VLOOKUP(FLOOR($B99,10),$B$6:$R$116,COLUMN()-1,FALSE))/10+D98)</f>
        <v>1.5637000000000001</v>
      </c>
      <c r="E99" s="21">
        <f>IF(MOD($B99,10)=0,VLOOKUP($B99,'[1]R1 Analysis'!$B$16:$X$29,22,FALSE),(VLOOKUP(CEILING($B99,10),$B$6:$R$116,COLUMN()-1,FALSE)-VLOOKUP(FLOOR($B99,10),$B$6:$R$116,COLUMN()-1,FALSE))/10+E98)</f>
        <v>6.3756999999999993</v>
      </c>
      <c r="F99" s="21">
        <f>IF(MOD($B99,10)=0,VLOOKUP($B99,'[1]R2 Analysis'!$B$16:$X$29,8,FALSE),(VLOOKUP(CEILING($B99,10),$B$6:$R$116,COLUMN()-1,FALSE)-VLOOKUP(FLOOR($B99,10),$B$6:$R$116,COLUMN()-1,FALSE))/10+F98)</f>
        <v>1.0554999999999999</v>
      </c>
      <c r="G99" s="21">
        <f>IF(MOD($B99,10)=0,VLOOKUP($B99,'[1]R2 Analysis'!$B$16:$X$29,15,FALSE),(VLOOKUP(CEILING($B99,10),$B$6:$R$116,COLUMN()-1,FALSE)-VLOOKUP(FLOOR($B99,10),$B$6:$R$116,COLUMN()-1,FALSE))/10+G98)</f>
        <v>3.0632999999999999</v>
      </c>
      <c r="H99" s="21">
        <f>IF(MOD($B99,10)=0,VLOOKUP($B99,'[1]R2 Analysis'!$B$16:$X$29,22,FALSE),(VLOOKUP(CEILING($B99,10),$B$6:$R$116,COLUMN()-1,FALSE)-VLOOKUP(FLOOR($B99,10),$B$6:$R$116,COLUMN()-1,FALSE))/10+H98)</f>
        <v>16.547000000000004</v>
      </c>
      <c r="I99" s="21">
        <f>IF(MOD($B99,10)=0,VLOOKUP($B99,'[1]R3 Analysis'!$B$16:$X$29,8,FALSE),(VLOOKUP(CEILING($B99,10),$B$6:$R$116,COLUMN()-1,FALSE)-VLOOKUP(FLOOR($B99,10),$B$6:$R$116,COLUMN()-1,FALSE))/10+I98)</f>
        <v>1.6522000000000001</v>
      </c>
      <c r="J99" s="21">
        <f>IF(MOD($B99,10)=0,VLOOKUP($B99,'[1]R3 Analysis'!$B$16:$X$29,15,FALSE),(VLOOKUP(CEILING($B99,10),$B$6:$R$116,COLUMN()-1,FALSE)-VLOOKUP(FLOOR($B99,10),$B$6:$R$116,COLUMN()-1,FALSE))/10+J98)</f>
        <v>3.4058999999999999</v>
      </c>
      <c r="K99" s="21">
        <f>IF(MOD($B99,10)=0,VLOOKUP($B99,'[1]R3 Analysis'!$B$16:$X$29,22,FALSE),(VLOOKUP(CEILING($B99,10),$B$6:$R$116,COLUMN()-1,FALSE)-VLOOKUP(FLOOR($B99,10),$B$6:$R$116,COLUMN()-1,FALSE))/10+K98)</f>
        <v>17.374100000000002</v>
      </c>
      <c r="L99" s="21">
        <f>IF(MOD($B99,10)=0,VLOOKUP($B99,'[1]R4 Analysis'!$B$16:$X$29,8,FALSE),(VLOOKUP(CEILING($B99,10),$B$6:$R$116,COLUMN()-1,FALSE)-VLOOKUP(FLOOR($B99,10),$B$6:$R$116,COLUMN()-1,FALSE))/10+L98)</f>
        <v>0.39470000000000005</v>
      </c>
      <c r="M99" s="21">
        <f>IF(MOD($B99,10)=0,VLOOKUP($B99,'[1]R4 Analysis'!$B$16:$X$29,15,FALSE),(VLOOKUP(CEILING($B99,10),$B$6:$R$116,COLUMN()-1,FALSE)-VLOOKUP(FLOOR($B99,10),$B$6:$R$116,COLUMN()-1,FALSE))/10+M98)</f>
        <v>1.3607</v>
      </c>
      <c r="N99" s="21">
        <f>IF(MOD($B99,10)=0,VLOOKUP($B99,'[1]R4 Analysis'!$B$16:$X$29,22,FALSE),(VLOOKUP(CEILING($B99,10),$B$6:$R$116,COLUMN()-1,FALSE)-VLOOKUP(FLOOR($B99,10),$B$6:$R$116,COLUMN()-1,FALSE))/10+N98)</f>
        <v>7.1427000000000005</v>
      </c>
      <c r="O99" s="21">
        <f>IF(MOD($B99,10)=0,VLOOKUP($B99,'[1]R5 Analysis'!$B$16:$X$29,8,FALSE),(VLOOKUP(CEILING($B99,10),$B$6:$R$116,COLUMN()-1,FALSE)-VLOOKUP(FLOOR($B99,10),$B$6:$R$116,COLUMN()-1,FALSE))/10+O98)</f>
        <v>0.31820000000000004</v>
      </c>
      <c r="P99" s="21">
        <f>IF(MOD($B99,10)=0,VLOOKUP($B99,'[1]R5 Analysis'!$B$16:$X$29,15,FALSE),(VLOOKUP(CEILING($B99,10),$B$6:$R$116,COLUMN()-1,FALSE)-VLOOKUP(FLOOR($B99,10),$B$6:$R$116,COLUMN()-1,FALSE))/10+P98)</f>
        <v>1.1439999999999999</v>
      </c>
      <c r="Q99" s="21">
        <f>IF(MOD($B99,10)=0,VLOOKUP($B99,'[1]R5 Analysis'!$B$16:$X$29,22,FALSE),(VLOOKUP(CEILING($B99,10),$B$6:$R$116,COLUMN()-1,FALSE)-VLOOKUP(FLOOR($B99,10),$B$6:$R$116,COLUMN()-1,FALSE))/10+Q98)</f>
        <v>5.9225999999999992</v>
      </c>
      <c r="R99" s="21">
        <f>IF(MOD($B99,10)=0,VLOOKUP($B99,'[1]R6 Analysis'!$B$16:$X$29,8,FALSE),(VLOOKUP(CEILING($B99,10),$B$6:$R$116,COLUMN()-1,FALSE)-VLOOKUP(FLOOR($B99,10),$B$6:$R$116,COLUMN()-1,FALSE))/10+R98)</f>
        <v>0.20370000000000002</v>
      </c>
      <c r="S99" s="21">
        <f>IF(MOD($B99,10)=0,VLOOKUP($B99,'[1]R6 Analysis'!$B$16:$X$29,15,FALSE),(VLOOKUP(CEILING($B99,10),$B$6:$T$116,COLUMN()-1,FALSE)-VLOOKUP(FLOOR($B99,10),$B$6:$T$116,COLUMN()-1,FALSE))/10+S98)</f>
        <v>0.57229999999999992</v>
      </c>
      <c r="T99" s="21">
        <f>IF(MOD($B99,10)=0,VLOOKUP($B99,'[1]R6 Analysis'!$B$16:$X$29,22,FALSE),(VLOOKUP(CEILING($B99,10),$B$6:$T$116,COLUMN()-1,FALSE)-VLOOKUP(FLOOR($B99,10),$B$6:$T$116,COLUMN()-1,FALSE))/10+T98)</f>
        <v>3.2532999999999994</v>
      </c>
      <c r="U99" s="21">
        <f t="shared" si="2"/>
        <v>71.840800000000002</v>
      </c>
    </row>
    <row r="100" spans="2:21">
      <c r="B100" s="18">
        <f t="shared" si="3"/>
        <v>2114</v>
      </c>
      <c r="C100" s="21">
        <f>IF(MOD($B100,10)=0,VLOOKUP($B100,'[1]R1 Analysis'!$B$16:$X$29,8,FALSE),(VLOOKUP(CEILING($B100,10),$B$6:$R$116,COLUMN()-1,FALSE)-VLOOKUP(FLOOR($B100,10),$B$6:$R$116,COLUMN()-1,FALSE))/10+C99)</f>
        <v>0.48860000000000003</v>
      </c>
      <c r="D100" s="21">
        <f>IF(MOD($B100,10)=0,VLOOKUP($B100,'[1]R1 Analysis'!$B$16:$X$29,15,FALSE),(VLOOKUP(CEILING($B100,10),$B$6:$R$116,COLUMN()-1,FALSE)-VLOOKUP(FLOOR($B100,10),$B$6:$R$116,COLUMN()-1,FALSE))/10+D99)</f>
        <v>1.5556000000000001</v>
      </c>
      <c r="E100" s="21">
        <f>IF(MOD($B100,10)=0,VLOOKUP($B100,'[1]R1 Analysis'!$B$16:$X$29,22,FALSE),(VLOOKUP(CEILING($B100,10),$B$6:$R$116,COLUMN()-1,FALSE)-VLOOKUP(FLOOR($B100,10),$B$6:$R$116,COLUMN()-1,FALSE))/10+E99)</f>
        <v>6.3425999999999991</v>
      </c>
      <c r="F100" s="21">
        <f>IF(MOD($B100,10)=0,VLOOKUP($B100,'[1]R2 Analysis'!$B$16:$X$29,8,FALSE),(VLOOKUP(CEILING($B100,10),$B$6:$R$116,COLUMN()-1,FALSE)-VLOOKUP(FLOOR($B100,10),$B$6:$R$116,COLUMN()-1,FALSE))/10+F99)</f>
        <v>1.0499999999999998</v>
      </c>
      <c r="G100" s="21">
        <f>IF(MOD($B100,10)=0,VLOOKUP($B100,'[1]R2 Analysis'!$B$16:$X$29,15,FALSE),(VLOOKUP(CEILING($B100,10),$B$6:$R$116,COLUMN()-1,FALSE)-VLOOKUP(FLOOR($B100,10),$B$6:$R$116,COLUMN()-1,FALSE))/10+G99)</f>
        <v>3.0473999999999997</v>
      </c>
      <c r="H100" s="21">
        <f>IF(MOD($B100,10)=0,VLOOKUP($B100,'[1]R2 Analysis'!$B$16:$X$29,22,FALSE),(VLOOKUP(CEILING($B100,10),$B$6:$R$116,COLUMN()-1,FALSE)-VLOOKUP(FLOOR($B100,10),$B$6:$R$116,COLUMN()-1,FALSE))/10+H99)</f>
        <v>16.461000000000006</v>
      </c>
      <c r="I100" s="21">
        <f>IF(MOD($B100,10)=0,VLOOKUP($B100,'[1]R3 Analysis'!$B$16:$X$29,8,FALSE),(VLOOKUP(CEILING($B100,10),$B$6:$R$116,COLUMN()-1,FALSE)-VLOOKUP(FLOOR($B100,10),$B$6:$R$116,COLUMN()-1,FALSE))/10+I99)</f>
        <v>1.6436000000000002</v>
      </c>
      <c r="J100" s="21">
        <f>IF(MOD($B100,10)=0,VLOOKUP($B100,'[1]R3 Analysis'!$B$16:$X$29,15,FALSE),(VLOOKUP(CEILING($B100,10),$B$6:$R$116,COLUMN()-1,FALSE)-VLOOKUP(FLOOR($B100,10),$B$6:$R$116,COLUMN()-1,FALSE))/10+J99)</f>
        <v>3.3881999999999999</v>
      </c>
      <c r="K100" s="21">
        <f>IF(MOD($B100,10)=0,VLOOKUP($B100,'[1]R3 Analysis'!$B$16:$X$29,22,FALSE),(VLOOKUP(CEILING($B100,10),$B$6:$R$116,COLUMN()-1,FALSE)-VLOOKUP(FLOOR($B100,10),$B$6:$R$116,COLUMN()-1,FALSE))/10+K99)</f>
        <v>17.283800000000003</v>
      </c>
      <c r="L100" s="21">
        <f>IF(MOD($B100,10)=0,VLOOKUP($B100,'[1]R4 Analysis'!$B$16:$X$29,8,FALSE),(VLOOKUP(CEILING($B100,10),$B$6:$R$116,COLUMN()-1,FALSE)-VLOOKUP(FLOOR($B100,10),$B$6:$R$116,COLUMN()-1,FALSE))/10+L99)</f>
        <v>0.39260000000000006</v>
      </c>
      <c r="M100" s="21">
        <f>IF(MOD($B100,10)=0,VLOOKUP($B100,'[1]R4 Analysis'!$B$16:$X$29,15,FALSE),(VLOOKUP(CEILING($B100,10),$B$6:$R$116,COLUMN()-1,FALSE)-VLOOKUP(FLOOR($B100,10),$B$6:$R$116,COLUMN()-1,FALSE))/10+M99)</f>
        <v>1.3536000000000001</v>
      </c>
      <c r="N100" s="21">
        <f>IF(MOD($B100,10)=0,VLOOKUP($B100,'[1]R4 Analysis'!$B$16:$X$29,22,FALSE),(VLOOKUP(CEILING($B100,10),$B$6:$R$116,COLUMN()-1,FALSE)-VLOOKUP(FLOOR($B100,10),$B$6:$R$116,COLUMN()-1,FALSE))/10+N99)</f>
        <v>7.1056000000000008</v>
      </c>
      <c r="O100" s="21">
        <f>IF(MOD($B100,10)=0,VLOOKUP($B100,'[1]R5 Analysis'!$B$16:$X$29,8,FALSE),(VLOOKUP(CEILING($B100,10),$B$6:$R$116,COLUMN()-1,FALSE)-VLOOKUP(FLOOR($B100,10),$B$6:$R$116,COLUMN()-1,FALSE))/10+O99)</f>
        <v>0.31660000000000005</v>
      </c>
      <c r="P100" s="21">
        <f>IF(MOD($B100,10)=0,VLOOKUP($B100,'[1]R5 Analysis'!$B$16:$X$29,15,FALSE),(VLOOKUP(CEILING($B100,10),$B$6:$R$116,COLUMN()-1,FALSE)-VLOOKUP(FLOOR($B100,10),$B$6:$R$116,COLUMN()-1,FALSE))/10+P99)</f>
        <v>1.1379999999999999</v>
      </c>
      <c r="Q100" s="21">
        <f>IF(MOD($B100,10)=0,VLOOKUP($B100,'[1]R5 Analysis'!$B$16:$X$29,22,FALSE),(VLOOKUP(CEILING($B100,10),$B$6:$R$116,COLUMN()-1,FALSE)-VLOOKUP(FLOOR($B100,10),$B$6:$R$116,COLUMN()-1,FALSE))/10+Q99)</f>
        <v>5.891799999999999</v>
      </c>
      <c r="R100" s="21">
        <f>IF(MOD($B100,10)=0,VLOOKUP($B100,'[1]R6 Analysis'!$B$16:$X$29,8,FALSE),(VLOOKUP(CEILING($B100,10),$B$6:$R$116,COLUMN()-1,FALSE)-VLOOKUP(FLOOR($B100,10),$B$6:$R$116,COLUMN()-1,FALSE))/10+R99)</f>
        <v>0.20260000000000003</v>
      </c>
      <c r="S100" s="21">
        <f>IF(MOD($B100,10)=0,VLOOKUP($B100,'[1]R6 Analysis'!$B$16:$X$29,15,FALSE),(VLOOKUP(CEILING($B100,10),$B$6:$T$116,COLUMN()-1,FALSE)-VLOOKUP(FLOOR($B100,10),$B$6:$T$116,COLUMN()-1,FALSE))/10+S99)</f>
        <v>0.56939999999999991</v>
      </c>
      <c r="T100" s="21">
        <f>IF(MOD($B100,10)=0,VLOOKUP($B100,'[1]R6 Analysis'!$B$16:$X$29,22,FALSE),(VLOOKUP(CEILING($B100,10),$B$6:$T$116,COLUMN()-1,FALSE)-VLOOKUP(FLOOR($B100,10),$B$6:$T$116,COLUMN()-1,FALSE))/10+T99)</f>
        <v>3.2363999999999993</v>
      </c>
      <c r="U100" s="21">
        <f t="shared" si="2"/>
        <v>71.467400000000012</v>
      </c>
    </row>
    <row r="101" spans="2:21">
      <c r="B101" s="18">
        <f t="shared" si="3"/>
        <v>2115</v>
      </c>
      <c r="C101" s="21">
        <f>IF(MOD($B101,10)=0,VLOOKUP($B101,'[1]R1 Analysis'!$B$16:$X$29,8,FALSE),(VLOOKUP(CEILING($B101,10),$B$6:$R$116,COLUMN()-1,FALSE)-VLOOKUP(FLOOR($B101,10),$B$6:$R$116,COLUMN()-1,FALSE))/10+C100)</f>
        <v>0.48600000000000004</v>
      </c>
      <c r="D101" s="21">
        <f>IF(MOD($B101,10)=0,VLOOKUP($B101,'[1]R1 Analysis'!$B$16:$X$29,15,FALSE),(VLOOKUP(CEILING($B101,10),$B$6:$R$116,COLUMN()-1,FALSE)-VLOOKUP(FLOOR($B101,10),$B$6:$R$116,COLUMN()-1,FALSE))/10+D100)</f>
        <v>1.5475000000000001</v>
      </c>
      <c r="E101" s="21">
        <f>IF(MOD($B101,10)=0,VLOOKUP($B101,'[1]R1 Analysis'!$B$16:$X$29,22,FALSE),(VLOOKUP(CEILING($B101,10),$B$6:$R$116,COLUMN()-1,FALSE)-VLOOKUP(FLOOR($B101,10),$B$6:$R$116,COLUMN()-1,FALSE))/10+E100)</f>
        <v>6.309499999999999</v>
      </c>
      <c r="F101" s="21">
        <f>IF(MOD($B101,10)=0,VLOOKUP($B101,'[1]R2 Analysis'!$B$16:$X$29,8,FALSE),(VLOOKUP(CEILING($B101,10),$B$6:$R$116,COLUMN()-1,FALSE)-VLOOKUP(FLOOR($B101,10),$B$6:$R$116,COLUMN()-1,FALSE))/10+F100)</f>
        <v>1.0444999999999998</v>
      </c>
      <c r="G101" s="21">
        <f>IF(MOD($B101,10)=0,VLOOKUP($B101,'[1]R2 Analysis'!$B$16:$X$29,15,FALSE),(VLOOKUP(CEILING($B101,10),$B$6:$R$116,COLUMN()-1,FALSE)-VLOOKUP(FLOOR($B101,10),$B$6:$R$116,COLUMN()-1,FALSE))/10+G100)</f>
        <v>3.0314999999999994</v>
      </c>
      <c r="H101" s="21">
        <f>IF(MOD($B101,10)=0,VLOOKUP($B101,'[1]R2 Analysis'!$B$16:$X$29,22,FALSE),(VLOOKUP(CEILING($B101,10),$B$6:$R$116,COLUMN()-1,FALSE)-VLOOKUP(FLOOR($B101,10),$B$6:$R$116,COLUMN()-1,FALSE))/10+H100)</f>
        <v>16.375000000000007</v>
      </c>
      <c r="I101" s="21">
        <f>IF(MOD($B101,10)=0,VLOOKUP($B101,'[1]R3 Analysis'!$B$16:$X$29,8,FALSE),(VLOOKUP(CEILING($B101,10),$B$6:$R$116,COLUMN()-1,FALSE)-VLOOKUP(FLOOR($B101,10),$B$6:$R$116,COLUMN()-1,FALSE))/10+I100)</f>
        <v>1.6350000000000002</v>
      </c>
      <c r="J101" s="21">
        <f>IF(MOD($B101,10)=0,VLOOKUP($B101,'[1]R3 Analysis'!$B$16:$X$29,15,FALSE),(VLOOKUP(CEILING($B101,10),$B$6:$R$116,COLUMN()-1,FALSE)-VLOOKUP(FLOOR($B101,10),$B$6:$R$116,COLUMN()-1,FALSE))/10+J100)</f>
        <v>3.3704999999999998</v>
      </c>
      <c r="K101" s="21">
        <f>IF(MOD($B101,10)=0,VLOOKUP($B101,'[1]R3 Analysis'!$B$16:$X$29,22,FALSE),(VLOOKUP(CEILING($B101,10),$B$6:$R$116,COLUMN()-1,FALSE)-VLOOKUP(FLOOR($B101,10),$B$6:$R$116,COLUMN()-1,FALSE))/10+K100)</f>
        <v>17.193500000000004</v>
      </c>
      <c r="L101" s="21">
        <f>IF(MOD($B101,10)=0,VLOOKUP($B101,'[1]R4 Analysis'!$B$16:$X$29,8,FALSE),(VLOOKUP(CEILING($B101,10),$B$6:$R$116,COLUMN()-1,FALSE)-VLOOKUP(FLOOR($B101,10),$B$6:$R$116,COLUMN()-1,FALSE))/10+L100)</f>
        <v>0.39050000000000007</v>
      </c>
      <c r="M101" s="21">
        <f>IF(MOD($B101,10)=0,VLOOKUP($B101,'[1]R4 Analysis'!$B$16:$X$29,15,FALSE),(VLOOKUP(CEILING($B101,10),$B$6:$R$116,COLUMN()-1,FALSE)-VLOOKUP(FLOOR($B101,10),$B$6:$R$116,COLUMN()-1,FALSE))/10+M100)</f>
        <v>1.3465000000000003</v>
      </c>
      <c r="N101" s="21">
        <f>IF(MOD($B101,10)=0,VLOOKUP($B101,'[1]R4 Analysis'!$B$16:$X$29,22,FALSE),(VLOOKUP(CEILING($B101,10),$B$6:$R$116,COLUMN()-1,FALSE)-VLOOKUP(FLOOR($B101,10),$B$6:$R$116,COLUMN()-1,FALSE))/10+N100)</f>
        <v>7.0685000000000011</v>
      </c>
      <c r="O101" s="21">
        <f>IF(MOD($B101,10)=0,VLOOKUP($B101,'[1]R5 Analysis'!$B$16:$X$29,8,FALSE),(VLOOKUP(CEILING($B101,10),$B$6:$R$116,COLUMN()-1,FALSE)-VLOOKUP(FLOOR($B101,10),$B$6:$R$116,COLUMN()-1,FALSE))/10+O100)</f>
        <v>0.31500000000000006</v>
      </c>
      <c r="P101" s="21">
        <f>IF(MOD($B101,10)=0,VLOOKUP($B101,'[1]R5 Analysis'!$B$16:$X$29,15,FALSE),(VLOOKUP(CEILING($B101,10),$B$6:$R$116,COLUMN()-1,FALSE)-VLOOKUP(FLOOR($B101,10),$B$6:$R$116,COLUMN()-1,FALSE))/10+P100)</f>
        <v>1.1319999999999999</v>
      </c>
      <c r="Q101" s="21">
        <f>IF(MOD($B101,10)=0,VLOOKUP($B101,'[1]R5 Analysis'!$B$16:$X$29,22,FALSE),(VLOOKUP(CEILING($B101,10),$B$6:$R$116,COLUMN()-1,FALSE)-VLOOKUP(FLOOR($B101,10),$B$6:$R$116,COLUMN()-1,FALSE))/10+Q100)</f>
        <v>5.8609999999999989</v>
      </c>
      <c r="R101" s="21">
        <f>IF(MOD($B101,10)=0,VLOOKUP($B101,'[1]R6 Analysis'!$B$16:$X$29,8,FALSE),(VLOOKUP(CEILING($B101,10),$B$6:$R$116,COLUMN()-1,FALSE)-VLOOKUP(FLOOR($B101,10),$B$6:$R$116,COLUMN()-1,FALSE))/10+R100)</f>
        <v>0.20150000000000004</v>
      </c>
      <c r="S101" s="21">
        <f>IF(MOD($B101,10)=0,VLOOKUP($B101,'[1]R6 Analysis'!$B$16:$X$29,15,FALSE),(VLOOKUP(CEILING($B101,10),$B$6:$T$116,COLUMN()-1,FALSE)-VLOOKUP(FLOOR($B101,10),$B$6:$T$116,COLUMN()-1,FALSE))/10+S100)</f>
        <v>0.56649999999999989</v>
      </c>
      <c r="T101" s="21">
        <f>IF(MOD($B101,10)=0,VLOOKUP($B101,'[1]R6 Analysis'!$B$16:$X$29,22,FALSE),(VLOOKUP(CEILING($B101,10),$B$6:$T$116,COLUMN()-1,FALSE)-VLOOKUP(FLOOR($B101,10),$B$6:$T$116,COLUMN()-1,FALSE))/10+T100)</f>
        <v>3.2194999999999991</v>
      </c>
      <c r="U101" s="21">
        <f t="shared" si="2"/>
        <v>71.094000000000008</v>
      </c>
    </row>
    <row r="102" spans="2:21">
      <c r="B102" s="18">
        <f t="shared" si="3"/>
        <v>2116</v>
      </c>
      <c r="C102" s="21">
        <f>IF(MOD($B102,10)=0,VLOOKUP($B102,'[1]R1 Analysis'!$B$16:$X$29,8,FALSE),(VLOOKUP(CEILING($B102,10),$B$6:$R$116,COLUMN()-1,FALSE)-VLOOKUP(FLOOR($B102,10),$B$6:$R$116,COLUMN()-1,FALSE))/10+C101)</f>
        <v>0.48340000000000005</v>
      </c>
      <c r="D102" s="21">
        <f>IF(MOD($B102,10)=0,VLOOKUP($B102,'[1]R1 Analysis'!$B$16:$X$29,15,FALSE),(VLOOKUP(CEILING($B102,10),$B$6:$R$116,COLUMN()-1,FALSE)-VLOOKUP(FLOOR($B102,10),$B$6:$R$116,COLUMN()-1,FALSE))/10+D101)</f>
        <v>1.5394000000000001</v>
      </c>
      <c r="E102" s="21">
        <f>IF(MOD($B102,10)=0,VLOOKUP($B102,'[1]R1 Analysis'!$B$16:$X$29,22,FALSE),(VLOOKUP(CEILING($B102,10),$B$6:$R$116,COLUMN()-1,FALSE)-VLOOKUP(FLOOR($B102,10),$B$6:$R$116,COLUMN()-1,FALSE))/10+E101)</f>
        <v>6.2763999999999989</v>
      </c>
      <c r="F102" s="21">
        <f>IF(MOD($B102,10)=0,VLOOKUP($B102,'[1]R2 Analysis'!$B$16:$X$29,8,FALSE),(VLOOKUP(CEILING($B102,10),$B$6:$R$116,COLUMN()-1,FALSE)-VLOOKUP(FLOOR($B102,10),$B$6:$R$116,COLUMN()-1,FALSE))/10+F101)</f>
        <v>1.0389999999999997</v>
      </c>
      <c r="G102" s="21">
        <f>IF(MOD($B102,10)=0,VLOOKUP($B102,'[1]R2 Analysis'!$B$16:$X$29,15,FALSE),(VLOOKUP(CEILING($B102,10),$B$6:$R$116,COLUMN()-1,FALSE)-VLOOKUP(FLOOR($B102,10),$B$6:$R$116,COLUMN()-1,FALSE))/10+G101)</f>
        <v>3.0155999999999992</v>
      </c>
      <c r="H102" s="21">
        <f>IF(MOD($B102,10)=0,VLOOKUP($B102,'[1]R2 Analysis'!$B$16:$X$29,22,FALSE),(VLOOKUP(CEILING($B102,10),$B$6:$R$116,COLUMN()-1,FALSE)-VLOOKUP(FLOOR($B102,10),$B$6:$R$116,COLUMN()-1,FALSE))/10+H101)</f>
        <v>16.289000000000009</v>
      </c>
      <c r="I102" s="21">
        <f>IF(MOD($B102,10)=0,VLOOKUP($B102,'[1]R3 Analysis'!$B$16:$X$29,8,FALSE),(VLOOKUP(CEILING($B102,10),$B$6:$R$116,COLUMN()-1,FALSE)-VLOOKUP(FLOOR($B102,10),$B$6:$R$116,COLUMN()-1,FALSE))/10+I101)</f>
        <v>1.6264000000000003</v>
      </c>
      <c r="J102" s="21">
        <f>IF(MOD($B102,10)=0,VLOOKUP($B102,'[1]R3 Analysis'!$B$16:$X$29,15,FALSE),(VLOOKUP(CEILING($B102,10),$B$6:$R$116,COLUMN()-1,FALSE)-VLOOKUP(FLOOR($B102,10),$B$6:$R$116,COLUMN()-1,FALSE))/10+J101)</f>
        <v>3.3527999999999998</v>
      </c>
      <c r="K102" s="21">
        <f>IF(MOD($B102,10)=0,VLOOKUP($B102,'[1]R3 Analysis'!$B$16:$X$29,22,FALSE),(VLOOKUP(CEILING($B102,10),$B$6:$R$116,COLUMN()-1,FALSE)-VLOOKUP(FLOOR($B102,10),$B$6:$R$116,COLUMN()-1,FALSE))/10+K101)</f>
        <v>17.103200000000005</v>
      </c>
      <c r="L102" s="21">
        <f>IF(MOD($B102,10)=0,VLOOKUP($B102,'[1]R4 Analysis'!$B$16:$X$29,8,FALSE),(VLOOKUP(CEILING($B102,10),$B$6:$R$116,COLUMN()-1,FALSE)-VLOOKUP(FLOOR($B102,10),$B$6:$R$116,COLUMN()-1,FALSE))/10+L101)</f>
        <v>0.38840000000000008</v>
      </c>
      <c r="M102" s="21">
        <f>IF(MOD($B102,10)=0,VLOOKUP($B102,'[1]R4 Analysis'!$B$16:$X$29,15,FALSE),(VLOOKUP(CEILING($B102,10),$B$6:$R$116,COLUMN()-1,FALSE)-VLOOKUP(FLOOR($B102,10),$B$6:$R$116,COLUMN()-1,FALSE))/10+M101)</f>
        <v>1.3394000000000004</v>
      </c>
      <c r="N102" s="21">
        <f>IF(MOD($B102,10)=0,VLOOKUP($B102,'[1]R4 Analysis'!$B$16:$X$29,22,FALSE),(VLOOKUP(CEILING($B102,10),$B$6:$R$116,COLUMN()-1,FALSE)-VLOOKUP(FLOOR($B102,10),$B$6:$R$116,COLUMN()-1,FALSE))/10+N101)</f>
        <v>7.0314000000000014</v>
      </c>
      <c r="O102" s="21">
        <f>IF(MOD($B102,10)=0,VLOOKUP($B102,'[1]R5 Analysis'!$B$16:$X$29,8,FALSE),(VLOOKUP(CEILING($B102,10),$B$6:$R$116,COLUMN()-1,FALSE)-VLOOKUP(FLOOR($B102,10),$B$6:$R$116,COLUMN()-1,FALSE))/10+O101)</f>
        <v>0.31340000000000007</v>
      </c>
      <c r="P102" s="21">
        <f>IF(MOD($B102,10)=0,VLOOKUP($B102,'[1]R5 Analysis'!$B$16:$X$29,15,FALSE),(VLOOKUP(CEILING($B102,10),$B$6:$R$116,COLUMN()-1,FALSE)-VLOOKUP(FLOOR($B102,10),$B$6:$R$116,COLUMN()-1,FALSE))/10+P101)</f>
        <v>1.1259999999999999</v>
      </c>
      <c r="Q102" s="21">
        <f>IF(MOD($B102,10)=0,VLOOKUP($B102,'[1]R5 Analysis'!$B$16:$X$29,22,FALSE),(VLOOKUP(CEILING($B102,10),$B$6:$R$116,COLUMN()-1,FALSE)-VLOOKUP(FLOOR($B102,10),$B$6:$R$116,COLUMN()-1,FALSE))/10+Q101)</f>
        <v>5.8301999999999987</v>
      </c>
      <c r="R102" s="21">
        <f>IF(MOD($B102,10)=0,VLOOKUP($B102,'[1]R6 Analysis'!$B$16:$X$29,8,FALSE),(VLOOKUP(CEILING($B102,10),$B$6:$R$116,COLUMN()-1,FALSE)-VLOOKUP(FLOOR($B102,10),$B$6:$R$116,COLUMN()-1,FALSE))/10+R101)</f>
        <v>0.20040000000000005</v>
      </c>
      <c r="S102" s="21">
        <f>IF(MOD($B102,10)=0,VLOOKUP($B102,'[1]R6 Analysis'!$B$16:$X$29,15,FALSE),(VLOOKUP(CEILING($B102,10),$B$6:$T$116,COLUMN()-1,FALSE)-VLOOKUP(FLOOR($B102,10),$B$6:$T$116,COLUMN()-1,FALSE))/10+S101)</f>
        <v>0.56359999999999988</v>
      </c>
      <c r="T102" s="21">
        <f>IF(MOD($B102,10)=0,VLOOKUP($B102,'[1]R6 Analysis'!$B$16:$X$29,22,FALSE),(VLOOKUP(CEILING($B102,10),$B$6:$T$116,COLUMN()-1,FALSE)-VLOOKUP(FLOOR($B102,10),$B$6:$T$116,COLUMN()-1,FALSE))/10+T101)</f>
        <v>3.202599999999999</v>
      </c>
      <c r="U102" s="21">
        <f t="shared" si="2"/>
        <v>70.720600000000005</v>
      </c>
    </row>
    <row r="103" spans="2:21">
      <c r="B103" s="18">
        <f t="shared" si="3"/>
        <v>2117</v>
      </c>
      <c r="C103" s="21">
        <f>IF(MOD($B103,10)=0,VLOOKUP($B103,'[1]R1 Analysis'!$B$16:$X$29,8,FALSE),(VLOOKUP(CEILING($B103,10),$B$6:$R$116,COLUMN()-1,FALSE)-VLOOKUP(FLOOR($B103,10),$B$6:$R$116,COLUMN()-1,FALSE))/10+C102)</f>
        <v>0.48080000000000006</v>
      </c>
      <c r="D103" s="21">
        <f>IF(MOD($B103,10)=0,VLOOKUP($B103,'[1]R1 Analysis'!$B$16:$X$29,15,FALSE),(VLOOKUP(CEILING($B103,10),$B$6:$R$116,COLUMN()-1,FALSE)-VLOOKUP(FLOOR($B103,10),$B$6:$R$116,COLUMN()-1,FALSE))/10+D102)</f>
        <v>1.5313000000000001</v>
      </c>
      <c r="E103" s="21">
        <f>IF(MOD($B103,10)=0,VLOOKUP($B103,'[1]R1 Analysis'!$B$16:$X$29,22,FALSE),(VLOOKUP(CEILING($B103,10),$B$6:$R$116,COLUMN()-1,FALSE)-VLOOKUP(FLOOR($B103,10),$B$6:$R$116,COLUMN()-1,FALSE))/10+E102)</f>
        <v>6.2432999999999987</v>
      </c>
      <c r="F103" s="21">
        <f>IF(MOD($B103,10)=0,VLOOKUP($B103,'[1]R2 Analysis'!$B$16:$X$29,8,FALSE),(VLOOKUP(CEILING($B103,10),$B$6:$R$116,COLUMN()-1,FALSE)-VLOOKUP(FLOOR($B103,10),$B$6:$R$116,COLUMN()-1,FALSE))/10+F102)</f>
        <v>1.0334999999999996</v>
      </c>
      <c r="G103" s="21">
        <f>IF(MOD($B103,10)=0,VLOOKUP($B103,'[1]R2 Analysis'!$B$16:$X$29,15,FALSE),(VLOOKUP(CEILING($B103,10),$B$6:$R$116,COLUMN()-1,FALSE)-VLOOKUP(FLOOR($B103,10),$B$6:$R$116,COLUMN()-1,FALSE))/10+G102)</f>
        <v>2.9996999999999989</v>
      </c>
      <c r="H103" s="21">
        <f>IF(MOD($B103,10)=0,VLOOKUP($B103,'[1]R2 Analysis'!$B$16:$X$29,22,FALSE),(VLOOKUP(CEILING($B103,10),$B$6:$R$116,COLUMN()-1,FALSE)-VLOOKUP(FLOOR($B103,10),$B$6:$R$116,COLUMN()-1,FALSE))/10+H102)</f>
        <v>16.20300000000001</v>
      </c>
      <c r="I103" s="21">
        <f>IF(MOD($B103,10)=0,VLOOKUP($B103,'[1]R3 Analysis'!$B$16:$X$29,8,FALSE),(VLOOKUP(CEILING($B103,10),$B$6:$R$116,COLUMN()-1,FALSE)-VLOOKUP(FLOOR($B103,10),$B$6:$R$116,COLUMN()-1,FALSE))/10+I102)</f>
        <v>1.6178000000000003</v>
      </c>
      <c r="J103" s="21">
        <f>IF(MOD($B103,10)=0,VLOOKUP($B103,'[1]R3 Analysis'!$B$16:$X$29,15,FALSE),(VLOOKUP(CEILING($B103,10),$B$6:$R$116,COLUMN()-1,FALSE)-VLOOKUP(FLOOR($B103,10),$B$6:$R$116,COLUMN()-1,FALSE))/10+J102)</f>
        <v>3.3350999999999997</v>
      </c>
      <c r="K103" s="21">
        <f>IF(MOD($B103,10)=0,VLOOKUP($B103,'[1]R3 Analysis'!$B$16:$X$29,22,FALSE),(VLOOKUP(CEILING($B103,10),$B$6:$R$116,COLUMN()-1,FALSE)-VLOOKUP(FLOOR($B103,10),$B$6:$R$116,COLUMN()-1,FALSE))/10+K102)</f>
        <v>17.012900000000005</v>
      </c>
      <c r="L103" s="21">
        <f>IF(MOD($B103,10)=0,VLOOKUP($B103,'[1]R4 Analysis'!$B$16:$X$29,8,FALSE),(VLOOKUP(CEILING($B103,10),$B$6:$R$116,COLUMN()-1,FALSE)-VLOOKUP(FLOOR($B103,10),$B$6:$R$116,COLUMN()-1,FALSE))/10+L102)</f>
        <v>0.38630000000000009</v>
      </c>
      <c r="M103" s="21">
        <f>IF(MOD($B103,10)=0,VLOOKUP($B103,'[1]R4 Analysis'!$B$16:$X$29,15,FALSE),(VLOOKUP(CEILING($B103,10),$B$6:$R$116,COLUMN()-1,FALSE)-VLOOKUP(FLOOR($B103,10),$B$6:$R$116,COLUMN()-1,FALSE))/10+M102)</f>
        <v>1.3323000000000005</v>
      </c>
      <c r="N103" s="21">
        <f>IF(MOD($B103,10)=0,VLOOKUP($B103,'[1]R4 Analysis'!$B$16:$X$29,22,FALSE),(VLOOKUP(CEILING($B103,10),$B$6:$R$116,COLUMN()-1,FALSE)-VLOOKUP(FLOOR($B103,10),$B$6:$R$116,COLUMN()-1,FALSE))/10+N102)</f>
        <v>6.9943000000000017</v>
      </c>
      <c r="O103" s="21">
        <f>IF(MOD($B103,10)=0,VLOOKUP($B103,'[1]R5 Analysis'!$B$16:$X$29,8,FALSE),(VLOOKUP(CEILING($B103,10),$B$6:$R$116,COLUMN()-1,FALSE)-VLOOKUP(FLOOR($B103,10),$B$6:$R$116,COLUMN()-1,FALSE))/10+O102)</f>
        <v>0.31180000000000008</v>
      </c>
      <c r="P103" s="21">
        <f>IF(MOD($B103,10)=0,VLOOKUP($B103,'[1]R5 Analysis'!$B$16:$X$29,15,FALSE),(VLOOKUP(CEILING($B103,10),$B$6:$R$116,COLUMN()-1,FALSE)-VLOOKUP(FLOOR($B103,10),$B$6:$R$116,COLUMN()-1,FALSE))/10+P102)</f>
        <v>1.1199999999999999</v>
      </c>
      <c r="Q103" s="21">
        <f>IF(MOD($B103,10)=0,VLOOKUP($B103,'[1]R5 Analysis'!$B$16:$X$29,22,FALSE),(VLOOKUP(CEILING($B103,10),$B$6:$R$116,COLUMN()-1,FALSE)-VLOOKUP(FLOOR($B103,10),$B$6:$R$116,COLUMN()-1,FALSE))/10+Q102)</f>
        <v>5.7993999999999986</v>
      </c>
      <c r="R103" s="21">
        <f>IF(MOD($B103,10)=0,VLOOKUP($B103,'[1]R6 Analysis'!$B$16:$X$29,8,FALSE),(VLOOKUP(CEILING($B103,10),$B$6:$R$116,COLUMN()-1,FALSE)-VLOOKUP(FLOOR($B103,10),$B$6:$R$116,COLUMN()-1,FALSE))/10+R102)</f>
        <v>0.19930000000000006</v>
      </c>
      <c r="S103" s="21">
        <f>IF(MOD($B103,10)=0,VLOOKUP($B103,'[1]R6 Analysis'!$B$16:$X$29,15,FALSE),(VLOOKUP(CEILING($B103,10),$B$6:$T$116,COLUMN()-1,FALSE)-VLOOKUP(FLOOR($B103,10),$B$6:$T$116,COLUMN()-1,FALSE))/10+S102)</f>
        <v>0.56069999999999987</v>
      </c>
      <c r="T103" s="21">
        <f>IF(MOD($B103,10)=0,VLOOKUP($B103,'[1]R6 Analysis'!$B$16:$X$29,22,FALSE),(VLOOKUP(CEILING($B103,10),$B$6:$T$116,COLUMN()-1,FALSE)-VLOOKUP(FLOOR($B103,10),$B$6:$T$116,COLUMN()-1,FALSE))/10+T102)</f>
        <v>3.1856999999999989</v>
      </c>
      <c r="U103" s="21">
        <f t="shared" si="2"/>
        <v>70.347199999999987</v>
      </c>
    </row>
    <row r="104" spans="2:21">
      <c r="B104" s="18">
        <f t="shared" si="3"/>
        <v>2118</v>
      </c>
      <c r="C104" s="21">
        <f>IF(MOD($B104,10)=0,VLOOKUP($B104,'[1]R1 Analysis'!$B$16:$X$29,8,FALSE),(VLOOKUP(CEILING($B104,10),$B$6:$R$116,COLUMN()-1,FALSE)-VLOOKUP(FLOOR($B104,10),$B$6:$R$116,COLUMN()-1,FALSE))/10+C103)</f>
        <v>0.47820000000000007</v>
      </c>
      <c r="D104" s="21">
        <f>IF(MOD($B104,10)=0,VLOOKUP($B104,'[1]R1 Analysis'!$B$16:$X$29,15,FALSE),(VLOOKUP(CEILING($B104,10),$B$6:$R$116,COLUMN()-1,FALSE)-VLOOKUP(FLOOR($B104,10),$B$6:$R$116,COLUMN()-1,FALSE))/10+D103)</f>
        <v>1.5232000000000001</v>
      </c>
      <c r="E104" s="21">
        <f>IF(MOD($B104,10)=0,VLOOKUP($B104,'[1]R1 Analysis'!$B$16:$X$29,22,FALSE),(VLOOKUP(CEILING($B104,10),$B$6:$R$116,COLUMN()-1,FALSE)-VLOOKUP(FLOOR($B104,10),$B$6:$R$116,COLUMN()-1,FALSE))/10+E103)</f>
        <v>6.2101999999999986</v>
      </c>
      <c r="F104" s="21">
        <f>IF(MOD($B104,10)=0,VLOOKUP($B104,'[1]R2 Analysis'!$B$16:$X$29,8,FALSE),(VLOOKUP(CEILING($B104,10),$B$6:$R$116,COLUMN()-1,FALSE)-VLOOKUP(FLOOR($B104,10),$B$6:$R$116,COLUMN()-1,FALSE))/10+F103)</f>
        <v>1.0279999999999996</v>
      </c>
      <c r="G104" s="21">
        <f>IF(MOD($B104,10)=0,VLOOKUP($B104,'[1]R2 Analysis'!$B$16:$X$29,15,FALSE),(VLOOKUP(CEILING($B104,10),$B$6:$R$116,COLUMN()-1,FALSE)-VLOOKUP(FLOOR($B104,10),$B$6:$R$116,COLUMN()-1,FALSE))/10+G103)</f>
        <v>2.9837999999999987</v>
      </c>
      <c r="H104" s="21">
        <f>IF(MOD($B104,10)=0,VLOOKUP($B104,'[1]R2 Analysis'!$B$16:$X$29,22,FALSE),(VLOOKUP(CEILING($B104,10),$B$6:$R$116,COLUMN()-1,FALSE)-VLOOKUP(FLOOR($B104,10),$B$6:$R$116,COLUMN()-1,FALSE))/10+H103)</f>
        <v>16.117000000000012</v>
      </c>
      <c r="I104" s="21">
        <f>IF(MOD($B104,10)=0,VLOOKUP($B104,'[1]R3 Analysis'!$B$16:$X$29,8,FALSE),(VLOOKUP(CEILING($B104,10),$B$6:$R$116,COLUMN()-1,FALSE)-VLOOKUP(FLOOR($B104,10),$B$6:$R$116,COLUMN()-1,FALSE))/10+I103)</f>
        <v>1.6092000000000004</v>
      </c>
      <c r="J104" s="21">
        <f>IF(MOD($B104,10)=0,VLOOKUP($B104,'[1]R3 Analysis'!$B$16:$X$29,15,FALSE),(VLOOKUP(CEILING($B104,10),$B$6:$R$116,COLUMN()-1,FALSE)-VLOOKUP(FLOOR($B104,10),$B$6:$R$116,COLUMN()-1,FALSE))/10+J103)</f>
        <v>3.3173999999999997</v>
      </c>
      <c r="K104" s="21">
        <f>IF(MOD($B104,10)=0,VLOOKUP($B104,'[1]R3 Analysis'!$B$16:$X$29,22,FALSE),(VLOOKUP(CEILING($B104,10),$B$6:$R$116,COLUMN()-1,FALSE)-VLOOKUP(FLOOR($B104,10),$B$6:$R$116,COLUMN()-1,FALSE))/10+K103)</f>
        <v>16.922600000000006</v>
      </c>
      <c r="L104" s="21">
        <f>IF(MOD($B104,10)=0,VLOOKUP($B104,'[1]R4 Analysis'!$B$16:$X$29,8,FALSE),(VLOOKUP(CEILING($B104,10),$B$6:$R$116,COLUMN()-1,FALSE)-VLOOKUP(FLOOR($B104,10),$B$6:$R$116,COLUMN()-1,FALSE))/10+L103)</f>
        <v>0.3842000000000001</v>
      </c>
      <c r="M104" s="21">
        <f>IF(MOD($B104,10)=0,VLOOKUP($B104,'[1]R4 Analysis'!$B$16:$X$29,15,FALSE),(VLOOKUP(CEILING($B104,10),$B$6:$R$116,COLUMN()-1,FALSE)-VLOOKUP(FLOOR($B104,10),$B$6:$R$116,COLUMN()-1,FALSE))/10+M103)</f>
        <v>1.3252000000000006</v>
      </c>
      <c r="N104" s="21">
        <f>IF(MOD($B104,10)=0,VLOOKUP($B104,'[1]R4 Analysis'!$B$16:$X$29,22,FALSE),(VLOOKUP(CEILING($B104,10),$B$6:$R$116,COLUMN()-1,FALSE)-VLOOKUP(FLOOR($B104,10),$B$6:$R$116,COLUMN()-1,FALSE))/10+N103)</f>
        <v>6.957200000000002</v>
      </c>
      <c r="O104" s="21">
        <f>IF(MOD($B104,10)=0,VLOOKUP($B104,'[1]R5 Analysis'!$B$16:$X$29,8,FALSE),(VLOOKUP(CEILING($B104,10),$B$6:$R$116,COLUMN()-1,FALSE)-VLOOKUP(FLOOR($B104,10),$B$6:$R$116,COLUMN()-1,FALSE))/10+O103)</f>
        <v>0.31020000000000009</v>
      </c>
      <c r="P104" s="21">
        <f>IF(MOD($B104,10)=0,VLOOKUP($B104,'[1]R5 Analysis'!$B$16:$X$29,15,FALSE),(VLOOKUP(CEILING($B104,10),$B$6:$R$116,COLUMN()-1,FALSE)-VLOOKUP(FLOOR($B104,10),$B$6:$R$116,COLUMN()-1,FALSE))/10+P103)</f>
        <v>1.1139999999999999</v>
      </c>
      <c r="Q104" s="21">
        <f>IF(MOD($B104,10)=0,VLOOKUP($B104,'[1]R5 Analysis'!$B$16:$X$29,22,FALSE),(VLOOKUP(CEILING($B104,10),$B$6:$R$116,COLUMN()-1,FALSE)-VLOOKUP(FLOOR($B104,10),$B$6:$R$116,COLUMN()-1,FALSE))/10+Q103)</f>
        <v>5.7685999999999984</v>
      </c>
      <c r="R104" s="21">
        <f>IF(MOD($B104,10)=0,VLOOKUP($B104,'[1]R6 Analysis'!$B$16:$X$29,8,FALSE),(VLOOKUP(CEILING($B104,10),$B$6:$R$116,COLUMN()-1,FALSE)-VLOOKUP(FLOOR($B104,10),$B$6:$R$116,COLUMN()-1,FALSE))/10+R103)</f>
        <v>0.19820000000000007</v>
      </c>
      <c r="S104" s="21">
        <f>IF(MOD($B104,10)=0,VLOOKUP($B104,'[1]R6 Analysis'!$B$16:$X$29,15,FALSE),(VLOOKUP(CEILING($B104,10),$B$6:$T$116,COLUMN()-1,FALSE)-VLOOKUP(FLOOR($B104,10),$B$6:$T$116,COLUMN()-1,FALSE))/10+S103)</f>
        <v>0.55779999999999985</v>
      </c>
      <c r="T104" s="21">
        <f>IF(MOD($B104,10)=0,VLOOKUP($B104,'[1]R6 Analysis'!$B$16:$X$29,22,FALSE),(VLOOKUP(CEILING($B104,10),$B$6:$T$116,COLUMN()-1,FALSE)-VLOOKUP(FLOOR($B104,10),$B$6:$T$116,COLUMN()-1,FALSE))/10+T103)</f>
        <v>3.1687999999999987</v>
      </c>
      <c r="U104" s="21">
        <f t="shared" si="2"/>
        <v>69.973800000000011</v>
      </c>
    </row>
    <row r="105" spans="2:21">
      <c r="B105" s="18">
        <f t="shared" si="3"/>
        <v>2119</v>
      </c>
      <c r="C105" s="21">
        <f>IF(MOD($B105,10)=0,VLOOKUP($B105,'[1]R1 Analysis'!$B$16:$X$29,8,FALSE),(VLOOKUP(CEILING($B105,10),$B$6:$R$116,COLUMN()-1,FALSE)-VLOOKUP(FLOOR($B105,10),$B$6:$R$116,COLUMN()-1,FALSE))/10+C104)</f>
        <v>0.47560000000000008</v>
      </c>
      <c r="D105" s="21">
        <f>IF(MOD($B105,10)=0,VLOOKUP($B105,'[1]R1 Analysis'!$B$16:$X$29,15,FALSE),(VLOOKUP(CEILING($B105,10),$B$6:$R$116,COLUMN()-1,FALSE)-VLOOKUP(FLOOR($B105,10),$B$6:$R$116,COLUMN()-1,FALSE))/10+D104)</f>
        <v>1.5151000000000001</v>
      </c>
      <c r="E105" s="21">
        <f>IF(MOD($B105,10)=0,VLOOKUP($B105,'[1]R1 Analysis'!$B$16:$X$29,22,FALSE),(VLOOKUP(CEILING($B105,10),$B$6:$R$116,COLUMN()-1,FALSE)-VLOOKUP(FLOOR($B105,10),$B$6:$R$116,COLUMN()-1,FALSE))/10+E104)</f>
        <v>6.1770999999999985</v>
      </c>
      <c r="F105" s="21">
        <f>IF(MOD($B105,10)=0,VLOOKUP($B105,'[1]R2 Analysis'!$B$16:$X$29,8,FALSE),(VLOOKUP(CEILING($B105,10),$B$6:$R$116,COLUMN()-1,FALSE)-VLOOKUP(FLOOR($B105,10),$B$6:$R$116,COLUMN()-1,FALSE))/10+F104)</f>
        <v>1.0224999999999995</v>
      </c>
      <c r="G105" s="21">
        <f>IF(MOD($B105,10)=0,VLOOKUP($B105,'[1]R2 Analysis'!$B$16:$X$29,15,FALSE),(VLOOKUP(CEILING($B105,10),$B$6:$R$116,COLUMN()-1,FALSE)-VLOOKUP(FLOOR($B105,10),$B$6:$R$116,COLUMN()-1,FALSE))/10+G104)</f>
        <v>2.9678999999999984</v>
      </c>
      <c r="H105" s="21">
        <f>IF(MOD($B105,10)=0,VLOOKUP($B105,'[1]R2 Analysis'!$B$16:$X$29,22,FALSE),(VLOOKUP(CEILING($B105,10),$B$6:$R$116,COLUMN()-1,FALSE)-VLOOKUP(FLOOR($B105,10),$B$6:$R$116,COLUMN()-1,FALSE))/10+H104)</f>
        <v>16.031000000000013</v>
      </c>
      <c r="I105" s="21">
        <f>IF(MOD($B105,10)=0,VLOOKUP($B105,'[1]R3 Analysis'!$B$16:$X$29,8,FALSE),(VLOOKUP(CEILING($B105,10),$B$6:$R$116,COLUMN()-1,FALSE)-VLOOKUP(FLOOR($B105,10),$B$6:$R$116,COLUMN()-1,FALSE))/10+I104)</f>
        <v>1.6006000000000005</v>
      </c>
      <c r="J105" s="21">
        <f>IF(MOD($B105,10)=0,VLOOKUP($B105,'[1]R3 Analysis'!$B$16:$X$29,15,FALSE),(VLOOKUP(CEILING($B105,10),$B$6:$R$116,COLUMN()-1,FALSE)-VLOOKUP(FLOOR($B105,10),$B$6:$R$116,COLUMN()-1,FALSE))/10+J104)</f>
        <v>3.2996999999999996</v>
      </c>
      <c r="K105" s="21">
        <f>IF(MOD($B105,10)=0,VLOOKUP($B105,'[1]R3 Analysis'!$B$16:$X$29,22,FALSE),(VLOOKUP(CEILING($B105,10),$B$6:$R$116,COLUMN()-1,FALSE)-VLOOKUP(FLOOR($B105,10),$B$6:$R$116,COLUMN()-1,FALSE))/10+K104)</f>
        <v>16.832300000000007</v>
      </c>
      <c r="L105" s="21">
        <f>IF(MOD($B105,10)=0,VLOOKUP($B105,'[1]R4 Analysis'!$B$16:$X$29,8,FALSE),(VLOOKUP(CEILING($B105,10),$B$6:$R$116,COLUMN()-1,FALSE)-VLOOKUP(FLOOR($B105,10),$B$6:$R$116,COLUMN()-1,FALSE))/10+L104)</f>
        <v>0.38210000000000011</v>
      </c>
      <c r="M105" s="21">
        <f>IF(MOD($B105,10)=0,VLOOKUP($B105,'[1]R4 Analysis'!$B$16:$X$29,15,FALSE),(VLOOKUP(CEILING($B105,10),$B$6:$R$116,COLUMN()-1,FALSE)-VLOOKUP(FLOOR($B105,10),$B$6:$R$116,COLUMN()-1,FALSE))/10+M104)</f>
        <v>1.3181000000000007</v>
      </c>
      <c r="N105" s="21">
        <f>IF(MOD($B105,10)=0,VLOOKUP($B105,'[1]R4 Analysis'!$B$16:$X$29,22,FALSE),(VLOOKUP(CEILING($B105,10),$B$6:$R$116,COLUMN()-1,FALSE)-VLOOKUP(FLOOR($B105,10),$B$6:$R$116,COLUMN()-1,FALSE))/10+N104)</f>
        <v>6.9201000000000024</v>
      </c>
      <c r="O105" s="21">
        <f>IF(MOD($B105,10)=0,VLOOKUP($B105,'[1]R5 Analysis'!$B$16:$X$29,8,FALSE),(VLOOKUP(CEILING($B105,10),$B$6:$R$116,COLUMN()-1,FALSE)-VLOOKUP(FLOOR($B105,10),$B$6:$R$116,COLUMN()-1,FALSE))/10+O104)</f>
        <v>0.3086000000000001</v>
      </c>
      <c r="P105" s="21">
        <f>IF(MOD($B105,10)=0,VLOOKUP($B105,'[1]R5 Analysis'!$B$16:$X$29,15,FALSE),(VLOOKUP(CEILING($B105,10),$B$6:$R$116,COLUMN()-1,FALSE)-VLOOKUP(FLOOR($B105,10),$B$6:$R$116,COLUMN()-1,FALSE))/10+P104)</f>
        <v>1.1079999999999999</v>
      </c>
      <c r="Q105" s="21">
        <f>IF(MOD($B105,10)=0,VLOOKUP($B105,'[1]R5 Analysis'!$B$16:$X$29,22,FALSE),(VLOOKUP(CEILING($B105,10),$B$6:$R$116,COLUMN()-1,FALSE)-VLOOKUP(FLOOR($B105,10),$B$6:$R$116,COLUMN()-1,FALSE))/10+Q104)</f>
        <v>5.7377999999999982</v>
      </c>
      <c r="R105" s="21">
        <f>IF(MOD($B105,10)=0,VLOOKUP($B105,'[1]R6 Analysis'!$B$16:$X$29,8,FALSE),(VLOOKUP(CEILING($B105,10),$B$6:$R$116,COLUMN()-1,FALSE)-VLOOKUP(FLOOR($B105,10),$B$6:$R$116,COLUMN()-1,FALSE))/10+R104)</f>
        <v>0.19710000000000008</v>
      </c>
      <c r="S105" s="21">
        <f>IF(MOD($B105,10)=0,VLOOKUP($B105,'[1]R6 Analysis'!$B$16:$X$29,15,FALSE),(VLOOKUP(CEILING($B105,10),$B$6:$T$116,COLUMN()-1,FALSE)-VLOOKUP(FLOOR($B105,10),$B$6:$T$116,COLUMN()-1,FALSE))/10+S104)</f>
        <v>0.55489999999999984</v>
      </c>
      <c r="T105" s="21">
        <f>IF(MOD($B105,10)=0,VLOOKUP($B105,'[1]R6 Analysis'!$B$16:$X$29,22,FALSE),(VLOOKUP(CEILING($B105,10),$B$6:$T$116,COLUMN()-1,FALSE)-VLOOKUP(FLOOR($B105,10),$B$6:$T$116,COLUMN()-1,FALSE))/10+T104)</f>
        <v>3.1518999999999986</v>
      </c>
      <c r="U105" s="21">
        <f t="shared" si="2"/>
        <v>69.600400000000022</v>
      </c>
    </row>
    <row r="106" spans="2:21">
      <c r="B106" s="18">
        <f t="shared" si="3"/>
        <v>2120</v>
      </c>
      <c r="C106" s="21">
        <f>IF(MOD($B106,10)=0,VLOOKUP($B106,'[1]R1 Analysis'!$B$16:$X$29,8,FALSE),(VLOOKUP(CEILING($B106,10),$B$6:$R$116,COLUMN()-1,FALSE)-VLOOKUP(FLOOR($B106,10),$B$6:$R$116,COLUMN()-1,FALSE))/10+C105)</f>
        <v>0.47299999999999998</v>
      </c>
      <c r="D106" s="21">
        <f>IF(MOD($B106,10)=0,VLOOKUP($B106,'[1]R1 Analysis'!$B$16:$X$29,15,FALSE),(VLOOKUP(CEILING($B106,10),$B$6:$R$116,COLUMN()-1,FALSE)-VLOOKUP(FLOOR($B106,10),$B$6:$R$116,COLUMN()-1,FALSE))/10+D105)</f>
        <v>1.5069999999999999</v>
      </c>
      <c r="E106" s="21">
        <f>IF(MOD($B106,10)=0,VLOOKUP($B106,'[1]R1 Analysis'!$B$16:$X$29,22,FALSE),(VLOOKUP(CEILING($B106,10),$B$6:$R$116,COLUMN()-1,FALSE)-VLOOKUP(FLOOR($B106,10),$B$6:$R$116,COLUMN()-1,FALSE))/10+E105)</f>
        <v>6.1440000000000001</v>
      </c>
      <c r="F106" s="21">
        <f>IF(MOD($B106,10)=0,VLOOKUP($B106,'[1]R2 Analysis'!$B$16:$X$29,8,FALSE),(VLOOKUP(CEILING($B106,10),$B$6:$R$116,COLUMN()-1,FALSE)-VLOOKUP(FLOOR($B106,10),$B$6:$R$116,COLUMN()-1,FALSE))/10+F105)</f>
        <v>1.0169999999999999</v>
      </c>
      <c r="G106" s="21">
        <f>IF(MOD($B106,10)=0,VLOOKUP($B106,'[1]R2 Analysis'!$B$16:$X$29,15,FALSE),(VLOOKUP(CEILING($B106,10),$B$6:$R$116,COLUMN()-1,FALSE)-VLOOKUP(FLOOR($B106,10),$B$6:$R$116,COLUMN()-1,FALSE))/10+G105)</f>
        <v>2.952</v>
      </c>
      <c r="H106" s="21">
        <f>IF(MOD($B106,10)=0,VLOOKUP($B106,'[1]R2 Analysis'!$B$16:$X$29,22,FALSE),(VLOOKUP(CEILING($B106,10),$B$6:$R$116,COLUMN()-1,FALSE)-VLOOKUP(FLOOR($B106,10),$B$6:$R$116,COLUMN()-1,FALSE))/10+H105)</f>
        <v>15.945</v>
      </c>
      <c r="I106" s="21">
        <f>IF(MOD($B106,10)=0,VLOOKUP($B106,'[1]R3 Analysis'!$B$16:$X$29,8,FALSE),(VLOOKUP(CEILING($B106,10),$B$6:$R$116,COLUMN()-1,FALSE)-VLOOKUP(FLOOR($B106,10),$B$6:$R$116,COLUMN()-1,FALSE))/10+I105)</f>
        <v>1.5920000000000001</v>
      </c>
      <c r="J106" s="21">
        <f>IF(MOD($B106,10)=0,VLOOKUP($B106,'[1]R3 Analysis'!$B$16:$X$29,15,FALSE),(VLOOKUP(CEILING($B106,10),$B$6:$R$116,COLUMN()-1,FALSE)-VLOOKUP(FLOOR($B106,10),$B$6:$R$116,COLUMN()-1,FALSE))/10+J105)</f>
        <v>3.282</v>
      </c>
      <c r="K106" s="21">
        <f>IF(MOD($B106,10)=0,VLOOKUP($B106,'[1]R3 Analysis'!$B$16:$X$29,22,FALSE),(VLOOKUP(CEILING($B106,10),$B$6:$R$116,COLUMN()-1,FALSE)-VLOOKUP(FLOOR($B106,10),$B$6:$R$116,COLUMN()-1,FALSE))/10+K105)</f>
        <v>16.742000000000001</v>
      </c>
      <c r="L106" s="21">
        <f>IF(MOD($B106,10)=0,VLOOKUP($B106,'[1]R4 Analysis'!$B$16:$X$29,8,FALSE),(VLOOKUP(CEILING($B106,10),$B$6:$R$116,COLUMN()-1,FALSE)-VLOOKUP(FLOOR($B106,10),$B$6:$R$116,COLUMN()-1,FALSE))/10+L105)</f>
        <v>0.38</v>
      </c>
      <c r="M106" s="21">
        <f>IF(MOD($B106,10)=0,VLOOKUP($B106,'[1]R4 Analysis'!$B$16:$X$29,15,FALSE),(VLOOKUP(CEILING($B106,10),$B$6:$R$116,COLUMN()-1,FALSE)-VLOOKUP(FLOOR($B106,10),$B$6:$R$116,COLUMN()-1,FALSE))/10+M105)</f>
        <v>1.3109999999999999</v>
      </c>
      <c r="N106" s="21">
        <f>IF(MOD($B106,10)=0,VLOOKUP($B106,'[1]R4 Analysis'!$B$16:$X$29,22,FALSE),(VLOOKUP(CEILING($B106,10),$B$6:$R$116,COLUMN()-1,FALSE)-VLOOKUP(FLOOR($B106,10),$B$6:$R$116,COLUMN()-1,FALSE))/10+N105)</f>
        <v>6.883</v>
      </c>
      <c r="O106" s="21">
        <f>IF(MOD($B106,10)=0,VLOOKUP($B106,'[1]R5 Analysis'!$B$16:$X$29,8,FALSE),(VLOOKUP(CEILING($B106,10),$B$6:$R$116,COLUMN()-1,FALSE)-VLOOKUP(FLOOR($B106,10),$B$6:$R$116,COLUMN()-1,FALSE))/10+O105)</f>
        <v>0.307</v>
      </c>
      <c r="P106" s="21">
        <f>IF(MOD($B106,10)=0,VLOOKUP($B106,'[1]R5 Analysis'!$B$16:$X$29,15,FALSE),(VLOOKUP(CEILING($B106,10),$B$6:$R$116,COLUMN()-1,FALSE)-VLOOKUP(FLOOR($B106,10),$B$6:$R$116,COLUMN()-1,FALSE))/10+P105)</f>
        <v>1.1020000000000001</v>
      </c>
      <c r="Q106" s="21">
        <f>IF(MOD($B106,10)=0,VLOOKUP($B106,'[1]R5 Analysis'!$B$16:$X$29,22,FALSE),(VLOOKUP(CEILING($B106,10),$B$6:$R$116,COLUMN()-1,FALSE)-VLOOKUP(FLOOR($B106,10),$B$6:$R$116,COLUMN()-1,FALSE))/10+Q105)</f>
        <v>5.7069999999999999</v>
      </c>
      <c r="R106" s="21">
        <f>IF(MOD($B106,10)=0,VLOOKUP($B106,'[1]R6 Analysis'!$B$16:$X$29,8,FALSE),(VLOOKUP(CEILING($B106,10),$B$6:$R$116,COLUMN()-1,FALSE)-VLOOKUP(FLOOR($B106,10),$B$6:$R$116,COLUMN()-1,FALSE))/10+R105)</f>
        <v>0.19600000000000001</v>
      </c>
      <c r="S106" s="21">
        <f>IF(MOD($B106,10)=0,VLOOKUP($B106,'[1]R6 Analysis'!$B$16:$X$29,15,FALSE),(VLOOKUP(CEILING($B106,10),$B$6:$T$116,COLUMN()-1,FALSE)-VLOOKUP(FLOOR($B106,10),$B$6:$T$116,COLUMN()-1,FALSE))/10+S105)</f>
        <v>0.55200000000000005</v>
      </c>
      <c r="T106" s="21">
        <f>IF(MOD($B106,10)=0,VLOOKUP($B106,'[1]R6 Analysis'!$B$16:$X$29,22,FALSE),(VLOOKUP(CEILING($B106,10),$B$6:$T$116,COLUMN()-1,FALSE)-VLOOKUP(FLOOR($B106,10),$B$6:$T$116,COLUMN()-1,FALSE))/10+T105)</f>
        <v>3.1349999999999998</v>
      </c>
      <c r="U106" s="21">
        <f t="shared" si="2"/>
        <v>69.227000000000004</v>
      </c>
    </row>
    <row r="107" spans="2:21">
      <c r="B107" s="18">
        <f t="shared" si="3"/>
        <v>2121</v>
      </c>
      <c r="C107" s="21">
        <f>IF(MOD($B107,10)=0,VLOOKUP($B107,'[1]R1 Analysis'!$B$16:$X$29,8,FALSE),(VLOOKUP(CEILING($B107,10),$B$6:$R$116,COLUMN()-1,FALSE)-VLOOKUP(FLOOR($B107,10),$B$6:$R$116,COLUMN()-1,FALSE))/10+C106)</f>
        <v>0.47070000000000001</v>
      </c>
      <c r="D107" s="21">
        <f>IF(MOD($B107,10)=0,VLOOKUP($B107,'[1]R1 Analysis'!$B$16:$X$29,15,FALSE),(VLOOKUP(CEILING($B107,10),$B$6:$R$116,COLUMN()-1,FALSE)-VLOOKUP(FLOOR($B107,10),$B$6:$R$116,COLUMN()-1,FALSE))/10+D106)</f>
        <v>1.4994999999999998</v>
      </c>
      <c r="E107" s="21">
        <f>IF(MOD($B107,10)=0,VLOOKUP($B107,'[1]R1 Analysis'!$B$16:$X$29,22,FALSE),(VLOOKUP(CEILING($B107,10),$B$6:$R$116,COLUMN()-1,FALSE)-VLOOKUP(FLOOR($B107,10),$B$6:$R$116,COLUMN()-1,FALSE))/10+E106)</f>
        <v>6.1135000000000002</v>
      </c>
      <c r="F107" s="21">
        <f>IF(MOD($B107,10)=0,VLOOKUP($B107,'[1]R2 Analysis'!$B$16:$X$29,8,FALSE),(VLOOKUP(CEILING($B107,10),$B$6:$R$116,COLUMN()-1,FALSE)-VLOOKUP(FLOOR($B107,10),$B$6:$R$116,COLUMN()-1,FALSE))/10+F106)</f>
        <v>1.0118999999999998</v>
      </c>
      <c r="G107" s="21">
        <f>IF(MOD($B107,10)=0,VLOOKUP($B107,'[1]R2 Analysis'!$B$16:$X$29,15,FALSE),(VLOOKUP(CEILING($B107,10),$B$6:$R$116,COLUMN()-1,FALSE)-VLOOKUP(FLOOR($B107,10),$B$6:$R$116,COLUMN()-1,FALSE))/10+G106)</f>
        <v>2.9373</v>
      </c>
      <c r="H107" s="21">
        <f>IF(MOD($B107,10)=0,VLOOKUP($B107,'[1]R2 Analysis'!$B$16:$X$29,22,FALSE),(VLOOKUP(CEILING($B107,10),$B$6:$R$116,COLUMN()-1,FALSE)-VLOOKUP(FLOOR($B107,10),$B$6:$R$116,COLUMN()-1,FALSE))/10+H106)</f>
        <v>15.8658</v>
      </c>
      <c r="I107" s="21">
        <f>IF(MOD($B107,10)=0,VLOOKUP($B107,'[1]R3 Analysis'!$B$16:$X$29,8,FALSE),(VLOOKUP(CEILING($B107,10),$B$6:$R$116,COLUMN()-1,FALSE)-VLOOKUP(FLOOR($B107,10),$B$6:$R$116,COLUMN()-1,FALSE))/10+I106)</f>
        <v>1.5841000000000001</v>
      </c>
      <c r="J107" s="21">
        <f>IF(MOD($B107,10)=0,VLOOKUP($B107,'[1]R3 Analysis'!$B$16:$X$29,15,FALSE),(VLOOKUP(CEILING($B107,10),$B$6:$R$116,COLUMN()-1,FALSE)-VLOOKUP(FLOOR($B107,10),$B$6:$R$116,COLUMN()-1,FALSE))/10+J106)</f>
        <v>3.2656999999999998</v>
      </c>
      <c r="K107" s="21">
        <f>IF(MOD($B107,10)=0,VLOOKUP($B107,'[1]R3 Analysis'!$B$16:$X$29,22,FALSE),(VLOOKUP(CEILING($B107,10),$B$6:$R$116,COLUMN()-1,FALSE)-VLOOKUP(FLOOR($B107,10),$B$6:$R$116,COLUMN()-1,FALSE))/10+K106)</f>
        <v>16.658799999999999</v>
      </c>
      <c r="L107" s="21">
        <f>IF(MOD($B107,10)=0,VLOOKUP($B107,'[1]R4 Analysis'!$B$16:$X$29,8,FALSE),(VLOOKUP(CEILING($B107,10),$B$6:$R$116,COLUMN()-1,FALSE)-VLOOKUP(FLOOR($B107,10),$B$6:$R$116,COLUMN()-1,FALSE))/10+L106)</f>
        <v>0.37809999999999999</v>
      </c>
      <c r="M107" s="21">
        <f>IF(MOD($B107,10)=0,VLOOKUP($B107,'[1]R4 Analysis'!$B$16:$X$29,15,FALSE),(VLOOKUP(CEILING($B107,10),$B$6:$R$116,COLUMN()-1,FALSE)-VLOOKUP(FLOOR($B107,10),$B$6:$R$116,COLUMN()-1,FALSE))/10+M106)</f>
        <v>1.3045</v>
      </c>
      <c r="N107" s="21">
        <f>IF(MOD($B107,10)=0,VLOOKUP($B107,'[1]R4 Analysis'!$B$16:$X$29,22,FALSE),(VLOOKUP(CEILING($B107,10),$B$6:$R$116,COLUMN()-1,FALSE)-VLOOKUP(FLOOR($B107,10),$B$6:$R$116,COLUMN()-1,FALSE))/10+N106)</f>
        <v>6.8487999999999998</v>
      </c>
      <c r="O107" s="21">
        <f>IF(MOD($B107,10)=0,VLOOKUP($B107,'[1]R5 Analysis'!$B$16:$X$29,8,FALSE),(VLOOKUP(CEILING($B107,10),$B$6:$R$116,COLUMN()-1,FALSE)-VLOOKUP(FLOOR($B107,10),$B$6:$R$116,COLUMN()-1,FALSE))/10+O106)</f>
        <v>0.3054</v>
      </c>
      <c r="P107" s="21">
        <f>IF(MOD($B107,10)=0,VLOOKUP($B107,'[1]R5 Analysis'!$B$16:$X$29,15,FALSE),(VLOOKUP(CEILING($B107,10),$B$6:$R$116,COLUMN()-1,FALSE)-VLOOKUP(FLOOR($B107,10),$B$6:$R$116,COLUMN()-1,FALSE))/10+P106)</f>
        <v>1.0965</v>
      </c>
      <c r="Q107" s="21">
        <f>IF(MOD($B107,10)=0,VLOOKUP($B107,'[1]R5 Analysis'!$B$16:$X$29,22,FALSE),(VLOOKUP(CEILING($B107,10),$B$6:$R$116,COLUMN()-1,FALSE)-VLOOKUP(FLOOR($B107,10),$B$6:$R$116,COLUMN()-1,FALSE))/10+Q106)</f>
        <v>5.6785999999999994</v>
      </c>
      <c r="R107" s="21">
        <f>IF(MOD($B107,10)=0,VLOOKUP($B107,'[1]R6 Analysis'!$B$16:$X$29,8,FALSE),(VLOOKUP(CEILING($B107,10),$B$6:$R$116,COLUMN()-1,FALSE)-VLOOKUP(FLOOR($B107,10),$B$6:$R$116,COLUMN()-1,FALSE))/10+R106)</f>
        <v>0.19500000000000001</v>
      </c>
      <c r="S107" s="21">
        <f>IF(MOD($B107,10)=0,VLOOKUP($B107,'[1]R6 Analysis'!$B$16:$X$29,15,FALSE),(VLOOKUP(CEILING($B107,10),$B$6:$T$116,COLUMN()-1,FALSE)-VLOOKUP(FLOOR($B107,10),$B$6:$T$116,COLUMN()-1,FALSE))/10+S106)</f>
        <v>0.54920000000000002</v>
      </c>
      <c r="T107" s="21">
        <f>IF(MOD($B107,10)=0,VLOOKUP($B107,'[1]R6 Analysis'!$B$16:$X$29,22,FALSE),(VLOOKUP(CEILING($B107,10),$B$6:$T$116,COLUMN()-1,FALSE)-VLOOKUP(FLOOR($B107,10),$B$6:$T$116,COLUMN()-1,FALSE))/10+T106)</f>
        <v>3.1193999999999997</v>
      </c>
      <c r="U107" s="21">
        <f t="shared" si="2"/>
        <v>68.882799999999989</v>
      </c>
    </row>
    <row r="108" spans="2:21">
      <c r="B108" s="18">
        <f t="shared" si="3"/>
        <v>2122</v>
      </c>
      <c r="C108" s="21">
        <f>IF(MOD($B108,10)=0,VLOOKUP($B108,'[1]R1 Analysis'!$B$16:$X$29,8,FALSE),(VLOOKUP(CEILING($B108,10),$B$6:$R$116,COLUMN()-1,FALSE)-VLOOKUP(FLOOR($B108,10),$B$6:$R$116,COLUMN()-1,FALSE))/10+C107)</f>
        <v>0.46840000000000004</v>
      </c>
      <c r="D108" s="21">
        <f>IF(MOD($B108,10)=0,VLOOKUP($B108,'[1]R1 Analysis'!$B$16:$X$29,15,FALSE),(VLOOKUP(CEILING($B108,10),$B$6:$R$116,COLUMN()-1,FALSE)-VLOOKUP(FLOOR($B108,10),$B$6:$R$116,COLUMN()-1,FALSE))/10+D107)</f>
        <v>1.4919999999999998</v>
      </c>
      <c r="E108" s="21">
        <f>IF(MOD($B108,10)=0,VLOOKUP($B108,'[1]R1 Analysis'!$B$16:$X$29,22,FALSE),(VLOOKUP(CEILING($B108,10),$B$6:$R$116,COLUMN()-1,FALSE)-VLOOKUP(FLOOR($B108,10),$B$6:$R$116,COLUMN()-1,FALSE))/10+E107)</f>
        <v>6.0830000000000002</v>
      </c>
      <c r="F108" s="21">
        <f>IF(MOD($B108,10)=0,VLOOKUP($B108,'[1]R2 Analysis'!$B$16:$X$29,8,FALSE),(VLOOKUP(CEILING($B108,10),$B$6:$R$116,COLUMN()-1,FALSE)-VLOOKUP(FLOOR($B108,10),$B$6:$R$116,COLUMN()-1,FALSE))/10+F107)</f>
        <v>1.0067999999999997</v>
      </c>
      <c r="G108" s="21">
        <f>IF(MOD($B108,10)=0,VLOOKUP($B108,'[1]R2 Analysis'!$B$16:$X$29,15,FALSE),(VLOOKUP(CEILING($B108,10),$B$6:$R$116,COLUMN()-1,FALSE)-VLOOKUP(FLOOR($B108,10),$B$6:$R$116,COLUMN()-1,FALSE))/10+G107)</f>
        <v>2.9226000000000001</v>
      </c>
      <c r="H108" s="21">
        <f>IF(MOD($B108,10)=0,VLOOKUP($B108,'[1]R2 Analysis'!$B$16:$X$29,22,FALSE),(VLOOKUP(CEILING($B108,10),$B$6:$R$116,COLUMN()-1,FALSE)-VLOOKUP(FLOOR($B108,10),$B$6:$R$116,COLUMN()-1,FALSE))/10+H107)</f>
        <v>15.7866</v>
      </c>
      <c r="I108" s="21">
        <f>IF(MOD($B108,10)=0,VLOOKUP($B108,'[1]R3 Analysis'!$B$16:$X$29,8,FALSE),(VLOOKUP(CEILING($B108,10),$B$6:$R$116,COLUMN()-1,FALSE)-VLOOKUP(FLOOR($B108,10),$B$6:$R$116,COLUMN()-1,FALSE))/10+I107)</f>
        <v>1.5762</v>
      </c>
      <c r="J108" s="21">
        <f>IF(MOD($B108,10)=0,VLOOKUP($B108,'[1]R3 Analysis'!$B$16:$X$29,15,FALSE),(VLOOKUP(CEILING($B108,10),$B$6:$R$116,COLUMN()-1,FALSE)-VLOOKUP(FLOOR($B108,10),$B$6:$R$116,COLUMN()-1,FALSE))/10+J107)</f>
        <v>3.2493999999999996</v>
      </c>
      <c r="K108" s="21">
        <f>IF(MOD($B108,10)=0,VLOOKUP($B108,'[1]R3 Analysis'!$B$16:$X$29,22,FALSE),(VLOOKUP(CEILING($B108,10),$B$6:$R$116,COLUMN()-1,FALSE)-VLOOKUP(FLOOR($B108,10),$B$6:$R$116,COLUMN()-1,FALSE))/10+K107)</f>
        <v>16.575599999999998</v>
      </c>
      <c r="L108" s="21">
        <f>IF(MOD($B108,10)=0,VLOOKUP($B108,'[1]R4 Analysis'!$B$16:$X$29,8,FALSE),(VLOOKUP(CEILING($B108,10),$B$6:$R$116,COLUMN()-1,FALSE)-VLOOKUP(FLOOR($B108,10),$B$6:$R$116,COLUMN()-1,FALSE))/10+L107)</f>
        <v>0.37619999999999998</v>
      </c>
      <c r="M108" s="21">
        <f>IF(MOD($B108,10)=0,VLOOKUP($B108,'[1]R4 Analysis'!$B$16:$X$29,15,FALSE),(VLOOKUP(CEILING($B108,10),$B$6:$R$116,COLUMN()-1,FALSE)-VLOOKUP(FLOOR($B108,10),$B$6:$R$116,COLUMN()-1,FALSE))/10+M107)</f>
        <v>1.298</v>
      </c>
      <c r="N108" s="21">
        <f>IF(MOD($B108,10)=0,VLOOKUP($B108,'[1]R4 Analysis'!$B$16:$X$29,22,FALSE),(VLOOKUP(CEILING($B108,10),$B$6:$R$116,COLUMN()-1,FALSE)-VLOOKUP(FLOOR($B108,10),$B$6:$R$116,COLUMN()-1,FALSE))/10+N107)</f>
        <v>6.8145999999999995</v>
      </c>
      <c r="O108" s="21">
        <f>IF(MOD($B108,10)=0,VLOOKUP($B108,'[1]R5 Analysis'!$B$16:$X$29,8,FALSE),(VLOOKUP(CEILING($B108,10),$B$6:$R$116,COLUMN()-1,FALSE)-VLOOKUP(FLOOR($B108,10),$B$6:$R$116,COLUMN()-1,FALSE))/10+O107)</f>
        <v>0.30380000000000001</v>
      </c>
      <c r="P108" s="21">
        <f>IF(MOD($B108,10)=0,VLOOKUP($B108,'[1]R5 Analysis'!$B$16:$X$29,15,FALSE),(VLOOKUP(CEILING($B108,10),$B$6:$R$116,COLUMN()-1,FALSE)-VLOOKUP(FLOOR($B108,10),$B$6:$R$116,COLUMN()-1,FALSE))/10+P107)</f>
        <v>1.091</v>
      </c>
      <c r="Q108" s="21">
        <f>IF(MOD($B108,10)=0,VLOOKUP($B108,'[1]R5 Analysis'!$B$16:$X$29,22,FALSE),(VLOOKUP(CEILING($B108,10),$B$6:$R$116,COLUMN()-1,FALSE)-VLOOKUP(FLOOR($B108,10),$B$6:$R$116,COLUMN()-1,FALSE))/10+Q107)</f>
        <v>5.6501999999999999</v>
      </c>
      <c r="R108" s="21">
        <f>IF(MOD($B108,10)=0,VLOOKUP($B108,'[1]R6 Analysis'!$B$16:$X$29,8,FALSE),(VLOOKUP(CEILING($B108,10),$B$6:$R$116,COLUMN()-1,FALSE)-VLOOKUP(FLOOR($B108,10),$B$6:$R$116,COLUMN()-1,FALSE))/10+R107)</f>
        <v>0.19400000000000001</v>
      </c>
      <c r="S108" s="21">
        <f>IF(MOD($B108,10)=0,VLOOKUP($B108,'[1]R6 Analysis'!$B$16:$X$29,15,FALSE),(VLOOKUP(CEILING($B108,10),$B$6:$T$116,COLUMN()-1,FALSE)-VLOOKUP(FLOOR($B108,10),$B$6:$T$116,COLUMN()-1,FALSE))/10+S107)</f>
        <v>0.5464</v>
      </c>
      <c r="T108" s="21">
        <f>IF(MOD($B108,10)=0,VLOOKUP($B108,'[1]R6 Analysis'!$B$16:$X$29,22,FALSE),(VLOOKUP(CEILING($B108,10),$B$6:$T$116,COLUMN()-1,FALSE)-VLOOKUP(FLOOR($B108,10),$B$6:$T$116,COLUMN()-1,FALSE))/10+T107)</f>
        <v>3.1037999999999997</v>
      </c>
      <c r="U108" s="21">
        <f t="shared" si="2"/>
        <v>68.538600000000002</v>
      </c>
    </row>
    <row r="109" spans="2:21">
      <c r="B109" s="18">
        <f t="shared" si="3"/>
        <v>2123</v>
      </c>
      <c r="C109" s="21">
        <f>IF(MOD($B109,10)=0,VLOOKUP($B109,'[1]R1 Analysis'!$B$16:$X$29,8,FALSE),(VLOOKUP(CEILING($B109,10),$B$6:$R$116,COLUMN()-1,FALSE)-VLOOKUP(FLOOR($B109,10),$B$6:$R$116,COLUMN()-1,FALSE))/10+C108)</f>
        <v>0.46610000000000007</v>
      </c>
      <c r="D109" s="21">
        <f>IF(MOD($B109,10)=0,VLOOKUP($B109,'[1]R1 Analysis'!$B$16:$X$29,15,FALSE),(VLOOKUP(CEILING($B109,10),$B$6:$R$116,COLUMN()-1,FALSE)-VLOOKUP(FLOOR($B109,10),$B$6:$R$116,COLUMN()-1,FALSE))/10+D108)</f>
        <v>1.4844999999999997</v>
      </c>
      <c r="E109" s="21">
        <f>IF(MOD($B109,10)=0,VLOOKUP($B109,'[1]R1 Analysis'!$B$16:$X$29,22,FALSE),(VLOOKUP(CEILING($B109,10),$B$6:$R$116,COLUMN()-1,FALSE)-VLOOKUP(FLOOR($B109,10),$B$6:$R$116,COLUMN()-1,FALSE))/10+E108)</f>
        <v>6.0525000000000002</v>
      </c>
      <c r="F109" s="21">
        <f>IF(MOD($B109,10)=0,VLOOKUP($B109,'[1]R2 Analysis'!$B$16:$X$29,8,FALSE),(VLOOKUP(CEILING($B109,10),$B$6:$R$116,COLUMN()-1,FALSE)-VLOOKUP(FLOOR($B109,10),$B$6:$R$116,COLUMN()-1,FALSE))/10+F108)</f>
        <v>1.0016999999999996</v>
      </c>
      <c r="G109" s="21">
        <f>IF(MOD($B109,10)=0,VLOOKUP($B109,'[1]R2 Analysis'!$B$16:$X$29,15,FALSE),(VLOOKUP(CEILING($B109,10),$B$6:$R$116,COLUMN()-1,FALSE)-VLOOKUP(FLOOR($B109,10),$B$6:$R$116,COLUMN()-1,FALSE))/10+G108)</f>
        <v>2.9079000000000002</v>
      </c>
      <c r="H109" s="21">
        <f>IF(MOD($B109,10)=0,VLOOKUP($B109,'[1]R2 Analysis'!$B$16:$X$29,22,FALSE),(VLOOKUP(CEILING($B109,10),$B$6:$R$116,COLUMN()-1,FALSE)-VLOOKUP(FLOOR($B109,10),$B$6:$R$116,COLUMN()-1,FALSE))/10+H108)</f>
        <v>15.7074</v>
      </c>
      <c r="I109" s="21">
        <f>IF(MOD($B109,10)=0,VLOOKUP($B109,'[1]R3 Analysis'!$B$16:$X$29,8,FALSE),(VLOOKUP(CEILING($B109,10),$B$6:$R$116,COLUMN()-1,FALSE)-VLOOKUP(FLOOR($B109,10),$B$6:$R$116,COLUMN()-1,FALSE))/10+I108)</f>
        <v>1.5683</v>
      </c>
      <c r="J109" s="21">
        <f>IF(MOD($B109,10)=0,VLOOKUP($B109,'[1]R3 Analysis'!$B$16:$X$29,15,FALSE),(VLOOKUP(CEILING($B109,10),$B$6:$R$116,COLUMN()-1,FALSE)-VLOOKUP(FLOOR($B109,10),$B$6:$R$116,COLUMN()-1,FALSE))/10+J108)</f>
        <v>3.2330999999999994</v>
      </c>
      <c r="K109" s="21">
        <f>IF(MOD($B109,10)=0,VLOOKUP($B109,'[1]R3 Analysis'!$B$16:$X$29,22,FALSE),(VLOOKUP(CEILING($B109,10),$B$6:$R$116,COLUMN()-1,FALSE)-VLOOKUP(FLOOR($B109,10),$B$6:$R$116,COLUMN()-1,FALSE))/10+K108)</f>
        <v>16.492399999999996</v>
      </c>
      <c r="L109" s="21">
        <f>IF(MOD($B109,10)=0,VLOOKUP($B109,'[1]R4 Analysis'!$B$16:$X$29,8,FALSE),(VLOOKUP(CEILING($B109,10),$B$6:$R$116,COLUMN()-1,FALSE)-VLOOKUP(FLOOR($B109,10),$B$6:$R$116,COLUMN()-1,FALSE))/10+L108)</f>
        <v>0.37429999999999997</v>
      </c>
      <c r="M109" s="21">
        <f>IF(MOD($B109,10)=0,VLOOKUP($B109,'[1]R4 Analysis'!$B$16:$X$29,15,FALSE),(VLOOKUP(CEILING($B109,10),$B$6:$R$116,COLUMN()-1,FALSE)-VLOOKUP(FLOOR($B109,10),$B$6:$R$116,COLUMN()-1,FALSE))/10+M108)</f>
        <v>1.2915000000000001</v>
      </c>
      <c r="N109" s="21">
        <f>IF(MOD($B109,10)=0,VLOOKUP($B109,'[1]R4 Analysis'!$B$16:$X$29,22,FALSE),(VLOOKUP(CEILING($B109,10),$B$6:$R$116,COLUMN()-1,FALSE)-VLOOKUP(FLOOR($B109,10),$B$6:$R$116,COLUMN()-1,FALSE))/10+N108)</f>
        <v>6.7803999999999993</v>
      </c>
      <c r="O109" s="21">
        <f>IF(MOD($B109,10)=0,VLOOKUP($B109,'[1]R5 Analysis'!$B$16:$X$29,8,FALSE),(VLOOKUP(CEILING($B109,10),$B$6:$R$116,COLUMN()-1,FALSE)-VLOOKUP(FLOOR($B109,10),$B$6:$R$116,COLUMN()-1,FALSE))/10+O108)</f>
        <v>0.30220000000000002</v>
      </c>
      <c r="P109" s="21">
        <f>IF(MOD($B109,10)=0,VLOOKUP($B109,'[1]R5 Analysis'!$B$16:$X$29,15,FALSE),(VLOOKUP(CEILING($B109,10),$B$6:$R$116,COLUMN()-1,FALSE)-VLOOKUP(FLOOR($B109,10),$B$6:$R$116,COLUMN()-1,FALSE))/10+P108)</f>
        <v>1.0854999999999999</v>
      </c>
      <c r="Q109" s="21">
        <f>IF(MOD($B109,10)=0,VLOOKUP($B109,'[1]R5 Analysis'!$B$16:$X$29,22,FALSE),(VLOOKUP(CEILING($B109,10),$B$6:$R$116,COLUMN()-1,FALSE)-VLOOKUP(FLOOR($B109,10),$B$6:$R$116,COLUMN()-1,FALSE))/10+Q108)</f>
        <v>5.6218000000000004</v>
      </c>
      <c r="R109" s="21">
        <f>IF(MOD($B109,10)=0,VLOOKUP($B109,'[1]R6 Analysis'!$B$16:$X$29,8,FALSE),(VLOOKUP(CEILING($B109,10),$B$6:$R$116,COLUMN()-1,FALSE)-VLOOKUP(FLOOR($B109,10),$B$6:$R$116,COLUMN()-1,FALSE))/10+R108)</f>
        <v>0.193</v>
      </c>
      <c r="S109" s="21">
        <f>IF(MOD($B109,10)=0,VLOOKUP($B109,'[1]R6 Analysis'!$B$16:$X$29,15,FALSE),(VLOOKUP(CEILING($B109,10),$B$6:$T$116,COLUMN()-1,FALSE)-VLOOKUP(FLOOR($B109,10),$B$6:$T$116,COLUMN()-1,FALSE))/10+S108)</f>
        <v>0.54359999999999997</v>
      </c>
      <c r="T109" s="21">
        <f>IF(MOD($B109,10)=0,VLOOKUP($B109,'[1]R6 Analysis'!$B$16:$X$29,22,FALSE),(VLOOKUP(CEILING($B109,10),$B$6:$T$116,COLUMN()-1,FALSE)-VLOOKUP(FLOOR($B109,10),$B$6:$T$116,COLUMN()-1,FALSE))/10+T108)</f>
        <v>3.0881999999999996</v>
      </c>
      <c r="U109" s="21">
        <f t="shared" si="2"/>
        <v>68.194399999999987</v>
      </c>
    </row>
    <row r="110" spans="2:21">
      <c r="B110" s="18">
        <f t="shared" si="3"/>
        <v>2124</v>
      </c>
      <c r="C110" s="21">
        <f>IF(MOD($B110,10)=0,VLOOKUP($B110,'[1]R1 Analysis'!$B$16:$X$29,8,FALSE),(VLOOKUP(CEILING($B110,10),$B$6:$R$116,COLUMN()-1,FALSE)-VLOOKUP(FLOOR($B110,10),$B$6:$R$116,COLUMN()-1,FALSE))/10+C109)</f>
        <v>0.4638000000000001</v>
      </c>
      <c r="D110" s="21">
        <f>IF(MOD($B110,10)=0,VLOOKUP($B110,'[1]R1 Analysis'!$B$16:$X$29,15,FALSE),(VLOOKUP(CEILING($B110,10),$B$6:$R$116,COLUMN()-1,FALSE)-VLOOKUP(FLOOR($B110,10),$B$6:$R$116,COLUMN()-1,FALSE))/10+D109)</f>
        <v>1.4769999999999996</v>
      </c>
      <c r="E110" s="21">
        <f>IF(MOD($B110,10)=0,VLOOKUP($B110,'[1]R1 Analysis'!$B$16:$X$29,22,FALSE),(VLOOKUP(CEILING($B110,10),$B$6:$R$116,COLUMN()-1,FALSE)-VLOOKUP(FLOOR($B110,10),$B$6:$R$116,COLUMN()-1,FALSE))/10+E109)</f>
        <v>6.0220000000000002</v>
      </c>
      <c r="F110" s="21">
        <f>IF(MOD($B110,10)=0,VLOOKUP($B110,'[1]R2 Analysis'!$B$16:$X$29,8,FALSE),(VLOOKUP(CEILING($B110,10),$B$6:$R$116,COLUMN()-1,FALSE)-VLOOKUP(FLOOR($B110,10),$B$6:$R$116,COLUMN()-1,FALSE))/10+F109)</f>
        <v>0.9965999999999996</v>
      </c>
      <c r="G110" s="21">
        <f>IF(MOD($B110,10)=0,VLOOKUP($B110,'[1]R2 Analysis'!$B$16:$X$29,15,FALSE),(VLOOKUP(CEILING($B110,10),$B$6:$R$116,COLUMN()-1,FALSE)-VLOOKUP(FLOOR($B110,10),$B$6:$R$116,COLUMN()-1,FALSE))/10+G109)</f>
        <v>2.8932000000000002</v>
      </c>
      <c r="H110" s="21">
        <f>IF(MOD($B110,10)=0,VLOOKUP($B110,'[1]R2 Analysis'!$B$16:$X$29,22,FALSE),(VLOOKUP(CEILING($B110,10),$B$6:$R$116,COLUMN()-1,FALSE)-VLOOKUP(FLOOR($B110,10),$B$6:$R$116,COLUMN()-1,FALSE))/10+H109)</f>
        <v>15.6282</v>
      </c>
      <c r="I110" s="21">
        <f>IF(MOD($B110,10)=0,VLOOKUP($B110,'[1]R3 Analysis'!$B$16:$X$29,8,FALSE),(VLOOKUP(CEILING($B110,10),$B$6:$R$116,COLUMN()-1,FALSE)-VLOOKUP(FLOOR($B110,10),$B$6:$R$116,COLUMN()-1,FALSE))/10+I109)</f>
        <v>1.5604</v>
      </c>
      <c r="J110" s="21">
        <f>IF(MOD($B110,10)=0,VLOOKUP($B110,'[1]R3 Analysis'!$B$16:$X$29,15,FALSE),(VLOOKUP(CEILING($B110,10),$B$6:$R$116,COLUMN()-1,FALSE)-VLOOKUP(FLOOR($B110,10),$B$6:$R$116,COLUMN()-1,FALSE))/10+J109)</f>
        <v>3.2167999999999992</v>
      </c>
      <c r="K110" s="21">
        <f>IF(MOD($B110,10)=0,VLOOKUP($B110,'[1]R3 Analysis'!$B$16:$X$29,22,FALSE),(VLOOKUP(CEILING($B110,10),$B$6:$R$116,COLUMN()-1,FALSE)-VLOOKUP(FLOOR($B110,10),$B$6:$R$116,COLUMN()-1,FALSE))/10+K109)</f>
        <v>16.409199999999995</v>
      </c>
      <c r="L110" s="21">
        <f>IF(MOD($B110,10)=0,VLOOKUP($B110,'[1]R4 Analysis'!$B$16:$X$29,8,FALSE),(VLOOKUP(CEILING($B110,10),$B$6:$R$116,COLUMN()-1,FALSE)-VLOOKUP(FLOOR($B110,10),$B$6:$R$116,COLUMN()-1,FALSE))/10+L109)</f>
        <v>0.37239999999999995</v>
      </c>
      <c r="M110" s="21">
        <f>IF(MOD($B110,10)=0,VLOOKUP($B110,'[1]R4 Analysis'!$B$16:$X$29,15,FALSE),(VLOOKUP(CEILING($B110,10),$B$6:$R$116,COLUMN()-1,FALSE)-VLOOKUP(FLOOR($B110,10),$B$6:$R$116,COLUMN()-1,FALSE))/10+M109)</f>
        <v>1.2850000000000001</v>
      </c>
      <c r="N110" s="21">
        <f>IF(MOD($B110,10)=0,VLOOKUP($B110,'[1]R4 Analysis'!$B$16:$X$29,22,FALSE),(VLOOKUP(CEILING($B110,10),$B$6:$R$116,COLUMN()-1,FALSE)-VLOOKUP(FLOOR($B110,10),$B$6:$R$116,COLUMN()-1,FALSE))/10+N109)</f>
        <v>6.7461999999999991</v>
      </c>
      <c r="O110" s="21">
        <f>IF(MOD($B110,10)=0,VLOOKUP($B110,'[1]R5 Analysis'!$B$16:$X$29,8,FALSE),(VLOOKUP(CEILING($B110,10),$B$6:$R$116,COLUMN()-1,FALSE)-VLOOKUP(FLOOR($B110,10),$B$6:$R$116,COLUMN()-1,FALSE))/10+O109)</f>
        <v>0.30060000000000003</v>
      </c>
      <c r="P110" s="21">
        <f>IF(MOD($B110,10)=0,VLOOKUP($B110,'[1]R5 Analysis'!$B$16:$X$29,15,FALSE),(VLOOKUP(CEILING($B110,10),$B$6:$R$116,COLUMN()-1,FALSE)-VLOOKUP(FLOOR($B110,10),$B$6:$R$116,COLUMN()-1,FALSE))/10+P109)</f>
        <v>1.0799999999999998</v>
      </c>
      <c r="Q110" s="21">
        <f>IF(MOD($B110,10)=0,VLOOKUP($B110,'[1]R5 Analysis'!$B$16:$X$29,22,FALSE),(VLOOKUP(CEILING($B110,10),$B$6:$R$116,COLUMN()-1,FALSE)-VLOOKUP(FLOOR($B110,10),$B$6:$R$116,COLUMN()-1,FALSE))/10+Q109)</f>
        <v>5.5934000000000008</v>
      </c>
      <c r="R110" s="21">
        <f>IF(MOD($B110,10)=0,VLOOKUP($B110,'[1]R6 Analysis'!$B$16:$X$29,8,FALSE),(VLOOKUP(CEILING($B110,10),$B$6:$R$116,COLUMN()-1,FALSE)-VLOOKUP(FLOOR($B110,10),$B$6:$R$116,COLUMN()-1,FALSE))/10+R109)</f>
        <v>0.192</v>
      </c>
      <c r="S110" s="21">
        <f>IF(MOD($B110,10)=0,VLOOKUP($B110,'[1]R6 Analysis'!$B$16:$X$29,15,FALSE),(VLOOKUP(CEILING($B110,10),$B$6:$T$116,COLUMN()-1,FALSE)-VLOOKUP(FLOOR($B110,10),$B$6:$T$116,COLUMN()-1,FALSE))/10+S109)</f>
        <v>0.54079999999999995</v>
      </c>
      <c r="T110" s="21">
        <f>IF(MOD($B110,10)=0,VLOOKUP($B110,'[1]R6 Analysis'!$B$16:$X$29,22,FALSE),(VLOOKUP(CEILING($B110,10),$B$6:$T$116,COLUMN()-1,FALSE)-VLOOKUP(FLOOR($B110,10),$B$6:$T$116,COLUMN()-1,FALSE))/10+T109)</f>
        <v>3.0725999999999996</v>
      </c>
      <c r="U110" s="21">
        <f t="shared" si="2"/>
        <v>67.850199999999987</v>
      </c>
    </row>
    <row r="111" spans="2:21">
      <c r="B111" s="18">
        <f t="shared" si="3"/>
        <v>2125</v>
      </c>
      <c r="C111" s="21">
        <f>IF(MOD($B111,10)=0,VLOOKUP($B111,'[1]R1 Analysis'!$B$16:$X$29,8,FALSE),(VLOOKUP(CEILING($B111,10),$B$6:$R$116,COLUMN()-1,FALSE)-VLOOKUP(FLOOR($B111,10),$B$6:$R$116,COLUMN()-1,FALSE))/10+C110)</f>
        <v>0.46150000000000013</v>
      </c>
      <c r="D111" s="21">
        <f>IF(MOD($B111,10)=0,VLOOKUP($B111,'[1]R1 Analysis'!$B$16:$X$29,15,FALSE),(VLOOKUP(CEILING($B111,10),$B$6:$R$116,COLUMN()-1,FALSE)-VLOOKUP(FLOOR($B111,10),$B$6:$R$116,COLUMN()-1,FALSE))/10+D110)</f>
        <v>1.4694999999999996</v>
      </c>
      <c r="E111" s="21">
        <f>IF(MOD($B111,10)=0,VLOOKUP($B111,'[1]R1 Analysis'!$B$16:$X$29,22,FALSE),(VLOOKUP(CEILING($B111,10),$B$6:$R$116,COLUMN()-1,FALSE)-VLOOKUP(FLOOR($B111,10),$B$6:$R$116,COLUMN()-1,FALSE))/10+E110)</f>
        <v>5.9915000000000003</v>
      </c>
      <c r="F111" s="21">
        <f>IF(MOD($B111,10)=0,VLOOKUP($B111,'[1]R2 Analysis'!$B$16:$X$29,8,FALSE),(VLOOKUP(CEILING($B111,10),$B$6:$R$116,COLUMN()-1,FALSE)-VLOOKUP(FLOOR($B111,10),$B$6:$R$116,COLUMN()-1,FALSE))/10+F110)</f>
        <v>0.9914999999999996</v>
      </c>
      <c r="G111" s="21">
        <f>IF(MOD($B111,10)=0,VLOOKUP($B111,'[1]R2 Analysis'!$B$16:$X$29,15,FALSE),(VLOOKUP(CEILING($B111,10),$B$6:$R$116,COLUMN()-1,FALSE)-VLOOKUP(FLOOR($B111,10),$B$6:$R$116,COLUMN()-1,FALSE))/10+G110)</f>
        <v>2.8785000000000003</v>
      </c>
      <c r="H111" s="21">
        <f>IF(MOD($B111,10)=0,VLOOKUP($B111,'[1]R2 Analysis'!$B$16:$X$29,22,FALSE),(VLOOKUP(CEILING($B111,10),$B$6:$R$116,COLUMN()-1,FALSE)-VLOOKUP(FLOOR($B111,10),$B$6:$R$116,COLUMN()-1,FALSE))/10+H110)</f>
        <v>15.548999999999999</v>
      </c>
      <c r="I111" s="21">
        <f>IF(MOD($B111,10)=0,VLOOKUP($B111,'[1]R3 Analysis'!$B$16:$X$29,8,FALSE),(VLOOKUP(CEILING($B111,10),$B$6:$R$116,COLUMN()-1,FALSE)-VLOOKUP(FLOOR($B111,10),$B$6:$R$116,COLUMN()-1,FALSE))/10+I110)</f>
        <v>1.5525</v>
      </c>
      <c r="J111" s="21">
        <f>IF(MOD($B111,10)=0,VLOOKUP($B111,'[1]R3 Analysis'!$B$16:$X$29,15,FALSE),(VLOOKUP(CEILING($B111,10),$B$6:$R$116,COLUMN()-1,FALSE)-VLOOKUP(FLOOR($B111,10),$B$6:$R$116,COLUMN()-1,FALSE))/10+J110)</f>
        <v>3.200499999999999</v>
      </c>
      <c r="K111" s="21">
        <f>IF(MOD($B111,10)=0,VLOOKUP($B111,'[1]R3 Analysis'!$B$16:$X$29,22,FALSE),(VLOOKUP(CEILING($B111,10),$B$6:$R$116,COLUMN()-1,FALSE)-VLOOKUP(FLOOR($B111,10),$B$6:$R$116,COLUMN()-1,FALSE))/10+K110)</f>
        <v>16.325999999999993</v>
      </c>
      <c r="L111" s="21">
        <f>IF(MOD($B111,10)=0,VLOOKUP($B111,'[1]R4 Analysis'!$B$16:$X$29,8,FALSE),(VLOOKUP(CEILING($B111,10),$B$6:$R$116,COLUMN()-1,FALSE)-VLOOKUP(FLOOR($B111,10),$B$6:$R$116,COLUMN()-1,FALSE))/10+L110)</f>
        <v>0.37049999999999994</v>
      </c>
      <c r="M111" s="21">
        <f>IF(MOD($B111,10)=0,VLOOKUP($B111,'[1]R4 Analysis'!$B$16:$X$29,15,FALSE),(VLOOKUP(CEILING($B111,10),$B$6:$R$116,COLUMN()-1,FALSE)-VLOOKUP(FLOOR($B111,10),$B$6:$R$116,COLUMN()-1,FALSE))/10+M110)</f>
        <v>1.2785000000000002</v>
      </c>
      <c r="N111" s="21">
        <f>IF(MOD($B111,10)=0,VLOOKUP($B111,'[1]R4 Analysis'!$B$16:$X$29,22,FALSE),(VLOOKUP(CEILING($B111,10),$B$6:$R$116,COLUMN()-1,FALSE)-VLOOKUP(FLOOR($B111,10),$B$6:$R$116,COLUMN()-1,FALSE))/10+N110)</f>
        <v>6.7119999999999989</v>
      </c>
      <c r="O111" s="21">
        <f>IF(MOD($B111,10)=0,VLOOKUP($B111,'[1]R5 Analysis'!$B$16:$X$29,8,FALSE),(VLOOKUP(CEILING($B111,10),$B$6:$R$116,COLUMN()-1,FALSE)-VLOOKUP(FLOOR($B111,10),$B$6:$R$116,COLUMN()-1,FALSE))/10+O110)</f>
        <v>0.29900000000000004</v>
      </c>
      <c r="P111" s="21">
        <f>IF(MOD($B111,10)=0,VLOOKUP($B111,'[1]R5 Analysis'!$B$16:$X$29,15,FALSE),(VLOOKUP(CEILING($B111,10),$B$6:$R$116,COLUMN()-1,FALSE)-VLOOKUP(FLOOR($B111,10),$B$6:$R$116,COLUMN()-1,FALSE))/10+P110)</f>
        <v>1.0744999999999998</v>
      </c>
      <c r="Q111" s="21">
        <f>IF(MOD($B111,10)=0,VLOOKUP($B111,'[1]R5 Analysis'!$B$16:$X$29,22,FALSE),(VLOOKUP(CEILING($B111,10),$B$6:$R$116,COLUMN()-1,FALSE)-VLOOKUP(FLOOR($B111,10),$B$6:$R$116,COLUMN()-1,FALSE))/10+Q110)</f>
        <v>5.5650000000000013</v>
      </c>
      <c r="R111" s="21">
        <f>IF(MOD($B111,10)=0,VLOOKUP($B111,'[1]R6 Analysis'!$B$16:$X$29,8,FALSE),(VLOOKUP(CEILING($B111,10),$B$6:$R$116,COLUMN()-1,FALSE)-VLOOKUP(FLOOR($B111,10),$B$6:$R$116,COLUMN()-1,FALSE))/10+R110)</f>
        <v>0.191</v>
      </c>
      <c r="S111" s="21">
        <f>IF(MOD($B111,10)=0,VLOOKUP($B111,'[1]R6 Analysis'!$B$16:$X$29,15,FALSE),(VLOOKUP(CEILING($B111,10),$B$6:$T$116,COLUMN()-1,FALSE)-VLOOKUP(FLOOR($B111,10),$B$6:$T$116,COLUMN()-1,FALSE))/10+S110)</f>
        <v>0.53799999999999992</v>
      </c>
      <c r="T111" s="21">
        <f>IF(MOD($B111,10)=0,VLOOKUP($B111,'[1]R6 Analysis'!$B$16:$X$29,22,FALSE),(VLOOKUP(CEILING($B111,10),$B$6:$T$116,COLUMN()-1,FALSE)-VLOOKUP(FLOOR($B111,10),$B$6:$T$116,COLUMN()-1,FALSE))/10+T110)</f>
        <v>3.0569999999999995</v>
      </c>
      <c r="U111" s="21">
        <f t="shared" si="2"/>
        <v>67.505999999999986</v>
      </c>
    </row>
    <row r="112" spans="2:21">
      <c r="B112" s="18">
        <f t="shared" si="3"/>
        <v>2126</v>
      </c>
      <c r="C112" s="21">
        <f>IF(MOD($B112,10)=0,VLOOKUP($B112,'[1]R1 Analysis'!$B$16:$X$29,8,FALSE),(VLOOKUP(CEILING($B112,10),$B$6:$R$116,COLUMN()-1,FALSE)-VLOOKUP(FLOOR($B112,10),$B$6:$R$116,COLUMN()-1,FALSE))/10+C111)</f>
        <v>0.45920000000000016</v>
      </c>
      <c r="D112" s="21">
        <f>IF(MOD($B112,10)=0,VLOOKUP($B112,'[1]R1 Analysis'!$B$16:$X$29,15,FALSE),(VLOOKUP(CEILING($B112,10),$B$6:$R$116,COLUMN()-1,FALSE)-VLOOKUP(FLOOR($B112,10),$B$6:$R$116,COLUMN()-1,FALSE))/10+D111)</f>
        <v>1.4619999999999995</v>
      </c>
      <c r="E112" s="21">
        <f>IF(MOD($B112,10)=0,VLOOKUP($B112,'[1]R1 Analysis'!$B$16:$X$29,22,FALSE),(VLOOKUP(CEILING($B112,10),$B$6:$R$116,COLUMN()-1,FALSE)-VLOOKUP(FLOOR($B112,10),$B$6:$R$116,COLUMN()-1,FALSE))/10+E111)</f>
        <v>5.9610000000000003</v>
      </c>
      <c r="F112" s="21">
        <f>IF(MOD($B112,10)=0,VLOOKUP($B112,'[1]R2 Analysis'!$B$16:$X$29,8,FALSE),(VLOOKUP(CEILING($B112,10),$B$6:$R$116,COLUMN()-1,FALSE)-VLOOKUP(FLOOR($B112,10),$B$6:$R$116,COLUMN()-1,FALSE))/10+F111)</f>
        <v>0.98639999999999961</v>
      </c>
      <c r="G112" s="21">
        <f>IF(MOD($B112,10)=0,VLOOKUP($B112,'[1]R2 Analysis'!$B$16:$X$29,15,FALSE),(VLOOKUP(CEILING($B112,10),$B$6:$R$116,COLUMN()-1,FALSE)-VLOOKUP(FLOOR($B112,10),$B$6:$R$116,COLUMN()-1,FALSE))/10+G111)</f>
        <v>2.8638000000000003</v>
      </c>
      <c r="H112" s="21">
        <f>IF(MOD($B112,10)=0,VLOOKUP($B112,'[1]R2 Analysis'!$B$16:$X$29,22,FALSE),(VLOOKUP(CEILING($B112,10),$B$6:$R$116,COLUMN()-1,FALSE)-VLOOKUP(FLOOR($B112,10),$B$6:$R$116,COLUMN()-1,FALSE))/10+H111)</f>
        <v>15.469799999999999</v>
      </c>
      <c r="I112" s="21">
        <f>IF(MOD($B112,10)=0,VLOOKUP($B112,'[1]R3 Analysis'!$B$16:$X$29,8,FALSE),(VLOOKUP(CEILING($B112,10),$B$6:$R$116,COLUMN()-1,FALSE)-VLOOKUP(FLOOR($B112,10),$B$6:$R$116,COLUMN()-1,FALSE))/10+I111)</f>
        <v>1.5446</v>
      </c>
      <c r="J112" s="21">
        <f>IF(MOD($B112,10)=0,VLOOKUP($B112,'[1]R3 Analysis'!$B$16:$X$29,15,FALSE),(VLOOKUP(CEILING($B112,10),$B$6:$R$116,COLUMN()-1,FALSE)-VLOOKUP(FLOOR($B112,10),$B$6:$R$116,COLUMN()-1,FALSE))/10+J111)</f>
        <v>3.1841999999999988</v>
      </c>
      <c r="K112" s="21">
        <f>IF(MOD($B112,10)=0,VLOOKUP($B112,'[1]R3 Analysis'!$B$16:$X$29,22,FALSE),(VLOOKUP(CEILING($B112,10),$B$6:$R$116,COLUMN()-1,FALSE)-VLOOKUP(FLOOR($B112,10),$B$6:$R$116,COLUMN()-1,FALSE))/10+K111)</f>
        <v>16.242799999999992</v>
      </c>
      <c r="L112" s="21">
        <f>IF(MOD($B112,10)=0,VLOOKUP($B112,'[1]R4 Analysis'!$B$16:$X$29,8,FALSE),(VLOOKUP(CEILING($B112,10),$B$6:$R$116,COLUMN()-1,FALSE)-VLOOKUP(FLOOR($B112,10),$B$6:$R$116,COLUMN()-1,FALSE))/10+L111)</f>
        <v>0.36859999999999993</v>
      </c>
      <c r="M112" s="21">
        <f>IF(MOD($B112,10)=0,VLOOKUP($B112,'[1]R4 Analysis'!$B$16:$X$29,15,FALSE),(VLOOKUP(CEILING($B112,10),$B$6:$R$116,COLUMN()-1,FALSE)-VLOOKUP(FLOOR($B112,10),$B$6:$R$116,COLUMN()-1,FALSE))/10+M111)</f>
        <v>1.2720000000000002</v>
      </c>
      <c r="N112" s="21">
        <f>IF(MOD($B112,10)=0,VLOOKUP($B112,'[1]R4 Analysis'!$B$16:$X$29,22,FALSE),(VLOOKUP(CEILING($B112,10),$B$6:$R$116,COLUMN()-1,FALSE)-VLOOKUP(FLOOR($B112,10),$B$6:$R$116,COLUMN()-1,FALSE))/10+N111)</f>
        <v>6.6777999999999986</v>
      </c>
      <c r="O112" s="21">
        <f>IF(MOD($B112,10)=0,VLOOKUP($B112,'[1]R5 Analysis'!$B$16:$X$29,8,FALSE),(VLOOKUP(CEILING($B112,10),$B$6:$R$116,COLUMN()-1,FALSE)-VLOOKUP(FLOOR($B112,10),$B$6:$R$116,COLUMN()-1,FALSE))/10+O111)</f>
        <v>0.29740000000000005</v>
      </c>
      <c r="P112" s="21">
        <f>IF(MOD($B112,10)=0,VLOOKUP($B112,'[1]R5 Analysis'!$B$16:$X$29,15,FALSE),(VLOOKUP(CEILING($B112,10),$B$6:$R$116,COLUMN()-1,FALSE)-VLOOKUP(FLOOR($B112,10),$B$6:$R$116,COLUMN()-1,FALSE))/10+P111)</f>
        <v>1.0689999999999997</v>
      </c>
      <c r="Q112" s="21">
        <f>IF(MOD($B112,10)=0,VLOOKUP($B112,'[1]R5 Analysis'!$B$16:$X$29,22,FALSE),(VLOOKUP(CEILING($B112,10),$B$6:$R$116,COLUMN()-1,FALSE)-VLOOKUP(FLOOR($B112,10),$B$6:$R$116,COLUMN()-1,FALSE))/10+Q111)</f>
        <v>5.5366000000000017</v>
      </c>
      <c r="R112" s="21">
        <f>IF(MOD($B112,10)=0,VLOOKUP($B112,'[1]R6 Analysis'!$B$16:$X$29,8,FALSE),(VLOOKUP(CEILING($B112,10),$B$6:$R$116,COLUMN()-1,FALSE)-VLOOKUP(FLOOR($B112,10),$B$6:$R$116,COLUMN()-1,FALSE))/10+R111)</f>
        <v>0.19</v>
      </c>
      <c r="S112" s="21">
        <f>IF(MOD($B112,10)=0,VLOOKUP($B112,'[1]R6 Analysis'!$B$16:$X$29,15,FALSE),(VLOOKUP(CEILING($B112,10),$B$6:$T$116,COLUMN()-1,FALSE)-VLOOKUP(FLOOR($B112,10),$B$6:$T$116,COLUMN()-1,FALSE))/10+S111)</f>
        <v>0.5351999999999999</v>
      </c>
      <c r="T112" s="21">
        <f>IF(MOD($B112,10)=0,VLOOKUP($B112,'[1]R6 Analysis'!$B$16:$X$29,22,FALSE),(VLOOKUP(CEILING($B112,10),$B$6:$T$116,COLUMN()-1,FALSE)-VLOOKUP(FLOOR($B112,10),$B$6:$T$116,COLUMN()-1,FALSE))/10+T111)</f>
        <v>3.0413999999999994</v>
      </c>
      <c r="U112" s="21">
        <f t="shared" si="2"/>
        <v>67.161799999999985</v>
      </c>
    </row>
    <row r="113" spans="2:21">
      <c r="B113" s="18">
        <f t="shared" si="3"/>
        <v>2127</v>
      </c>
      <c r="C113" s="21">
        <f>IF(MOD($B113,10)=0,VLOOKUP($B113,'[1]R1 Analysis'!$B$16:$X$29,8,FALSE),(VLOOKUP(CEILING($B113,10),$B$6:$R$116,COLUMN()-1,FALSE)-VLOOKUP(FLOOR($B113,10),$B$6:$R$116,COLUMN()-1,FALSE))/10+C112)</f>
        <v>0.45690000000000019</v>
      </c>
      <c r="D113" s="21">
        <f>IF(MOD($B113,10)=0,VLOOKUP($B113,'[1]R1 Analysis'!$B$16:$X$29,15,FALSE),(VLOOKUP(CEILING($B113,10),$B$6:$R$116,COLUMN()-1,FALSE)-VLOOKUP(FLOOR($B113,10),$B$6:$R$116,COLUMN()-1,FALSE))/10+D112)</f>
        <v>1.4544999999999995</v>
      </c>
      <c r="E113" s="21">
        <f>IF(MOD($B113,10)=0,VLOOKUP($B113,'[1]R1 Analysis'!$B$16:$X$29,22,FALSE),(VLOOKUP(CEILING($B113,10),$B$6:$R$116,COLUMN()-1,FALSE)-VLOOKUP(FLOOR($B113,10),$B$6:$R$116,COLUMN()-1,FALSE))/10+E112)</f>
        <v>5.9305000000000003</v>
      </c>
      <c r="F113" s="21">
        <f>IF(MOD($B113,10)=0,VLOOKUP($B113,'[1]R2 Analysis'!$B$16:$X$29,8,FALSE),(VLOOKUP(CEILING($B113,10),$B$6:$R$116,COLUMN()-1,FALSE)-VLOOKUP(FLOOR($B113,10),$B$6:$R$116,COLUMN()-1,FALSE))/10+F112)</f>
        <v>0.98129999999999962</v>
      </c>
      <c r="G113" s="21">
        <f>IF(MOD($B113,10)=0,VLOOKUP($B113,'[1]R2 Analysis'!$B$16:$X$29,15,FALSE),(VLOOKUP(CEILING($B113,10),$B$6:$R$116,COLUMN()-1,FALSE)-VLOOKUP(FLOOR($B113,10),$B$6:$R$116,COLUMN()-1,FALSE))/10+G112)</f>
        <v>2.8491000000000004</v>
      </c>
      <c r="H113" s="21">
        <f>IF(MOD($B113,10)=0,VLOOKUP($B113,'[1]R2 Analysis'!$B$16:$X$29,22,FALSE),(VLOOKUP(CEILING($B113,10),$B$6:$R$116,COLUMN()-1,FALSE)-VLOOKUP(FLOOR($B113,10),$B$6:$R$116,COLUMN()-1,FALSE))/10+H112)</f>
        <v>15.390599999999999</v>
      </c>
      <c r="I113" s="21">
        <f>IF(MOD($B113,10)=0,VLOOKUP($B113,'[1]R3 Analysis'!$B$16:$X$29,8,FALSE),(VLOOKUP(CEILING($B113,10),$B$6:$R$116,COLUMN()-1,FALSE)-VLOOKUP(FLOOR($B113,10),$B$6:$R$116,COLUMN()-1,FALSE))/10+I112)</f>
        <v>1.5367</v>
      </c>
      <c r="J113" s="21">
        <f>IF(MOD($B113,10)=0,VLOOKUP($B113,'[1]R3 Analysis'!$B$16:$X$29,15,FALSE),(VLOOKUP(CEILING($B113,10),$B$6:$R$116,COLUMN()-1,FALSE)-VLOOKUP(FLOOR($B113,10),$B$6:$R$116,COLUMN()-1,FALSE))/10+J112)</f>
        <v>3.1678999999999986</v>
      </c>
      <c r="K113" s="21">
        <f>IF(MOD($B113,10)=0,VLOOKUP($B113,'[1]R3 Analysis'!$B$16:$X$29,22,FALSE),(VLOOKUP(CEILING($B113,10),$B$6:$R$116,COLUMN()-1,FALSE)-VLOOKUP(FLOOR($B113,10),$B$6:$R$116,COLUMN()-1,FALSE))/10+K112)</f>
        <v>16.15959999999999</v>
      </c>
      <c r="L113" s="21">
        <f>IF(MOD($B113,10)=0,VLOOKUP($B113,'[1]R4 Analysis'!$B$16:$X$29,8,FALSE),(VLOOKUP(CEILING($B113,10),$B$6:$R$116,COLUMN()-1,FALSE)-VLOOKUP(FLOOR($B113,10),$B$6:$R$116,COLUMN()-1,FALSE))/10+L112)</f>
        <v>0.36669999999999991</v>
      </c>
      <c r="M113" s="21">
        <f>IF(MOD($B113,10)=0,VLOOKUP($B113,'[1]R4 Analysis'!$B$16:$X$29,15,FALSE),(VLOOKUP(CEILING($B113,10),$B$6:$R$116,COLUMN()-1,FALSE)-VLOOKUP(FLOOR($B113,10),$B$6:$R$116,COLUMN()-1,FALSE))/10+M112)</f>
        <v>1.2655000000000003</v>
      </c>
      <c r="N113" s="21">
        <f>IF(MOD($B113,10)=0,VLOOKUP($B113,'[1]R4 Analysis'!$B$16:$X$29,22,FALSE),(VLOOKUP(CEILING($B113,10),$B$6:$R$116,COLUMN()-1,FALSE)-VLOOKUP(FLOOR($B113,10),$B$6:$R$116,COLUMN()-1,FALSE))/10+N112)</f>
        <v>6.6435999999999984</v>
      </c>
      <c r="O113" s="21">
        <f>IF(MOD($B113,10)=0,VLOOKUP($B113,'[1]R5 Analysis'!$B$16:$X$29,8,FALSE),(VLOOKUP(CEILING($B113,10),$B$6:$R$116,COLUMN()-1,FALSE)-VLOOKUP(FLOOR($B113,10),$B$6:$R$116,COLUMN()-1,FALSE))/10+O112)</f>
        <v>0.29580000000000006</v>
      </c>
      <c r="P113" s="21">
        <f>IF(MOD($B113,10)=0,VLOOKUP($B113,'[1]R5 Analysis'!$B$16:$X$29,15,FALSE),(VLOOKUP(CEILING($B113,10),$B$6:$R$116,COLUMN()-1,FALSE)-VLOOKUP(FLOOR($B113,10),$B$6:$R$116,COLUMN()-1,FALSE))/10+P112)</f>
        <v>1.0634999999999997</v>
      </c>
      <c r="Q113" s="21">
        <f>IF(MOD($B113,10)=0,VLOOKUP($B113,'[1]R5 Analysis'!$B$16:$X$29,22,FALSE),(VLOOKUP(CEILING($B113,10),$B$6:$R$116,COLUMN()-1,FALSE)-VLOOKUP(FLOOR($B113,10),$B$6:$R$116,COLUMN()-1,FALSE))/10+Q112)</f>
        <v>5.5082000000000022</v>
      </c>
      <c r="R113" s="21">
        <f>IF(MOD($B113,10)=0,VLOOKUP($B113,'[1]R6 Analysis'!$B$16:$X$29,8,FALSE),(VLOOKUP(CEILING($B113,10),$B$6:$R$116,COLUMN()-1,FALSE)-VLOOKUP(FLOOR($B113,10),$B$6:$R$116,COLUMN()-1,FALSE))/10+R112)</f>
        <v>0.189</v>
      </c>
      <c r="S113" s="21">
        <f>IF(MOD($B113,10)=0,VLOOKUP($B113,'[1]R6 Analysis'!$B$16:$X$29,15,FALSE),(VLOOKUP(CEILING($B113,10),$B$6:$T$116,COLUMN()-1,FALSE)-VLOOKUP(FLOOR($B113,10),$B$6:$T$116,COLUMN()-1,FALSE))/10+S112)</f>
        <v>0.53239999999999987</v>
      </c>
      <c r="T113" s="21">
        <f>IF(MOD($B113,10)=0,VLOOKUP($B113,'[1]R6 Analysis'!$B$16:$X$29,22,FALSE),(VLOOKUP(CEILING($B113,10),$B$6:$T$116,COLUMN()-1,FALSE)-VLOOKUP(FLOOR($B113,10),$B$6:$T$116,COLUMN()-1,FALSE))/10+T112)</f>
        <v>3.0257999999999994</v>
      </c>
      <c r="U113" s="21">
        <f t="shared" si="2"/>
        <v>66.817599999999999</v>
      </c>
    </row>
    <row r="114" spans="2:21">
      <c r="B114" s="18">
        <f t="shared" si="3"/>
        <v>2128</v>
      </c>
      <c r="C114" s="21">
        <f>IF(MOD($B114,10)=0,VLOOKUP($B114,'[1]R1 Analysis'!$B$16:$X$29,8,FALSE),(VLOOKUP(CEILING($B114,10),$B$6:$R$116,COLUMN()-1,FALSE)-VLOOKUP(FLOOR($B114,10),$B$6:$R$116,COLUMN()-1,FALSE))/10+C113)</f>
        <v>0.45460000000000023</v>
      </c>
      <c r="D114" s="21">
        <f>IF(MOD($B114,10)=0,VLOOKUP($B114,'[1]R1 Analysis'!$B$16:$X$29,15,FALSE),(VLOOKUP(CEILING($B114,10),$B$6:$R$116,COLUMN()-1,FALSE)-VLOOKUP(FLOOR($B114,10),$B$6:$R$116,COLUMN()-1,FALSE))/10+D113)</f>
        <v>1.4469999999999994</v>
      </c>
      <c r="E114" s="21">
        <f>IF(MOD($B114,10)=0,VLOOKUP($B114,'[1]R1 Analysis'!$B$16:$X$29,22,FALSE),(VLOOKUP(CEILING($B114,10),$B$6:$R$116,COLUMN()-1,FALSE)-VLOOKUP(FLOOR($B114,10),$B$6:$R$116,COLUMN()-1,FALSE))/10+E113)</f>
        <v>5.9</v>
      </c>
      <c r="F114" s="21">
        <f>IF(MOD($B114,10)=0,VLOOKUP($B114,'[1]R2 Analysis'!$B$16:$X$29,8,FALSE),(VLOOKUP(CEILING($B114,10),$B$6:$R$116,COLUMN()-1,FALSE)-VLOOKUP(FLOOR($B114,10),$B$6:$R$116,COLUMN()-1,FALSE))/10+F113)</f>
        <v>0.97619999999999962</v>
      </c>
      <c r="G114" s="21">
        <f>IF(MOD($B114,10)=0,VLOOKUP($B114,'[1]R2 Analysis'!$B$16:$X$29,15,FALSE),(VLOOKUP(CEILING($B114,10),$B$6:$R$116,COLUMN()-1,FALSE)-VLOOKUP(FLOOR($B114,10),$B$6:$R$116,COLUMN()-1,FALSE))/10+G113)</f>
        <v>2.8344000000000005</v>
      </c>
      <c r="H114" s="21">
        <f>IF(MOD($B114,10)=0,VLOOKUP($B114,'[1]R2 Analysis'!$B$16:$X$29,22,FALSE),(VLOOKUP(CEILING($B114,10),$B$6:$R$116,COLUMN()-1,FALSE)-VLOOKUP(FLOOR($B114,10),$B$6:$R$116,COLUMN()-1,FALSE))/10+H113)</f>
        <v>15.311399999999999</v>
      </c>
      <c r="I114" s="21">
        <f>IF(MOD($B114,10)=0,VLOOKUP($B114,'[1]R3 Analysis'!$B$16:$X$29,8,FALSE),(VLOOKUP(CEILING($B114,10),$B$6:$R$116,COLUMN()-1,FALSE)-VLOOKUP(FLOOR($B114,10),$B$6:$R$116,COLUMN()-1,FALSE))/10+I113)</f>
        <v>1.5287999999999999</v>
      </c>
      <c r="J114" s="21">
        <f>IF(MOD($B114,10)=0,VLOOKUP($B114,'[1]R3 Analysis'!$B$16:$X$29,15,FALSE),(VLOOKUP(CEILING($B114,10),$B$6:$R$116,COLUMN()-1,FALSE)-VLOOKUP(FLOOR($B114,10),$B$6:$R$116,COLUMN()-1,FALSE))/10+J113)</f>
        <v>3.1515999999999984</v>
      </c>
      <c r="K114" s="21">
        <f>IF(MOD($B114,10)=0,VLOOKUP($B114,'[1]R3 Analysis'!$B$16:$X$29,22,FALSE),(VLOOKUP(CEILING($B114,10),$B$6:$R$116,COLUMN()-1,FALSE)-VLOOKUP(FLOOR($B114,10),$B$6:$R$116,COLUMN()-1,FALSE))/10+K113)</f>
        <v>16.076399999999989</v>
      </c>
      <c r="L114" s="21">
        <f>IF(MOD($B114,10)=0,VLOOKUP($B114,'[1]R4 Analysis'!$B$16:$X$29,8,FALSE),(VLOOKUP(CEILING($B114,10),$B$6:$R$116,COLUMN()-1,FALSE)-VLOOKUP(FLOOR($B114,10),$B$6:$R$116,COLUMN()-1,FALSE))/10+L113)</f>
        <v>0.3647999999999999</v>
      </c>
      <c r="M114" s="21">
        <f>IF(MOD($B114,10)=0,VLOOKUP($B114,'[1]R4 Analysis'!$B$16:$X$29,15,FALSE),(VLOOKUP(CEILING($B114,10),$B$6:$R$116,COLUMN()-1,FALSE)-VLOOKUP(FLOOR($B114,10),$B$6:$R$116,COLUMN()-1,FALSE))/10+M113)</f>
        <v>1.2590000000000003</v>
      </c>
      <c r="N114" s="21">
        <f>IF(MOD($B114,10)=0,VLOOKUP($B114,'[1]R4 Analysis'!$B$16:$X$29,22,FALSE),(VLOOKUP(CEILING($B114,10),$B$6:$R$116,COLUMN()-1,FALSE)-VLOOKUP(FLOOR($B114,10),$B$6:$R$116,COLUMN()-1,FALSE))/10+N113)</f>
        <v>6.6093999999999982</v>
      </c>
      <c r="O114" s="21">
        <f>IF(MOD($B114,10)=0,VLOOKUP($B114,'[1]R5 Analysis'!$B$16:$X$29,8,FALSE),(VLOOKUP(CEILING($B114,10),$B$6:$R$116,COLUMN()-1,FALSE)-VLOOKUP(FLOOR($B114,10),$B$6:$R$116,COLUMN()-1,FALSE))/10+O113)</f>
        <v>0.29420000000000007</v>
      </c>
      <c r="P114" s="21">
        <f>IF(MOD($B114,10)=0,VLOOKUP($B114,'[1]R5 Analysis'!$B$16:$X$29,15,FALSE),(VLOOKUP(CEILING($B114,10),$B$6:$R$116,COLUMN()-1,FALSE)-VLOOKUP(FLOOR($B114,10),$B$6:$R$116,COLUMN()-1,FALSE))/10+P113)</f>
        <v>1.0579999999999996</v>
      </c>
      <c r="Q114" s="21">
        <f>IF(MOD($B114,10)=0,VLOOKUP($B114,'[1]R5 Analysis'!$B$16:$X$29,22,FALSE),(VLOOKUP(CEILING($B114,10),$B$6:$R$116,COLUMN()-1,FALSE)-VLOOKUP(FLOOR($B114,10),$B$6:$R$116,COLUMN()-1,FALSE))/10+Q113)</f>
        <v>5.4798000000000027</v>
      </c>
      <c r="R114" s="21">
        <f>IF(MOD($B114,10)=0,VLOOKUP($B114,'[1]R6 Analysis'!$B$16:$X$29,8,FALSE),(VLOOKUP(CEILING($B114,10),$B$6:$R$116,COLUMN()-1,FALSE)-VLOOKUP(FLOOR($B114,10),$B$6:$R$116,COLUMN()-1,FALSE))/10+R113)</f>
        <v>0.188</v>
      </c>
      <c r="S114" s="21">
        <f>IF(MOD($B114,10)=0,VLOOKUP($B114,'[1]R6 Analysis'!$B$16:$X$29,15,FALSE),(VLOOKUP(CEILING($B114,10),$B$6:$T$116,COLUMN()-1,FALSE)-VLOOKUP(FLOOR($B114,10),$B$6:$T$116,COLUMN()-1,FALSE))/10+S113)</f>
        <v>0.52959999999999985</v>
      </c>
      <c r="T114" s="21">
        <f>IF(MOD($B114,10)=0,VLOOKUP($B114,'[1]R6 Analysis'!$B$16:$X$29,22,FALSE),(VLOOKUP(CEILING($B114,10),$B$6:$T$116,COLUMN()-1,FALSE)-VLOOKUP(FLOOR($B114,10),$B$6:$T$116,COLUMN()-1,FALSE))/10+T113)</f>
        <v>3.0101999999999993</v>
      </c>
      <c r="U114" s="21">
        <f t="shared" si="2"/>
        <v>66.473400000000012</v>
      </c>
    </row>
    <row r="115" spans="2:21">
      <c r="B115" s="18">
        <f t="shared" si="3"/>
        <v>2129</v>
      </c>
      <c r="C115" s="21">
        <f>IF(MOD($B115,10)=0,VLOOKUP($B115,'[1]R1 Analysis'!$B$16:$X$29,8,FALSE),(VLOOKUP(CEILING($B115,10),$B$6:$R$116,COLUMN()-1,FALSE)-VLOOKUP(FLOOR($B115,10),$B$6:$R$116,COLUMN()-1,FALSE))/10+C114)</f>
        <v>0.45230000000000026</v>
      </c>
      <c r="D115" s="21">
        <f>IF(MOD($B115,10)=0,VLOOKUP($B115,'[1]R1 Analysis'!$B$16:$X$29,15,FALSE),(VLOOKUP(CEILING($B115,10),$B$6:$R$116,COLUMN()-1,FALSE)-VLOOKUP(FLOOR($B115,10),$B$6:$R$116,COLUMN()-1,FALSE))/10+D114)</f>
        <v>1.4394999999999993</v>
      </c>
      <c r="E115" s="21">
        <f>IF(MOD($B115,10)=0,VLOOKUP($B115,'[1]R1 Analysis'!$B$16:$X$29,22,FALSE),(VLOOKUP(CEILING($B115,10),$B$6:$R$116,COLUMN()-1,FALSE)-VLOOKUP(FLOOR($B115,10),$B$6:$R$116,COLUMN()-1,FALSE))/10+E114)</f>
        <v>5.8695000000000004</v>
      </c>
      <c r="F115" s="21">
        <f>IF(MOD($B115,10)=0,VLOOKUP($B115,'[1]R2 Analysis'!$B$16:$X$29,8,FALSE),(VLOOKUP(CEILING($B115,10),$B$6:$R$116,COLUMN()-1,FALSE)-VLOOKUP(FLOOR($B115,10),$B$6:$R$116,COLUMN()-1,FALSE))/10+F114)</f>
        <v>0.97109999999999963</v>
      </c>
      <c r="G115" s="21">
        <f>IF(MOD($B115,10)=0,VLOOKUP($B115,'[1]R2 Analysis'!$B$16:$X$29,15,FALSE),(VLOOKUP(CEILING($B115,10),$B$6:$R$116,COLUMN()-1,FALSE)-VLOOKUP(FLOOR($B115,10),$B$6:$R$116,COLUMN()-1,FALSE))/10+G114)</f>
        <v>2.8197000000000005</v>
      </c>
      <c r="H115" s="21">
        <f>IF(MOD($B115,10)=0,VLOOKUP($B115,'[1]R2 Analysis'!$B$16:$X$29,22,FALSE),(VLOOKUP(CEILING($B115,10),$B$6:$R$116,COLUMN()-1,FALSE)-VLOOKUP(FLOOR($B115,10),$B$6:$R$116,COLUMN()-1,FALSE))/10+H114)</f>
        <v>15.232199999999999</v>
      </c>
      <c r="I115" s="21">
        <f>IF(MOD($B115,10)=0,VLOOKUP($B115,'[1]R3 Analysis'!$B$16:$X$29,8,FALSE),(VLOOKUP(CEILING($B115,10),$B$6:$R$116,COLUMN()-1,FALSE)-VLOOKUP(FLOOR($B115,10),$B$6:$R$116,COLUMN()-1,FALSE))/10+I114)</f>
        <v>1.5208999999999999</v>
      </c>
      <c r="J115" s="21">
        <f>IF(MOD($B115,10)=0,VLOOKUP($B115,'[1]R3 Analysis'!$B$16:$X$29,15,FALSE),(VLOOKUP(CEILING($B115,10),$B$6:$R$116,COLUMN()-1,FALSE)-VLOOKUP(FLOOR($B115,10),$B$6:$R$116,COLUMN()-1,FALSE))/10+J114)</f>
        <v>3.1352999999999982</v>
      </c>
      <c r="K115" s="21">
        <f>IF(MOD($B115,10)=0,VLOOKUP($B115,'[1]R3 Analysis'!$B$16:$X$29,22,FALSE),(VLOOKUP(CEILING($B115,10),$B$6:$R$116,COLUMN()-1,FALSE)-VLOOKUP(FLOOR($B115,10),$B$6:$R$116,COLUMN()-1,FALSE))/10+K114)</f>
        <v>15.993199999999989</v>
      </c>
      <c r="L115" s="21">
        <f>IF(MOD($B115,10)=0,VLOOKUP($B115,'[1]R4 Analysis'!$B$16:$X$29,8,FALSE),(VLOOKUP(CEILING($B115,10),$B$6:$R$116,COLUMN()-1,FALSE)-VLOOKUP(FLOOR($B115,10),$B$6:$R$116,COLUMN()-1,FALSE))/10+L114)</f>
        <v>0.36289999999999989</v>
      </c>
      <c r="M115" s="21">
        <f>IF(MOD($B115,10)=0,VLOOKUP($B115,'[1]R4 Analysis'!$B$16:$X$29,15,FALSE),(VLOOKUP(CEILING($B115,10),$B$6:$R$116,COLUMN()-1,FALSE)-VLOOKUP(FLOOR($B115,10),$B$6:$R$116,COLUMN()-1,FALSE))/10+M114)</f>
        <v>1.2525000000000004</v>
      </c>
      <c r="N115" s="21">
        <f>IF(MOD($B115,10)=0,VLOOKUP($B115,'[1]R4 Analysis'!$B$16:$X$29,22,FALSE),(VLOOKUP(CEILING($B115,10),$B$6:$R$116,COLUMN()-1,FALSE)-VLOOKUP(FLOOR($B115,10),$B$6:$R$116,COLUMN()-1,FALSE))/10+N114)</f>
        <v>6.5751999999999979</v>
      </c>
      <c r="O115" s="21">
        <f>IF(MOD($B115,10)=0,VLOOKUP($B115,'[1]R5 Analysis'!$B$16:$X$29,8,FALSE),(VLOOKUP(CEILING($B115,10),$B$6:$R$116,COLUMN()-1,FALSE)-VLOOKUP(FLOOR($B115,10),$B$6:$R$116,COLUMN()-1,FALSE))/10+O114)</f>
        <v>0.29260000000000008</v>
      </c>
      <c r="P115" s="21">
        <f>IF(MOD($B115,10)=0,VLOOKUP($B115,'[1]R5 Analysis'!$B$16:$X$29,15,FALSE),(VLOOKUP(CEILING($B115,10),$B$6:$R$116,COLUMN()-1,FALSE)-VLOOKUP(FLOOR($B115,10),$B$6:$R$116,COLUMN()-1,FALSE))/10+P114)</f>
        <v>1.0524999999999995</v>
      </c>
      <c r="Q115" s="21">
        <f>IF(MOD($B115,10)=0,VLOOKUP($B115,'[1]R5 Analysis'!$B$16:$X$29,22,FALSE),(VLOOKUP(CEILING($B115,10),$B$6:$R$116,COLUMN()-1,FALSE)-VLOOKUP(FLOOR($B115,10),$B$6:$R$116,COLUMN()-1,FALSE))/10+Q114)</f>
        <v>5.4514000000000031</v>
      </c>
      <c r="R115" s="21">
        <f>IF(MOD($B115,10)=0,VLOOKUP($B115,'[1]R6 Analysis'!$B$16:$X$29,8,FALSE),(VLOOKUP(CEILING($B115,10),$B$6:$R$116,COLUMN()-1,FALSE)-VLOOKUP(FLOOR($B115,10),$B$6:$R$116,COLUMN()-1,FALSE))/10+R114)</f>
        <v>0.187</v>
      </c>
      <c r="S115" s="21">
        <f>IF(MOD($B115,10)=0,VLOOKUP($B115,'[1]R6 Analysis'!$B$16:$X$29,15,FALSE),(VLOOKUP(CEILING($B115,10),$B$6:$T$116,COLUMN()-1,FALSE)-VLOOKUP(FLOOR($B115,10),$B$6:$T$116,COLUMN()-1,FALSE))/10+S114)</f>
        <v>0.52679999999999982</v>
      </c>
      <c r="T115" s="21">
        <f>IF(MOD($B115,10)=0,VLOOKUP($B115,'[1]R6 Analysis'!$B$16:$X$29,22,FALSE),(VLOOKUP(CEILING($B115,10),$B$6:$T$116,COLUMN()-1,FALSE)-VLOOKUP(FLOOR($B115,10),$B$6:$T$116,COLUMN()-1,FALSE))/10+T114)</f>
        <v>2.9945999999999993</v>
      </c>
      <c r="U115" s="21">
        <f t="shared" si="2"/>
        <v>66.129199999999983</v>
      </c>
    </row>
    <row r="116" spans="2:21">
      <c r="B116" s="18">
        <f t="shared" si="3"/>
        <v>2130</v>
      </c>
      <c r="C116" s="21">
        <f>IF(MOD($B116,10)=0,VLOOKUP($B116,'[1]R1 Analysis'!$B$16:$X$29,8,FALSE),(VLOOKUP(CEILING($B116,10),$B$6:$R$116,COLUMN()-1,FALSE)-VLOOKUP(FLOOR($B116,10),$B$6:$R$116,COLUMN()-1,FALSE))/10+C115)</f>
        <v>0.45</v>
      </c>
      <c r="D116" s="21">
        <f>IF(MOD($B116,10)=0,VLOOKUP($B116,'[1]R1 Analysis'!$B$16:$X$29,15,FALSE),(VLOOKUP(CEILING($B116,10),$B$6:$R$116,COLUMN()-1,FALSE)-VLOOKUP(FLOOR($B116,10),$B$6:$R$116,COLUMN()-1,FALSE))/10+D115)</f>
        <v>1.4319999999999999</v>
      </c>
      <c r="E116" s="21">
        <f>IF(MOD($B116,10)=0,VLOOKUP($B116,'[1]R1 Analysis'!$B$16:$X$29,22,FALSE),(VLOOKUP(CEILING($B116,10),$B$6:$R$116,COLUMN()-1,FALSE)-VLOOKUP(FLOOR($B116,10),$B$6:$R$116,COLUMN()-1,FALSE))/10+E115)</f>
        <v>5.8390000000000004</v>
      </c>
      <c r="F116" s="21">
        <f>IF(MOD($B116,10)=0,VLOOKUP($B116,'[1]R2 Analysis'!$B$16:$X$29,8,FALSE),(VLOOKUP(CEILING($B116,10),$B$6:$R$116,COLUMN()-1,FALSE)-VLOOKUP(FLOOR($B116,10),$B$6:$R$116,COLUMN()-1,FALSE))/10+F115)</f>
        <v>0.96599999999999997</v>
      </c>
      <c r="G116" s="21">
        <f>IF(MOD($B116,10)=0,VLOOKUP($B116,'[1]R2 Analysis'!$B$16:$X$29,15,FALSE),(VLOOKUP(CEILING($B116,10),$B$6:$R$116,COLUMN()-1,FALSE)-VLOOKUP(FLOOR($B116,10),$B$6:$R$116,COLUMN()-1,FALSE))/10+G115)</f>
        <v>2.8050000000000002</v>
      </c>
      <c r="H116" s="21">
        <f>IF(MOD($B116,10)=0,VLOOKUP($B116,'[1]R2 Analysis'!$B$16:$X$29,22,FALSE),(VLOOKUP(CEILING($B116,10),$B$6:$R$116,COLUMN()-1,FALSE)-VLOOKUP(FLOOR($B116,10),$B$6:$R$116,COLUMN()-1,FALSE))/10+H115)</f>
        <v>15.153</v>
      </c>
      <c r="I116" s="21">
        <f>IF(MOD($B116,10)=0,VLOOKUP($B116,'[1]R3 Analysis'!$B$16:$X$29,8,FALSE),(VLOOKUP(CEILING($B116,10),$B$6:$R$116,COLUMN()-1,FALSE)-VLOOKUP(FLOOR($B116,10),$B$6:$R$116,COLUMN()-1,FALSE))/10+I115)</f>
        <v>1.5129999999999999</v>
      </c>
      <c r="J116" s="21">
        <f>IF(MOD($B116,10)=0,VLOOKUP($B116,'[1]R3 Analysis'!$B$16:$X$29,15,FALSE),(VLOOKUP(CEILING($B116,10),$B$6:$R$116,COLUMN()-1,FALSE)-VLOOKUP(FLOOR($B116,10),$B$6:$R$116,COLUMN()-1,FALSE))/10+J115)</f>
        <v>3.1190000000000002</v>
      </c>
      <c r="K116" s="21">
        <f>IF(MOD($B116,10)=0,VLOOKUP($B116,'[1]R3 Analysis'!$B$16:$X$29,22,FALSE),(VLOOKUP(CEILING($B116,10),$B$6:$R$116,COLUMN()-1,FALSE)-VLOOKUP(FLOOR($B116,10),$B$6:$R$116,COLUMN()-1,FALSE))/10+K115)</f>
        <v>15.91</v>
      </c>
      <c r="L116" s="21">
        <f>IF(MOD($B116,10)=0,VLOOKUP($B116,'[1]R4 Analysis'!$B$16:$X$29,8,FALSE),(VLOOKUP(CEILING($B116,10),$B$6:$R$116,COLUMN()-1,FALSE)-VLOOKUP(FLOOR($B116,10),$B$6:$R$116,COLUMN()-1,FALSE))/10+L115)</f>
        <v>0.36099999999999999</v>
      </c>
      <c r="M116" s="21">
        <f>IF(MOD($B116,10)=0,VLOOKUP($B116,'[1]R4 Analysis'!$B$16:$X$29,15,FALSE),(VLOOKUP(CEILING($B116,10),$B$6:$R$116,COLUMN()-1,FALSE)-VLOOKUP(FLOOR($B116,10),$B$6:$R$116,COLUMN()-1,FALSE))/10+M115)</f>
        <v>1.246</v>
      </c>
      <c r="N116" s="21">
        <f>IF(MOD($B116,10)=0,VLOOKUP($B116,'[1]R4 Analysis'!$B$16:$X$29,22,FALSE),(VLOOKUP(CEILING($B116,10),$B$6:$R$116,COLUMN()-1,FALSE)-VLOOKUP(FLOOR($B116,10),$B$6:$R$116,COLUMN()-1,FALSE))/10+N115)</f>
        <v>6.5410000000000004</v>
      </c>
      <c r="O116" s="21">
        <f>IF(MOD($B116,10)=0,VLOOKUP($B116,'[1]R5 Analysis'!$B$16:$X$29,8,FALSE),(VLOOKUP(CEILING($B116,10),$B$6:$R$116,COLUMN()-1,FALSE)-VLOOKUP(FLOOR($B116,10),$B$6:$R$116,COLUMN()-1,FALSE))/10+O115)</f>
        <v>0.29099999999999998</v>
      </c>
      <c r="P116" s="21">
        <f>IF(MOD($B116,10)=0,VLOOKUP($B116,'[1]R5 Analysis'!$B$16:$X$29,15,FALSE),(VLOOKUP(CEILING($B116,10),$B$6:$R$116,COLUMN()-1,FALSE)-VLOOKUP(FLOOR($B116,10),$B$6:$R$116,COLUMN()-1,FALSE))/10+P115)</f>
        <v>1.0469999999999999</v>
      </c>
      <c r="Q116" s="21">
        <f>IF(MOD($B116,10)=0,VLOOKUP($B116,'[1]R5 Analysis'!$B$16:$X$29,22,FALSE),(VLOOKUP(CEILING($B116,10),$B$6:$R$116,COLUMN()-1,FALSE)-VLOOKUP(FLOOR($B116,10),$B$6:$R$116,COLUMN()-1,FALSE))/10+Q115)</f>
        <v>5.423</v>
      </c>
      <c r="R116" s="21">
        <f>IF(MOD($B116,10)=0,VLOOKUP($B116,'[1]R6 Analysis'!$B$16:$X$29,8,FALSE),(VLOOKUP(CEILING($B116,10),$B$6:$R$116,COLUMN()-1,FALSE)-VLOOKUP(FLOOR($B116,10),$B$6:$R$116,COLUMN()-1,FALSE))/10+R115)</f>
        <v>0.186</v>
      </c>
      <c r="S116" s="21">
        <f>IF(MOD($B116,10)=0,VLOOKUP($B116,'[1]R6 Analysis'!$B$16:$X$29,15,FALSE),(VLOOKUP(CEILING($B116,10),$B$6:$T$116,COLUMN()-1,FALSE)-VLOOKUP(FLOOR($B116,10),$B$6:$T$116,COLUMN()-1,FALSE))/10+S115)</f>
        <v>0.52400000000000002</v>
      </c>
      <c r="T116" s="21">
        <f>IF(MOD($B116,10)=0,VLOOKUP($B116,'[1]R6 Analysis'!$B$16:$X$29,22,FALSE),(VLOOKUP(CEILING($B116,10),$B$6:$T$116,COLUMN()-1,FALSE)-VLOOKUP(FLOOR($B116,10),$B$6:$T$116,COLUMN()-1,FALSE))/10+T115)</f>
        <v>2.9790000000000001</v>
      </c>
      <c r="U116" s="21">
        <f t="shared" si="2"/>
        <v>65.784999999999997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4C545-83A8-41F5-B9B6-15EF4E8134A1}">
  <dimension ref="A1:BZ116"/>
  <sheetViews>
    <sheetView workbookViewId="0">
      <pane xSplit="2" ySplit="5" topLeftCell="V6" activePane="bottomRight" state="frozen"/>
      <selection pane="bottomRight" activeCell="V6" sqref="V6"/>
      <selection pane="bottomLeft" activeCell="A6" sqref="A6"/>
      <selection pane="topRight" activeCell="C1" sqref="C1"/>
    </sheetView>
  </sheetViews>
  <sheetFormatPr defaultRowHeight="14.45"/>
  <cols>
    <col min="1" max="1" width="14" bestFit="1" customWidth="1"/>
    <col min="3" max="3" width="20.5703125" bestFit="1" customWidth="1"/>
    <col min="4" max="5" width="20.5703125" customWidth="1"/>
    <col min="6" max="6" width="14.85546875" bestFit="1" customWidth="1"/>
    <col min="7" max="8" width="14.85546875" customWidth="1"/>
    <col min="9" max="9" width="23.28515625" bestFit="1" customWidth="1"/>
    <col min="10" max="11" width="23.28515625" customWidth="1"/>
    <col min="12" max="12" width="13.85546875" bestFit="1" customWidth="1"/>
    <col min="13" max="14" width="13.85546875" customWidth="1"/>
    <col min="15" max="15" width="13.85546875" bestFit="1" customWidth="1"/>
    <col min="16" max="17" width="13.85546875" customWidth="1"/>
    <col min="18" max="18" width="13.85546875" bestFit="1" customWidth="1"/>
    <col min="19" max="20" width="13.85546875" customWidth="1"/>
    <col min="21" max="21" width="23.28515625" bestFit="1" customWidth="1"/>
    <col min="22" max="22" width="24.7109375" bestFit="1" customWidth="1"/>
    <col min="23" max="23" width="18.42578125" bestFit="1" customWidth="1"/>
    <col min="24" max="24" width="8" bestFit="1" customWidth="1"/>
    <col min="25" max="25" width="17.42578125" bestFit="1" customWidth="1"/>
    <col min="26" max="26" width="18.42578125" bestFit="1" customWidth="1"/>
    <col min="27" max="27" width="8" bestFit="1" customWidth="1"/>
    <col min="28" max="28" width="17.42578125" bestFit="1" customWidth="1"/>
    <col min="29" max="29" width="23.28515625" bestFit="1" customWidth="1"/>
    <col min="30" max="30" width="8" bestFit="1" customWidth="1"/>
    <col min="31" max="32" width="14.85546875" bestFit="1" customWidth="1"/>
    <col min="33" max="33" width="8" bestFit="1" customWidth="1"/>
    <col min="34" max="35" width="14.85546875" bestFit="1" customWidth="1"/>
    <col min="36" max="36" width="8" bestFit="1" customWidth="1"/>
    <col min="37" max="37" width="13.85546875" bestFit="1" customWidth="1"/>
    <col min="38" max="38" width="14.85546875" bestFit="1" customWidth="1"/>
    <col min="39" max="39" width="8" bestFit="1" customWidth="1"/>
    <col min="40" max="40" width="24.140625" bestFit="1" customWidth="1"/>
    <col min="41" max="41" width="21.42578125" bestFit="1" customWidth="1"/>
    <col min="42" max="42" width="18" bestFit="1" customWidth="1"/>
    <col min="43" max="43" width="8.5703125" bestFit="1" customWidth="1"/>
    <col min="44" max="44" width="19" bestFit="1" customWidth="1"/>
    <col min="45" max="45" width="18" bestFit="1" customWidth="1"/>
    <col min="46" max="46" width="8.5703125" bestFit="1" customWidth="1"/>
    <col min="47" max="47" width="19" bestFit="1" customWidth="1"/>
    <col min="48" max="48" width="18" bestFit="1" customWidth="1"/>
    <col min="49" max="49" width="8.5703125" bestFit="1" customWidth="1"/>
    <col min="50" max="51" width="15.28515625" bestFit="1" customWidth="1"/>
    <col min="52" max="52" width="8.5703125" bestFit="1" customWidth="1"/>
    <col min="53" max="54" width="15.28515625" bestFit="1" customWidth="1"/>
    <col min="55" max="55" width="8.5703125" bestFit="1" customWidth="1"/>
    <col min="56" max="56" width="15.28515625" bestFit="1" customWidth="1"/>
    <col min="57" max="57" width="14.28515625" bestFit="1" customWidth="1"/>
    <col min="58" max="58" width="8.5703125" bestFit="1" customWidth="1"/>
    <col min="59" max="59" width="19" bestFit="1" customWidth="1"/>
    <col min="61" max="61" width="39.42578125" bestFit="1" customWidth="1"/>
    <col min="62" max="62" width="19" bestFit="1" customWidth="1"/>
    <col min="63" max="63" width="13.28515625" bestFit="1" customWidth="1"/>
    <col min="64" max="65" width="19" bestFit="1" customWidth="1"/>
    <col min="66" max="66" width="14.28515625" bestFit="1" customWidth="1"/>
    <col min="67" max="67" width="20.5703125" bestFit="1" customWidth="1"/>
    <col min="68" max="68" width="19" bestFit="1" customWidth="1"/>
    <col min="69" max="69" width="13.28515625" bestFit="1" customWidth="1"/>
    <col min="70" max="70" width="16.85546875" bestFit="1" customWidth="1"/>
    <col min="71" max="71" width="15.28515625" bestFit="1" customWidth="1"/>
    <col min="72" max="72" width="13.28515625" bestFit="1" customWidth="1"/>
    <col min="73" max="73" width="16.85546875" bestFit="1" customWidth="1"/>
    <col min="74" max="74" width="15.28515625" bestFit="1" customWidth="1"/>
    <col min="75" max="75" width="13.28515625" bestFit="1" customWidth="1"/>
    <col min="76" max="77" width="15.28515625" bestFit="1" customWidth="1"/>
    <col min="78" max="78" width="13.28515625" bestFit="1" customWidth="1"/>
  </cols>
  <sheetData>
    <row r="1" spans="1:78"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D1" t="s">
        <v>39</v>
      </c>
      <c r="AE1" t="s">
        <v>38</v>
      </c>
      <c r="AF1" t="s">
        <v>37</v>
      </c>
      <c r="AU1" s="13" t="s">
        <v>40</v>
      </c>
      <c r="AV1" s="13">
        <f>AV2</f>
        <v>0.45</v>
      </c>
    </row>
    <row r="2" spans="1:78">
      <c r="U2" t="s">
        <v>41</v>
      </c>
      <c r="V2" s="21">
        <f>Assumptions!C25</f>
        <v>2.2945009412958077</v>
      </c>
      <c r="W2" s="21">
        <f>Assumptions!D25</f>
        <v>1.7382780739000814</v>
      </c>
      <c r="X2" s="21">
        <f>Assumptions!E25</f>
        <v>2.2687468136111684</v>
      </c>
      <c r="Y2" s="21">
        <f>Assumptions!F25</f>
        <v>2.0049300369752774</v>
      </c>
      <c r="Z2" s="21">
        <f>Assumptions!G25</f>
        <v>2.2186970518468314</v>
      </c>
      <c r="AA2" s="21">
        <f>Assumptions!H25</f>
        <v>2.3164747564216119</v>
      </c>
      <c r="AC2" t="s">
        <v>42</v>
      </c>
      <c r="AD2">
        <v>0</v>
      </c>
      <c r="AE2">
        <v>0.01</v>
      </c>
      <c r="AF2">
        <v>0.1</v>
      </c>
      <c r="AU2" t="s">
        <v>43</v>
      </c>
      <c r="AV2">
        <v>0.45</v>
      </c>
      <c r="AW2">
        <v>0.7</v>
      </c>
      <c r="BI2" s="13" t="s">
        <v>44</v>
      </c>
    </row>
    <row r="3" spans="1:78">
      <c r="C3" s="13" t="s">
        <v>45</v>
      </c>
      <c r="D3" s="13"/>
      <c r="E3" s="13"/>
      <c r="V3" s="13" t="s">
        <v>46</v>
      </c>
      <c r="AC3" t="s">
        <v>47</v>
      </c>
      <c r="AD3">
        <v>0.5</v>
      </c>
      <c r="AE3">
        <v>1</v>
      </c>
      <c r="AF3">
        <v>2</v>
      </c>
      <c r="AO3" s="13" t="s">
        <v>48</v>
      </c>
      <c r="BI3" s="1" t="s">
        <v>49</v>
      </c>
    </row>
    <row r="4" spans="1:78">
      <c r="C4" s="1" t="s">
        <v>30</v>
      </c>
      <c r="D4" s="1"/>
      <c r="E4" s="1"/>
      <c r="F4" s="1" t="s">
        <v>1</v>
      </c>
      <c r="G4" s="1"/>
      <c r="H4" s="1"/>
      <c r="I4" s="1" t="s">
        <v>31</v>
      </c>
      <c r="J4" s="1"/>
      <c r="K4" s="1"/>
      <c r="L4" s="1" t="s">
        <v>3</v>
      </c>
      <c r="M4" s="1"/>
      <c r="N4" s="1"/>
      <c r="O4" s="1" t="s">
        <v>32</v>
      </c>
      <c r="P4" s="1"/>
      <c r="Q4" s="1"/>
      <c r="R4" s="1" t="s">
        <v>33</v>
      </c>
      <c r="S4" s="1"/>
      <c r="T4" s="1"/>
      <c r="U4" s="14" t="s">
        <v>34</v>
      </c>
      <c r="V4" s="1" t="str">
        <f>'Pop and Housing Units'!J4</f>
        <v>Region 1</v>
      </c>
      <c r="W4" s="1" t="str">
        <f>V4</f>
        <v>Region 1</v>
      </c>
      <c r="X4" s="1" t="str">
        <f>V4</f>
        <v>Region 1</v>
      </c>
      <c r="Y4" s="1" t="s">
        <v>1</v>
      </c>
      <c r="Z4" s="1" t="str">
        <f>Y4</f>
        <v>Region 2</v>
      </c>
      <c r="AA4" s="1" t="str">
        <f>Z4</f>
        <v>Region 2</v>
      </c>
      <c r="AB4" s="1" t="s">
        <v>2</v>
      </c>
      <c r="AC4" s="1" t="str">
        <f>AB4</f>
        <v>Region 3</v>
      </c>
      <c r="AD4" s="1" t="str">
        <f>AC4</f>
        <v>Region 3</v>
      </c>
      <c r="AE4" s="1" t="s">
        <v>3</v>
      </c>
      <c r="AF4" s="1" t="str">
        <f>AE4</f>
        <v>Region 4</v>
      </c>
      <c r="AG4" s="1" t="str">
        <f>AF4</f>
        <v>Region 4</v>
      </c>
      <c r="AH4" s="1" t="s">
        <v>4</v>
      </c>
      <c r="AI4" s="1" t="str">
        <f>AH4</f>
        <v>Region 5</v>
      </c>
      <c r="AJ4" s="1" t="str">
        <f>AI4</f>
        <v>Region 5</v>
      </c>
      <c r="AK4" s="1" t="s">
        <v>5</v>
      </c>
      <c r="AL4" s="1" t="str">
        <f>AK4</f>
        <v>Region 6</v>
      </c>
      <c r="AM4" s="1" t="str">
        <f>AL4</f>
        <v>Region 6</v>
      </c>
      <c r="AN4" s="14"/>
      <c r="AO4" s="1" t="str">
        <f>V4</f>
        <v>Region 1</v>
      </c>
      <c r="AP4" s="1" t="str">
        <f>AO4</f>
        <v>Region 1</v>
      </c>
      <c r="AQ4" s="1" t="str">
        <f>AO4</f>
        <v>Region 1</v>
      </c>
      <c r="AR4" s="1" t="s">
        <v>1</v>
      </c>
      <c r="AS4" s="1" t="str">
        <f>AR4</f>
        <v>Region 2</v>
      </c>
      <c r="AT4" s="1" t="str">
        <f>AS4</f>
        <v>Region 2</v>
      </c>
      <c r="AU4" s="1" t="s">
        <v>2</v>
      </c>
      <c r="AV4" s="1" t="str">
        <f>AU4</f>
        <v>Region 3</v>
      </c>
      <c r="AW4" s="1" t="str">
        <f>AV4</f>
        <v>Region 3</v>
      </c>
      <c r="AX4" s="1" t="s">
        <v>3</v>
      </c>
      <c r="AY4" s="1" t="str">
        <f>AX4</f>
        <v>Region 4</v>
      </c>
      <c r="AZ4" s="1" t="str">
        <f>AY4</f>
        <v>Region 4</v>
      </c>
      <c r="BA4" s="1" t="s">
        <v>4</v>
      </c>
      <c r="BB4" s="1" t="str">
        <f>BA4</f>
        <v>Region 5</v>
      </c>
      <c r="BC4" s="1" t="str">
        <f>BB4</f>
        <v>Region 5</v>
      </c>
      <c r="BD4" s="1" t="s">
        <v>5</v>
      </c>
      <c r="BE4" s="1" t="str">
        <f>BD4</f>
        <v>Region 6</v>
      </c>
      <c r="BF4" s="1" t="str">
        <f>BE4</f>
        <v>Region 6</v>
      </c>
      <c r="BI4" s="1" t="str">
        <f t="shared" ref="BI4:BR5" si="0">AO4</f>
        <v>Region 1</v>
      </c>
      <c r="BJ4" s="1" t="str">
        <f t="shared" si="0"/>
        <v>Region 1</v>
      </c>
      <c r="BK4" s="1" t="str">
        <f t="shared" si="0"/>
        <v>Region 1</v>
      </c>
      <c r="BL4" s="1" t="str">
        <f t="shared" si="0"/>
        <v>Region 2</v>
      </c>
      <c r="BM4" s="1" t="str">
        <f t="shared" si="0"/>
        <v>Region 2</v>
      </c>
      <c r="BN4" s="1" t="str">
        <f t="shared" si="0"/>
        <v>Region 2</v>
      </c>
      <c r="BO4" s="1" t="str">
        <f t="shared" si="0"/>
        <v>Region 3</v>
      </c>
      <c r="BP4" s="1" t="str">
        <f t="shared" si="0"/>
        <v>Region 3</v>
      </c>
      <c r="BQ4" s="1" t="str">
        <f t="shared" si="0"/>
        <v>Region 3</v>
      </c>
      <c r="BR4" s="1" t="str">
        <f t="shared" si="0"/>
        <v>Region 4</v>
      </c>
      <c r="BS4" s="1" t="str">
        <f t="shared" ref="BS4:CB5" si="1">AY4</f>
        <v>Region 4</v>
      </c>
      <c r="BT4" s="1" t="str">
        <f t="shared" si="1"/>
        <v>Region 4</v>
      </c>
      <c r="BU4" s="1" t="str">
        <f t="shared" si="1"/>
        <v>Region 5</v>
      </c>
      <c r="BV4" s="1" t="str">
        <f t="shared" si="1"/>
        <v>Region 5</v>
      </c>
      <c r="BW4" s="1" t="str">
        <f t="shared" si="1"/>
        <v>Region 5</v>
      </c>
      <c r="BX4" s="1" t="str">
        <f t="shared" si="1"/>
        <v>Region 6</v>
      </c>
      <c r="BY4" s="1" t="str">
        <f t="shared" si="1"/>
        <v>Region 6</v>
      </c>
      <c r="BZ4" s="1" t="str">
        <f t="shared" si="1"/>
        <v>Region 6</v>
      </c>
    </row>
    <row r="5" spans="1:78">
      <c r="C5" s="1" t="s">
        <v>37</v>
      </c>
      <c r="D5" s="1" t="s">
        <v>38</v>
      </c>
      <c r="E5" s="1" t="s">
        <v>39</v>
      </c>
      <c r="F5" s="1" t="s">
        <v>37</v>
      </c>
      <c r="G5" s="1" t="s">
        <v>38</v>
      </c>
      <c r="H5" s="1" t="s">
        <v>39</v>
      </c>
      <c r="I5" s="1" t="s">
        <v>37</v>
      </c>
      <c r="J5" s="1" t="s">
        <v>38</v>
      </c>
      <c r="K5" s="1" t="s">
        <v>39</v>
      </c>
      <c r="L5" s="1" t="s">
        <v>37</v>
      </c>
      <c r="M5" s="1" t="s">
        <v>38</v>
      </c>
      <c r="N5" s="1" t="s">
        <v>39</v>
      </c>
      <c r="O5" s="1" t="s">
        <v>37</v>
      </c>
      <c r="P5" s="1" t="s">
        <v>38</v>
      </c>
      <c r="Q5" s="1" t="s">
        <v>39</v>
      </c>
      <c r="R5" s="1" t="s">
        <v>37</v>
      </c>
      <c r="S5" s="1" t="s">
        <v>38</v>
      </c>
      <c r="T5" s="1" t="s">
        <v>39</v>
      </c>
      <c r="U5" s="14"/>
      <c r="V5" s="1" t="s">
        <v>37</v>
      </c>
      <c r="W5" s="1" t="s">
        <v>38</v>
      </c>
      <c r="X5" s="1" t="s">
        <v>39</v>
      </c>
      <c r="Y5" s="1" t="s">
        <v>37</v>
      </c>
      <c r="Z5" s="1" t="s">
        <v>38</v>
      </c>
      <c r="AA5" s="1" t="s">
        <v>39</v>
      </c>
      <c r="AB5" s="1" t="s">
        <v>37</v>
      </c>
      <c r="AC5" s="1" t="s">
        <v>38</v>
      </c>
      <c r="AD5" s="1" t="s">
        <v>39</v>
      </c>
      <c r="AE5" s="1" t="s">
        <v>37</v>
      </c>
      <c r="AF5" s="1" t="s">
        <v>38</v>
      </c>
      <c r="AG5" s="1" t="s">
        <v>39</v>
      </c>
      <c r="AH5" s="1" t="s">
        <v>37</v>
      </c>
      <c r="AI5" s="1" t="s">
        <v>38</v>
      </c>
      <c r="AJ5" s="1" t="s">
        <v>39</v>
      </c>
      <c r="AK5" s="1" t="s">
        <v>37</v>
      </c>
      <c r="AL5" s="1" t="s">
        <v>38</v>
      </c>
      <c r="AM5" s="1" t="s">
        <v>39</v>
      </c>
      <c r="AN5" s="14" t="s">
        <v>34</v>
      </c>
      <c r="AO5" s="1" t="s">
        <v>37</v>
      </c>
      <c r="AP5" s="1" t="s">
        <v>38</v>
      </c>
      <c r="AQ5" s="1" t="s">
        <v>39</v>
      </c>
      <c r="AR5" s="1" t="s">
        <v>37</v>
      </c>
      <c r="AS5" s="1" t="s">
        <v>38</v>
      </c>
      <c r="AT5" s="1" t="s">
        <v>39</v>
      </c>
      <c r="AU5" s="1" t="s">
        <v>37</v>
      </c>
      <c r="AV5" s="1" t="s">
        <v>38</v>
      </c>
      <c r="AW5" s="1" t="s">
        <v>39</v>
      </c>
      <c r="AX5" s="1" t="s">
        <v>37</v>
      </c>
      <c r="AY5" s="1" t="s">
        <v>38</v>
      </c>
      <c r="AZ5" s="1" t="s">
        <v>39</v>
      </c>
      <c r="BA5" s="1" t="s">
        <v>37</v>
      </c>
      <c r="BB5" s="1" t="s">
        <v>38</v>
      </c>
      <c r="BC5" s="1" t="s">
        <v>39</v>
      </c>
      <c r="BD5" s="1" t="s">
        <v>37</v>
      </c>
      <c r="BE5" s="1" t="s">
        <v>38</v>
      </c>
      <c r="BF5" s="1" t="s">
        <v>39</v>
      </c>
      <c r="BG5" s="14" t="s">
        <v>34</v>
      </c>
      <c r="BI5" s="1" t="str">
        <f t="shared" si="0"/>
        <v>Major</v>
      </c>
      <c r="BJ5" s="1" t="str">
        <f t="shared" si="0"/>
        <v>Medium</v>
      </c>
      <c r="BK5" s="1" t="str">
        <f t="shared" si="0"/>
        <v>Minor</v>
      </c>
      <c r="BL5" s="1" t="str">
        <f t="shared" si="0"/>
        <v>Major</v>
      </c>
      <c r="BM5" s="1" t="str">
        <f t="shared" si="0"/>
        <v>Medium</v>
      </c>
      <c r="BN5" s="1" t="str">
        <f t="shared" si="0"/>
        <v>Minor</v>
      </c>
      <c r="BO5" s="1" t="str">
        <f t="shared" si="0"/>
        <v>Major</v>
      </c>
      <c r="BP5" s="1" t="str">
        <f t="shared" si="0"/>
        <v>Medium</v>
      </c>
      <c r="BQ5" s="1" t="str">
        <f t="shared" si="0"/>
        <v>Minor</v>
      </c>
      <c r="BR5" s="1" t="str">
        <f t="shared" si="0"/>
        <v>Major</v>
      </c>
      <c r="BS5" s="1" t="str">
        <f t="shared" si="1"/>
        <v>Medium</v>
      </c>
      <c r="BT5" s="1" t="str">
        <f t="shared" si="1"/>
        <v>Minor</v>
      </c>
      <c r="BU5" s="1" t="str">
        <f t="shared" si="1"/>
        <v>Major</v>
      </c>
      <c r="BV5" s="1" t="str">
        <f t="shared" si="1"/>
        <v>Medium</v>
      </c>
      <c r="BW5" s="1" t="str">
        <f t="shared" si="1"/>
        <v>Minor</v>
      </c>
      <c r="BX5" s="1" t="str">
        <f t="shared" si="1"/>
        <v>Major</v>
      </c>
      <c r="BY5" s="1" t="str">
        <f t="shared" si="1"/>
        <v>Medium</v>
      </c>
      <c r="BZ5" s="1" t="str">
        <f t="shared" si="1"/>
        <v>Minor</v>
      </c>
    </row>
    <row r="6" spans="1:78">
      <c r="B6" s="18">
        <f>2020</f>
        <v>2020</v>
      </c>
      <c r="C6" s="21">
        <f>IF(MOD($B6,10)=0,VLOOKUP($B6,'[1]R1 Analysis'!$B$45:$X$58,8,FALSE),(VLOOKUP(CEILING($B6,10),$B$6:$R$116,COLUMN()-1,FALSE)-VLOOKUP(FLOOR($B6,10),$B$6:$R$116,COLUMN()-1,FALSE))/10+C5)</f>
        <v>15121913.982646152</v>
      </c>
      <c r="D6" s="21">
        <f>IF(MOD($B6,10)=0,VLOOKUP($B6,'[1]R1 Analysis'!$B$45:$X$58,15,FALSE),(VLOOKUP(CEILING($B6,10),$B$6:$R$116,COLUMN()-1,FALSE)-VLOOKUP(FLOOR($B6,10),$B$6:$R$116,COLUMN()-1,FALSE))/10+D5)</f>
        <v>2915345.032899586</v>
      </c>
      <c r="E6" s="21">
        <f>IF(MOD($B6,10)=0,VLOOKUP($B6,'[1]R1 Analysis'!$B$45:$X$58,22,FALSE),(VLOOKUP(CEILING($B6,10),$B$6:$R$116,COLUMN()-1,FALSE)-VLOOKUP(FLOOR($B6,10),$B$6:$R$116,COLUMN()-1,FALSE))/10+E5)</f>
        <v>610508.22432921804</v>
      </c>
      <c r="F6" s="21">
        <f>IF(MOD($B6,10)=0,VLOOKUP($B6,'[1]R2 Analysis'!$B$45:$X$58,8,FALSE),(VLOOKUP(CEILING($B6,10),$B$6:$R$116,COLUMN()-1,FALSE)-VLOOKUP(FLOOR($B6,10),$B$6:$R$116,COLUMN()-1,FALSE))/10+F5)</f>
        <v>181722463.27428573</v>
      </c>
      <c r="G6" s="21">
        <f>IF(MOD($B6,10)=0,VLOOKUP($B6,'[1]R2 Analysis'!$B$45:$X$58,15,FALSE),(VLOOKUP(CEILING($B6,10),$B$6:$R$116,COLUMN()-1,FALSE)-VLOOKUP(FLOOR($B6,10),$B$6:$R$116,COLUMN()-1,FALSE))/10+G5)</f>
        <v>5705470.7537209308</v>
      </c>
      <c r="H6" s="21">
        <f>IF(MOD($B6,10)=0,VLOOKUP($B6,'[1]R2 Analysis'!$B$45:$X$58,22,FALSE),(VLOOKUP(CEILING($B6,10),$B$6:$R$116,COLUMN()-1,FALSE)-VLOOKUP(FLOOR($B6,10),$B$6:$R$116,COLUMN()-1,FALSE))/10+H5)</f>
        <v>1173679.3606481482</v>
      </c>
      <c r="I6" s="21">
        <f>IF(MOD($B6,10)=0,VLOOKUP($B6,'[1]R3 Analysis'!$B$45:$X$58,8,FALSE),(VLOOKUP(CEILING($B6,10),$B$6:$R$116,COLUMN()-1,FALSE)-VLOOKUP(FLOOR($B6,10),$B$6:$R$116,COLUMN()-1,FALSE))/10+I5)</f>
        <v>29713525.274193551</v>
      </c>
      <c r="J6" s="21">
        <f>IF(MOD($B6,10)=0,VLOOKUP($B6,'[1]R3 Analysis'!$B$45:$X$58,15,FALSE),(VLOOKUP(CEILING($B6,10),$B$6:$R$116,COLUMN()-1,FALSE)-VLOOKUP(FLOOR($B6,10),$B$6:$R$116,COLUMN()-1,FALSE))/10+J5)</f>
        <v>2056672.2</v>
      </c>
      <c r="K6" s="21">
        <f>IF(MOD($B6,10)=0,VLOOKUP($B6,'[1]R3 Analysis'!$B$45:$X$58,22,FALSE),(VLOOKUP(CEILING($B6,10),$B$6:$R$116,COLUMN()-1,FALSE)-VLOOKUP(FLOOR($B6,10),$B$6:$R$116,COLUMN()-1,FALSE))/10+K5)</f>
        <v>784972.07178378385</v>
      </c>
      <c r="L6" s="21">
        <f>IF(MOD($B6,10)=0,VLOOKUP($B6,'[1]R4 Analysis'!$B$45:$X$58,8,FALSE),(VLOOKUP(CEILING($B6,10),$B$6:$R$116,COLUMN()-1,FALSE)-VLOOKUP(FLOOR($B6,10),$B$6:$R$116,COLUMN()-1,FALSE))/10+L5)</f>
        <v>18585171.000730768</v>
      </c>
      <c r="M6" s="21">
        <f>IF(MOD($B6,10)=0,VLOOKUP($B6,'[1]R4 Analysis'!$B$45:$X$58,15,FALSE),(VLOOKUP(CEILING($B6,10),$B$6:$R$116,COLUMN()-1,FALSE)-VLOOKUP(FLOOR($B6,10),$B$6:$R$116,COLUMN()-1,FALSE))/10+M5)</f>
        <v>692782.82093030296</v>
      </c>
      <c r="N6" s="21">
        <f>IF(MOD($B6,10)=0,VLOOKUP($B6,'[1]R4 Analysis'!$B$45:$X$58,22,FALSE),(VLOOKUP(CEILING($B6,10),$B$6:$R$116,COLUMN()-1,FALSE)-VLOOKUP(FLOOR($B6,10),$B$6:$R$116,COLUMN()-1,FALSE))/10+N5)</f>
        <v>254258.88685168335</v>
      </c>
      <c r="O6" s="21">
        <f>IF(MOD($B6,10)=0,VLOOKUP($B6,'[1]R5 Analysis'!$B$45:$X$58,8,FALSE),(VLOOKUP(CEILING($B6,10),$B$6:$R$116,COLUMN()-1,FALSE)-VLOOKUP(FLOOR($B6,10),$B$6:$R$116,COLUMN()-1,FALSE))/10+O5)</f>
        <v>41586071.815250002</v>
      </c>
      <c r="P6" s="21">
        <f>IF(MOD($B6,10)=0,VLOOKUP($B6,'[1]R5 Analysis'!$B$45:$X$58,15,FALSE),(VLOOKUP(CEILING($B6,10),$B$6:$R$116,COLUMN()-1,FALSE)-VLOOKUP(FLOOR($B6,10),$B$6:$R$116,COLUMN()-1,FALSE))/10+P5)</f>
        <v>595868.08034482761</v>
      </c>
      <c r="Q6" s="21">
        <f>IF(MOD($B6,10)=0,VLOOKUP($B6,'[1]R5 Analysis'!$B$45:$X$58,22,FALSE),(VLOOKUP(CEILING($B6,10),$B$6:$R$116,COLUMN()-1,FALSE)-VLOOKUP(FLOOR($B6,10),$B$6:$R$116,COLUMN()-1,FALSE))/10+Q5)</f>
        <v>247325.90395408164</v>
      </c>
      <c r="R6" s="21">
        <f>IF(MOD($B6,10)=0,VLOOKUP($B6,'[1]R6 Analysis'!$B$45:$X$58,8,FALSE),(VLOOKUP(CEILING($B6,10),$B$6:$R$116,COLUMN()-1,FALSE)-VLOOKUP(FLOOR($B6,10),$B$6:$R$116,COLUMN()-1,FALSE))/10+R5)</f>
        <v>2368640.0750000002</v>
      </c>
      <c r="S6" s="21">
        <f>IF(MOD($B6,10)=0,VLOOKUP($B6,'[1]R6 Analysis'!$B$45:$X$58,15,FALSE),(VLOOKUP(CEILING($B6,10),$B$6:$T$116,COLUMN()-1,FALSE)-VLOOKUP(FLOOR($B6,10),$B$6:$T$116,COLUMN()-1,FALSE))/10+S5)</f>
        <v>290333.0759</v>
      </c>
      <c r="T6" s="21">
        <f>IF(MOD($B6,10)=0,VLOOKUP($B6,'[1]R6 Analysis'!$B$45:$X$58,22,FALSE),(VLOOKUP(CEILING($B6,10),$B$6:$T$116,COLUMN()-1,FALSE)-VLOOKUP(FLOOR($B6,10),$B$6:$T$116,COLUMN()-1,FALSE))/10+T5)</f>
        <v>159504.74413559324</v>
      </c>
      <c r="U6" s="21">
        <f>SUM(C6:T6)</f>
        <v>304584506.57760447</v>
      </c>
      <c r="V6" s="10">
        <f>HLOOKUP(V$5,$AC$1:$AF$3,2,FALSE)*INDEX('Pop and Housing Units'!$J$4:$Q$115,MATCH('Relocation Components'!$B6,'Pop and Housing Units'!$Q$4:$Q$115,0),MATCH('Relocation Components'!V$4,'Pop and Housing Units'!$J$4:$Q$4,0))*HLOOKUP(V$4,$V$1:$AA$2,2,FALSE)*'Number of Hazard Events'!C6*HLOOKUP(V$4,Assumptions!$B$2:$H$3,2,FALSE)</f>
        <v>594067557.88800013</v>
      </c>
      <c r="W6" s="10">
        <f>HLOOKUP(W$5,$AC$1:$AF$3,2,FALSE)*INDEX('Pop and Housing Units'!$J$4:$Q$115,MATCH('Relocation Components'!$B6,'Pop and Housing Units'!$Q$4:$Q$115,0),MATCH('Relocation Components'!W$4,'Pop and Housing Units'!$J$4:$Q$4,0))*HLOOKUP(W$4,$V$1:$AA$2,2,FALSE)*'Number of Hazard Events'!D6*HLOOKUP(W$4,Assumptions!$B$2:$H$3,2,FALSE)</f>
        <v>189166853.83680001</v>
      </c>
      <c r="X6" s="10">
        <f>HLOOKUP(X$5,$AC$1:$AF$3,2,FALSE)*INDEX('Pop and Housing Units'!$J$4:$Q$115,MATCH('Relocation Components'!$B6,'Pop and Housing Units'!$Q$4:$Q$115,0),MATCH('Relocation Components'!X$4,'Pop and Housing Units'!$J$4:$Q$4,0))*HLOOKUP(X$4,$V$1:$AA$2,2,FALSE)*'Number of Hazard Events'!E6*HLOOKUP(X$4,Assumptions!$B$2:$H$3,2,FALSE)</f>
        <v>0</v>
      </c>
      <c r="Y6" s="10">
        <f>HLOOKUP(Y$5,$AC$1:$AF$3,2,FALSE)*INDEX('Pop and Housing Units'!$J$4:$Q$115,MATCH('Relocation Components'!$B6,'Pop and Housing Units'!$Q$4:$Q$115,0),MATCH('Relocation Components'!Y$4,'Pop and Housing Units'!$J$4:$Q$4,0))*HLOOKUP(Y$4,$V$1:$AA$2,2,FALSE)*'Number of Hazard Events'!F6*HLOOKUP(Y$4,Assumptions!$B$2:$H$3,2,FALSE)</f>
        <v>832862955.18960011</v>
      </c>
      <c r="Z6" s="10">
        <f>HLOOKUP(Z$5,$AC$1:$AF$3,2,FALSE)*INDEX('Pop and Housing Units'!$J$4:$Q$115,MATCH('Relocation Components'!$B6,'Pop and Housing Units'!$Q$4:$Q$115,0),MATCH('Relocation Components'!Z$4,'Pop and Housing Units'!$J$4:$Q$4,0))*HLOOKUP(Z$4,$V$1:$AA$2,2,FALSE)*'Number of Hazard Events'!G6*HLOOKUP(Z$4,Assumptions!$B$2:$H$3,2,FALSE)</f>
        <v>241754921.38596001</v>
      </c>
      <c r="AA6" s="10">
        <f>HLOOKUP(AA$5,$AC$1:$AF$3,2,FALSE)*INDEX('Pop and Housing Units'!$J$4:$Q$115,MATCH('Relocation Components'!$B6,'Pop and Housing Units'!$Q$4:$Q$115,0),MATCH('Relocation Components'!AA$4,'Pop and Housing Units'!$J$4:$Q$4,0))*HLOOKUP(AA$4,$V$1:$AA$2,2,FALSE)*'Number of Hazard Events'!H6*HLOOKUP(AA$4,Assumptions!$B$2:$H$3,2,FALSE)</f>
        <v>0</v>
      </c>
      <c r="AB6" s="10">
        <f>HLOOKUP(AB$5,$AC$1:$AF$3,2,FALSE)*INDEX('Pop and Housing Units'!$J$4:$Q$115,MATCH('Relocation Components'!$B6,'Pop and Housing Units'!$Q$4:$Q$115,0),MATCH('Relocation Components'!AB$4,'Pop and Housing Units'!$J$4:$Q$4,0))*HLOOKUP(AB$4,$V$1:$AA$2,2,FALSE)*'Number of Hazard Events'!I6*HLOOKUP(AB$4,Assumptions!$B$2:$H$3,2,FALSE)</f>
        <v>1570219901.25</v>
      </c>
      <c r="AC6" s="10">
        <f>HLOOKUP(AC$5,$AC$1:$AF$3,2,FALSE)*INDEX('Pop and Housing Units'!$J$4:$Q$115,MATCH('Relocation Components'!$B6,'Pop and Housing Units'!$Q$4:$Q$115,0),MATCH('Relocation Components'!AC$4,'Pop and Housing Units'!$J$4:$Q$4,0))*HLOOKUP(AC$4,$V$1:$AA$2,2,FALSE)*'Number of Hazard Events'!J6*HLOOKUP(AC$4,Assumptions!$B$2:$H$3,2,FALSE)</f>
        <v>323706871.95000005</v>
      </c>
      <c r="AD6" s="10">
        <f>HLOOKUP(AD$5,$AC$1:$AF$3,2,FALSE)*INDEX('Pop and Housing Units'!$J$4:$Q$115,MATCH('Relocation Components'!$B6,'Pop and Housing Units'!$Q$4:$Q$115,0),MATCH('Relocation Components'!AD$4,'Pop and Housing Units'!$J$4:$Q$4,0))*HLOOKUP(AD$4,$V$1:$AA$2,2,FALSE)*'Number of Hazard Events'!K6*HLOOKUP(AD$4,Assumptions!$B$2:$H$3,2,FALSE)</f>
        <v>0</v>
      </c>
      <c r="AE6" s="10">
        <f>HLOOKUP(AE$5,$AC$1:$AF$3,2,FALSE)*INDEX('Pop and Housing Units'!$J$4:$Q$115,MATCH('Relocation Components'!$B6,'Pop and Housing Units'!$Q$4:$Q$115,0),MATCH('Relocation Components'!AE$4,'Pop and Housing Units'!$J$4:$Q$4,0))*HLOOKUP(AE$4,$V$1:$AA$2,2,FALSE)*'Number of Hazard Events'!L6*HLOOKUP(AE$4,Assumptions!$B$2:$H$3,2,FALSE)</f>
        <v>63309828.700800009</v>
      </c>
      <c r="AF6" s="10">
        <f>HLOOKUP(AF$5,$AC$1:$AF$3,2,FALSE)*INDEX('Pop and Housing Units'!$J$4:$Q$115,MATCH('Relocation Components'!$B6,'Pop and Housing Units'!$Q$4:$Q$115,0),MATCH('Relocation Components'!AF$4,'Pop and Housing Units'!$J$4:$Q$4,0))*HLOOKUP(AF$4,$V$1:$AA$2,2,FALSE)*'Number of Hazard Events'!M6*HLOOKUP(AF$4,Assumptions!$B$2:$H$3,2,FALSE)</f>
        <v>21832100.72208</v>
      </c>
      <c r="AG6" s="10">
        <f>HLOOKUP(AG$5,$AC$1:$AF$3,2,FALSE)*INDEX('Pop and Housing Units'!$J$4:$Q$115,MATCH('Relocation Components'!$B6,'Pop and Housing Units'!$Q$4:$Q$115,0),MATCH('Relocation Components'!AG$4,'Pop and Housing Units'!$J$4:$Q$4,0))*HLOOKUP(AG$4,$V$1:$AA$2,2,FALSE)*'Number of Hazard Events'!N6*HLOOKUP(AG$4,Assumptions!$B$2:$H$3,2,FALSE)</f>
        <v>0</v>
      </c>
      <c r="AH6" s="10">
        <f>HLOOKUP(AH$5,$AC$1:$AF$3,2,FALSE)*INDEX('Pop and Housing Units'!$J$4:$Q$115,MATCH('Relocation Components'!$B6,'Pop and Housing Units'!$Q$4:$Q$115,0),MATCH('Relocation Components'!AH$4,'Pop and Housing Units'!$J$4:$Q$4,0))*HLOOKUP(AH$4,$V$1:$AA$2,2,FALSE)*'Number of Hazard Events'!O6*HLOOKUP(AH$4,Assumptions!$B$2:$H$3,2,FALSE)</f>
        <v>62916020.575199999</v>
      </c>
      <c r="AI6" s="10">
        <f>HLOOKUP(AI$5,$AC$1:$AF$3,2,FALSE)*INDEX('Pop and Housing Units'!$J$4:$Q$115,MATCH('Relocation Components'!$B6,'Pop and Housing Units'!$Q$4:$Q$115,0),MATCH('Relocation Components'!AI$4,'Pop and Housing Units'!$J$4:$Q$4,0))*HLOOKUP(AI$4,$V$1:$AA$2,2,FALSE)*'Number of Hazard Events'!P6*HLOOKUP(AI$4,Assumptions!$B$2:$H$3,2,FALSE)</f>
        <v>22613585.669999998</v>
      </c>
      <c r="AJ6" s="10">
        <f>HLOOKUP(AJ$5,$AC$1:$AF$3,2,FALSE)*INDEX('Pop and Housing Units'!$J$4:$Q$115,MATCH('Relocation Components'!$B6,'Pop and Housing Units'!$Q$4:$Q$115,0),MATCH('Relocation Components'!AJ$4,'Pop and Housing Units'!$J$4:$Q$4,0))*HLOOKUP(AJ$4,$V$1:$AA$2,2,FALSE)*'Number of Hazard Events'!Q6*HLOOKUP(AJ$4,Assumptions!$B$2:$H$3,2,FALSE)</f>
        <v>0</v>
      </c>
      <c r="AK6" s="10">
        <f>HLOOKUP(AK$5,$AC$1:$AF$3,2,FALSE)*INDEX('Pop and Housing Units'!$J$4:$Q$115,MATCH('Relocation Components'!$B6,'Pop and Housing Units'!$Q$4:$Q$115,0),MATCH('Relocation Components'!AK$4,'Pop and Housing Units'!$J$4:$Q$4,0))*HLOOKUP(AK$4,$V$1:$AA$2,2,FALSE)*'Number of Hazard Events'!R6*HLOOKUP(AK$4,Assumptions!$B$2:$H$3,2,FALSE)</f>
        <v>10375418.16</v>
      </c>
      <c r="AL6" s="10">
        <f>HLOOKUP(AL$5,$AC$1:$AF$3,2,FALSE)*INDEX('Pop and Housing Units'!$J$4:$Q$115,MATCH('Relocation Components'!$B6,'Pop and Housing Units'!$Q$4:$Q$115,0),MATCH('Relocation Components'!AL$4,'Pop and Housing Units'!$J$4:$Q$4,0))*HLOOKUP(AL$4,$V$1:$AA$2,2,FALSE)*'Number of Hazard Events'!S6*HLOOKUP(AL$4,Assumptions!$B$2:$H$3,2,FALSE)</f>
        <v>2920680.2120399992</v>
      </c>
      <c r="AM6" s="10">
        <f>HLOOKUP(AM$5,$AC$1:$AF$3,2,FALSE)*INDEX('Pop and Housing Units'!$J$4:$Q$115,MATCH('Relocation Components'!$B6,'Pop and Housing Units'!$Q$4:$Q$115,0),MATCH('Relocation Components'!AM$4,'Pop and Housing Units'!$J$4:$Q$4,0))*HLOOKUP(AM$4,$V$1:$AA$2,2,FALSE)*'Number of Hazard Events'!T6*HLOOKUP(AM$4,Assumptions!$B$2:$H$3,2,FALSE)</f>
        <v>0</v>
      </c>
      <c r="AN6" s="21">
        <f t="shared" ref="AN6:AN37" si="2">SUM(V6:AM6)</f>
        <v>3935746695.5404806</v>
      </c>
      <c r="AO6" s="21">
        <f t="shared" ref="AO6:AO37" si="3">V6*$AV$1</f>
        <v>267330401.04960006</v>
      </c>
      <c r="AP6" s="21">
        <f t="shared" ref="AP6:AP37" si="4">W6*$AV$1</f>
        <v>85125084.226560012</v>
      </c>
      <c r="AQ6" s="21">
        <f t="shared" ref="AQ6:AQ37" si="5">X6*$AV$1</f>
        <v>0</v>
      </c>
      <c r="AR6" s="21">
        <f t="shared" ref="AR6:AR37" si="6">Y6*$AV$1</f>
        <v>374788329.83532006</v>
      </c>
      <c r="AS6" s="21">
        <f t="shared" ref="AS6:AS37" si="7">Z6*$AV$1</f>
        <v>108789714.62368201</v>
      </c>
      <c r="AT6" s="21">
        <f t="shared" ref="AT6:AT37" si="8">AA6*$AV$1</f>
        <v>0</v>
      </c>
      <c r="AU6" s="21">
        <f t="shared" ref="AU6:AU37" si="9">AB6*$AV$1</f>
        <v>706598955.5625</v>
      </c>
      <c r="AV6" s="21">
        <f t="shared" ref="AV6:AV37" si="10">AC6*$AV$1</f>
        <v>145668092.37750003</v>
      </c>
      <c r="AW6" s="21">
        <f t="shared" ref="AW6:AW37" si="11">AD6*$AV$1</f>
        <v>0</v>
      </c>
      <c r="AX6" s="21">
        <f t="shared" ref="AX6:AX37" si="12">AE6*$AV$1</f>
        <v>28489422.915360004</v>
      </c>
      <c r="AY6" s="21">
        <f t="shared" ref="AY6:AY37" si="13">AF6*$AV$1</f>
        <v>9824445.3249360006</v>
      </c>
      <c r="AZ6" s="21">
        <f t="shared" ref="AZ6:AZ37" si="14">AG6*$AV$1</f>
        <v>0</v>
      </c>
      <c r="BA6" s="21">
        <f t="shared" ref="BA6:BA37" si="15">AH6*$AV$1</f>
        <v>28312209.258839998</v>
      </c>
      <c r="BB6" s="21">
        <f t="shared" ref="BB6:BB37" si="16">AI6*$AV$1</f>
        <v>10176113.5515</v>
      </c>
      <c r="BC6" s="21">
        <f t="shared" ref="BC6:BC37" si="17">AJ6*$AV$1</f>
        <v>0</v>
      </c>
      <c r="BD6" s="21">
        <f t="shared" ref="BD6:BD37" si="18">AK6*$AV$1</f>
        <v>4668938.1720000003</v>
      </c>
      <c r="BE6" s="21">
        <f t="shared" ref="BE6:BE37" si="19">AL6*$AV$1</f>
        <v>1314306.0954179997</v>
      </c>
      <c r="BF6" s="21">
        <f t="shared" ref="BF6:BF37" si="20">AM6*$AV$1</f>
        <v>0</v>
      </c>
      <c r="BG6" s="21">
        <f t="shared" ref="BG6:BG37" si="21">SUM(AO6:BF6)</f>
        <v>1771086012.9932163</v>
      </c>
      <c r="BI6" s="21">
        <f t="shared" ref="BI6:BI37" si="22">AO6+V6+C6</f>
        <v>876519872.92024624</v>
      </c>
      <c r="BJ6" s="21">
        <f t="shared" ref="BJ6:BJ37" si="23">AP6+W6+D6</f>
        <v>277207283.09625959</v>
      </c>
      <c r="BK6" s="21">
        <f t="shared" ref="BK6:BK37" si="24">AQ6+X6+E6</f>
        <v>610508.22432921804</v>
      </c>
      <c r="BL6" s="21">
        <f t="shared" ref="BL6:BL37" si="25">AR6+Y6+F6</f>
        <v>1389373748.299206</v>
      </c>
      <c r="BM6" s="21">
        <f t="shared" ref="BM6:BM37" si="26">AS6+Z6+G6</f>
        <v>356250106.76336294</v>
      </c>
      <c r="BN6" s="21">
        <f t="shared" ref="BN6:BN37" si="27">AT6+AA6+H6</f>
        <v>1173679.3606481482</v>
      </c>
      <c r="BO6" s="21">
        <f t="shared" ref="BO6:BO37" si="28">AU6+AB6+I6</f>
        <v>2306532382.0866938</v>
      </c>
      <c r="BP6" s="21">
        <f t="shared" ref="BP6:BP37" si="29">AV6+AC6+J6</f>
        <v>471431636.52750009</v>
      </c>
      <c r="BQ6" s="21">
        <f t="shared" ref="BQ6:BQ37" si="30">AW6+AD6+K6</f>
        <v>784972.07178378385</v>
      </c>
      <c r="BR6" s="21">
        <f t="shared" ref="BR6:BR37" si="31">AX6+AE6+L6</f>
        <v>110384422.61689077</v>
      </c>
      <c r="BS6" s="21">
        <f t="shared" ref="BS6:BS37" si="32">AY6+AF6+M6</f>
        <v>32349328.867946304</v>
      </c>
      <c r="BT6" s="21">
        <f t="shared" ref="BT6:BT37" si="33">AZ6+AG6+N6</f>
        <v>254258.88685168335</v>
      </c>
      <c r="BU6" s="21">
        <f t="shared" ref="BU6:BU37" si="34">BA6+AH6+O6</f>
        <v>132814301.64929</v>
      </c>
      <c r="BV6" s="21">
        <f t="shared" ref="BV6:BV37" si="35">BB6+AI6+P6</f>
        <v>33385567.301844824</v>
      </c>
      <c r="BW6" s="21">
        <f t="shared" ref="BW6:BW37" si="36">BC6+AJ6+Q6</f>
        <v>247325.90395408164</v>
      </c>
      <c r="BX6" s="21">
        <f t="shared" ref="BX6:BX37" si="37">BD6+AK6+R6</f>
        <v>17412996.407000002</v>
      </c>
      <c r="BY6" s="21">
        <f t="shared" ref="BY6:BY37" si="38">BE6+AL6+S6</f>
        <v>4525319.383357998</v>
      </c>
      <c r="BZ6" s="21">
        <f t="shared" ref="BZ6:BZ37" si="39">BF6+AM6+T6</f>
        <v>159504.74413559324</v>
      </c>
    </row>
    <row r="7" spans="1:78">
      <c r="A7">
        <f>0.03</f>
        <v>0.03</v>
      </c>
      <c r="B7" s="18">
        <f>B6+1</f>
        <v>2021</v>
      </c>
      <c r="C7" s="21">
        <f>IF(MOD($B7,10)=0,VLOOKUP($B7,'[1]R1 Analysis'!$B$45:$X$58,8,FALSE),(VLOOKUP(CEILING($B7,10),$B$6:$R$116,COLUMN()-1,FALSE)-VLOOKUP(FLOOR($B7,10),$B$6:$R$116,COLUMN()-1,FALSE))/10+C6)</f>
        <v>15678738.213397063</v>
      </c>
      <c r="D7" s="21">
        <f>IF(MOD($B7,10)=0,VLOOKUP($B7,'[1]R1 Analysis'!$B$45:$X$58,15,FALSE),(VLOOKUP(CEILING($B7,10),$B$6:$R$116,COLUMN()-1,FALSE)-VLOOKUP(FLOOR($B7,10),$B$6:$R$116,COLUMN()-1,FALSE))/10+D6)</f>
        <v>2947000.5999018117</v>
      </c>
      <c r="E7" s="21">
        <f>IF(MOD($B7,10)=0,VLOOKUP($B7,'[1]R1 Analysis'!$B$45:$X$58,22,FALSE),(VLOOKUP(CEILING($B7,10),$B$6:$R$116,COLUMN()-1,FALSE)-VLOOKUP(FLOOR($B7,10),$B$6:$R$116,COLUMN()-1,FALSE))/10+E6)</f>
        <v>617157.51658271602</v>
      </c>
      <c r="F7" s="21">
        <f>IF(MOD($B7,10)=0,VLOOKUP($B7,'[1]R2 Analysis'!$B$45:$X$58,8,FALSE),(VLOOKUP(CEILING($B7,10),$B$6:$R$116,COLUMN()-1,FALSE)-VLOOKUP(FLOOR($B7,10),$B$6:$R$116,COLUMN()-1,FALSE))/10+F6)</f>
        <v>183700752.13266668</v>
      </c>
      <c r="G7" s="21">
        <f>IF(MOD($B7,10)=0,VLOOKUP($B7,'[1]R2 Analysis'!$B$45:$X$58,15,FALSE),(VLOOKUP(CEILING($B7,10),$B$6:$R$116,COLUMN()-1,FALSE)-VLOOKUP(FLOOR($B7,10),$B$6:$R$116,COLUMN()-1,FALSE))/10+G6)</f>
        <v>5767581.4210697683</v>
      </c>
      <c r="H7" s="21">
        <f>IF(MOD($B7,10)=0,VLOOKUP($B7,'[1]R2 Analysis'!$B$45:$X$58,22,FALSE),(VLOOKUP(CEILING($B7,10),$B$6:$R$116,COLUMN()-1,FALSE)-VLOOKUP(FLOOR($B7,10),$B$6:$R$116,COLUMN()-1,FALSE))/10+H6)</f>
        <v>1186458.2228728395</v>
      </c>
      <c r="I7" s="21">
        <f>IF(MOD($B7,10)=0,VLOOKUP($B7,'[1]R3 Analysis'!$B$45:$X$58,8,FALSE),(VLOOKUP(CEILING($B7,10),$B$6:$R$116,COLUMN()-1,FALSE)-VLOOKUP(FLOOR($B7,10),$B$6:$R$116,COLUMN()-1,FALSE))/10+I6)</f>
        <v>30037174.134103227</v>
      </c>
      <c r="J7" s="21">
        <f>IF(MOD($B7,10)=0,VLOOKUP($B7,'[1]R3 Analysis'!$B$45:$X$58,15,FALSE),(VLOOKUP(CEILING($B7,10),$B$6:$R$116,COLUMN()-1,FALSE)-VLOOKUP(FLOOR($B7,10),$B$6:$R$116,COLUMN()-1,FALSE))/10+J6)</f>
        <v>2079080.7179999999</v>
      </c>
      <c r="K7" s="21">
        <f>IF(MOD($B7,10)=0,VLOOKUP($B7,'[1]R3 Analysis'!$B$45:$X$58,22,FALSE),(VLOOKUP(CEILING($B7,10),$B$6:$R$116,COLUMN()-1,FALSE)-VLOOKUP(FLOOR($B7,10),$B$6:$R$116,COLUMN()-1,FALSE))/10+K6)</f>
        <v>793520.95419009018</v>
      </c>
      <c r="L7" s="21">
        <f>IF(MOD($B7,10)=0,VLOOKUP($B7,'[1]R4 Analysis'!$B$45:$X$58,8,FALSE),(VLOOKUP(CEILING($B7,10),$B$6:$R$116,COLUMN()-1,FALSE)-VLOOKUP(FLOOR($B7,10),$B$6:$R$116,COLUMN()-1,FALSE))/10+L6)</f>
        <v>18786350.686821152</v>
      </c>
      <c r="M7" s="21">
        <f>IF(MOD($B7,10)=0,VLOOKUP($B7,'[1]R4 Analysis'!$B$45:$X$58,15,FALSE),(VLOOKUP(CEILING($B7,10),$B$6:$R$116,COLUMN()-1,FALSE)-VLOOKUP(FLOOR($B7,10),$B$6:$R$116,COLUMN()-1,FALSE))/10+M6)</f>
        <v>700342.33452191914</v>
      </c>
      <c r="N7" s="21">
        <f>IF(MOD($B7,10)=0,VLOOKUP($B7,'[1]R4 Analysis'!$B$45:$X$58,22,FALSE),(VLOOKUP(CEILING($B7,10),$B$6:$R$116,COLUMN()-1,FALSE)-VLOOKUP(FLOOR($B7,10),$B$6:$R$116,COLUMN()-1,FALSE))/10+N6)</f>
        <v>257027.68469426752</v>
      </c>
      <c r="O7" s="21">
        <f>IF(MOD($B7,10)=0,VLOOKUP($B7,'[1]R5 Analysis'!$B$45:$X$58,8,FALSE),(VLOOKUP(CEILING($B7,10),$B$6:$R$116,COLUMN()-1,FALSE)-VLOOKUP(FLOOR($B7,10),$B$6:$R$116,COLUMN()-1,FALSE))/10+O6)</f>
        <v>42037805.502700001</v>
      </c>
      <c r="P7" s="21">
        <f>IF(MOD($B7,10)=0,VLOOKUP($B7,'[1]R5 Analysis'!$B$45:$X$58,15,FALSE),(VLOOKUP(CEILING($B7,10),$B$6:$R$116,COLUMN()-1,FALSE)-VLOOKUP(FLOOR($B7,10),$B$6:$R$116,COLUMN()-1,FALSE))/10+P6)</f>
        <v>602382.90468993108</v>
      </c>
      <c r="Q7" s="21">
        <f>IF(MOD($B7,10)=0,VLOOKUP($B7,'[1]R5 Analysis'!$B$45:$X$58,22,FALSE),(VLOOKUP(CEILING($B7,10),$B$6:$R$116,COLUMN()-1,FALSE)-VLOOKUP(FLOOR($B7,10),$B$6:$R$116,COLUMN()-1,FALSE))/10+Q6)</f>
        <v>250017.82881428572</v>
      </c>
      <c r="R7" s="21">
        <f>IF(MOD($B7,10)=0,VLOOKUP($B7,'[1]R6 Analysis'!$B$45:$X$58,8,FALSE),(VLOOKUP(CEILING($B7,10),$B$6:$R$116,COLUMN()-1,FALSE)-VLOOKUP(FLOOR($B7,10),$B$6:$R$116,COLUMN()-1,FALSE))/10+R6)</f>
        <v>2394695.1158250002</v>
      </c>
      <c r="S7" s="21">
        <f>IF(MOD($B7,10)=0,VLOOKUP($B7,'[1]R6 Analysis'!$B$45:$X$58,15,FALSE),(VLOOKUP(CEILING($B7,10),$B$6:$T$116,COLUMN()-1,FALSE)-VLOOKUP(FLOOR($B7,10),$B$6:$T$116,COLUMN()-1,FALSE))/10+S6)</f>
        <v>293478.78062999999</v>
      </c>
      <c r="T7" s="21">
        <f>IF(MOD($B7,10)=0,VLOOKUP($B7,'[1]R6 Analysis'!$B$45:$X$58,22,FALSE),(VLOOKUP(CEILING($B7,10),$B$6:$T$116,COLUMN()-1,FALSE)-VLOOKUP(FLOOR($B7,10),$B$6:$T$116,COLUMN()-1,FALSE))/10+T6)</f>
        <v>161239.35822806781</v>
      </c>
      <c r="U7" s="21">
        <f t="shared" ref="U7:U70" si="40">SUM(C7:T7)</f>
        <v>308290804.10970879</v>
      </c>
      <c r="V7" s="10">
        <f>HLOOKUP(V$5,$AC$1:$AF$3,2,FALSE)*INDEX('Pop and Housing Units'!$J$4:$Q$115,MATCH('Relocation Components'!$B7,'Pop and Housing Units'!$Q$4:$Q$115,0),MATCH('Relocation Components'!V$4,'Pop and Housing Units'!$J$4:$Q$4,0))*HLOOKUP(V$4,$V$1:$AA$2,2,FALSE)*'Number of Hazard Events'!C7*HLOOKUP(V$4,Assumptions!$B$2:$H$3,2,FALSE)</f>
        <v>606521839.85422873</v>
      </c>
      <c r="W7" s="10">
        <f>HLOOKUP(W$5,$AC$1:$AF$3,2,FALSE)*INDEX('Pop and Housing Units'!$J$4:$Q$115,MATCH('Relocation Components'!$B7,'Pop and Housing Units'!$Q$4:$Q$115,0),MATCH('Relocation Components'!W$4,'Pop and Housing Units'!$J$4:$Q$4,0))*HLOOKUP(W$4,$V$1:$AA$2,2,FALSE)*'Number of Hazard Events'!D7*HLOOKUP(W$4,Assumptions!$B$2:$H$3,2,FALSE)</f>
        <v>193110691.05495998</v>
      </c>
      <c r="X7" s="10">
        <f>HLOOKUP(X$5,$AC$1:$AF$3,2,FALSE)*INDEX('Pop and Housing Units'!$J$4:$Q$115,MATCH('Relocation Components'!$B7,'Pop and Housing Units'!$Q$4:$Q$115,0),MATCH('Relocation Components'!X$4,'Pop and Housing Units'!$J$4:$Q$4,0))*HLOOKUP(X$4,$V$1:$AA$2,2,FALSE)*'Number of Hazard Events'!E7*HLOOKUP(X$4,Assumptions!$B$2:$H$3,2,FALSE)</f>
        <v>0</v>
      </c>
      <c r="Y7" s="10">
        <f>HLOOKUP(Y$5,$AC$1:$AF$3,2,FALSE)*INDEX('Pop and Housing Units'!$J$4:$Q$115,MATCH('Relocation Components'!$B7,'Pop and Housing Units'!$Q$4:$Q$115,0),MATCH('Relocation Components'!Y$4,'Pop and Housing Units'!$J$4:$Q$4,0))*HLOOKUP(Y$4,$V$1:$AA$2,2,FALSE)*'Number of Hazard Events'!F7*HLOOKUP(Y$4,Assumptions!$B$2:$H$3,2,FALSE)</f>
        <v>848233568.93946683</v>
      </c>
      <c r="Z7" s="10">
        <f>HLOOKUP(Z$5,$AC$1:$AF$3,2,FALSE)*INDEX('Pop and Housing Units'!$J$4:$Q$115,MATCH('Relocation Components'!$B7,'Pop and Housing Units'!$Q$4:$Q$115,0),MATCH('Relocation Components'!Z$4,'Pop and Housing Units'!$J$4:$Q$4,0))*HLOOKUP(Z$4,$V$1:$AA$2,2,FALSE)*'Number of Hazard Events'!G7*HLOOKUP(Z$4,Assumptions!$B$2:$H$3,2,FALSE)</f>
        <v>246216506.64975002</v>
      </c>
      <c r="AA7" s="10">
        <f>HLOOKUP(AA$5,$AC$1:$AF$3,2,FALSE)*INDEX('Pop and Housing Units'!$J$4:$Q$115,MATCH('Relocation Components'!$B7,'Pop and Housing Units'!$Q$4:$Q$115,0),MATCH('Relocation Components'!AA$4,'Pop and Housing Units'!$J$4:$Q$4,0))*HLOOKUP(AA$4,$V$1:$AA$2,2,FALSE)*'Number of Hazard Events'!H7*HLOOKUP(AA$4,Assumptions!$B$2:$H$3,2,FALSE)</f>
        <v>0</v>
      </c>
      <c r="AB7" s="10">
        <f>HLOOKUP(AB$5,$AC$1:$AF$3,2,FALSE)*INDEX('Pop and Housing Units'!$J$4:$Q$115,MATCH('Relocation Components'!$B7,'Pop and Housing Units'!$Q$4:$Q$115,0),MATCH('Relocation Components'!AB$4,'Pop and Housing Units'!$J$4:$Q$4,0))*HLOOKUP(AB$4,$V$1:$AA$2,2,FALSE)*'Number of Hazard Events'!I7*HLOOKUP(AB$4,Assumptions!$B$2:$H$3,2,FALSE)</f>
        <v>1602834612.5171645</v>
      </c>
      <c r="AC7" s="10">
        <f>HLOOKUP(AC$5,$AC$1:$AF$3,2,FALSE)*INDEX('Pop and Housing Units'!$J$4:$Q$115,MATCH('Relocation Components'!$B7,'Pop and Housing Units'!$Q$4:$Q$115,0),MATCH('Relocation Components'!AC$4,'Pop and Housing Units'!$J$4:$Q$4,0))*HLOOKUP(AC$4,$V$1:$AA$2,2,FALSE)*'Number of Hazard Events'!J7*HLOOKUP(AC$4,Assumptions!$B$2:$H$3,2,FALSE)</f>
        <v>330431570.90700537</v>
      </c>
      <c r="AD7" s="10">
        <f>HLOOKUP(AD$5,$AC$1:$AF$3,2,FALSE)*INDEX('Pop and Housing Units'!$J$4:$Q$115,MATCH('Relocation Components'!$B7,'Pop and Housing Units'!$Q$4:$Q$115,0),MATCH('Relocation Components'!AD$4,'Pop and Housing Units'!$J$4:$Q$4,0))*HLOOKUP(AD$4,$V$1:$AA$2,2,FALSE)*'Number of Hazard Events'!K7*HLOOKUP(AD$4,Assumptions!$B$2:$H$3,2,FALSE)</f>
        <v>0</v>
      </c>
      <c r="AE7" s="10">
        <f>HLOOKUP(AE$5,$AC$1:$AF$3,2,FALSE)*INDEX('Pop and Housing Units'!$J$4:$Q$115,MATCH('Relocation Components'!$B7,'Pop and Housing Units'!$Q$4:$Q$115,0),MATCH('Relocation Components'!AE$4,'Pop and Housing Units'!$J$4:$Q$4,0))*HLOOKUP(AE$4,$V$1:$AA$2,2,FALSE)*'Number of Hazard Events'!L7*HLOOKUP(AE$4,Assumptions!$B$2:$H$3,2,FALSE)</f>
        <v>64547779.022108003</v>
      </c>
      <c r="AF7" s="10">
        <f>HLOOKUP(AF$5,$AC$1:$AF$3,2,FALSE)*INDEX('Pop and Housing Units'!$J$4:$Q$115,MATCH('Relocation Components'!$B7,'Pop and Housing Units'!$Q$4:$Q$115,0),MATCH('Relocation Components'!AF$4,'Pop and Housing Units'!$J$4:$Q$4,0))*HLOOKUP(AF$4,$V$1:$AA$2,2,FALSE)*'Number of Hazard Events'!M7*HLOOKUP(AF$4,Assumptions!$B$2:$H$3,2,FALSE)</f>
        <v>22260919.404717814</v>
      </c>
      <c r="AG7" s="10">
        <f>HLOOKUP(AG$5,$AC$1:$AF$3,2,FALSE)*INDEX('Pop and Housing Units'!$J$4:$Q$115,MATCH('Relocation Components'!$B7,'Pop and Housing Units'!$Q$4:$Q$115,0),MATCH('Relocation Components'!AG$4,'Pop and Housing Units'!$J$4:$Q$4,0))*HLOOKUP(AG$4,$V$1:$AA$2,2,FALSE)*'Number of Hazard Events'!N7*HLOOKUP(AG$4,Assumptions!$B$2:$H$3,2,FALSE)</f>
        <v>0</v>
      </c>
      <c r="AH7" s="10">
        <f>HLOOKUP(AH$5,$AC$1:$AF$3,2,FALSE)*INDEX('Pop and Housing Units'!$J$4:$Q$115,MATCH('Relocation Components'!$B7,'Pop and Housing Units'!$Q$4:$Q$115,0),MATCH('Relocation Components'!AH$4,'Pop and Housing Units'!$J$4:$Q$4,0))*HLOOKUP(AH$4,$V$1:$AA$2,2,FALSE)*'Number of Hazard Events'!O7*HLOOKUP(AH$4,Assumptions!$B$2:$H$3,2,FALSE)</f>
        <v>64207282.371240728</v>
      </c>
      <c r="AI7" s="10">
        <f>HLOOKUP(AI$5,$AC$1:$AF$3,2,FALSE)*INDEX('Pop and Housing Units'!$J$4:$Q$115,MATCH('Relocation Components'!$B7,'Pop and Housing Units'!$Q$4:$Q$115,0),MATCH('Relocation Components'!AI$4,'Pop and Housing Units'!$J$4:$Q$4,0))*HLOOKUP(AI$4,$V$1:$AA$2,2,FALSE)*'Number of Hazard Events'!P7*HLOOKUP(AI$4,Assumptions!$B$2:$H$3,2,FALSE)</f>
        <v>23079311.706957038</v>
      </c>
      <c r="AJ7" s="10">
        <f>HLOOKUP(AJ$5,$AC$1:$AF$3,2,FALSE)*INDEX('Pop and Housing Units'!$J$4:$Q$115,MATCH('Relocation Components'!$B7,'Pop and Housing Units'!$Q$4:$Q$115,0),MATCH('Relocation Components'!AJ$4,'Pop and Housing Units'!$J$4:$Q$4,0))*HLOOKUP(AJ$4,$V$1:$AA$2,2,FALSE)*'Number of Hazard Events'!Q7*HLOOKUP(AJ$4,Assumptions!$B$2:$H$3,2,FALSE)</f>
        <v>0</v>
      </c>
      <c r="AK7" s="10">
        <f>HLOOKUP(AK$5,$AC$1:$AF$3,2,FALSE)*INDEX('Pop and Housing Units'!$J$4:$Q$115,MATCH('Relocation Components'!$B7,'Pop and Housing Units'!$Q$4:$Q$115,0),MATCH('Relocation Components'!AK$4,'Pop and Housing Units'!$J$4:$Q$4,0))*HLOOKUP(AK$4,$V$1:$AA$2,2,FALSE)*'Number of Hazard Events'!R7*HLOOKUP(AK$4,Assumptions!$B$2:$H$3,2,FALSE)</f>
        <v>10594226.447176561</v>
      </c>
      <c r="AL7" s="10">
        <f>HLOOKUP(AL$5,$AC$1:$AF$3,2,FALSE)*INDEX('Pop and Housing Units'!$J$4:$Q$115,MATCH('Relocation Components'!$B7,'Pop and Housing Units'!$Q$4:$Q$115,0),MATCH('Relocation Components'!AL$4,'Pop and Housing Units'!$J$4:$Q$4,0))*HLOOKUP(AL$4,$V$1:$AA$2,2,FALSE)*'Number of Hazard Events'!S7*HLOOKUP(AL$4,Assumptions!$B$2:$H$3,2,FALSE)</f>
        <v>2981787.4733373784</v>
      </c>
      <c r="AM7" s="10">
        <f>HLOOKUP(AM$5,$AC$1:$AF$3,2,FALSE)*INDEX('Pop and Housing Units'!$J$4:$Q$115,MATCH('Relocation Components'!$B7,'Pop and Housing Units'!$Q$4:$Q$115,0),MATCH('Relocation Components'!AM$4,'Pop and Housing Units'!$J$4:$Q$4,0))*HLOOKUP(AM$4,$V$1:$AA$2,2,FALSE)*'Number of Hazard Events'!T7*HLOOKUP(AM$4,Assumptions!$B$2:$H$3,2,FALSE)</f>
        <v>0</v>
      </c>
      <c r="AN7" s="21">
        <f t="shared" si="2"/>
        <v>4015020096.3481126</v>
      </c>
      <c r="AO7" s="21">
        <f t="shared" si="3"/>
        <v>272934827.93440294</v>
      </c>
      <c r="AP7" s="21">
        <f t="shared" si="4"/>
        <v>86899810.974731997</v>
      </c>
      <c r="AQ7" s="21">
        <f t="shared" si="5"/>
        <v>0</v>
      </c>
      <c r="AR7" s="21">
        <f t="shared" si="6"/>
        <v>381705106.02276009</v>
      </c>
      <c r="AS7" s="21">
        <f t="shared" si="7"/>
        <v>110797427.99238752</v>
      </c>
      <c r="AT7" s="21">
        <f t="shared" si="8"/>
        <v>0</v>
      </c>
      <c r="AU7" s="21">
        <f t="shared" si="9"/>
        <v>721275575.63272405</v>
      </c>
      <c r="AV7" s="21">
        <f t="shared" si="10"/>
        <v>148694206.90815243</v>
      </c>
      <c r="AW7" s="21">
        <f t="shared" si="11"/>
        <v>0</v>
      </c>
      <c r="AX7" s="21">
        <f t="shared" si="12"/>
        <v>29046500.559948601</v>
      </c>
      <c r="AY7" s="21">
        <f t="shared" si="13"/>
        <v>10017413.732123017</v>
      </c>
      <c r="AZ7" s="21">
        <f t="shared" si="14"/>
        <v>0</v>
      </c>
      <c r="BA7" s="21">
        <f t="shared" si="15"/>
        <v>28893277.067058329</v>
      </c>
      <c r="BB7" s="21">
        <f t="shared" si="16"/>
        <v>10385690.268130668</v>
      </c>
      <c r="BC7" s="21">
        <f t="shared" si="17"/>
        <v>0</v>
      </c>
      <c r="BD7" s="21">
        <f t="shared" si="18"/>
        <v>4767401.9012294523</v>
      </c>
      <c r="BE7" s="21">
        <f t="shared" si="19"/>
        <v>1341804.3630018204</v>
      </c>
      <c r="BF7" s="21">
        <f t="shared" si="20"/>
        <v>0</v>
      </c>
      <c r="BG7" s="21">
        <f t="shared" si="21"/>
        <v>1806759043.3566511</v>
      </c>
      <c r="BI7" s="21">
        <f t="shared" si="22"/>
        <v>895135406.0020287</v>
      </c>
      <c r="BJ7" s="21">
        <f t="shared" si="23"/>
        <v>282957502.62959379</v>
      </c>
      <c r="BK7" s="21">
        <f t="shared" si="24"/>
        <v>617157.51658271602</v>
      </c>
      <c r="BL7" s="21">
        <f t="shared" si="25"/>
        <v>1413639427.0948935</v>
      </c>
      <c r="BM7" s="21">
        <f t="shared" si="26"/>
        <v>362781516.06320727</v>
      </c>
      <c r="BN7" s="21">
        <f t="shared" si="27"/>
        <v>1186458.2228728395</v>
      </c>
      <c r="BO7" s="21">
        <f t="shared" si="28"/>
        <v>2354147362.2839918</v>
      </c>
      <c r="BP7" s="21">
        <f t="shared" si="29"/>
        <v>481204858.53315777</v>
      </c>
      <c r="BQ7" s="21">
        <f t="shared" si="30"/>
        <v>793520.95419009018</v>
      </c>
      <c r="BR7" s="21">
        <f t="shared" si="31"/>
        <v>112380630.26887776</v>
      </c>
      <c r="BS7" s="21">
        <f t="shared" si="32"/>
        <v>32978675.471362751</v>
      </c>
      <c r="BT7" s="21">
        <f t="shared" si="33"/>
        <v>257027.68469426752</v>
      </c>
      <c r="BU7" s="21">
        <f t="shared" si="34"/>
        <v>135138364.94099906</v>
      </c>
      <c r="BV7" s="21">
        <f t="shared" si="35"/>
        <v>34067384.87977764</v>
      </c>
      <c r="BW7" s="21">
        <f t="shared" si="36"/>
        <v>250017.82881428572</v>
      </c>
      <c r="BX7" s="21">
        <f t="shared" si="37"/>
        <v>17756323.464231014</v>
      </c>
      <c r="BY7" s="21">
        <f t="shared" si="38"/>
        <v>4617070.6169691989</v>
      </c>
      <c r="BZ7" s="21">
        <f t="shared" si="39"/>
        <v>161239.35822806781</v>
      </c>
    </row>
    <row r="8" spans="1:78">
      <c r="A8">
        <f>A7</f>
        <v>0.03</v>
      </c>
      <c r="B8" s="18">
        <f t="shared" ref="B8:B71" si="41">B7+1</f>
        <v>2022</v>
      </c>
      <c r="C8" s="21">
        <f>IF(MOD($B8,10)=0,VLOOKUP($B8,'[1]R1 Analysis'!$B$45:$X$58,8,FALSE),(VLOOKUP(CEILING($B8,10),$B$6:$R$116,COLUMN()-1,FALSE)-VLOOKUP(FLOOR($B8,10),$B$6:$R$116,COLUMN()-1,FALSE))/10+C7)</f>
        <v>16235562.444147974</v>
      </c>
      <c r="D8" s="21">
        <f>IF(MOD($B8,10)=0,VLOOKUP($B8,'[1]R1 Analysis'!$B$45:$X$58,15,FALSE),(VLOOKUP(CEILING($B8,10),$B$6:$R$116,COLUMN()-1,FALSE)-VLOOKUP(FLOOR($B8,10),$B$6:$R$116,COLUMN()-1,FALSE))/10+D7)</f>
        <v>2978656.1669040374</v>
      </c>
      <c r="E8" s="21">
        <f>IF(MOD($B8,10)=0,VLOOKUP($B8,'[1]R1 Analysis'!$B$45:$X$58,22,FALSE),(VLOOKUP(CEILING($B8,10),$B$6:$R$116,COLUMN()-1,FALSE)-VLOOKUP(FLOOR($B8,10),$B$6:$R$116,COLUMN()-1,FALSE))/10+E7)</f>
        <v>623806.80883621401</v>
      </c>
      <c r="F8" s="21">
        <f>IF(MOD($B8,10)=0,VLOOKUP($B8,'[1]R2 Analysis'!$B$45:$X$58,8,FALSE),(VLOOKUP(CEILING($B8,10),$B$6:$R$116,COLUMN()-1,FALSE)-VLOOKUP(FLOOR($B8,10),$B$6:$R$116,COLUMN()-1,FALSE))/10+F7)</f>
        <v>185679040.99104762</v>
      </c>
      <c r="G8" s="21">
        <f>IF(MOD($B8,10)=0,VLOOKUP($B8,'[1]R2 Analysis'!$B$45:$X$58,15,FALSE),(VLOOKUP(CEILING($B8,10),$B$6:$R$116,COLUMN()-1,FALSE)-VLOOKUP(FLOOR($B8,10),$B$6:$R$116,COLUMN()-1,FALSE))/10+G7)</f>
        <v>5829692.0884186057</v>
      </c>
      <c r="H8" s="21">
        <f>IF(MOD($B8,10)=0,VLOOKUP($B8,'[1]R2 Analysis'!$B$45:$X$58,22,FALSE),(VLOOKUP(CEILING($B8,10),$B$6:$R$116,COLUMN()-1,FALSE)-VLOOKUP(FLOOR($B8,10),$B$6:$R$116,COLUMN()-1,FALSE))/10+H7)</f>
        <v>1199237.0850975309</v>
      </c>
      <c r="I8" s="21">
        <f>IF(MOD($B8,10)=0,VLOOKUP($B8,'[1]R3 Analysis'!$B$45:$X$58,8,FALSE),(VLOOKUP(CEILING($B8,10),$B$6:$R$116,COLUMN()-1,FALSE)-VLOOKUP(FLOOR($B8,10),$B$6:$R$116,COLUMN()-1,FALSE))/10+I7)</f>
        <v>30360822.994012903</v>
      </c>
      <c r="J8" s="21">
        <f>IF(MOD($B8,10)=0,VLOOKUP($B8,'[1]R3 Analysis'!$B$45:$X$58,15,FALSE),(VLOOKUP(CEILING($B8,10),$B$6:$R$116,COLUMN()-1,FALSE)-VLOOKUP(FLOOR($B8,10),$B$6:$R$116,COLUMN()-1,FALSE))/10+J7)</f>
        <v>2101489.236</v>
      </c>
      <c r="K8" s="21">
        <f>IF(MOD($B8,10)=0,VLOOKUP($B8,'[1]R3 Analysis'!$B$45:$X$58,22,FALSE),(VLOOKUP(CEILING($B8,10),$B$6:$R$116,COLUMN()-1,FALSE)-VLOOKUP(FLOOR($B8,10),$B$6:$R$116,COLUMN()-1,FALSE))/10+K7)</f>
        <v>802069.83659639652</v>
      </c>
      <c r="L8" s="21">
        <f>IF(MOD($B8,10)=0,VLOOKUP($B8,'[1]R4 Analysis'!$B$45:$X$58,8,FALSE),(VLOOKUP(CEILING($B8,10),$B$6:$R$116,COLUMN()-1,FALSE)-VLOOKUP(FLOOR($B8,10),$B$6:$R$116,COLUMN()-1,FALSE))/10+L7)</f>
        <v>18987530.372911535</v>
      </c>
      <c r="M8" s="21">
        <f>IF(MOD($B8,10)=0,VLOOKUP($B8,'[1]R4 Analysis'!$B$45:$X$58,15,FALSE),(VLOOKUP(CEILING($B8,10),$B$6:$R$116,COLUMN()-1,FALSE)-VLOOKUP(FLOOR($B8,10),$B$6:$R$116,COLUMN()-1,FALSE))/10+M7)</f>
        <v>707901.84811353532</v>
      </c>
      <c r="N8" s="21">
        <f>IF(MOD($B8,10)=0,VLOOKUP($B8,'[1]R4 Analysis'!$B$45:$X$58,22,FALSE),(VLOOKUP(CEILING($B8,10),$B$6:$R$116,COLUMN()-1,FALSE)-VLOOKUP(FLOOR($B8,10),$B$6:$R$116,COLUMN()-1,FALSE))/10+N7)</f>
        <v>259796.48253685169</v>
      </c>
      <c r="O8" s="21">
        <f>IF(MOD($B8,10)=0,VLOOKUP($B8,'[1]R5 Analysis'!$B$45:$X$58,8,FALSE),(VLOOKUP(CEILING($B8,10),$B$6:$R$116,COLUMN()-1,FALSE)-VLOOKUP(FLOOR($B8,10),$B$6:$R$116,COLUMN()-1,FALSE))/10+O7)</f>
        <v>42489539.19015</v>
      </c>
      <c r="P8" s="21">
        <f>IF(MOD($B8,10)=0,VLOOKUP($B8,'[1]R5 Analysis'!$B$45:$X$58,15,FALSE),(VLOOKUP(CEILING($B8,10),$B$6:$R$116,COLUMN()-1,FALSE)-VLOOKUP(FLOOR($B8,10),$B$6:$R$116,COLUMN()-1,FALSE))/10+P7)</f>
        <v>608897.72903503454</v>
      </c>
      <c r="Q8" s="21">
        <f>IF(MOD($B8,10)=0,VLOOKUP($B8,'[1]R5 Analysis'!$B$45:$X$58,22,FALSE),(VLOOKUP(CEILING($B8,10),$B$6:$R$116,COLUMN()-1,FALSE)-VLOOKUP(FLOOR($B8,10),$B$6:$R$116,COLUMN()-1,FALSE))/10+Q7)</f>
        <v>252709.7536744898</v>
      </c>
      <c r="R8" s="21">
        <f>IF(MOD($B8,10)=0,VLOOKUP($B8,'[1]R6 Analysis'!$B$45:$X$58,8,FALSE),(VLOOKUP(CEILING($B8,10),$B$6:$R$116,COLUMN()-1,FALSE)-VLOOKUP(FLOOR($B8,10),$B$6:$R$116,COLUMN()-1,FALSE))/10+R7)</f>
        <v>2420750.1566500003</v>
      </c>
      <c r="S8" s="21">
        <f>IF(MOD($B8,10)=0,VLOOKUP($B8,'[1]R6 Analysis'!$B$45:$X$58,15,FALSE),(VLOOKUP(CEILING($B8,10),$B$6:$T$116,COLUMN()-1,FALSE)-VLOOKUP(FLOOR($B8,10),$B$6:$T$116,COLUMN()-1,FALSE))/10+S7)</f>
        <v>296624.48535999999</v>
      </c>
      <c r="T8" s="21">
        <f>IF(MOD($B8,10)=0,VLOOKUP($B8,'[1]R6 Analysis'!$B$45:$X$58,22,FALSE),(VLOOKUP(CEILING($B8,10),$B$6:$T$116,COLUMN()-1,FALSE)-VLOOKUP(FLOOR($B8,10),$B$6:$T$116,COLUMN()-1,FALSE))/10+T7)</f>
        <v>162973.97232054238</v>
      </c>
      <c r="U8" s="21">
        <f t="shared" si="40"/>
        <v>311997101.64181334</v>
      </c>
      <c r="V8" s="10">
        <f>HLOOKUP(V$5,$AC$1:$AF$3,2,FALSE)*INDEX('Pop and Housing Units'!$J$4:$Q$115,MATCH('Relocation Components'!$B8,'Pop and Housing Units'!$Q$4:$Q$115,0),MATCH('Relocation Components'!V$4,'Pop and Housing Units'!$J$4:$Q$4,0))*HLOOKUP(V$4,$V$1:$AA$2,2,FALSE)*'Number of Hazard Events'!C8*HLOOKUP(V$4,Assumptions!$B$2:$H$3,2,FALSE)</f>
        <v>619405054.6663239</v>
      </c>
      <c r="W8" s="10">
        <f>HLOOKUP(W$5,$AC$1:$AF$3,2,FALSE)*INDEX('Pop and Housing Units'!$J$4:$Q$115,MATCH('Relocation Components'!$B8,'Pop and Housing Units'!$Q$4:$Q$115,0),MATCH('Relocation Components'!W$4,'Pop and Housing Units'!$J$4:$Q$4,0))*HLOOKUP(W$4,$V$1:$AA$2,2,FALSE)*'Number of Hazard Events'!D8*HLOOKUP(W$4,Assumptions!$B$2:$H$3,2,FALSE)</f>
        <v>197190661.04186818</v>
      </c>
      <c r="X8" s="10">
        <f>HLOOKUP(X$5,$AC$1:$AF$3,2,FALSE)*INDEX('Pop and Housing Units'!$J$4:$Q$115,MATCH('Relocation Components'!$B8,'Pop and Housing Units'!$Q$4:$Q$115,0),MATCH('Relocation Components'!X$4,'Pop and Housing Units'!$J$4:$Q$4,0))*HLOOKUP(X$4,$V$1:$AA$2,2,FALSE)*'Number of Hazard Events'!E8*HLOOKUP(X$4,Assumptions!$B$2:$H$3,2,FALSE)</f>
        <v>0</v>
      </c>
      <c r="Y8" s="10">
        <f>HLOOKUP(Y$5,$AC$1:$AF$3,2,FALSE)*INDEX('Pop and Housing Units'!$J$4:$Q$115,MATCH('Relocation Components'!$B8,'Pop and Housing Units'!$Q$4:$Q$115,0),MATCH('Relocation Components'!Y$4,'Pop and Housing Units'!$J$4:$Q$4,0))*HLOOKUP(Y$4,$V$1:$AA$2,2,FALSE)*'Number of Hazard Events'!F8*HLOOKUP(Y$4,Assumptions!$B$2:$H$3,2,FALSE)</f>
        <v>864058269.6329596</v>
      </c>
      <c r="Z8" s="10">
        <f>HLOOKUP(Z$5,$AC$1:$AF$3,2,FALSE)*INDEX('Pop and Housing Units'!$J$4:$Q$115,MATCH('Relocation Components'!$B8,'Pop and Housing Units'!$Q$4:$Q$115,0),MATCH('Relocation Components'!Z$4,'Pop and Housing Units'!$J$4:$Q$4,0))*HLOOKUP(Z$4,$V$1:$AA$2,2,FALSE)*'Number of Hazard Events'!G8*HLOOKUP(Z$4,Assumptions!$B$2:$H$3,2,FALSE)</f>
        <v>250809899.00924277</v>
      </c>
      <c r="AA8" s="10">
        <f>HLOOKUP(AA$5,$AC$1:$AF$3,2,FALSE)*INDEX('Pop and Housing Units'!$J$4:$Q$115,MATCH('Relocation Components'!$B8,'Pop and Housing Units'!$Q$4:$Q$115,0),MATCH('Relocation Components'!AA$4,'Pop and Housing Units'!$J$4:$Q$4,0))*HLOOKUP(AA$4,$V$1:$AA$2,2,FALSE)*'Number of Hazard Events'!H8*HLOOKUP(AA$4,Assumptions!$B$2:$H$3,2,FALSE)</f>
        <v>0</v>
      </c>
      <c r="AB8" s="10">
        <f>HLOOKUP(AB$5,$AC$1:$AF$3,2,FALSE)*INDEX('Pop and Housing Units'!$J$4:$Q$115,MATCH('Relocation Components'!$B8,'Pop and Housing Units'!$Q$4:$Q$115,0),MATCH('Relocation Components'!AB$4,'Pop and Housing Units'!$J$4:$Q$4,0))*HLOOKUP(AB$4,$V$1:$AA$2,2,FALSE)*'Number of Hazard Events'!I8*HLOOKUP(AB$4,Assumptions!$B$2:$H$3,2,FALSE)</f>
        <v>1636567482.6652479</v>
      </c>
      <c r="AC8" s="10">
        <f>HLOOKUP(AC$5,$AC$1:$AF$3,2,FALSE)*INDEX('Pop and Housing Units'!$J$4:$Q$115,MATCH('Relocation Components'!$B8,'Pop and Housing Units'!$Q$4:$Q$115,0),MATCH('Relocation Components'!AC$4,'Pop and Housing Units'!$J$4:$Q$4,0))*HLOOKUP(AC$4,$V$1:$AA$2,2,FALSE)*'Number of Hazard Events'!J8*HLOOKUP(AC$4,Assumptions!$B$2:$H$3,2,FALSE)</f>
        <v>337386803.97272605</v>
      </c>
      <c r="AD8" s="10">
        <f>HLOOKUP(AD$5,$AC$1:$AF$3,2,FALSE)*INDEX('Pop and Housing Units'!$J$4:$Q$115,MATCH('Relocation Components'!$B8,'Pop and Housing Units'!$Q$4:$Q$115,0),MATCH('Relocation Components'!AD$4,'Pop and Housing Units'!$J$4:$Q$4,0))*HLOOKUP(AD$4,$V$1:$AA$2,2,FALSE)*'Number of Hazard Events'!K8*HLOOKUP(AD$4,Assumptions!$B$2:$H$3,2,FALSE)</f>
        <v>0</v>
      </c>
      <c r="AE8" s="10">
        <f>HLOOKUP(AE$5,$AC$1:$AF$3,2,FALSE)*INDEX('Pop and Housing Units'!$J$4:$Q$115,MATCH('Relocation Components'!$B8,'Pop and Housing Units'!$Q$4:$Q$115,0),MATCH('Relocation Components'!AE$4,'Pop and Housing Units'!$J$4:$Q$4,0))*HLOOKUP(AE$4,$V$1:$AA$2,2,FALSE)*'Number of Hazard Events'!L8*HLOOKUP(AE$4,Assumptions!$B$2:$H$3,2,FALSE)</f>
        <v>65797565.541880392</v>
      </c>
      <c r="AF8" s="10">
        <f>HLOOKUP(AF$5,$AC$1:$AF$3,2,FALSE)*INDEX('Pop and Housing Units'!$J$4:$Q$115,MATCH('Relocation Components'!$B8,'Pop and Housing Units'!$Q$4:$Q$115,0),MATCH('Relocation Components'!AF$4,'Pop and Housing Units'!$J$4:$Q$4,0))*HLOOKUP(AF$4,$V$1:$AA$2,2,FALSE)*'Number of Hazard Events'!M8*HLOOKUP(AF$4,Assumptions!$B$2:$H$3,2,FALSE)</f>
        <v>22693852.575393252</v>
      </c>
      <c r="AG8" s="10">
        <f>HLOOKUP(AG$5,$AC$1:$AF$3,2,FALSE)*INDEX('Pop and Housing Units'!$J$4:$Q$115,MATCH('Relocation Components'!$B8,'Pop and Housing Units'!$Q$4:$Q$115,0),MATCH('Relocation Components'!AG$4,'Pop and Housing Units'!$J$4:$Q$4,0))*HLOOKUP(AG$4,$V$1:$AA$2,2,FALSE)*'Number of Hazard Events'!N8*HLOOKUP(AG$4,Assumptions!$B$2:$H$3,2,FALSE)</f>
        <v>0</v>
      </c>
      <c r="AH8" s="10">
        <f>HLOOKUP(AH$5,$AC$1:$AF$3,2,FALSE)*INDEX('Pop and Housing Units'!$J$4:$Q$115,MATCH('Relocation Components'!$B8,'Pop and Housing Units'!$Q$4:$Q$115,0),MATCH('Relocation Components'!AH$4,'Pop and Housing Units'!$J$4:$Q$4,0))*HLOOKUP(AH$4,$V$1:$AA$2,2,FALSE)*'Number of Hazard Events'!O8*HLOOKUP(AH$4,Assumptions!$B$2:$H$3,2,FALSE)</f>
        <v>65511607.495650068</v>
      </c>
      <c r="AI8" s="10">
        <f>HLOOKUP(AI$5,$AC$1:$AF$3,2,FALSE)*INDEX('Pop and Housing Units'!$J$4:$Q$115,MATCH('Relocation Components'!$B8,'Pop and Housing Units'!$Q$4:$Q$115,0),MATCH('Relocation Components'!AI$4,'Pop and Housing Units'!$J$4:$Q$4,0))*HLOOKUP(AI$4,$V$1:$AA$2,2,FALSE)*'Number of Hazard Events'!P8*HLOOKUP(AI$4,Assumptions!$B$2:$H$3,2,FALSE)</f>
        <v>23549763.595059197</v>
      </c>
      <c r="AJ8" s="10">
        <f>HLOOKUP(AJ$5,$AC$1:$AF$3,2,FALSE)*INDEX('Pop and Housing Units'!$J$4:$Q$115,MATCH('Relocation Components'!$B8,'Pop and Housing Units'!$Q$4:$Q$115,0),MATCH('Relocation Components'!AJ$4,'Pop and Housing Units'!$J$4:$Q$4,0))*HLOOKUP(AJ$4,$V$1:$AA$2,2,FALSE)*'Number of Hazard Events'!Q8*HLOOKUP(AJ$4,Assumptions!$B$2:$H$3,2,FALSE)</f>
        <v>0</v>
      </c>
      <c r="AK8" s="10">
        <f>HLOOKUP(AK$5,$AC$1:$AF$3,2,FALSE)*INDEX('Pop and Housing Units'!$J$4:$Q$115,MATCH('Relocation Components'!$B8,'Pop and Housing Units'!$Q$4:$Q$115,0),MATCH('Relocation Components'!AK$4,'Pop and Housing Units'!$J$4:$Q$4,0))*HLOOKUP(AK$4,$V$1:$AA$2,2,FALSE)*'Number of Hazard Events'!R8*HLOOKUP(AK$4,Assumptions!$B$2:$H$3,2,FALSE)</f>
        <v>10816330.086017018</v>
      </c>
      <c r="AL8" s="10">
        <f>HLOOKUP(AL$5,$AC$1:$AF$3,2,FALSE)*INDEX('Pop and Housing Units'!$J$4:$Q$115,MATCH('Relocation Components'!$B8,'Pop and Housing Units'!$Q$4:$Q$115,0),MATCH('Relocation Components'!AL$4,'Pop and Housing Units'!$J$4:$Q$4,0))*HLOOKUP(AL$4,$V$1:$AA$2,2,FALSE)*'Number of Hazard Events'!S8*HLOOKUP(AL$4,Assumptions!$B$2:$H$3,2,FALSE)</f>
        <v>3043812.6543429489</v>
      </c>
      <c r="AM8" s="10">
        <f>HLOOKUP(AM$5,$AC$1:$AF$3,2,FALSE)*INDEX('Pop and Housing Units'!$J$4:$Q$115,MATCH('Relocation Components'!$B8,'Pop and Housing Units'!$Q$4:$Q$115,0),MATCH('Relocation Components'!AM$4,'Pop and Housing Units'!$J$4:$Q$4,0))*HLOOKUP(AM$4,$V$1:$AA$2,2,FALSE)*'Number of Hazard Events'!T8*HLOOKUP(AM$4,Assumptions!$B$2:$H$3,2,FALSE)</f>
        <v>0</v>
      </c>
      <c r="AN8" s="21">
        <f t="shared" si="2"/>
        <v>4096831102.9367118</v>
      </c>
      <c r="AO8" s="21">
        <f t="shared" si="3"/>
        <v>278732274.59984577</v>
      </c>
      <c r="AP8" s="21">
        <f t="shared" si="4"/>
        <v>88735797.468840688</v>
      </c>
      <c r="AQ8" s="21">
        <f t="shared" si="5"/>
        <v>0</v>
      </c>
      <c r="AR8" s="21">
        <f t="shared" si="6"/>
        <v>388826221.33483183</v>
      </c>
      <c r="AS8" s="21">
        <f t="shared" si="7"/>
        <v>112864454.55415925</v>
      </c>
      <c r="AT8" s="21">
        <f t="shared" si="8"/>
        <v>0</v>
      </c>
      <c r="AU8" s="21">
        <f t="shared" si="9"/>
        <v>736455367.19936156</v>
      </c>
      <c r="AV8" s="21">
        <f t="shared" si="10"/>
        <v>151824061.78772673</v>
      </c>
      <c r="AW8" s="21">
        <f t="shared" si="11"/>
        <v>0</v>
      </c>
      <c r="AX8" s="21">
        <f t="shared" si="12"/>
        <v>29608904.493846178</v>
      </c>
      <c r="AY8" s="21">
        <f t="shared" si="13"/>
        <v>10212233.658926964</v>
      </c>
      <c r="AZ8" s="21">
        <f t="shared" si="14"/>
        <v>0</v>
      </c>
      <c r="BA8" s="21">
        <f t="shared" si="15"/>
        <v>29480223.373042531</v>
      </c>
      <c r="BB8" s="21">
        <f t="shared" si="16"/>
        <v>10597393.61777664</v>
      </c>
      <c r="BC8" s="21">
        <f t="shared" si="17"/>
        <v>0</v>
      </c>
      <c r="BD8" s="21">
        <f t="shared" si="18"/>
        <v>4867348.5387076586</v>
      </c>
      <c r="BE8" s="21">
        <f t="shared" si="19"/>
        <v>1369715.694454327</v>
      </c>
      <c r="BF8" s="21">
        <f t="shared" si="20"/>
        <v>0</v>
      </c>
      <c r="BG8" s="21">
        <f t="shared" si="21"/>
        <v>1843573996.3215203</v>
      </c>
      <c r="BI8" s="21">
        <f t="shared" si="22"/>
        <v>914372891.71031761</v>
      </c>
      <c r="BJ8" s="21">
        <f t="shared" si="23"/>
        <v>288905114.6776129</v>
      </c>
      <c r="BK8" s="21">
        <f t="shared" si="24"/>
        <v>623806.80883621401</v>
      </c>
      <c r="BL8" s="21">
        <f t="shared" si="25"/>
        <v>1438563531.9588392</v>
      </c>
      <c r="BM8" s="21">
        <f t="shared" si="26"/>
        <v>369504045.65182066</v>
      </c>
      <c r="BN8" s="21">
        <f t="shared" si="27"/>
        <v>1199237.0850975309</v>
      </c>
      <c r="BO8" s="21">
        <f t="shared" si="28"/>
        <v>2403383672.8586226</v>
      </c>
      <c r="BP8" s="21">
        <f t="shared" si="29"/>
        <v>491312354.99645275</v>
      </c>
      <c r="BQ8" s="21">
        <f t="shared" si="30"/>
        <v>802069.83659639652</v>
      </c>
      <c r="BR8" s="21">
        <f t="shared" si="31"/>
        <v>114394000.40863812</v>
      </c>
      <c r="BS8" s="21">
        <f t="shared" si="32"/>
        <v>33613988.082433753</v>
      </c>
      <c r="BT8" s="21">
        <f t="shared" si="33"/>
        <v>259796.48253685169</v>
      </c>
      <c r="BU8" s="21">
        <f t="shared" si="34"/>
        <v>137481370.0588426</v>
      </c>
      <c r="BV8" s="21">
        <f t="shared" si="35"/>
        <v>34756054.941870868</v>
      </c>
      <c r="BW8" s="21">
        <f t="shared" si="36"/>
        <v>252709.7536744898</v>
      </c>
      <c r="BX8" s="21">
        <f t="shared" si="37"/>
        <v>18104428.781374678</v>
      </c>
      <c r="BY8" s="21">
        <f t="shared" si="38"/>
        <v>4710152.834157276</v>
      </c>
      <c r="BZ8" s="21">
        <f t="shared" si="39"/>
        <v>162973.97232054238</v>
      </c>
    </row>
    <row r="9" spans="1:78">
      <c r="A9">
        <f t="shared" ref="A9:A11" si="42">A8</f>
        <v>0.03</v>
      </c>
      <c r="B9" s="18">
        <f t="shared" si="41"/>
        <v>2023</v>
      </c>
      <c r="C9" s="21">
        <f>IF(MOD($B9,10)=0,VLOOKUP($B9,'[1]R1 Analysis'!$B$45:$X$58,23,FALSE),(VLOOKUP(CEILING($B9,10),$B$6:$R$116,COLUMN()-1,FALSE)-VLOOKUP(FLOOR($B9,10),$B$6:$R$116,COLUMN()-1,FALSE))/10+C8)</f>
        <v>16792386.674898885</v>
      </c>
      <c r="D9" s="21">
        <f>IF(MOD($B9,10)=0,VLOOKUP($B9,'[1]R1 Analysis'!$B$45:$X$58,15,FALSE),(VLOOKUP(CEILING($B9,10),$B$6:$R$116,COLUMN()-1,FALSE)-VLOOKUP(FLOOR($B9,10),$B$6:$R$116,COLUMN()-1,FALSE))/10+D8)</f>
        <v>3010311.733906263</v>
      </c>
      <c r="E9" s="21">
        <f>IF(MOD($B9,10)=0,VLOOKUP($B9,'[1]R1 Analysis'!$B$45:$X$58,22,FALSE),(VLOOKUP(CEILING($B9,10),$B$6:$R$116,COLUMN()-1,FALSE)-VLOOKUP(FLOOR($B9,10),$B$6:$R$116,COLUMN()-1,FALSE))/10+E8)</f>
        <v>630456.101089712</v>
      </c>
      <c r="F9" s="21">
        <f>IF(MOD($B9,10)=0,VLOOKUP($B9,'[1]R2 Analysis'!$B$45:$X$58,8,FALSE),(VLOOKUP(CEILING($B9,10),$B$6:$R$116,COLUMN()-1,FALSE)-VLOOKUP(FLOOR($B9,10),$B$6:$R$116,COLUMN()-1,FALSE))/10+F8)</f>
        <v>187657329.84942856</v>
      </c>
      <c r="G9" s="21">
        <f>IF(MOD($B9,10)=0,VLOOKUP($B9,'[1]R2 Analysis'!$B$45:$X$58,15,FALSE),(VLOOKUP(CEILING($B9,10),$B$6:$R$116,COLUMN()-1,FALSE)-VLOOKUP(FLOOR($B9,10),$B$6:$R$116,COLUMN()-1,FALSE))/10+G8)</f>
        <v>5891802.7557674432</v>
      </c>
      <c r="H9" s="21">
        <f>IF(MOD($B9,10)=0,VLOOKUP($B9,'[1]R2 Analysis'!$B$45:$X$58,22,FALSE),(VLOOKUP(CEILING($B9,10),$B$6:$R$116,COLUMN()-1,FALSE)-VLOOKUP(FLOOR($B9,10),$B$6:$R$116,COLUMN()-1,FALSE))/10+H8)</f>
        <v>1212015.9473222222</v>
      </c>
      <c r="I9" s="21">
        <f>IF(MOD($B9,10)=0,VLOOKUP($B9,'[1]R3 Analysis'!$B$45:$X$58,8,FALSE),(VLOOKUP(CEILING($B9,10),$B$6:$R$116,COLUMN()-1,FALSE)-VLOOKUP(FLOOR($B9,10),$B$6:$R$116,COLUMN()-1,FALSE))/10+I8)</f>
        <v>30684471.853922579</v>
      </c>
      <c r="J9" s="21">
        <f>IF(MOD($B9,10)=0,VLOOKUP($B9,'[1]R3 Analysis'!$B$45:$X$58,15,FALSE),(VLOOKUP(CEILING($B9,10),$B$6:$R$116,COLUMN()-1,FALSE)-VLOOKUP(FLOOR($B9,10),$B$6:$R$116,COLUMN()-1,FALSE))/10+J8)</f>
        <v>2123897.7540000002</v>
      </c>
      <c r="K9" s="21">
        <f>IF(MOD($B9,10)=0,VLOOKUP($B9,'[1]R3 Analysis'!$B$45:$X$58,22,FALSE),(VLOOKUP(CEILING($B9,10),$B$6:$R$116,COLUMN()-1,FALSE)-VLOOKUP(FLOOR($B9,10),$B$6:$R$116,COLUMN()-1,FALSE))/10+K8)</f>
        <v>810618.71900270286</v>
      </c>
      <c r="L9" s="21">
        <f>IF(MOD($B9,10)=0,VLOOKUP($B9,'[1]R4 Analysis'!$B$45:$X$58,8,FALSE),(VLOOKUP(CEILING($B9,10),$B$6:$R$116,COLUMN()-1,FALSE)-VLOOKUP(FLOOR($B9,10),$B$6:$R$116,COLUMN()-1,FALSE))/10+L8)</f>
        <v>19188710.059001919</v>
      </c>
      <c r="M9" s="21">
        <f>IF(MOD($B9,10)=0,VLOOKUP($B9,'[1]R4 Analysis'!$B$45:$X$58,15,FALSE),(VLOOKUP(CEILING($B9,10),$B$6:$R$116,COLUMN()-1,FALSE)-VLOOKUP(FLOOR($B9,10),$B$6:$R$116,COLUMN()-1,FALSE))/10+M8)</f>
        <v>715461.3617051515</v>
      </c>
      <c r="N9" s="21">
        <f>IF(MOD($B9,10)=0,VLOOKUP($B9,'[1]R4 Analysis'!$B$45:$X$58,22,FALSE),(VLOOKUP(CEILING($B9,10),$B$6:$R$116,COLUMN()-1,FALSE)-VLOOKUP(FLOOR($B9,10),$B$6:$R$116,COLUMN()-1,FALSE))/10+N8)</f>
        <v>262565.28037943586</v>
      </c>
      <c r="O9" s="21">
        <f>IF(MOD($B9,10)=0,VLOOKUP($B9,'[1]R5 Analysis'!$B$45:$X$58,8,FALSE),(VLOOKUP(CEILING($B9,10),$B$6:$R$116,COLUMN()-1,FALSE)-VLOOKUP(FLOOR($B9,10),$B$6:$R$116,COLUMN()-1,FALSE))/10+O8)</f>
        <v>42941272.877599999</v>
      </c>
      <c r="P9" s="21">
        <f>IF(MOD($B9,10)=0,VLOOKUP($B9,'[1]R5 Analysis'!$B$45:$X$58,15,FALSE),(VLOOKUP(CEILING($B9,10),$B$6:$R$116,COLUMN()-1,FALSE)-VLOOKUP(FLOOR($B9,10),$B$6:$R$116,COLUMN()-1,FALSE))/10+P8)</f>
        <v>615412.55338013801</v>
      </c>
      <c r="Q9" s="21">
        <f>IF(MOD($B9,10)=0,VLOOKUP($B9,'[1]R5 Analysis'!$B$45:$X$58,22,FALSE),(VLOOKUP(CEILING($B9,10),$B$6:$R$116,COLUMN()-1,FALSE)-VLOOKUP(FLOOR($B9,10),$B$6:$R$116,COLUMN()-1,FALSE))/10+Q8)</f>
        <v>255401.67853469387</v>
      </c>
      <c r="R9" s="21">
        <f>IF(MOD($B9,10)=0,VLOOKUP($B9,'[1]R6 Analysis'!$B$45:$X$58,8,FALSE),(VLOOKUP(CEILING($B9,10),$B$6:$R$116,COLUMN()-1,FALSE)-VLOOKUP(FLOOR($B9,10),$B$6:$R$116,COLUMN()-1,FALSE))/10+R8)</f>
        <v>2446805.1974750003</v>
      </c>
      <c r="S9" s="21">
        <f>IF(MOD($B9,10)=0,VLOOKUP($B9,'[1]R6 Analysis'!$B$45:$X$58,15,FALSE),(VLOOKUP(CEILING($B9,10),$B$6:$T$116,COLUMN()-1,FALSE)-VLOOKUP(FLOOR($B9,10),$B$6:$T$116,COLUMN()-1,FALSE))/10+S8)</f>
        <v>299770.19008999999</v>
      </c>
      <c r="T9" s="21">
        <f>IF(MOD($B9,10)=0,VLOOKUP($B9,'[1]R6 Analysis'!$B$45:$X$58,22,FALSE),(VLOOKUP(CEILING($B9,10),$B$6:$T$116,COLUMN()-1,FALSE)-VLOOKUP(FLOOR($B9,10),$B$6:$T$116,COLUMN()-1,FALSE))/10+T8)</f>
        <v>164708.58641301695</v>
      </c>
      <c r="U9" s="21">
        <f t="shared" si="40"/>
        <v>315703399.17391771</v>
      </c>
      <c r="V9" s="10">
        <f>HLOOKUP(V$5,$AC$1:$AF$3,2,FALSE)*INDEX('Pop and Housing Units'!$J$4:$Q$115,MATCH('Relocation Components'!$B9,'Pop and Housing Units'!$Q$4:$Q$115,0),MATCH('Relocation Components'!V$4,'Pop and Housing Units'!$J$4:$Q$4,0))*HLOOKUP(V$4,$V$1:$AA$2,2,FALSE)*'Number of Hazard Events'!C9*HLOOKUP(V$4,Assumptions!$B$2:$H$3,2,FALSE)</f>
        <v>632741814.29413867</v>
      </c>
      <c r="W9" s="10">
        <f>HLOOKUP(W$5,$AC$1:$AF$3,2,FALSE)*INDEX('Pop and Housing Units'!$J$4:$Q$115,MATCH('Relocation Components'!$B9,'Pop and Housing Units'!$Q$4:$Q$115,0),MATCH('Relocation Components'!W$4,'Pop and Housing Units'!$J$4:$Q$4,0))*HLOOKUP(W$4,$V$1:$AA$2,2,FALSE)*'Number of Hazard Events'!D9*HLOOKUP(W$4,Assumptions!$B$2:$H$3,2,FALSE)</f>
        <v>201414567.1037325</v>
      </c>
      <c r="X9" s="10">
        <f>HLOOKUP(X$5,$AC$1:$AF$3,2,FALSE)*INDEX('Pop and Housing Units'!$J$4:$Q$115,MATCH('Relocation Components'!$B9,'Pop and Housing Units'!$Q$4:$Q$115,0),MATCH('Relocation Components'!X$4,'Pop and Housing Units'!$J$4:$Q$4,0))*HLOOKUP(X$4,$V$1:$AA$2,2,FALSE)*'Number of Hazard Events'!E9*HLOOKUP(X$4,Assumptions!$B$2:$H$3,2,FALSE)</f>
        <v>0</v>
      </c>
      <c r="Y9" s="10">
        <f>HLOOKUP(Y$5,$AC$1:$AF$3,2,FALSE)*INDEX('Pop and Housing Units'!$J$4:$Q$115,MATCH('Relocation Components'!$B9,'Pop and Housing Units'!$Q$4:$Q$115,0),MATCH('Relocation Components'!Y$4,'Pop and Housing Units'!$J$4:$Q$4,0))*HLOOKUP(Y$4,$V$1:$AA$2,2,FALSE)*'Number of Hazard Events'!F9*HLOOKUP(Y$4,Assumptions!$B$2:$H$3,2,FALSE)</f>
        <v>880363589.50721884</v>
      </c>
      <c r="Z9" s="10">
        <f>HLOOKUP(Z$5,$AC$1:$AF$3,2,FALSE)*INDEX('Pop and Housing Units'!$J$4:$Q$115,MATCH('Relocation Components'!$B9,'Pop and Housing Units'!$Q$4:$Q$115,0),MATCH('Relocation Components'!Z$4,'Pop and Housing Units'!$J$4:$Q$4,0))*HLOOKUP(Z$4,$V$1:$AA$2,2,FALSE)*'Number of Hazard Events'!G9*HLOOKUP(Z$4,Assumptions!$B$2:$H$3,2,FALSE)</f>
        <v>255542799.92469069</v>
      </c>
      <c r="AA9" s="10">
        <f>HLOOKUP(AA$5,$AC$1:$AF$3,2,FALSE)*INDEX('Pop and Housing Units'!$J$4:$Q$115,MATCH('Relocation Components'!$B9,'Pop and Housing Units'!$Q$4:$Q$115,0),MATCH('Relocation Components'!AA$4,'Pop and Housing Units'!$J$4:$Q$4,0))*HLOOKUP(AA$4,$V$1:$AA$2,2,FALSE)*'Number of Hazard Events'!H9*HLOOKUP(AA$4,Assumptions!$B$2:$H$3,2,FALSE)</f>
        <v>0</v>
      </c>
      <c r="AB9" s="10">
        <f>HLOOKUP(AB$5,$AC$1:$AF$3,2,FALSE)*INDEX('Pop and Housing Units'!$J$4:$Q$115,MATCH('Relocation Components'!$B9,'Pop and Housing Units'!$Q$4:$Q$115,0),MATCH('Relocation Components'!AB$4,'Pop and Housing Units'!$J$4:$Q$4,0))*HLOOKUP(AB$4,$V$1:$AA$2,2,FALSE)*'Number of Hazard Events'!I9*HLOOKUP(AB$4,Assumptions!$B$2:$H$3,2,FALSE)</f>
        <v>1671483156.3705449</v>
      </c>
      <c r="AC9" s="10">
        <f>HLOOKUP(AC$5,$AC$1:$AF$3,2,FALSE)*INDEX('Pop and Housing Units'!$J$4:$Q$115,MATCH('Relocation Components'!$B9,'Pop and Housing Units'!$Q$4:$Q$115,0),MATCH('Relocation Components'!AC$4,'Pop and Housing Units'!$J$4:$Q$4,0))*HLOOKUP(AC$4,$V$1:$AA$2,2,FALSE)*'Number of Hazard Events'!J9*HLOOKUP(AC$4,Assumptions!$B$2:$H$3,2,FALSE)</f>
        <v>344585899.49728256</v>
      </c>
      <c r="AD9" s="10">
        <f>HLOOKUP(AD$5,$AC$1:$AF$3,2,FALSE)*INDEX('Pop and Housing Units'!$J$4:$Q$115,MATCH('Relocation Components'!$B9,'Pop and Housing Units'!$Q$4:$Q$115,0),MATCH('Relocation Components'!AD$4,'Pop and Housing Units'!$J$4:$Q$4,0))*HLOOKUP(AD$4,$V$1:$AA$2,2,FALSE)*'Number of Hazard Events'!K9*HLOOKUP(AD$4,Assumptions!$B$2:$H$3,2,FALSE)</f>
        <v>0</v>
      </c>
      <c r="AE9" s="10">
        <f>HLOOKUP(AE$5,$AC$1:$AF$3,2,FALSE)*INDEX('Pop and Housing Units'!$J$4:$Q$115,MATCH('Relocation Components'!$B9,'Pop and Housing Units'!$Q$4:$Q$115,0),MATCH('Relocation Components'!AE$4,'Pop and Housing Units'!$J$4:$Q$4,0))*HLOOKUP(AE$4,$V$1:$AA$2,2,FALSE)*'Number of Hazard Events'!L9*HLOOKUP(AE$4,Assumptions!$B$2:$H$3,2,FALSE)</f>
        <v>67059188.260117188</v>
      </c>
      <c r="AF9" s="10">
        <f>HLOOKUP(AF$5,$AC$1:$AF$3,2,FALSE)*INDEX('Pop and Housing Units'!$J$4:$Q$115,MATCH('Relocation Components'!$B9,'Pop and Housing Units'!$Q$4:$Q$115,0),MATCH('Relocation Components'!AF$4,'Pop and Housing Units'!$J$4:$Q$4,0))*HLOOKUP(AF$4,$V$1:$AA$2,2,FALSE)*'Number of Hazard Events'!M9*HLOOKUP(AF$4,Assumptions!$B$2:$H$3,2,FALSE)</f>
        <v>23130900.234106321</v>
      </c>
      <c r="AG9" s="10">
        <f>HLOOKUP(AG$5,$AC$1:$AF$3,2,FALSE)*INDEX('Pop and Housing Units'!$J$4:$Q$115,MATCH('Relocation Components'!$B9,'Pop and Housing Units'!$Q$4:$Q$115,0),MATCH('Relocation Components'!AG$4,'Pop and Housing Units'!$J$4:$Q$4,0))*HLOOKUP(AG$4,$V$1:$AA$2,2,FALSE)*'Number of Hazard Events'!N9*HLOOKUP(AG$4,Assumptions!$B$2:$H$3,2,FALSE)</f>
        <v>0</v>
      </c>
      <c r="AH9" s="10">
        <f>HLOOKUP(AH$5,$AC$1:$AF$3,2,FALSE)*INDEX('Pop and Housing Units'!$J$4:$Q$115,MATCH('Relocation Components'!$B9,'Pop and Housing Units'!$Q$4:$Q$115,0),MATCH('Relocation Components'!AH$4,'Pop and Housing Units'!$J$4:$Q$4,0))*HLOOKUP(AH$4,$V$1:$AA$2,2,FALSE)*'Number of Hazard Events'!O9*HLOOKUP(AH$4,Assumptions!$B$2:$H$3,2,FALSE)</f>
        <v>66828995.948428035</v>
      </c>
      <c r="AI9" s="10">
        <f>HLOOKUP(AI$5,$AC$1:$AF$3,2,FALSE)*INDEX('Pop and Housing Units'!$J$4:$Q$115,MATCH('Relocation Components'!$B9,'Pop and Housing Units'!$Q$4:$Q$115,0),MATCH('Relocation Components'!AI$4,'Pop and Housing Units'!$J$4:$Q$4,0))*HLOOKUP(AI$4,$V$1:$AA$2,2,FALSE)*'Number of Hazard Events'!P9*HLOOKUP(AI$4,Assumptions!$B$2:$H$3,2,FALSE)</f>
        <v>24024941.334306467</v>
      </c>
      <c r="AJ9" s="10">
        <f>HLOOKUP(AJ$5,$AC$1:$AF$3,2,FALSE)*INDEX('Pop and Housing Units'!$J$4:$Q$115,MATCH('Relocation Components'!$B9,'Pop and Housing Units'!$Q$4:$Q$115,0),MATCH('Relocation Components'!AJ$4,'Pop and Housing Units'!$J$4:$Q$4,0))*HLOOKUP(AJ$4,$V$1:$AA$2,2,FALSE)*'Number of Hazard Events'!Q9*HLOOKUP(AJ$4,Assumptions!$B$2:$H$3,2,FALSE)</f>
        <v>0</v>
      </c>
      <c r="AK9" s="10">
        <f>HLOOKUP(AK$5,$AC$1:$AF$3,2,FALSE)*INDEX('Pop and Housing Units'!$J$4:$Q$115,MATCH('Relocation Components'!$B9,'Pop and Housing Units'!$Q$4:$Q$115,0),MATCH('Relocation Components'!AK$4,'Pop and Housing Units'!$J$4:$Q$4,0))*HLOOKUP(AK$4,$V$1:$AA$2,2,FALSE)*'Number of Hazard Events'!R9*HLOOKUP(AK$4,Assumptions!$B$2:$H$3,2,FALSE)</f>
        <v>11041841.040363638</v>
      </c>
      <c r="AL9" s="10">
        <f>HLOOKUP(AL$5,$AC$1:$AF$3,2,FALSE)*INDEX('Pop and Housing Units'!$J$4:$Q$115,MATCH('Relocation Components'!$B9,'Pop and Housing Units'!$Q$4:$Q$115,0),MATCH('Relocation Components'!AL$4,'Pop and Housing Units'!$J$4:$Q$4,0))*HLOOKUP(AL$4,$V$1:$AA$2,2,FALSE)*'Number of Hazard Events'!S9*HLOOKUP(AL$4,Assumptions!$B$2:$H$3,2,FALSE)</f>
        <v>3106787.1233123811</v>
      </c>
      <c r="AM9" s="10">
        <f>HLOOKUP(AM$5,$AC$1:$AF$3,2,FALSE)*INDEX('Pop and Housing Units'!$J$4:$Q$115,MATCH('Relocation Components'!$B9,'Pop and Housing Units'!$Q$4:$Q$115,0),MATCH('Relocation Components'!AM$4,'Pop and Housing Units'!$J$4:$Q$4,0))*HLOOKUP(AM$4,$V$1:$AA$2,2,FALSE)*'Number of Hazard Events'!T9*HLOOKUP(AM$4,Assumptions!$B$2:$H$3,2,FALSE)</f>
        <v>0</v>
      </c>
      <c r="AN9" s="21">
        <f t="shared" si="2"/>
        <v>4181324480.6382422</v>
      </c>
      <c r="AO9" s="21">
        <f t="shared" si="3"/>
        <v>284733816.43236244</v>
      </c>
      <c r="AP9" s="21">
        <f t="shared" si="4"/>
        <v>90636555.196679622</v>
      </c>
      <c r="AQ9" s="21">
        <f t="shared" si="5"/>
        <v>0</v>
      </c>
      <c r="AR9" s="21">
        <f t="shared" si="6"/>
        <v>396163615.27824849</v>
      </c>
      <c r="AS9" s="21">
        <f t="shared" si="7"/>
        <v>114994259.96611081</v>
      </c>
      <c r="AT9" s="21">
        <f t="shared" si="8"/>
        <v>0</v>
      </c>
      <c r="AU9" s="21">
        <f t="shared" si="9"/>
        <v>752167420.36674523</v>
      </c>
      <c r="AV9" s="21">
        <f t="shared" si="10"/>
        <v>155063654.77377716</v>
      </c>
      <c r="AW9" s="21">
        <f t="shared" si="11"/>
        <v>0</v>
      </c>
      <c r="AX9" s="21">
        <f t="shared" si="12"/>
        <v>30176634.717052735</v>
      </c>
      <c r="AY9" s="21">
        <f t="shared" si="13"/>
        <v>10408905.105347844</v>
      </c>
      <c r="AZ9" s="21">
        <f t="shared" si="14"/>
        <v>0</v>
      </c>
      <c r="BA9" s="21">
        <f t="shared" si="15"/>
        <v>30073048.176792618</v>
      </c>
      <c r="BB9" s="21">
        <f t="shared" si="16"/>
        <v>10811223.600437911</v>
      </c>
      <c r="BC9" s="21">
        <f t="shared" si="17"/>
        <v>0</v>
      </c>
      <c r="BD9" s="21">
        <f t="shared" si="18"/>
        <v>4968828.4681636374</v>
      </c>
      <c r="BE9" s="21">
        <f t="shared" si="19"/>
        <v>1398054.2054905714</v>
      </c>
      <c r="BF9" s="21">
        <f t="shared" si="20"/>
        <v>0</v>
      </c>
      <c r="BG9" s="21">
        <f t="shared" si="21"/>
        <v>1881596016.2872093</v>
      </c>
      <c r="BI9" s="21">
        <f t="shared" si="22"/>
        <v>934268017.40139997</v>
      </c>
      <c r="BJ9" s="21">
        <f t="shared" si="23"/>
        <v>295061434.03431839</v>
      </c>
      <c r="BK9" s="21">
        <f t="shared" si="24"/>
        <v>630456.101089712</v>
      </c>
      <c r="BL9" s="21">
        <f t="shared" si="25"/>
        <v>1464184534.634896</v>
      </c>
      <c r="BM9" s="21">
        <f t="shared" si="26"/>
        <v>376428862.64656895</v>
      </c>
      <c r="BN9" s="21">
        <f t="shared" si="27"/>
        <v>1212015.9473222222</v>
      </c>
      <c r="BO9" s="21">
        <f t="shared" si="28"/>
        <v>2454335048.5912127</v>
      </c>
      <c r="BP9" s="21">
        <f t="shared" si="29"/>
        <v>501773452.02505976</v>
      </c>
      <c r="BQ9" s="21">
        <f t="shared" si="30"/>
        <v>810618.71900270286</v>
      </c>
      <c r="BR9" s="21">
        <f t="shared" si="31"/>
        <v>116424533.03617185</v>
      </c>
      <c r="BS9" s="21">
        <f t="shared" si="32"/>
        <v>34255266.701159321</v>
      </c>
      <c r="BT9" s="21">
        <f t="shared" si="33"/>
        <v>262565.28037943586</v>
      </c>
      <c r="BU9" s="21">
        <f t="shared" si="34"/>
        <v>139843317.00282067</v>
      </c>
      <c r="BV9" s="21">
        <f t="shared" si="35"/>
        <v>35451577.48812452</v>
      </c>
      <c r="BW9" s="21">
        <f t="shared" si="36"/>
        <v>255401.67853469387</v>
      </c>
      <c r="BX9" s="21">
        <f t="shared" si="37"/>
        <v>18457474.706002276</v>
      </c>
      <c r="BY9" s="21">
        <f t="shared" si="38"/>
        <v>4804611.5188929522</v>
      </c>
      <c r="BZ9" s="21">
        <f t="shared" si="39"/>
        <v>164708.58641301695</v>
      </c>
    </row>
    <row r="10" spans="1:78">
      <c r="A10">
        <f t="shared" si="42"/>
        <v>0.03</v>
      </c>
      <c r="B10" s="18">
        <f t="shared" si="41"/>
        <v>2024</v>
      </c>
      <c r="C10" s="21">
        <f>IF(MOD($B10,10)=0,VLOOKUP($B10,'[1]R1 Analysis'!$B$45:$X$58,23,FALSE),(VLOOKUP(CEILING($B10,10),$B$6:$R$116,COLUMN()-1,FALSE)-VLOOKUP(FLOOR($B10,10),$B$6:$R$116,COLUMN()-1,FALSE))/10+C9)</f>
        <v>17349210.905649796</v>
      </c>
      <c r="D10" s="21">
        <f>IF(MOD($B10,10)=0,VLOOKUP($B10,'[1]R1 Analysis'!$B$45:$X$58,15,FALSE),(VLOOKUP(CEILING($B10,10),$B$6:$R$116,COLUMN()-1,FALSE)-VLOOKUP(FLOOR($B10,10),$B$6:$R$116,COLUMN()-1,FALSE))/10+D9)</f>
        <v>3041967.3009084887</v>
      </c>
      <c r="E10" s="21">
        <f>IF(MOD($B10,10)=0,VLOOKUP($B10,'[1]R1 Analysis'!$B$45:$X$58,22,FALSE),(VLOOKUP(CEILING($B10,10),$B$6:$R$116,COLUMN()-1,FALSE)-VLOOKUP(FLOOR($B10,10),$B$6:$R$116,COLUMN()-1,FALSE))/10+E9)</f>
        <v>637105.39334320999</v>
      </c>
      <c r="F10" s="21">
        <f>IF(MOD($B10,10)=0,VLOOKUP($B10,'[1]R2 Analysis'!$B$45:$X$58,8,FALSE),(VLOOKUP(CEILING($B10,10),$B$6:$R$116,COLUMN()-1,FALSE)-VLOOKUP(FLOOR($B10,10),$B$6:$R$116,COLUMN()-1,FALSE))/10+F9)</f>
        <v>189635618.70780951</v>
      </c>
      <c r="G10" s="21">
        <f>IF(MOD($B10,10)=0,VLOOKUP($B10,'[1]R2 Analysis'!$B$45:$X$58,15,FALSE),(VLOOKUP(CEILING($B10,10),$B$6:$R$116,COLUMN()-1,FALSE)-VLOOKUP(FLOOR($B10,10),$B$6:$R$116,COLUMN()-1,FALSE))/10+G9)</f>
        <v>5953913.4231162807</v>
      </c>
      <c r="H10" s="21">
        <f>IF(MOD($B10,10)=0,VLOOKUP($B10,'[1]R2 Analysis'!$B$45:$X$58,22,FALSE),(VLOOKUP(CEILING($B10,10),$B$6:$R$116,COLUMN()-1,FALSE)-VLOOKUP(FLOOR($B10,10),$B$6:$R$116,COLUMN()-1,FALSE))/10+H9)</f>
        <v>1224794.8095469135</v>
      </c>
      <c r="I10" s="21">
        <f>IF(MOD($B10,10)=0,VLOOKUP($B10,'[1]R3 Analysis'!$B$45:$X$58,8,FALSE),(VLOOKUP(CEILING($B10,10),$B$6:$R$116,COLUMN()-1,FALSE)-VLOOKUP(FLOOR($B10,10),$B$6:$R$116,COLUMN()-1,FALSE))/10+I9)</f>
        <v>31008120.713832255</v>
      </c>
      <c r="J10" s="21">
        <f>IF(MOD($B10,10)=0,VLOOKUP($B10,'[1]R3 Analysis'!$B$45:$X$58,15,FALSE),(VLOOKUP(CEILING($B10,10),$B$6:$R$116,COLUMN()-1,FALSE)-VLOOKUP(FLOOR($B10,10),$B$6:$R$116,COLUMN()-1,FALSE))/10+J9)</f>
        <v>2146306.2720000003</v>
      </c>
      <c r="K10" s="21">
        <f>IF(MOD($B10,10)=0,VLOOKUP($B10,'[1]R3 Analysis'!$B$45:$X$58,22,FALSE),(VLOOKUP(CEILING($B10,10),$B$6:$R$116,COLUMN()-1,FALSE)-VLOOKUP(FLOOR($B10,10),$B$6:$R$116,COLUMN()-1,FALSE))/10+K9)</f>
        <v>819167.60140900919</v>
      </c>
      <c r="L10" s="21">
        <f>IF(MOD($B10,10)=0,VLOOKUP($B10,'[1]R4 Analysis'!$B$45:$X$58,8,FALSE),(VLOOKUP(CEILING($B10,10),$B$6:$R$116,COLUMN()-1,FALSE)-VLOOKUP(FLOOR($B10,10),$B$6:$R$116,COLUMN()-1,FALSE))/10+L9)</f>
        <v>19389889.745092303</v>
      </c>
      <c r="M10" s="21">
        <f>IF(MOD($B10,10)=0,VLOOKUP($B10,'[1]R4 Analysis'!$B$45:$X$58,15,FALSE),(VLOOKUP(CEILING($B10,10),$B$6:$R$116,COLUMN()-1,FALSE)-VLOOKUP(FLOOR($B10,10),$B$6:$R$116,COLUMN()-1,FALSE))/10+M9)</f>
        <v>723020.87529676768</v>
      </c>
      <c r="N10" s="21">
        <f>IF(MOD($B10,10)=0,VLOOKUP($B10,'[1]R4 Analysis'!$B$45:$X$58,22,FALSE),(VLOOKUP(CEILING($B10,10),$B$6:$R$116,COLUMN()-1,FALSE)-VLOOKUP(FLOOR($B10,10),$B$6:$R$116,COLUMN()-1,FALSE))/10+N9)</f>
        <v>265334.07822202001</v>
      </c>
      <c r="O10" s="21">
        <f>IF(MOD($B10,10)=0,VLOOKUP($B10,'[1]R5 Analysis'!$B$45:$X$58,8,FALSE),(VLOOKUP(CEILING($B10,10),$B$6:$R$116,COLUMN()-1,FALSE)-VLOOKUP(FLOOR($B10,10),$B$6:$R$116,COLUMN()-1,FALSE))/10+O9)</f>
        <v>43393006.565049998</v>
      </c>
      <c r="P10" s="21">
        <f>IF(MOD($B10,10)=0,VLOOKUP($B10,'[1]R5 Analysis'!$B$45:$X$58,15,FALSE),(VLOOKUP(CEILING($B10,10),$B$6:$R$116,COLUMN()-1,FALSE)-VLOOKUP(FLOOR($B10,10),$B$6:$R$116,COLUMN()-1,FALSE))/10+P9)</f>
        <v>621927.37772524147</v>
      </c>
      <c r="Q10" s="21">
        <f>IF(MOD($B10,10)=0,VLOOKUP($B10,'[1]R5 Analysis'!$B$45:$X$58,22,FALSE),(VLOOKUP(CEILING($B10,10),$B$6:$R$116,COLUMN()-1,FALSE)-VLOOKUP(FLOOR($B10,10),$B$6:$R$116,COLUMN()-1,FALSE))/10+Q9)</f>
        <v>258093.60339489795</v>
      </c>
      <c r="R10" s="21">
        <f>IF(MOD($B10,10)=0,VLOOKUP($B10,'[1]R6 Analysis'!$B$45:$X$58,8,FALSE),(VLOOKUP(CEILING($B10,10),$B$6:$R$116,COLUMN()-1,FALSE)-VLOOKUP(FLOOR($B10,10),$B$6:$R$116,COLUMN()-1,FALSE))/10+R9)</f>
        <v>2472860.2383000003</v>
      </c>
      <c r="S10" s="21">
        <f>IF(MOD($B10,10)=0,VLOOKUP($B10,'[1]R6 Analysis'!$B$45:$X$58,15,FALSE),(VLOOKUP(CEILING($B10,10),$B$6:$T$116,COLUMN()-1,FALSE)-VLOOKUP(FLOOR($B10,10),$B$6:$T$116,COLUMN()-1,FALSE))/10+S9)</f>
        <v>302915.89481999999</v>
      </c>
      <c r="T10" s="21">
        <f>IF(MOD($B10,10)=0,VLOOKUP($B10,'[1]R6 Analysis'!$B$45:$X$58,22,FALSE),(VLOOKUP(CEILING($B10,10),$B$6:$T$116,COLUMN()-1,FALSE)-VLOOKUP(FLOOR($B10,10),$B$6:$T$116,COLUMN()-1,FALSE))/10+T9)</f>
        <v>166443.20050549152</v>
      </c>
      <c r="U10" s="21">
        <f t="shared" si="40"/>
        <v>319409696.70602226</v>
      </c>
      <c r="V10" s="10">
        <f>HLOOKUP(V$5,$AC$1:$AF$3,2,FALSE)*INDEX('Pop and Housing Units'!$J$4:$Q$115,MATCH('Relocation Components'!$B10,'Pop and Housing Units'!$Q$4:$Q$115,0),MATCH('Relocation Components'!V$4,'Pop and Housing Units'!$J$4:$Q$4,0))*HLOOKUP(V$4,$V$1:$AA$2,2,FALSE)*'Number of Hazard Events'!C10*HLOOKUP(V$4,Assumptions!$B$2:$H$3,2,FALSE)</f>
        <v>646558476.40789759</v>
      </c>
      <c r="W10" s="10">
        <f>HLOOKUP(W$5,$AC$1:$AF$3,2,FALSE)*INDEX('Pop and Housing Units'!$J$4:$Q$115,MATCH('Relocation Components'!$B10,'Pop and Housing Units'!$Q$4:$Q$115,0),MATCH('Relocation Components'!W$4,'Pop and Housing Units'!$J$4:$Q$4,0))*HLOOKUP(W$4,$V$1:$AA$2,2,FALSE)*'Number of Hazard Events'!D10*HLOOKUP(W$4,Assumptions!$B$2:$H$3,2,FALSE)</f>
        <v>205790766.15220022</v>
      </c>
      <c r="X10" s="10">
        <f>HLOOKUP(X$5,$AC$1:$AF$3,2,FALSE)*INDEX('Pop and Housing Units'!$J$4:$Q$115,MATCH('Relocation Components'!$B10,'Pop and Housing Units'!$Q$4:$Q$115,0),MATCH('Relocation Components'!X$4,'Pop and Housing Units'!$J$4:$Q$4,0))*HLOOKUP(X$4,$V$1:$AA$2,2,FALSE)*'Number of Hazard Events'!E10*HLOOKUP(X$4,Assumptions!$B$2:$H$3,2,FALSE)</f>
        <v>0</v>
      </c>
      <c r="Y10" s="10">
        <f>HLOOKUP(Y$5,$AC$1:$AF$3,2,FALSE)*INDEX('Pop and Housing Units'!$J$4:$Q$115,MATCH('Relocation Components'!$B10,'Pop and Housing Units'!$Q$4:$Q$115,0),MATCH('Relocation Components'!Y$4,'Pop and Housing Units'!$J$4:$Q$4,0))*HLOOKUP(Y$4,$V$1:$AA$2,2,FALSE)*'Number of Hazard Events'!F10*HLOOKUP(Y$4,Assumptions!$B$2:$H$3,2,FALSE)</f>
        <v>897177439.34845996</v>
      </c>
      <c r="Z10" s="10">
        <f>HLOOKUP(Z$5,$AC$1:$AF$3,2,FALSE)*INDEX('Pop and Housing Units'!$J$4:$Q$115,MATCH('Relocation Components'!$B10,'Pop and Housing Units'!$Q$4:$Q$115,0),MATCH('Relocation Components'!Z$4,'Pop and Housing Units'!$J$4:$Q$4,0))*HLOOKUP(Z$4,$V$1:$AA$2,2,FALSE)*'Number of Hazard Events'!G10*HLOOKUP(Z$4,Assumptions!$B$2:$H$3,2,FALSE)</f>
        <v>260423311.00437841</v>
      </c>
      <c r="AA10" s="10">
        <f>HLOOKUP(AA$5,$AC$1:$AF$3,2,FALSE)*INDEX('Pop and Housing Units'!$J$4:$Q$115,MATCH('Relocation Components'!$B10,'Pop and Housing Units'!$Q$4:$Q$115,0),MATCH('Relocation Components'!AA$4,'Pop and Housing Units'!$J$4:$Q$4,0))*HLOOKUP(AA$4,$V$1:$AA$2,2,FALSE)*'Number of Hazard Events'!H10*HLOOKUP(AA$4,Assumptions!$B$2:$H$3,2,FALSE)</f>
        <v>0</v>
      </c>
      <c r="AB10" s="10">
        <f>HLOOKUP(AB$5,$AC$1:$AF$3,2,FALSE)*INDEX('Pop and Housing Units'!$J$4:$Q$115,MATCH('Relocation Components'!$B10,'Pop and Housing Units'!$Q$4:$Q$115,0),MATCH('Relocation Components'!AB$4,'Pop and Housing Units'!$J$4:$Q$4,0))*HLOOKUP(AB$4,$V$1:$AA$2,2,FALSE)*'Number of Hazard Events'!I10*HLOOKUP(AB$4,Assumptions!$B$2:$H$3,2,FALSE)</f>
        <v>1707650169.8692057</v>
      </c>
      <c r="AC10" s="10">
        <f>HLOOKUP(AC$5,$AC$1:$AF$3,2,FALSE)*INDEX('Pop and Housing Units'!$J$4:$Q$115,MATCH('Relocation Components'!$B10,'Pop and Housing Units'!$Q$4:$Q$115,0),MATCH('Relocation Components'!AC$4,'Pop and Housing Units'!$J$4:$Q$4,0))*HLOOKUP(AC$4,$V$1:$AA$2,2,FALSE)*'Number of Hazard Events'!J10*HLOOKUP(AC$4,Assumptions!$B$2:$H$3,2,FALSE)</f>
        <v>352042988.19806248</v>
      </c>
      <c r="AD10" s="10">
        <f>HLOOKUP(AD$5,$AC$1:$AF$3,2,FALSE)*INDEX('Pop and Housing Units'!$J$4:$Q$115,MATCH('Relocation Components'!$B10,'Pop and Housing Units'!$Q$4:$Q$115,0),MATCH('Relocation Components'!AD$4,'Pop and Housing Units'!$J$4:$Q$4,0))*HLOOKUP(AD$4,$V$1:$AA$2,2,FALSE)*'Number of Hazard Events'!K10*HLOOKUP(AD$4,Assumptions!$B$2:$H$3,2,FALSE)</f>
        <v>0</v>
      </c>
      <c r="AE10" s="10">
        <f>HLOOKUP(AE$5,$AC$1:$AF$3,2,FALSE)*INDEX('Pop and Housing Units'!$J$4:$Q$115,MATCH('Relocation Components'!$B10,'Pop and Housing Units'!$Q$4:$Q$115,0),MATCH('Relocation Components'!AE$4,'Pop and Housing Units'!$J$4:$Q$4,0))*HLOOKUP(AE$4,$V$1:$AA$2,2,FALSE)*'Number of Hazard Events'!L10*HLOOKUP(AE$4,Assumptions!$B$2:$H$3,2,FALSE)</f>
        <v>68332647.176818386</v>
      </c>
      <c r="AF10" s="10">
        <f>HLOOKUP(AF$5,$AC$1:$AF$3,2,FALSE)*INDEX('Pop and Housing Units'!$J$4:$Q$115,MATCH('Relocation Components'!$B10,'Pop and Housing Units'!$Q$4:$Q$115,0),MATCH('Relocation Components'!AF$4,'Pop and Housing Units'!$J$4:$Q$4,0))*HLOOKUP(AF$4,$V$1:$AA$2,2,FALSE)*'Number of Hazard Events'!M10*HLOOKUP(AF$4,Assumptions!$B$2:$H$3,2,FALSE)</f>
        <v>23572062.380857013</v>
      </c>
      <c r="AG10" s="10">
        <f>HLOOKUP(AG$5,$AC$1:$AF$3,2,FALSE)*INDEX('Pop and Housing Units'!$J$4:$Q$115,MATCH('Relocation Components'!$B10,'Pop and Housing Units'!$Q$4:$Q$115,0),MATCH('Relocation Components'!AG$4,'Pop and Housing Units'!$J$4:$Q$4,0))*HLOOKUP(AG$4,$V$1:$AA$2,2,FALSE)*'Number of Hazard Events'!N10*HLOOKUP(AG$4,Assumptions!$B$2:$H$3,2,FALSE)</f>
        <v>0</v>
      </c>
      <c r="AH10" s="10">
        <f>HLOOKUP(AH$5,$AC$1:$AF$3,2,FALSE)*INDEX('Pop and Housing Units'!$J$4:$Q$115,MATCH('Relocation Components'!$B10,'Pop and Housing Units'!$Q$4:$Q$115,0),MATCH('Relocation Components'!AH$4,'Pop and Housing Units'!$J$4:$Q$4,0))*HLOOKUP(AH$4,$V$1:$AA$2,2,FALSE)*'Number of Hazard Events'!O10*HLOOKUP(AH$4,Assumptions!$B$2:$H$3,2,FALSE)</f>
        <v>68159447.729574591</v>
      </c>
      <c r="AI10" s="10">
        <f>HLOOKUP(AI$5,$AC$1:$AF$3,2,FALSE)*INDEX('Pop and Housing Units'!$J$4:$Q$115,MATCH('Relocation Components'!$B10,'Pop and Housing Units'!$Q$4:$Q$115,0),MATCH('Relocation Components'!AI$4,'Pop and Housing Units'!$J$4:$Q$4,0))*HLOOKUP(AI$4,$V$1:$AA$2,2,FALSE)*'Number of Hazard Events'!P10*HLOOKUP(AI$4,Assumptions!$B$2:$H$3,2,FALSE)</f>
        <v>24504844.924698856</v>
      </c>
      <c r="AJ10" s="10">
        <f>HLOOKUP(AJ$5,$AC$1:$AF$3,2,FALSE)*INDEX('Pop and Housing Units'!$J$4:$Q$115,MATCH('Relocation Components'!$B10,'Pop and Housing Units'!$Q$4:$Q$115,0),MATCH('Relocation Components'!AJ$4,'Pop and Housing Units'!$J$4:$Q$4,0))*HLOOKUP(AJ$4,$V$1:$AA$2,2,FALSE)*'Number of Hazard Events'!Q10*HLOOKUP(AJ$4,Assumptions!$B$2:$H$3,2,FALSE)</f>
        <v>0</v>
      </c>
      <c r="AK10" s="10">
        <f>HLOOKUP(AK$5,$AC$1:$AF$3,2,FALSE)*INDEX('Pop and Housing Units'!$J$4:$Q$115,MATCH('Relocation Components'!$B10,'Pop and Housing Units'!$Q$4:$Q$115,0),MATCH('Relocation Components'!AK$4,'Pop and Housing Units'!$J$4:$Q$4,0))*HLOOKUP(AK$4,$V$1:$AA$2,2,FALSE)*'Number of Hazard Events'!R10*HLOOKUP(AK$4,Assumptions!$B$2:$H$3,2,FALSE)</f>
        <v>11270794.691403234</v>
      </c>
      <c r="AL10" s="10">
        <f>HLOOKUP(AL$5,$AC$1:$AF$3,2,FALSE)*INDEX('Pop and Housing Units'!$J$4:$Q$115,MATCH('Relocation Components'!$B10,'Pop and Housing Units'!$Q$4:$Q$115,0),MATCH('Relocation Components'!AL$4,'Pop and Housing Units'!$J$4:$Q$4,0))*HLOOKUP(AL$4,$V$1:$AA$2,2,FALSE)*'Number of Hazard Events'!S10*HLOOKUP(AL$4,Assumptions!$B$2:$H$3,2,FALSE)</f>
        <v>3170720.6904838397</v>
      </c>
      <c r="AM10" s="10">
        <f>HLOOKUP(AM$5,$AC$1:$AF$3,2,FALSE)*INDEX('Pop and Housing Units'!$J$4:$Q$115,MATCH('Relocation Components'!$B10,'Pop and Housing Units'!$Q$4:$Q$115,0),MATCH('Relocation Components'!AM$4,'Pop and Housing Units'!$J$4:$Q$4,0))*HLOOKUP(AM$4,$V$1:$AA$2,2,FALSE)*'Number of Hazard Events'!T10*HLOOKUP(AM$4,Assumptions!$B$2:$H$3,2,FALSE)</f>
        <v>0</v>
      </c>
      <c r="AN10" s="21">
        <f t="shared" si="2"/>
        <v>4268653668.5740404</v>
      </c>
      <c r="AO10" s="21">
        <f t="shared" si="3"/>
        <v>290951314.38355392</v>
      </c>
      <c r="AP10" s="21">
        <f t="shared" si="4"/>
        <v>92605844.768490106</v>
      </c>
      <c r="AQ10" s="21">
        <f t="shared" si="5"/>
        <v>0</v>
      </c>
      <c r="AR10" s="21">
        <f t="shared" si="6"/>
        <v>403729847.70680702</v>
      </c>
      <c r="AS10" s="21">
        <f t="shared" si="7"/>
        <v>117190489.95197028</v>
      </c>
      <c r="AT10" s="21">
        <f t="shared" si="8"/>
        <v>0</v>
      </c>
      <c r="AU10" s="21">
        <f t="shared" si="9"/>
        <v>768442576.44114256</v>
      </c>
      <c r="AV10" s="21">
        <f t="shared" si="10"/>
        <v>158419344.68912813</v>
      </c>
      <c r="AW10" s="21">
        <f t="shared" si="11"/>
        <v>0</v>
      </c>
      <c r="AX10" s="21">
        <f t="shared" si="12"/>
        <v>30749691.229568273</v>
      </c>
      <c r="AY10" s="21">
        <f t="shared" si="13"/>
        <v>10607428.071385656</v>
      </c>
      <c r="AZ10" s="21">
        <f t="shared" si="14"/>
        <v>0</v>
      </c>
      <c r="BA10" s="21">
        <f t="shared" si="15"/>
        <v>30671751.478308566</v>
      </c>
      <c r="BB10" s="21">
        <f t="shared" si="16"/>
        <v>11027180.216114486</v>
      </c>
      <c r="BC10" s="21">
        <f t="shared" si="17"/>
        <v>0</v>
      </c>
      <c r="BD10" s="21">
        <f t="shared" si="18"/>
        <v>5071857.6111314557</v>
      </c>
      <c r="BE10" s="21">
        <f t="shared" si="19"/>
        <v>1426824.310717728</v>
      </c>
      <c r="BF10" s="21">
        <f t="shared" si="20"/>
        <v>0</v>
      </c>
      <c r="BG10" s="21">
        <f t="shared" si="21"/>
        <v>1920894150.8583183</v>
      </c>
      <c r="BI10" s="21">
        <f t="shared" si="22"/>
        <v>954859001.69710124</v>
      </c>
      <c r="BJ10" s="21">
        <f t="shared" si="23"/>
        <v>301438578.2215988</v>
      </c>
      <c r="BK10" s="21">
        <f t="shared" si="24"/>
        <v>637105.39334320999</v>
      </c>
      <c r="BL10" s="21">
        <f t="shared" si="25"/>
        <v>1490542905.7630763</v>
      </c>
      <c r="BM10" s="21">
        <f t="shared" si="26"/>
        <v>383567714.37946492</v>
      </c>
      <c r="BN10" s="21">
        <f t="shared" si="27"/>
        <v>1224794.8095469135</v>
      </c>
      <c r="BO10" s="21">
        <f t="shared" si="28"/>
        <v>2507100867.0241809</v>
      </c>
      <c r="BP10" s="21">
        <f t="shared" si="29"/>
        <v>512608639.1591906</v>
      </c>
      <c r="BQ10" s="21">
        <f t="shared" si="30"/>
        <v>819167.60140900919</v>
      </c>
      <c r="BR10" s="21">
        <f t="shared" si="31"/>
        <v>118472228.15147896</v>
      </c>
      <c r="BS10" s="21">
        <f t="shared" si="32"/>
        <v>34902511.327539437</v>
      </c>
      <c r="BT10" s="21">
        <f t="shared" si="33"/>
        <v>265334.07822202001</v>
      </c>
      <c r="BU10" s="21">
        <f t="shared" si="34"/>
        <v>142224205.77293316</v>
      </c>
      <c r="BV10" s="21">
        <f t="shared" si="35"/>
        <v>36153952.518538587</v>
      </c>
      <c r="BW10" s="21">
        <f t="shared" si="36"/>
        <v>258093.60339489795</v>
      </c>
      <c r="BX10" s="21">
        <f t="shared" si="37"/>
        <v>18815512.540834691</v>
      </c>
      <c r="BY10" s="21">
        <f t="shared" si="38"/>
        <v>4900460.8960215682</v>
      </c>
      <c r="BZ10" s="21">
        <f t="shared" si="39"/>
        <v>166443.20050549152</v>
      </c>
    </row>
    <row r="11" spans="1:78">
      <c r="A11">
        <f t="shared" si="42"/>
        <v>0.03</v>
      </c>
      <c r="B11" s="18">
        <f t="shared" si="41"/>
        <v>2025</v>
      </c>
      <c r="C11" s="21">
        <f>IF(MOD($B11,10)=0,VLOOKUP($B11,'[1]R1 Analysis'!$B$45:$X$58,23,FALSE),(VLOOKUP(CEILING($B11,10),$B$6:$R$116,COLUMN()-1,FALSE)-VLOOKUP(FLOOR($B11,10),$B$6:$R$116,COLUMN()-1,FALSE))/10+C10)</f>
        <v>17906035.136400707</v>
      </c>
      <c r="D11" s="21">
        <f>IF(MOD($B11,10)=0,VLOOKUP($B11,'[1]R1 Analysis'!$B$45:$X$58,15,FALSE),(VLOOKUP(CEILING($B11,10),$B$6:$R$116,COLUMN()-1,FALSE)-VLOOKUP(FLOOR($B11,10),$B$6:$R$116,COLUMN()-1,FALSE))/10+D10)</f>
        <v>3073622.8679107144</v>
      </c>
      <c r="E11" s="21">
        <f>IF(MOD($B11,10)=0,VLOOKUP($B11,'[1]R1 Analysis'!$B$45:$X$58,22,FALSE),(VLOOKUP(CEILING($B11,10),$B$6:$R$116,COLUMN()-1,FALSE)-VLOOKUP(FLOOR($B11,10),$B$6:$R$116,COLUMN()-1,FALSE))/10+E10)</f>
        <v>643754.68559670798</v>
      </c>
      <c r="F11" s="21">
        <f>IF(MOD($B11,10)=0,VLOOKUP($B11,'[1]R2 Analysis'!$B$45:$X$58,8,FALSE),(VLOOKUP(CEILING($B11,10),$B$6:$R$116,COLUMN()-1,FALSE)-VLOOKUP(FLOOR($B11,10),$B$6:$R$116,COLUMN()-1,FALSE))/10+F10)</f>
        <v>191613907.56619045</v>
      </c>
      <c r="G11" s="21">
        <f>IF(MOD($B11,10)=0,VLOOKUP($B11,'[1]R2 Analysis'!$B$45:$X$58,15,FALSE),(VLOOKUP(CEILING($B11,10),$B$6:$R$116,COLUMN()-1,FALSE)-VLOOKUP(FLOOR($B11,10),$B$6:$R$116,COLUMN()-1,FALSE))/10+G10)</f>
        <v>6016024.0904651182</v>
      </c>
      <c r="H11" s="21">
        <f>IF(MOD($B11,10)=0,VLOOKUP($B11,'[1]R2 Analysis'!$B$45:$X$58,22,FALSE),(VLOOKUP(CEILING($B11,10),$B$6:$R$116,COLUMN()-1,FALSE)-VLOOKUP(FLOOR($B11,10),$B$6:$R$116,COLUMN()-1,FALSE))/10+H10)</f>
        <v>1237573.6717716048</v>
      </c>
      <c r="I11" s="21">
        <f>IF(MOD($B11,10)=0,VLOOKUP($B11,'[1]R3 Analysis'!$B$45:$X$58,8,FALSE),(VLOOKUP(CEILING($B11,10),$B$6:$R$116,COLUMN()-1,FALSE)-VLOOKUP(FLOOR($B11,10),$B$6:$R$116,COLUMN()-1,FALSE))/10+I10)</f>
        <v>31331769.573741931</v>
      </c>
      <c r="J11" s="21">
        <f>IF(MOD($B11,10)=0,VLOOKUP($B11,'[1]R3 Analysis'!$B$45:$X$58,15,FALSE),(VLOOKUP(CEILING($B11,10),$B$6:$R$116,COLUMN()-1,FALSE)-VLOOKUP(FLOOR($B11,10),$B$6:$R$116,COLUMN()-1,FALSE))/10+J10)</f>
        <v>2168714.7900000005</v>
      </c>
      <c r="K11" s="21">
        <f>IF(MOD($B11,10)=0,VLOOKUP($B11,'[1]R3 Analysis'!$B$45:$X$58,22,FALSE),(VLOOKUP(CEILING($B11,10),$B$6:$R$116,COLUMN()-1,FALSE)-VLOOKUP(FLOOR($B11,10),$B$6:$R$116,COLUMN()-1,FALSE))/10+K10)</f>
        <v>827716.48381531553</v>
      </c>
      <c r="L11" s="21">
        <f>IF(MOD($B11,10)=0,VLOOKUP($B11,'[1]R4 Analysis'!$B$45:$X$58,8,FALSE),(VLOOKUP(CEILING($B11,10),$B$6:$R$116,COLUMN()-1,FALSE)-VLOOKUP(FLOOR($B11,10),$B$6:$R$116,COLUMN()-1,FALSE))/10+L10)</f>
        <v>19591069.431182686</v>
      </c>
      <c r="M11" s="21">
        <f>IF(MOD($B11,10)=0,VLOOKUP($B11,'[1]R4 Analysis'!$B$45:$X$58,15,FALSE),(VLOOKUP(CEILING($B11,10),$B$6:$R$116,COLUMN()-1,FALSE)-VLOOKUP(FLOOR($B11,10),$B$6:$R$116,COLUMN()-1,FALSE))/10+M10)</f>
        <v>730580.38888838387</v>
      </c>
      <c r="N11" s="21">
        <f>IF(MOD($B11,10)=0,VLOOKUP($B11,'[1]R4 Analysis'!$B$45:$X$58,22,FALSE),(VLOOKUP(CEILING($B11,10),$B$6:$R$116,COLUMN()-1,FALSE)-VLOOKUP(FLOOR($B11,10),$B$6:$R$116,COLUMN()-1,FALSE))/10+N10)</f>
        <v>268102.87606460415</v>
      </c>
      <c r="O11" s="21">
        <f>IF(MOD($B11,10)=0,VLOOKUP($B11,'[1]R5 Analysis'!$B$45:$X$58,8,FALSE),(VLOOKUP(CEILING($B11,10),$B$6:$R$116,COLUMN()-1,FALSE)-VLOOKUP(FLOOR($B11,10),$B$6:$R$116,COLUMN()-1,FALSE))/10+O10)</f>
        <v>43844740.252499998</v>
      </c>
      <c r="P11" s="21">
        <f>IF(MOD($B11,10)=0,VLOOKUP($B11,'[1]R5 Analysis'!$B$45:$X$58,15,FALSE),(VLOOKUP(CEILING($B11,10),$B$6:$R$116,COLUMN()-1,FALSE)-VLOOKUP(FLOOR($B11,10),$B$6:$R$116,COLUMN()-1,FALSE))/10+P10)</f>
        <v>628442.20207034494</v>
      </c>
      <c r="Q11" s="21">
        <f>IF(MOD($B11,10)=0,VLOOKUP($B11,'[1]R5 Analysis'!$B$45:$X$58,22,FALSE),(VLOOKUP(CEILING($B11,10),$B$6:$R$116,COLUMN()-1,FALSE)-VLOOKUP(FLOOR($B11,10),$B$6:$R$116,COLUMN()-1,FALSE))/10+Q10)</f>
        <v>260785.52825510202</v>
      </c>
      <c r="R11" s="21">
        <f>IF(MOD($B11,10)=0,VLOOKUP($B11,'[1]R6 Analysis'!$B$45:$X$58,8,FALSE),(VLOOKUP(CEILING($B11,10),$B$6:$R$116,COLUMN()-1,FALSE)-VLOOKUP(FLOOR($B11,10),$B$6:$R$116,COLUMN()-1,FALSE))/10+R10)</f>
        <v>2498915.2791250004</v>
      </c>
      <c r="S11" s="21">
        <f>IF(MOD($B11,10)=0,VLOOKUP($B11,'[1]R6 Analysis'!$B$45:$X$58,15,FALSE),(VLOOKUP(CEILING($B11,10),$B$6:$T$116,COLUMN()-1,FALSE)-VLOOKUP(FLOOR($B11,10),$B$6:$T$116,COLUMN()-1,FALSE))/10+S10)</f>
        <v>306061.59954999998</v>
      </c>
      <c r="T11" s="21">
        <f>IF(MOD($B11,10)=0,VLOOKUP($B11,'[1]R6 Analysis'!$B$45:$X$58,22,FALSE),(VLOOKUP(CEILING($B11,10),$B$6:$T$116,COLUMN()-1,FALSE)-VLOOKUP(FLOOR($B11,10),$B$6:$T$116,COLUMN()-1,FALSE))/10+T10)</f>
        <v>168177.81459796609</v>
      </c>
      <c r="U11" s="21">
        <f t="shared" si="40"/>
        <v>323115994.23812664</v>
      </c>
      <c r="V11" s="10">
        <f>HLOOKUP(V$5,$AC$1:$AF$3,2,FALSE)*INDEX('Pop and Housing Units'!$J$4:$Q$115,MATCH('Relocation Components'!$B11,'Pop and Housing Units'!$Q$4:$Q$115,0),MATCH('Relocation Components'!V$4,'Pop and Housing Units'!$J$4:$Q$4,0))*HLOOKUP(V$4,$V$1:$AA$2,2,FALSE)*'Number of Hazard Events'!C11*HLOOKUP(V$4,Assumptions!$B$2:$H$3,2,FALSE)</f>
        <v>660882753.83577859</v>
      </c>
      <c r="W11" s="10">
        <f>HLOOKUP(W$5,$AC$1:$AF$3,2,FALSE)*INDEX('Pop and Housing Units'!$J$4:$Q$115,MATCH('Relocation Components'!$B11,'Pop and Housing Units'!$Q$4:$Q$115,0),MATCH('Relocation Components'!W$4,'Pop and Housing Units'!$J$4:$Q$4,0))*HLOOKUP(W$4,$V$1:$AA$2,2,FALSE)*'Number of Hazard Events'!D11*HLOOKUP(W$4,Assumptions!$B$2:$H$3,2,FALSE)</f>
        <v>210328044.22859952</v>
      </c>
      <c r="X11" s="10">
        <f>HLOOKUP(X$5,$AC$1:$AF$3,2,FALSE)*INDEX('Pop and Housing Units'!$J$4:$Q$115,MATCH('Relocation Components'!$B11,'Pop and Housing Units'!$Q$4:$Q$115,0),MATCH('Relocation Components'!X$4,'Pop and Housing Units'!$J$4:$Q$4,0))*HLOOKUP(X$4,$V$1:$AA$2,2,FALSE)*'Number of Hazard Events'!E11*HLOOKUP(X$4,Assumptions!$B$2:$H$3,2,FALSE)</f>
        <v>0</v>
      </c>
      <c r="Y11" s="10">
        <f>HLOOKUP(Y$5,$AC$1:$AF$3,2,FALSE)*INDEX('Pop and Housing Units'!$J$4:$Q$115,MATCH('Relocation Components'!$B11,'Pop and Housing Units'!$Q$4:$Q$115,0),MATCH('Relocation Components'!Y$4,'Pop and Housing Units'!$J$4:$Q$4,0))*HLOOKUP(Y$4,$V$1:$AA$2,2,FALSE)*'Number of Hazard Events'!F11*HLOOKUP(Y$4,Assumptions!$B$2:$H$3,2,FALSE)</f>
        <v>914529144.41818273</v>
      </c>
      <c r="Z11" s="10">
        <f>HLOOKUP(Z$5,$AC$1:$AF$3,2,FALSE)*INDEX('Pop and Housing Units'!$J$4:$Q$115,MATCH('Relocation Components'!$B11,'Pop and Housing Units'!$Q$4:$Q$115,0),MATCH('Relocation Components'!Z$4,'Pop and Housing Units'!$J$4:$Q$4,0))*HLOOKUP(Z$4,$V$1:$AA$2,2,FALSE)*'Number of Hazard Events'!G11*HLOOKUP(Z$4,Assumptions!$B$2:$H$3,2,FALSE)</f>
        <v>265459944.4327606</v>
      </c>
      <c r="AA11" s="10">
        <f>HLOOKUP(AA$5,$AC$1:$AF$3,2,FALSE)*INDEX('Pop and Housing Units'!$J$4:$Q$115,MATCH('Relocation Components'!$B11,'Pop and Housing Units'!$Q$4:$Q$115,0),MATCH('Relocation Components'!AA$4,'Pop and Housing Units'!$J$4:$Q$4,0))*HLOOKUP(AA$4,$V$1:$AA$2,2,FALSE)*'Number of Hazard Events'!H11*HLOOKUP(AA$4,Assumptions!$B$2:$H$3,2,FALSE)</f>
        <v>0</v>
      </c>
      <c r="AB11" s="10">
        <f>HLOOKUP(AB$5,$AC$1:$AF$3,2,FALSE)*INDEX('Pop and Housing Units'!$J$4:$Q$115,MATCH('Relocation Components'!$B11,'Pop and Housing Units'!$Q$4:$Q$115,0),MATCH('Relocation Components'!AB$4,'Pop and Housing Units'!$J$4:$Q$4,0))*HLOOKUP(AB$4,$V$1:$AA$2,2,FALSE)*'Number of Hazard Events'!I11*HLOOKUP(AB$4,Assumptions!$B$2:$H$3,2,FALSE)</f>
        <v>1745140318.566751</v>
      </c>
      <c r="AC11" s="10">
        <f>HLOOKUP(AC$5,$AC$1:$AF$3,2,FALSE)*INDEX('Pop and Housing Units'!$J$4:$Q$115,MATCH('Relocation Components'!$B11,'Pop and Housing Units'!$Q$4:$Q$115,0),MATCH('Relocation Components'!AC$4,'Pop and Housing Units'!$J$4:$Q$4,0))*HLOOKUP(AC$4,$V$1:$AA$2,2,FALSE)*'Number of Hazard Events'!J11*HLOOKUP(AC$4,Assumptions!$B$2:$H$3,2,FALSE)</f>
        <v>359772872.79469198</v>
      </c>
      <c r="AD11" s="10">
        <f>HLOOKUP(AD$5,$AC$1:$AF$3,2,FALSE)*INDEX('Pop and Housing Units'!$J$4:$Q$115,MATCH('Relocation Components'!$B11,'Pop and Housing Units'!$Q$4:$Q$115,0),MATCH('Relocation Components'!AD$4,'Pop and Housing Units'!$J$4:$Q$4,0))*HLOOKUP(AD$4,$V$1:$AA$2,2,FALSE)*'Number of Hazard Events'!K11*HLOOKUP(AD$4,Assumptions!$B$2:$H$3,2,FALSE)</f>
        <v>0</v>
      </c>
      <c r="AE11" s="10">
        <f>HLOOKUP(AE$5,$AC$1:$AF$3,2,FALSE)*INDEX('Pop and Housing Units'!$J$4:$Q$115,MATCH('Relocation Components'!$B11,'Pop and Housing Units'!$Q$4:$Q$115,0),MATCH('Relocation Components'!AE$4,'Pop and Housing Units'!$J$4:$Q$4,0))*HLOOKUP(AE$4,$V$1:$AA$2,2,FALSE)*'Number of Hazard Events'!L11*HLOOKUP(AE$4,Assumptions!$B$2:$H$3,2,FALSE)</f>
        <v>69617942.291983992</v>
      </c>
      <c r="AF11" s="10">
        <f>HLOOKUP(AF$5,$AC$1:$AF$3,2,FALSE)*INDEX('Pop and Housing Units'!$J$4:$Q$115,MATCH('Relocation Components'!$B11,'Pop and Housing Units'!$Q$4:$Q$115,0),MATCH('Relocation Components'!AF$4,'Pop and Housing Units'!$J$4:$Q$4,0))*HLOOKUP(AF$4,$V$1:$AA$2,2,FALSE)*'Number of Hazard Events'!M11*HLOOKUP(AF$4,Assumptions!$B$2:$H$3,2,FALSE)</f>
        <v>24017339.015645329</v>
      </c>
      <c r="AG11" s="10">
        <f>HLOOKUP(AG$5,$AC$1:$AF$3,2,FALSE)*INDEX('Pop and Housing Units'!$J$4:$Q$115,MATCH('Relocation Components'!$B11,'Pop and Housing Units'!$Q$4:$Q$115,0),MATCH('Relocation Components'!AG$4,'Pop and Housing Units'!$J$4:$Q$4,0))*HLOOKUP(AG$4,$V$1:$AA$2,2,FALSE)*'Number of Hazard Events'!N11*HLOOKUP(AG$4,Assumptions!$B$2:$H$3,2,FALSE)</f>
        <v>0</v>
      </c>
      <c r="AH11" s="10">
        <f>HLOOKUP(AH$5,$AC$1:$AF$3,2,FALSE)*INDEX('Pop and Housing Units'!$J$4:$Q$115,MATCH('Relocation Components'!$B11,'Pop and Housing Units'!$Q$4:$Q$115,0),MATCH('Relocation Components'!AH$4,'Pop and Housing Units'!$J$4:$Q$4,0))*HLOOKUP(AH$4,$V$1:$AA$2,2,FALSE)*'Number of Hazard Events'!O11*HLOOKUP(AH$4,Assumptions!$B$2:$H$3,2,FALSE)</f>
        <v>69502962.839089781</v>
      </c>
      <c r="AI11" s="10">
        <f>HLOOKUP(AI$5,$AC$1:$AF$3,2,FALSE)*INDEX('Pop and Housing Units'!$J$4:$Q$115,MATCH('Relocation Components'!$B11,'Pop and Housing Units'!$Q$4:$Q$115,0),MATCH('Relocation Components'!AI$4,'Pop and Housing Units'!$J$4:$Q$4,0))*HLOOKUP(AI$4,$V$1:$AA$2,2,FALSE)*'Number of Hazard Events'!P11*HLOOKUP(AI$4,Assumptions!$B$2:$H$3,2,FALSE)</f>
        <v>24989474.366236359</v>
      </c>
      <c r="AJ11" s="10">
        <f>HLOOKUP(AJ$5,$AC$1:$AF$3,2,FALSE)*INDEX('Pop and Housing Units'!$J$4:$Q$115,MATCH('Relocation Components'!$B11,'Pop and Housing Units'!$Q$4:$Q$115,0),MATCH('Relocation Components'!AJ$4,'Pop and Housing Units'!$J$4:$Q$4,0))*HLOOKUP(AJ$4,$V$1:$AA$2,2,FALSE)*'Number of Hazard Events'!Q11*HLOOKUP(AJ$4,Assumptions!$B$2:$H$3,2,FALSE)</f>
        <v>0</v>
      </c>
      <c r="AK11" s="10">
        <f>HLOOKUP(AK$5,$AC$1:$AF$3,2,FALSE)*INDEX('Pop and Housing Units'!$J$4:$Q$115,MATCH('Relocation Components'!$B11,'Pop and Housing Units'!$Q$4:$Q$115,0),MATCH('Relocation Components'!AK$4,'Pop and Housing Units'!$J$4:$Q$4,0))*HLOOKUP(AK$4,$V$1:$AA$2,2,FALSE)*'Number of Hazard Events'!R11*HLOOKUP(AK$4,Assumptions!$B$2:$H$3,2,FALSE)</f>
        <v>11503226.420322623</v>
      </c>
      <c r="AL11" s="10">
        <f>HLOOKUP(AL$5,$AC$1:$AF$3,2,FALSE)*INDEX('Pop and Housing Units'!$J$4:$Q$115,MATCH('Relocation Components'!$B11,'Pop and Housing Units'!$Q$4:$Q$115,0),MATCH('Relocation Components'!AL$4,'Pop and Housing Units'!$J$4:$Q$4,0))*HLOOKUP(AL$4,$V$1:$AA$2,2,FALSE)*'Number of Hazard Events'!S11*HLOOKUP(AL$4,Assumptions!$B$2:$H$3,2,FALSE)</f>
        <v>3235623.1660954859</v>
      </c>
      <c r="AM11" s="10">
        <f>HLOOKUP(AM$5,$AC$1:$AF$3,2,FALSE)*INDEX('Pop and Housing Units'!$J$4:$Q$115,MATCH('Relocation Components'!$B11,'Pop and Housing Units'!$Q$4:$Q$115,0),MATCH('Relocation Components'!AM$4,'Pop and Housing Units'!$J$4:$Q$4,0))*HLOOKUP(AM$4,$V$1:$AA$2,2,FALSE)*'Number of Hazard Events'!T11*HLOOKUP(AM$4,Assumptions!$B$2:$H$3,2,FALSE)</f>
        <v>0</v>
      </c>
      <c r="AN11" s="21">
        <f t="shared" si="2"/>
        <v>4358979646.3761387</v>
      </c>
      <c r="AO11" s="21">
        <f t="shared" si="3"/>
        <v>297397239.22610039</v>
      </c>
      <c r="AP11" s="21">
        <f t="shared" si="4"/>
        <v>94647619.902869791</v>
      </c>
      <c r="AQ11" s="21">
        <f t="shared" si="5"/>
        <v>0</v>
      </c>
      <c r="AR11" s="21">
        <f t="shared" si="6"/>
        <v>411538114.98818225</v>
      </c>
      <c r="AS11" s="21">
        <f t="shared" si="7"/>
        <v>119456974.99474227</v>
      </c>
      <c r="AT11" s="21">
        <f t="shared" si="8"/>
        <v>0</v>
      </c>
      <c r="AU11" s="21">
        <f t="shared" si="9"/>
        <v>785313143.35503793</v>
      </c>
      <c r="AV11" s="21">
        <f t="shared" si="10"/>
        <v>161897792.75761139</v>
      </c>
      <c r="AW11" s="21">
        <f t="shared" si="11"/>
        <v>0</v>
      </c>
      <c r="AX11" s="21">
        <f t="shared" si="12"/>
        <v>31328074.031392798</v>
      </c>
      <c r="AY11" s="21">
        <f t="shared" si="13"/>
        <v>10807802.557040399</v>
      </c>
      <c r="AZ11" s="21">
        <f t="shared" si="14"/>
        <v>0</v>
      </c>
      <c r="BA11" s="21">
        <f t="shared" si="15"/>
        <v>31276333.277590401</v>
      </c>
      <c r="BB11" s="21">
        <f t="shared" si="16"/>
        <v>11245263.464806361</v>
      </c>
      <c r="BC11" s="21">
        <f t="shared" si="17"/>
        <v>0</v>
      </c>
      <c r="BD11" s="21">
        <f t="shared" si="18"/>
        <v>5176451.8891451806</v>
      </c>
      <c r="BE11" s="21">
        <f t="shared" si="19"/>
        <v>1456030.4247429688</v>
      </c>
      <c r="BF11" s="21">
        <f t="shared" si="20"/>
        <v>0</v>
      </c>
      <c r="BG11" s="21">
        <f t="shared" si="21"/>
        <v>1961540840.8692622</v>
      </c>
      <c r="BI11" s="21">
        <f t="shared" si="22"/>
        <v>976186028.19827962</v>
      </c>
      <c r="BJ11" s="21">
        <f t="shared" si="23"/>
        <v>308049286.99938005</v>
      </c>
      <c r="BK11" s="21">
        <f t="shared" si="24"/>
        <v>643754.68559670798</v>
      </c>
      <c r="BL11" s="21">
        <f t="shared" si="25"/>
        <v>1517681166.9725554</v>
      </c>
      <c r="BM11" s="21">
        <f t="shared" si="26"/>
        <v>390932943.517968</v>
      </c>
      <c r="BN11" s="21">
        <f t="shared" si="27"/>
        <v>1237573.6717716048</v>
      </c>
      <c r="BO11" s="21">
        <f t="shared" si="28"/>
        <v>2561785231.4955311</v>
      </c>
      <c r="BP11" s="21">
        <f t="shared" si="29"/>
        <v>523839380.3423034</v>
      </c>
      <c r="BQ11" s="21">
        <f t="shared" si="30"/>
        <v>827716.48381531553</v>
      </c>
      <c r="BR11" s="21">
        <f t="shared" si="31"/>
        <v>120537085.75455947</v>
      </c>
      <c r="BS11" s="21">
        <f t="shared" si="32"/>
        <v>35555721.961574107</v>
      </c>
      <c r="BT11" s="21">
        <f t="shared" si="33"/>
        <v>268102.87606460415</v>
      </c>
      <c r="BU11" s="21">
        <f t="shared" si="34"/>
        <v>144624036.36918017</v>
      </c>
      <c r="BV11" s="21">
        <f t="shared" si="35"/>
        <v>36863180.03311307</v>
      </c>
      <c r="BW11" s="21">
        <f t="shared" si="36"/>
        <v>260785.52825510202</v>
      </c>
      <c r="BX11" s="21">
        <f t="shared" si="37"/>
        <v>19178593.588592805</v>
      </c>
      <c r="BY11" s="21">
        <f t="shared" si="38"/>
        <v>4997715.1903884551</v>
      </c>
      <c r="BZ11" s="21">
        <f t="shared" si="39"/>
        <v>168177.81459796609</v>
      </c>
    </row>
    <row r="12" spans="1:78">
      <c r="A12">
        <f>0.02</f>
        <v>0.02</v>
      </c>
      <c r="B12" s="18">
        <f>B11+1</f>
        <v>2026</v>
      </c>
      <c r="C12" s="21">
        <f>IF(MOD($B12,10)=0,VLOOKUP($B12,'[1]R1 Analysis'!$B$45:$X$58,23,FALSE),(VLOOKUP(CEILING($B12,10),$B$6:$R$116,COLUMN()-1,FALSE)-VLOOKUP(FLOOR($B12,10),$B$6:$R$116,COLUMN()-1,FALSE))/10+C11)</f>
        <v>18462859.367151618</v>
      </c>
      <c r="D12" s="21">
        <f>IF(MOD($B12,10)=0,VLOOKUP($B12,'[1]R1 Analysis'!$B$45:$X$58,15,FALSE),(VLOOKUP(CEILING($B12,10),$B$6:$R$116,COLUMN()-1,FALSE)-VLOOKUP(FLOOR($B12,10),$B$6:$R$116,COLUMN()-1,FALSE))/10+D11)</f>
        <v>3105278.43491294</v>
      </c>
      <c r="E12" s="21">
        <f>IF(MOD($B12,10)=0,VLOOKUP($B12,'[1]R1 Analysis'!$B$45:$X$58,22,FALSE),(VLOOKUP(CEILING($B12,10),$B$6:$R$116,COLUMN()-1,FALSE)-VLOOKUP(FLOOR($B12,10),$B$6:$R$116,COLUMN()-1,FALSE))/10+E11)</f>
        <v>650403.97785020596</v>
      </c>
      <c r="F12" s="21">
        <f>IF(MOD($B12,10)=0,VLOOKUP($B12,'[1]R2 Analysis'!$B$45:$X$58,8,FALSE),(VLOOKUP(CEILING($B12,10),$B$6:$R$116,COLUMN()-1,FALSE)-VLOOKUP(FLOOR($B12,10),$B$6:$R$116,COLUMN()-1,FALSE))/10+F11)</f>
        <v>193592196.42457139</v>
      </c>
      <c r="G12" s="21">
        <f>IF(MOD($B12,10)=0,VLOOKUP($B12,'[1]R2 Analysis'!$B$45:$X$58,15,FALSE),(VLOOKUP(CEILING($B12,10),$B$6:$R$116,COLUMN()-1,FALSE)-VLOOKUP(FLOOR($B12,10),$B$6:$R$116,COLUMN()-1,FALSE))/10+G11)</f>
        <v>6078134.7578139557</v>
      </c>
      <c r="H12" s="21">
        <f>IF(MOD($B12,10)=0,VLOOKUP($B12,'[1]R2 Analysis'!$B$45:$X$58,22,FALSE),(VLOOKUP(CEILING($B12,10),$B$6:$R$116,COLUMN()-1,FALSE)-VLOOKUP(FLOOR($B12,10),$B$6:$R$116,COLUMN()-1,FALSE))/10+H11)</f>
        <v>1250352.5339962961</v>
      </c>
      <c r="I12" s="21">
        <f>IF(MOD($B12,10)=0,VLOOKUP($B12,'[1]R3 Analysis'!$B$45:$X$58,8,FALSE),(VLOOKUP(CEILING($B12,10),$B$6:$R$116,COLUMN()-1,FALSE)-VLOOKUP(FLOOR($B12,10),$B$6:$R$116,COLUMN()-1,FALSE))/10+I11)</f>
        <v>31655418.433651607</v>
      </c>
      <c r="J12" s="21">
        <f>IF(MOD($B12,10)=0,VLOOKUP($B12,'[1]R3 Analysis'!$B$45:$X$58,15,FALSE),(VLOOKUP(CEILING($B12,10),$B$6:$R$116,COLUMN()-1,FALSE)-VLOOKUP(FLOOR($B12,10),$B$6:$R$116,COLUMN()-1,FALSE))/10+J11)</f>
        <v>2191123.3080000007</v>
      </c>
      <c r="K12" s="21">
        <f>IF(MOD($B12,10)=0,VLOOKUP($B12,'[1]R3 Analysis'!$B$45:$X$58,22,FALSE),(VLOOKUP(CEILING($B12,10),$B$6:$R$116,COLUMN()-1,FALSE)-VLOOKUP(FLOOR($B12,10),$B$6:$R$116,COLUMN()-1,FALSE))/10+K11)</f>
        <v>836265.36622162187</v>
      </c>
      <c r="L12" s="21">
        <f>IF(MOD($B12,10)=0,VLOOKUP($B12,'[1]R4 Analysis'!$B$45:$X$58,8,FALSE),(VLOOKUP(CEILING($B12,10),$B$6:$R$116,COLUMN()-1,FALSE)-VLOOKUP(FLOOR($B12,10),$B$6:$R$116,COLUMN()-1,FALSE))/10+L11)</f>
        <v>19792249.11727307</v>
      </c>
      <c r="M12" s="21">
        <f>IF(MOD($B12,10)=0,VLOOKUP($B12,'[1]R4 Analysis'!$B$45:$X$58,15,FALSE),(VLOOKUP(CEILING($B12,10),$B$6:$R$116,COLUMN()-1,FALSE)-VLOOKUP(FLOOR($B12,10),$B$6:$R$116,COLUMN()-1,FALSE))/10+M11)</f>
        <v>738139.90248000005</v>
      </c>
      <c r="N12" s="21">
        <f>IF(MOD($B12,10)=0,VLOOKUP($B12,'[1]R4 Analysis'!$B$45:$X$58,22,FALSE),(VLOOKUP(CEILING($B12,10),$B$6:$R$116,COLUMN()-1,FALSE)-VLOOKUP(FLOOR($B12,10),$B$6:$R$116,COLUMN()-1,FALSE))/10+N11)</f>
        <v>270871.67390718829</v>
      </c>
      <c r="O12" s="21">
        <f>IF(MOD($B12,10)=0,VLOOKUP($B12,'[1]R5 Analysis'!$B$45:$X$58,8,FALSE),(VLOOKUP(CEILING($B12,10),$B$6:$R$116,COLUMN()-1,FALSE)-VLOOKUP(FLOOR($B12,10),$B$6:$R$116,COLUMN()-1,FALSE))/10+O11)</f>
        <v>44296473.939949997</v>
      </c>
      <c r="P12" s="21">
        <f>IF(MOD($B12,10)=0,VLOOKUP($B12,'[1]R5 Analysis'!$B$45:$X$58,15,FALSE),(VLOOKUP(CEILING($B12,10),$B$6:$R$116,COLUMN()-1,FALSE)-VLOOKUP(FLOOR($B12,10),$B$6:$R$116,COLUMN()-1,FALSE))/10+P11)</f>
        <v>634957.0264154484</v>
      </c>
      <c r="Q12" s="21">
        <f>IF(MOD($B12,10)=0,VLOOKUP($B12,'[1]R5 Analysis'!$B$45:$X$58,22,FALSE),(VLOOKUP(CEILING($B12,10),$B$6:$R$116,COLUMN()-1,FALSE)-VLOOKUP(FLOOR($B12,10),$B$6:$R$116,COLUMN()-1,FALSE))/10+Q11)</f>
        <v>263477.4531153061</v>
      </c>
      <c r="R12" s="21">
        <f>IF(MOD($B12,10)=0,VLOOKUP($B12,'[1]R6 Analysis'!$B$45:$X$58,8,FALSE),(VLOOKUP(CEILING($B12,10),$B$6:$R$116,COLUMN()-1,FALSE)-VLOOKUP(FLOOR($B12,10),$B$6:$R$116,COLUMN()-1,FALSE))/10+R11)</f>
        <v>2524970.3199500004</v>
      </c>
      <c r="S12" s="21">
        <f>IF(MOD($B12,10)=0,VLOOKUP($B12,'[1]R6 Analysis'!$B$45:$X$58,15,FALSE),(VLOOKUP(CEILING($B12,10),$B$6:$T$116,COLUMN()-1,FALSE)-VLOOKUP(FLOOR($B12,10),$B$6:$T$116,COLUMN()-1,FALSE))/10+S11)</f>
        <v>309207.30427999998</v>
      </c>
      <c r="T12" s="21">
        <f>IF(MOD($B12,10)=0,VLOOKUP($B12,'[1]R6 Analysis'!$B$45:$X$58,22,FALSE),(VLOOKUP(CEILING($B12,10),$B$6:$T$116,COLUMN()-1,FALSE)-VLOOKUP(FLOOR($B12,10),$B$6:$T$116,COLUMN()-1,FALSE))/10+T11)</f>
        <v>169912.42869044066</v>
      </c>
      <c r="U12" s="21">
        <f t="shared" si="40"/>
        <v>326822291.77023101</v>
      </c>
      <c r="V12" s="10">
        <f>HLOOKUP(V$5,$AC$1:$AF$3,2,FALSE)*INDEX('Pop and Housing Units'!$J$4:$Q$115,MATCH('Relocation Components'!$B12,'Pop and Housing Units'!$Q$4:$Q$115,0),MATCH('Relocation Components'!V$4,'Pop and Housing Units'!$J$4:$Q$4,0))*HLOOKUP(V$4,$V$1:$AA$2,2,FALSE)*'Number of Hazard Events'!C12*HLOOKUP(V$4,Assumptions!$B$2:$H$3,2,FALSE)</f>
        <v>675743976.37932169</v>
      </c>
      <c r="W12" s="10">
        <f>HLOOKUP(W$5,$AC$1:$AF$3,2,FALSE)*INDEX('Pop and Housing Units'!$J$4:$Q$115,MATCH('Relocation Components'!$B12,'Pop and Housing Units'!$Q$4:$Q$115,0),MATCH('Relocation Components'!W$4,'Pop and Housing Units'!$J$4:$Q$4,0))*HLOOKUP(W$4,$V$1:$AA$2,2,FALSE)*'Number of Hazard Events'!D12*HLOOKUP(W$4,Assumptions!$B$2:$H$3,2,FALSE)</f>
        <v>215035699.70951915</v>
      </c>
      <c r="X12" s="10">
        <f>HLOOKUP(X$5,$AC$1:$AF$3,2,FALSE)*INDEX('Pop and Housing Units'!$J$4:$Q$115,MATCH('Relocation Components'!$B12,'Pop and Housing Units'!$Q$4:$Q$115,0),MATCH('Relocation Components'!X$4,'Pop and Housing Units'!$J$4:$Q$4,0))*HLOOKUP(X$4,$V$1:$AA$2,2,FALSE)*'Number of Hazard Events'!E12*HLOOKUP(X$4,Assumptions!$B$2:$H$3,2,FALSE)</f>
        <v>0</v>
      </c>
      <c r="Y12" s="10">
        <f>HLOOKUP(Y$5,$AC$1:$AF$3,2,FALSE)*INDEX('Pop and Housing Units'!$J$4:$Q$115,MATCH('Relocation Components'!$B12,'Pop and Housing Units'!$Q$4:$Q$115,0),MATCH('Relocation Components'!Y$4,'Pop and Housing Units'!$J$4:$Q$4,0))*HLOOKUP(Y$4,$V$1:$AA$2,2,FALSE)*'Number of Hazard Events'!F12*HLOOKUP(Y$4,Assumptions!$B$2:$H$3,2,FALSE)</f>
        <v>932449480.3793813</v>
      </c>
      <c r="Z12" s="10">
        <f>HLOOKUP(Z$5,$AC$1:$AF$3,2,FALSE)*INDEX('Pop and Housing Units'!$J$4:$Q$115,MATCH('Relocation Components'!$B12,'Pop and Housing Units'!$Q$4:$Q$115,0),MATCH('Relocation Components'!Z$4,'Pop and Housing Units'!$J$4:$Q$4,0))*HLOOKUP(Z$4,$V$1:$AA$2,2,FALSE)*'Number of Hazard Events'!G12*HLOOKUP(Z$4,Assumptions!$B$2:$H$3,2,FALSE)</f>
        <v>270661633.39860159</v>
      </c>
      <c r="AA12" s="10">
        <f>HLOOKUP(AA$5,$AC$1:$AF$3,2,FALSE)*INDEX('Pop and Housing Units'!$J$4:$Q$115,MATCH('Relocation Components'!$B12,'Pop and Housing Units'!$Q$4:$Q$115,0),MATCH('Relocation Components'!AA$4,'Pop and Housing Units'!$J$4:$Q$4,0))*HLOOKUP(AA$4,$V$1:$AA$2,2,FALSE)*'Number of Hazard Events'!H12*HLOOKUP(AA$4,Assumptions!$B$2:$H$3,2,FALSE)</f>
        <v>0</v>
      </c>
      <c r="AB12" s="10">
        <f>HLOOKUP(AB$5,$AC$1:$AF$3,2,FALSE)*INDEX('Pop and Housing Units'!$J$4:$Q$115,MATCH('Relocation Components'!$B12,'Pop and Housing Units'!$Q$4:$Q$115,0),MATCH('Relocation Components'!AB$4,'Pop and Housing Units'!$J$4:$Q$4,0))*HLOOKUP(AB$4,$V$1:$AA$2,2,FALSE)*'Number of Hazard Events'!I12*HLOOKUP(AB$4,Assumptions!$B$2:$H$3,2,FALSE)</f>
        <v>1784030246.486922</v>
      </c>
      <c r="AC12" s="10">
        <f>HLOOKUP(AC$5,$AC$1:$AF$3,2,FALSE)*INDEX('Pop and Housing Units'!$J$4:$Q$115,MATCH('Relocation Components'!$B12,'Pop and Housing Units'!$Q$4:$Q$115,0),MATCH('Relocation Components'!AC$4,'Pop and Housing Units'!$J$4:$Q$4,0))*HLOOKUP(AC$4,$V$1:$AA$2,2,FALSE)*'Number of Hazard Events'!J12*HLOOKUP(AC$4,Assumptions!$B$2:$H$3,2,FALSE)</f>
        <v>367791355.69037807</v>
      </c>
      <c r="AD12" s="10">
        <f>HLOOKUP(AD$5,$AC$1:$AF$3,2,FALSE)*INDEX('Pop and Housing Units'!$J$4:$Q$115,MATCH('Relocation Components'!$B12,'Pop and Housing Units'!$Q$4:$Q$115,0),MATCH('Relocation Components'!AD$4,'Pop and Housing Units'!$J$4:$Q$4,0))*HLOOKUP(AD$4,$V$1:$AA$2,2,FALSE)*'Number of Hazard Events'!K12*HLOOKUP(AD$4,Assumptions!$B$2:$H$3,2,FALSE)</f>
        <v>0</v>
      </c>
      <c r="AE12" s="10">
        <f>HLOOKUP(AE$5,$AC$1:$AF$3,2,FALSE)*INDEX('Pop and Housing Units'!$J$4:$Q$115,MATCH('Relocation Components'!$B12,'Pop and Housing Units'!$Q$4:$Q$115,0),MATCH('Relocation Components'!AE$4,'Pop and Housing Units'!$J$4:$Q$4,0))*HLOOKUP(AE$4,$V$1:$AA$2,2,FALSE)*'Number of Hazard Events'!L12*HLOOKUP(AE$4,Assumptions!$B$2:$H$3,2,FALSE)</f>
        <v>70915073.605613992</v>
      </c>
      <c r="AF12" s="10">
        <f>HLOOKUP(AF$5,$AC$1:$AF$3,2,FALSE)*INDEX('Pop and Housing Units'!$J$4:$Q$115,MATCH('Relocation Components'!$B12,'Pop and Housing Units'!$Q$4:$Q$115,0),MATCH('Relocation Components'!AF$4,'Pop and Housing Units'!$J$4:$Q$4,0))*HLOOKUP(AF$4,$V$1:$AA$2,2,FALSE)*'Number of Hazard Events'!M12*HLOOKUP(AF$4,Assumptions!$B$2:$H$3,2,FALSE)</f>
        <v>24466730.138471276</v>
      </c>
      <c r="AG12" s="10">
        <f>HLOOKUP(AG$5,$AC$1:$AF$3,2,FALSE)*INDEX('Pop and Housing Units'!$J$4:$Q$115,MATCH('Relocation Components'!$B12,'Pop and Housing Units'!$Q$4:$Q$115,0),MATCH('Relocation Components'!AG$4,'Pop and Housing Units'!$J$4:$Q$4,0))*HLOOKUP(AG$4,$V$1:$AA$2,2,FALSE)*'Number of Hazard Events'!N12*HLOOKUP(AG$4,Assumptions!$B$2:$H$3,2,FALSE)</f>
        <v>0</v>
      </c>
      <c r="AH12" s="10">
        <f>HLOOKUP(AH$5,$AC$1:$AF$3,2,FALSE)*INDEX('Pop and Housing Units'!$J$4:$Q$115,MATCH('Relocation Components'!$B12,'Pop and Housing Units'!$Q$4:$Q$115,0),MATCH('Relocation Components'!AH$4,'Pop and Housing Units'!$J$4:$Q$4,0))*HLOOKUP(AH$4,$V$1:$AA$2,2,FALSE)*'Number of Hazard Events'!O12*HLOOKUP(AH$4,Assumptions!$B$2:$H$3,2,FALSE)</f>
        <v>70859541.27697356</v>
      </c>
      <c r="AI12" s="10">
        <f>HLOOKUP(AI$5,$AC$1:$AF$3,2,FALSE)*INDEX('Pop and Housing Units'!$J$4:$Q$115,MATCH('Relocation Components'!$B12,'Pop and Housing Units'!$Q$4:$Q$115,0),MATCH('Relocation Components'!AI$4,'Pop and Housing Units'!$J$4:$Q$4,0))*HLOOKUP(AI$4,$V$1:$AA$2,2,FALSE)*'Number of Hazard Events'!P12*HLOOKUP(AI$4,Assumptions!$B$2:$H$3,2,FALSE)</f>
        <v>25478829.658918977</v>
      </c>
      <c r="AJ12" s="10">
        <f>HLOOKUP(AJ$5,$AC$1:$AF$3,2,FALSE)*INDEX('Pop and Housing Units'!$J$4:$Q$115,MATCH('Relocation Components'!$B12,'Pop and Housing Units'!$Q$4:$Q$115,0),MATCH('Relocation Components'!AJ$4,'Pop and Housing Units'!$J$4:$Q$4,0))*HLOOKUP(AJ$4,$V$1:$AA$2,2,FALSE)*'Number of Hazard Events'!Q12*HLOOKUP(AJ$4,Assumptions!$B$2:$H$3,2,FALSE)</f>
        <v>0</v>
      </c>
      <c r="AK12" s="10">
        <f>HLOOKUP(AK$5,$AC$1:$AF$3,2,FALSE)*INDEX('Pop and Housing Units'!$J$4:$Q$115,MATCH('Relocation Components'!$B12,'Pop and Housing Units'!$Q$4:$Q$115,0),MATCH('Relocation Components'!AK$4,'Pop and Housing Units'!$J$4:$Q$4,0))*HLOOKUP(AK$4,$V$1:$AA$2,2,FALSE)*'Number of Hazard Events'!R12*HLOOKUP(AK$4,Assumptions!$B$2:$H$3,2,FALSE)</f>
        <v>11739171.608308628</v>
      </c>
      <c r="AL12" s="10">
        <f>HLOOKUP(AL$5,$AC$1:$AF$3,2,FALSE)*INDEX('Pop and Housing Units'!$J$4:$Q$115,MATCH('Relocation Components'!$B12,'Pop and Housing Units'!$Q$4:$Q$115,0),MATCH('Relocation Components'!AL$4,'Pop and Housing Units'!$J$4:$Q$4,0))*HLOOKUP(AL$4,$V$1:$AA$2,2,FALSE)*'Number of Hazard Events'!S12*HLOOKUP(AL$4,Assumptions!$B$2:$H$3,2,FALSE)</f>
        <v>3301504.3603854831</v>
      </c>
      <c r="AM12" s="10">
        <f>HLOOKUP(AM$5,$AC$1:$AF$3,2,FALSE)*INDEX('Pop and Housing Units'!$J$4:$Q$115,MATCH('Relocation Components'!$B12,'Pop and Housing Units'!$Q$4:$Q$115,0),MATCH('Relocation Components'!AM$4,'Pop and Housing Units'!$J$4:$Q$4,0))*HLOOKUP(AM$4,$V$1:$AA$2,2,FALSE)*'Number of Hazard Events'!T12*HLOOKUP(AM$4,Assumptions!$B$2:$H$3,2,FALSE)</f>
        <v>0</v>
      </c>
      <c r="AN12" s="21">
        <f t="shared" si="2"/>
        <v>4452473242.6927967</v>
      </c>
      <c r="AO12" s="21">
        <f t="shared" si="3"/>
        <v>304084789.37069476</v>
      </c>
      <c r="AP12" s="21">
        <f t="shared" si="4"/>
        <v>96766064.869283617</v>
      </c>
      <c r="AQ12" s="21">
        <f t="shared" si="5"/>
        <v>0</v>
      </c>
      <c r="AR12" s="21">
        <f t="shared" si="6"/>
        <v>419602266.17072159</v>
      </c>
      <c r="AS12" s="21">
        <f t="shared" si="7"/>
        <v>121797735.02937073</v>
      </c>
      <c r="AT12" s="21">
        <f t="shared" si="8"/>
        <v>0</v>
      </c>
      <c r="AU12" s="21">
        <f t="shared" si="9"/>
        <v>802813610.91911495</v>
      </c>
      <c r="AV12" s="21">
        <f t="shared" si="10"/>
        <v>165506110.06067014</v>
      </c>
      <c r="AW12" s="21">
        <f t="shared" si="11"/>
        <v>0</v>
      </c>
      <c r="AX12" s="21">
        <f t="shared" si="12"/>
        <v>31911783.122526295</v>
      </c>
      <c r="AY12" s="21">
        <f t="shared" si="13"/>
        <v>11010028.562312074</v>
      </c>
      <c r="AZ12" s="21">
        <f t="shared" si="14"/>
        <v>0</v>
      </c>
      <c r="BA12" s="21">
        <f t="shared" si="15"/>
        <v>31886793.574638102</v>
      </c>
      <c r="BB12" s="21">
        <f t="shared" si="16"/>
        <v>11465473.34651354</v>
      </c>
      <c r="BC12" s="21">
        <f t="shared" si="17"/>
        <v>0</v>
      </c>
      <c r="BD12" s="21">
        <f t="shared" si="18"/>
        <v>5282627.2237388827</v>
      </c>
      <c r="BE12" s="21">
        <f t="shared" si="19"/>
        <v>1485676.9621734675</v>
      </c>
      <c r="BF12" s="21">
        <f t="shared" si="20"/>
        <v>0</v>
      </c>
      <c r="BG12" s="21">
        <f t="shared" si="21"/>
        <v>2003612959.2117584</v>
      </c>
      <c r="BI12" s="21">
        <f t="shared" si="22"/>
        <v>998291625.11716807</v>
      </c>
      <c r="BJ12" s="21">
        <f t="shared" si="23"/>
        <v>314907043.01371568</v>
      </c>
      <c r="BK12" s="21">
        <f t="shared" si="24"/>
        <v>650403.97785020596</v>
      </c>
      <c r="BL12" s="21">
        <f t="shared" si="25"/>
        <v>1545643942.9746742</v>
      </c>
      <c r="BM12" s="21">
        <f t="shared" si="26"/>
        <v>398537503.18578625</v>
      </c>
      <c r="BN12" s="21">
        <f t="shared" si="27"/>
        <v>1250352.5339962961</v>
      </c>
      <c r="BO12" s="21">
        <f t="shared" si="28"/>
        <v>2618499275.8396883</v>
      </c>
      <c r="BP12" s="21">
        <f t="shared" si="29"/>
        <v>535488589.05904824</v>
      </c>
      <c r="BQ12" s="21">
        <f t="shared" si="30"/>
        <v>836265.36622162187</v>
      </c>
      <c r="BR12" s="21">
        <f t="shared" si="31"/>
        <v>122619105.84541336</v>
      </c>
      <c r="BS12" s="21">
        <f t="shared" si="32"/>
        <v>36214898.603263348</v>
      </c>
      <c r="BT12" s="21">
        <f t="shared" si="33"/>
        <v>270871.67390718829</v>
      </c>
      <c r="BU12" s="21">
        <f t="shared" si="34"/>
        <v>147042808.79156166</v>
      </c>
      <c r="BV12" s="21">
        <f t="shared" si="35"/>
        <v>37579260.031847961</v>
      </c>
      <c r="BW12" s="21">
        <f t="shared" si="36"/>
        <v>263477.4531153061</v>
      </c>
      <c r="BX12" s="21">
        <f t="shared" si="37"/>
        <v>19546769.15199751</v>
      </c>
      <c r="BY12" s="21">
        <f t="shared" si="38"/>
        <v>5096388.6268389504</v>
      </c>
      <c r="BZ12" s="21">
        <f t="shared" si="39"/>
        <v>169912.42869044066</v>
      </c>
    </row>
    <row r="13" spans="1:78">
      <c r="A13">
        <f t="shared" ref="A13:A76" si="43">0.02</f>
        <v>0.02</v>
      </c>
      <c r="B13" s="18">
        <f t="shared" si="41"/>
        <v>2027</v>
      </c>
      <c r="C13" s="21">
        <f>IF(MOD($B13,10)=0,VLOOKUP($B13,'[1]R1 Analysis'!$B$45:$X$58,23,FALSE),(VLOOKUP(CEILING($B13,10),$B$6:$R$116,COLUMN()-1,FALSE)-VLOOKUP(FLOOR($B13,10),$B$6:$R$116,COLUMN()-1,FALSE))/10+C12)</f>
        <v>19019683.597902529</v>
      </c>
      <c r="D13" s="21">
        <f>IF(MOD($B13,10)=0,VLOOKUP($B13,'[1]R1 Analysis'!$B$45:$X$58,15,FALSE),(VLOOKUP(CEILING($B13,10),$B$6:$R$116,COLUMN()-1,FALSE)-VLOOKUP(FLOOR($B13,10),$B$6:$R$116,COLUMN()-1,FALSE))/10+D12)</f>
        <v>3136934.0019151657</v>
      </c>
      <c r="E13" s="21">
        <f>IF(MOD($B13,10)=0,VLOOKUP($B13,'[1]R1 Analysis'!$B$45:$X$58,22,FALSE),(VLOOKUP(CEILING($B13,10),$B$6:$R$116,COLUMN()-1,FALSE)-VLOOKUP(FLOOR($B13,10),$B$6:$R$116,COLUMN()-1,FALSE))/10+E12)</f>
        <v>657053.27010370395</v>
      </c>
      <c r="F13" s="21">
        <f>IF(MOD($B13,10)=0,VLOOKUP($B13,'[1]R2 Analysis'!$B$45:$X$58,8,FALSE),(VLOOKUP(CEILING($B13,10),$B$6:$R$116,COLUMN()-1,FALSE)-VLOOKUP(FLOOR($B13,10),$B$6:$R$116,COLUMN()-1,FALSE))/10+F12)</f>
        <v>195570485.28295234</v>
      </c>
      <c r="G13" s="21">
        <f>IF(MOD($B13,10)=0,VLOOKUP($B13,'[1]R2 Analysis'!$B$45:$X$58,15,FALSE),(VLOOKUP(CEILING($B13,10),$B$6:$R$116,COLUMN()-1,FALSE)-VLOOKUP(FLOOR($B13,10),$B$6:$R$116,COLUMN()-1,FALSE))/10+G12)</f>
        <v>6140245.4251627931</v>
      </c>
      <c r="H13" s="21">
        <f>IF(MOD($B13,10)=0,VLOOKUP($B13,'[1]R2 Analysis'!$B$45:$X$58,22,FALSE),(VLOOKUP(CEILING($B13,10),$B$6:$R$116,COLUMN()-1,FALSE)-VLOOKUP(FLOOR($B13,10),$B$6:$R$116,COLUMN()-1,FALSE))/10+H12)</f>
        <v>1263131.3962209874</v>
      </c>
      <c r="I13" s="21">
        <f>IF(MOD($B13,10)=0,VLOOKUP($B13,'[1]R3 Analysis'!$B$45:$X$58,8,FALSE),(VLOOKUP(CEILING($B13,10),$B$6:$R$116,COLUMN()-1,FALSE)-VLOOKUP(FLOOR($B13,10),$B$6:$R$116,COLUMN()-1,FALSE))/10+I12)</f>
        <v>31979067.293561283</v>
      </c>
      <c r="J13" s="21">
        <f>IF(MOD($B13,10)=0,VLOOKUP($B13,'[1]R3 Analysis'!$B$45:$X$58,15,FALSE),(VLOOKUP(CEILING($B13,10),$B$6:$R$116,COLUMN()-1,FALSE)-VLOOKUP(FLOOR($B13,10),$B$6:$R$116,COLUMN()-1,FALSE))/10+J12)</f>
        <v>2213531.8260000008</v>
      </c>
      <c r="K13" s="21">
        <f>IF(MOD($B13,10)=0,VLOOKUP($B13,'[1]R3 Analysis'!$B$45:$X$58,22,FALSE),(VLOOKUP(CEILING($B13,10),$B$6:$R$116,COLUMN()-1,FALSE)-VLOOKUP(FLOOR($B13,10),$B$6:$R$116,COLUMN()-1,FALSE))/10+K12)</f>
        <v>844814.2486279282</v>
      </c>
      <c r="L13" s="21">
        <f>IF(MOD($B13,10)=0,VLOOKUP($B13,'[1]R4 Analysis'!$B$45:$X$58,8,FALSE),(VLOOKUP(CEILING($B13,10),$B$6:$R$116,COLUMN()-1,FALSE)-VLOOKUP(FLOOR($B13,10),$B$6:$R$116,COLUMN()-1,FALSE))/10+L12)</f>
        <v>19993428.803363454</v>
      </c>
      <c r="M13" s="21">
        <f>IF(MOD($B13,10)=0,VLOOKUP($B13,'[1]R4 Analysis'!$B$45:$X$58,15,FALSE),(VLOOKUP(CEILING($B13,10),$B$6:$R$116,COLUMN()-1,FALSE)-VLOOKUP(FLOOR($B13,10),$B$6:$R$116,COLUMN()-1,FALSE))/10+M12)</f>
        <v>745699.41607161623</v>
      </c>
      <c r="N13" s="21">
        <f>IF(MOD($B13,10)=0,VLOOKUP($B13,'[1]R4 Analysis'!$B$45:$X$58,22,FALSE),(VLOOKUP(CEILING($B13,10),$B$6:$R$116,COLUMN()-1,FALSE)-VLOOKUP(FLOOR($B13,10),$B$6:$R$116,COLUMN()-1,FALSE))/10+N12)</f>
        <v>273640.47174977243</v>
      </c>
      <c r="O13" s="21">
        <f>IF(MOD($B13,10)=0,VLOOKUP($B13,'[1]R5 Analysis'!$B$45:$X$58,8,FALSE),(VLOOKUP(CEILING($B13,10),$B$6:$R$116,COLUMN()-1,FALSE)-VLOOKUP(FLOOR($B13,10),$B$6:$R$116,COLUMN()-1,FALSE))/10+O12)</f>
        <v>44748207.627399996</v>
      </c>
      <c r="P13" s="21">
        <f>IF(MOD($B13,10)=0,VLOOKUP($B13,'[1]R5 Analysis'!$B$45:$X$58,15,FALSE),(VLOOKUP(CEILING($B13,10),$B$6:$R$116,COLUMN()-1,FALSE)-VLOOKUP(FLOOR($B13,10),$B$6:$R$116,COLUMN()-1,FALSE))/10+P12)</f>
        <v>641471.85076055187</v>
      </c>
      <c r="Q13" s="21">
        <f>IF(MOD($B13,10)=0,VLOOKUP($B13,'[1]R5 Analysis'!$B$45:$X$58,22,FALSE),(VLOOKUP(CEILING($B13,10),$B$6:$R$116,COLUMN()-1,FALSE)-VLOOKUP(FLOOR($B13,10),$B$6:$R$116,COLUMN()-1,FALSE))/10+Q12)</f>
        <v>266169.3779755102</v>
      </c>
      <c r="R13" s="21">
        <f>IF(MOD($B13,10)=0,VLOOKUP($B13,'[1]R6 Analysis'!$B$45:$X$58,8,FALSE),(VLOOKUP(CEILING($B13,10),$B$6:$R$116,COLUMN()-1,FALSE)-VLOOKUP(FLOOR($B13,10),$B$6:$R$116,COLUMN()-1,FALSE))/10+R12)</f>
        <v>2551025.3607750004</v>
      </c>
      <c r="S13" s="21">
        <f>IF(MOD($B13,10)=0,VLOOKUP($B13,'[1]R6 Analysis'!$B$45:$X$58,15,FALSE),(VLOOKUP(CEILING($B13,10),$B$6:$T$116,COLUMN()-1,FALSE)-VLOOKUP(FLOOR($B13,10),$B$6:$T$116,COLUMN()-1,FALSE))/10+S12)</f>
        <v>312353.00900999998</v>
      </c>
      <c r="T13" s="21">
        <f>IF(MOD($B13,10)=0,VLOOKUP($B13,'[1]R6 Analysis'!$B$45:$X$58,22,FALSE),(VLOOKUP(CEILING($B13,10),$B$6:$T$116,COLUMN()-1,FALSE)-VLOOKUP(FLOOR($B13,10),$B$6:$T$116,COLUMN()-1,FALSE))/10+T12)</f>
        <v>171647.04278291523</v>
      </c>
      <c r="U13" s="21">
        <f t="shared" si="40"/>
        <v>330528589.30233556</v>
      </c>
      <c r="V13" s="10">
        <f>HLOOKUP(V$5,$AC$1:$AF$3,2,FALSE)*INDEX('Pop and Housing Units'!$J$4:$Q$115,MATCH('Relocation Components'!$B13,'Pop and Housing Units'!$Q$4:$Q$115,0),MATCH('Relocation Components'!V$4,'Pop and Housing Units'!$J$4:$Q$4,0))*HLOOKUP(V$4,$V$1:$AA$2,2,FALSE)*'Number of Hazard Events'!C13*HLOOKUP(V$4,Assumptions!$B$2:$H$3,2,FALSE)</f>
        <v>691173137.51111007</v>
      </c>
      <c r="W13" s="10">
        <f>HLOOKUP(W$5,$AC$1:$AF$3,2,FALSE)*INDEX('Pop and Housing Units'!$J$4:$Q$115,MATCH('Relocation Components'!$B13,'Pop and Housing Units'!$Q$4:$Q$115,0),MATCH('Relocation Components'!W$4,'Pop and Housing Units'!$J$4:$Q$4,0))*HLOOKUP(W$4,$V$1:$AA$2,2,FALSE)*'Number of Hazard Events'!D13*HLOOKUP(W$4,Assumptions!$B$2:$H$3,2,FALSE)</f>
        <v>219923558.02098364</v>
      </c>
      <c r="X13" s="10">
        <f>HLOOKUP(X$5,$AC$1:$AF$3,2,FALSE)*INDEX('Pop and Housing Units'!$J$4:$Q$115,MATCH('Relocation Components'!$B13,'Pop and Housing Units'!$Q$4:$Q$115,0),MATCH('Relocation Components'!X$4,'Pop and Housing Units'!$J$4:$Q$4,0))*HLOOKUP(X$4,$V$1:$AA$2,2,FALSE)*'Number of Hazard Events'!E13*HLOOKUP(X$4,Assumptions!$B$2:$H$3,2,FALSE)</f>
        <v>0</v>
      </c>
      <c r="Y13" s="10">
        <f>HLOOKUP(Y$5,$AC$1:$AF$3,2,FALSE)*INDEX('Pop and Housing Units'!$J$4:$Q$115,MATCH('Relocation Components'!$B13,'Pop and Housing Units'!$Q$4:$Q$115,0),MATCH('Relocation Components'!Y$4,'Pop and Housing Units'!$J$4:$Q$4,0))*HLOOKUP(Y$4,$V$1:$AA$2,2,FALSE)*'Number of Hazard Events'!F13*HLOOKUP(Y$4,Assumptions!$B$2:$H$3,2,FALSE)</f>
        <v>950971419.54432797</v>
      </c>
      <c r="Z13" s="10">
        <f>HLOOKUP(Z$5,$AC$1:$AF$3,2,FALSE)*INDEX('Pop and Housing Units'!$J$4:$Q$115,MATCH('Relocation Components'!$B13,'Pop and Housing Units'!$Q$4:$Q$115,0),MATCH('Relocation Components'!Z$4,'Pop and Housing Units'!$J$4:$Q$4,0))*HLOOKUP(Z$4,$V$1:$AA$2,2,FALSE)*'Number of Hazard Events'!G13*HLOOKUP(Z$4,Assumptions!$B$2:$H$3,2,FALSE)</f>
        <v>276037948.70776439</v>
      </c>
      <c r="AA13" s="10">
        <f>HLOOKUP(AA$5,$AC$1:$AF$3,2,FALSE)*INDEX('Pop and Housing Units'!$J$4:$Q$115,MATCH('Relocation Components'!$B13,'Pop and Housing Units'!$Q$4:$Q$115,0),MATCH('Relocation Components'!AA$4,'Pop and Housing Units'!$J$4:$Q$4,0))*HLOOKUP(AA$4,$V$1:$AA$2,2,FALSE)*'Number of Hazard Events'!H13*HLOOKUP(AA$4,Assumptions!$B$2:$H$3,2,FALSE)</f>
        <v>0</v>
      </c>
      <c r="AB13" s="10">
        <f>HLOOKUP(AB$5,$AC$1:$AF$3,2,FALSE)*INDEX('Pop and Housing Units'!$J$4:$Q$115,MATCH('Relocation Components'!$B13,'Pop and Housing Units'!$Q$4:$Q$115,0),MATCH('Relocation Components'!AB$4,'Pop and Housing Units'!$J$4:$Q$4,0))*HLOOKUP(AB$4,$V$1:$AA$2,2,FALSE)*'Number of Hazard Events'!I13*HLOOKUP(AB$4,Assumptions!$B$2:$H$3,2,FALSE)</f>
        <v>1824400837.071758</v>
      </c>
      <c r="AC13" s="10">
        <f>HLOOKUP(AC$5,$AC$1:$AF$3,2,FALSE)*INDEX('Pop and Housing Units'!$J$4:$Q$115,MATCH('Relocation Components'!$B13,'Pop and Housing Units'!$Q$4:$Q$115,0),MATCH('Relocation Components'!AC$4,'Pop and Housing Units'!$J$4:$Q$4,0))*HLOOKUP(AC$4,$V$1:$AA$2,2,FALSE)*'Number of Hazard Events'!J13*HLOOKUP(AC$4,Assumptions!$B$2:$H$3,2,FALSE)</f>
        <v>376115113.38911444</v>
      </c>
      <c r="AD13" s="10">
        <f>HLOOKUP(AD$5,$AC$1:$AF$3,2,FALSE)*INDEX('Pop and Housing Units'!$J$4:$Q$115,MATCH('Relocation Components'!$B13,'Pop and Housing Units'!$Q$4:$Q$115,0),MATCH('Relocation Components'!AD$4,'Pop and Housing Units'!$J$4:$Q$4,0))*HLOOKUP(AD$4,$V$1:$AA$2,2,FALSE)*'Number of Hazard Events'!K13*HLOOKUP(AD$4,Assumptions!$B$2:$H$3,2,FALSE)</f>
        <v>0</v>
      </c>
      <c r="AE13" s="10">
        <f>HLOOKUP(AE$5,$AC$1:$AF$3,2,FALSE)*INDEX('Pop and Housing Units'!$J$4:$Q$115,MATCH('Relocation Components'!$B13,'Pop and Housing Units'!$Q$4:$Q$115,0),MATCH('Relocation Components'!AE$4,'Pop and Housing Units'!$J$4:$Q$4,0))*HLOOKUP(AE$4,$V$1:$AA$2,2,FALSE)*'Number of Hazard Events'!L13*HLOOKUP(AE$4,Assumptions!$B$2:$H$3,2,FALSE)</f>
        <v>72224041.1177084</v>
      </c>
      <c r="AF13" s="10">
        <f>HLOOKUP(AF$5,$AC$1:$AF$3,2,FALSE)*INDEX('Pop and Housing Units'!$J$4:$Q$115,MATCH('Relocation Components'!$B13,'Pop and Housing Units'!$Q$4:$Q$115,0),MATCH('Relocation Components'!AF$4,'Pop and Housing Units'!$J$4:$Q$4,0))*HLOOKUP(AF$4,$V$1:$AA$2,2,FALSE)*'Number of Hazard Events'!M13*HLOOKUP(AF$4,Assumptions!$B$2:$H$3,2,FALSE)</f>
        <v>24920235.749334846</v>
      </c>
      <c r="AG13" s="10">
        <f>HLOOKUP(AG$5,$AC$1:$AF$3,2,FALSE)*INDEX('Pop and Housing Units'!$J$4:$Q$115,MATCH('Relocation Components'!$B13,'Pop and Housing Units'!$Q$4:$Q$115,0),MATCH('Relocation Components'!AG$4,'Pop and Housing Units'!$J$4:$Q$4,0))*HLOOKUP(AG$4,$V$1:$AA$2,2,FALSE)*'Number of Hazard Events'!N13*HLOOKUP(AG$4,Assumptions!$B$2:$H$3,2,FALSE)</f>
        <v>0</v>
      </c>
      <c r="AH13" s="10">
        <f>HLOOKUP(AH$5,$AC$1:$AF$3,2,FALSE)*INDEX('Pop and Housing Units'!$J$4:$Q$115,MATCH('Relocation Components'!$B13,'Pop and Housing Units'!$Q$4:$Q$115,0),MATCH('Relocation Components'!AH$4,'Pop and Housing Units'!$J$4:$Q$4,0))*HLOOKUP(AH$4,$V$1:$AA$2,2,FALSE)*'Number of Hazard Events'!O13*HLOOKUP(AH$4,Assumptions!$B$2:$H$3,2,FALSE)</f>
        <v>72229183.043225974</v>
      </c>
      <c r="AI13" s="10">
        <f>HLOOKUP(AI$5,$AC$1:$AF$3,2,FALSE)*INDEX('Pop and Housing Units'!$J$4:$Q$115,MATCH('Relocation Components'!$B13,'Pop and Housing Units'!$Q$4:$Q$115,0),MATCH('Relocation Components'!AI$4,'Pop and Housing Units'!$J$4:$Q$4,0))*HLOOKUP(AI$4,$V$1:$AA$2,2,FALSE)*'Number of Hazard Events'!P13*HLOOKUP(AI$4,Assumptions!$B$2:$H$3,2,FALSE)</f>
        <v>25972910.802746713</v>
      </c>
      <c r="AJ13" s="10">
        <f>HLOOKUP(AJ$5,$AC$1:$AF$3,2,FALSE)*INDEX('Pop and Housing Units'!$J$4:$Q$115,MATCH('Relocation Components'!$B13,'Pop and Housing Units'!$Q$4:$Q$115,0),MATCH('Relocation Components'!AJ$4,'Pop and Housing Units'!$J$4:$Q$4,0))*HLOOKUP(AJ$4,$V$1:$AA$2,2,FALSE)*'Number of Hazard Events'!Q13*HLOOKUP(AJ$4,Assumptions!$B$2:$H$3,2,FALSE)</f>
        <v>0</v>
      </c>
      <c r="AK13" s="10">
        <f>HLOOKUP(AK$5,$AC$1:$AF$3,2,FALSE)*INDEX('Pop and Housing Units'!$J$4:$Q$115,MATCH('Relocation Components'!$B13,'Pop and Housing Units'!$Q$4:$Q$115,0),MATCH('Relocation Components'!AK$4,'Pop and Housing Units'!$J$4:$Q$4,0))*HLOOKUP(AK$4,$V$1:$AA$2,2,FALSE)*'Number of Hazard Events'!R13*HLOOKUP(AK$4,Assumptions!$B$2:$H$3,2,FALSE)</f>
        <v>11978665.636548057</v>
      </c>
      <c r="AL13" s="10">
        <f>HLOOKUP(AL$5,$AC$1:$AF$3,2,FALSE)*INDEX('Pop and Housing Units'!$J$4:$Q$115,MATCH('Relocation Components'!$B13,'Pop and Housing Units'!$Q$4:$Q$115,0),MATCH('Relocation Components'!AL$4,'Pop and Housing Units'!$J$4:$Q$4,0))*HLOOKUP(AL$4,$V$1:$AA$2,2,FALSE)*'Number of Hazard Events'!S13*HLOOKUP(AL$4,Assumptions!$B$2:$H$3,2,FALSE)</f>
        <v>3368374.0835919934</v>
      </c>
      <c r="AM13" s="10">
        <f>HLOOKUP(AM$5,$AC$1:$AF$3,2,FALSE)*INDEX('Pop and Housing Units'!$J$4:$Q$115,MATCH('Relocation Components'!$B13,'Pop and Housing Units'!$Q$4:$Q$115,0),MATCH('Relocation Components'!AM$4,'Pop and Housing Units'!$J$4:$Q$4,0))*HLOOKUP(AM$4,$V$1:$AA$2,2,FALSE)*'Number of Hazard Events'!T13*HLOOKUP(AM$4,Assumptions!$B$2:$H$3,2,FALSE)</f>
        <v>0</v>
      </c>
      <c r="AN13" s="21">
        <f t="shared" si="2"/>
        <v>4549315424.678216</v>
      </c>
      <c r="AO13" s="21">
        <f t="shared" si="3"/>
        <v>311027911.87999952</v>
      </c>
      <c r="AP13" s="21">
        <f t="shared" si="4"/>
        <v>98965601.109442636</v>
      </c>
      <c r="AQ13" s="21">
        <f t="shared" si="5"/>
        <v>0</v>
      </c>
      <c r="AR13" s="21">
        <f t="shared" si="6"/>
        <v>427937138.79494762</v>
      </c>
      <c r="AS13" s="21">
        <f t="shared" si="7"/>
        <v>124217076.91849397</v>
      </c>
      <c r="AT13" s="21">
        <f t="shared" si="8"/>
        <v>0</v>
      </c>
      <c r="AU13" s="21">
        <f t="shared" si="9"/>
        <v>820980376.68229115</v>
      </c>
      <c r="AV13" s="21">
        <f t="shared" si="10"/>
        <v>169251801.02510151</v>
      </c>
      <c r="AW13" s="21">
        <f t="shared" si="11"/>
        <v>0</v>
      </c>
      <c r="AX13" s="21">
        <f t="shared" si="12"/>
        <v>32500818.502968781</v>
      </c>
      <c r="AY13" s="21">
        <f t="shared" si="13"/>
        <v>11214106.087200681</v>
      </c>
      <c r="AZ13" s="21">
        <f t="shared" si="14"/>
        <v>0</v>
      </c>
      <c r="BA13" s="21">
        <f t="shared" si="15"/>
        <v>32503132.36945169</v>
      </c>
      <c r="BB13" s="21">
        <f t="shared" si="16"/>
        <v>11687809.861236021</v>
      </c>
      <c r="BC13" s="21">
        <f t="shared" si="17"/>
        <v>0</v>
      </c>
      <c r="BD13" s="21">
        <f t="shared" si="18"/>
        <v>5390399.5364466263</v>
      </c>
      <c r="BE13" s="21">
        <f t="shared" si="19"/>
        <v>1515768.3376163971</v>
      </c>
      <c r="BF13" s="21">
        <f t="shared" si="20"/>
        <v>0</v>
      </c>
      <c r="BG13" s="21">
        <f t="shared" si="21"/>
        <v>2047191941.1051965</v>
      </c>
      <c r="BI13" s="21">
        <f t="shared" si="22"/>
        <v>1021220732.9890121</v>
      </c>
      <c r="BJ13" s="21">
        <f t="shared" si="23"/>
        <v>322026093.13234144</v>
      </c>
      <c r="BK13" s="21">
        <f t="shared" si="24"/>
        <v>657053.27010370395</v>
      </c>
      <c r="BL13" s="21">
        <f t="shared" si="25"/>
        <v>1574479043.6222279</v>
      </c>
      <c r="BM13" s="21">
        <f t="shared" si="26"/>
        <v>406395271.05142117</v>
      </c>
      <c r="BN13" s="21">
        <f t="shared" si="27"/>
        <v>1263131.3962209874</v>
      </c>
      <c r="BO13" s="21">
        <f t="shared" si="28"/>
        <v>2677360281.0476108</v>
      </c>
      <c r="BP13" s="21">
        <f t="shared" si="29"/>
        <v>547580446.2402159</v>
      </c>
      <c r="BQ13" s="21">
        <f t="shared" si="30"/>
        <v>844814.2486279282</v>
      </c>
      <c r="BR13" s="21">
        <f t="shared" si="31"/>
        <v>124718288.42404063</v>
      </c>
      <c r="BS13" s="21">
        <f t="shared" si="32"/>
        <v>36880041.252607144</v>
      </c>
      <c r="BT13" s="21">
        <f t="shared" si="33"/>
        <v>273640.47174977243</v>
      </c>
      <c r="BU13" s="21">
        <f t="shared" si="34"/>
        <v>149480523.04007766</v>
      </c>
      <c r="BV13" s="21">
        <f t="shared" si="35"/>
        <v>38302192.514743283</v>
      </c>
      <c r="BW13" s="21">
        <f t="shared" si="36"/>
        <v>266169.3779755102</v>
      </c>
      <c r="BX13" s="21">
        <f t="shared" si="37"/>
        <v>19920090.533769686</v>
      </c>
      <c r="BY13" s="21">
        <f t="shared" si="38"/>
        <v>5196495.4302183911</v>
      </c>
      <c r="BZ13" s="21">
        <f t="shared" si="39"/>
        <v>171647.04278291523</v>
      </c>
    </row>
    <row r="14" spans="1:78">
      <c r="A14">
        <f t="shared" si="43"/>
        <v>0.02</v>
      </c>
      <c r="B14" s="18">
        <f t="shared" si="41"/>
        <v>2028</v>
      </c>
      <c r="C14" s="21">
        <f>IF(MOD($B14,10)=0,VLOOKUP($B14,'[1]R1 Analysis'!$B$45:$X$58,23,FALSE),(VLOOKUP(CEILING($B14,10),$B$6:$R$116,COLUMN()-1,FALSE)-VLOOKUP(FLOOR($B14,10),$B$6:$R$116,COLUMN()-1,FALSE))/10+C13)</f>
        <v>19576507.82865344</v>
      </c>
      <c r="D14" s="21">
        <f>IF(MOD($B14,10)=0,VLOOKUP($B14,'[1]R1 Analysis'!$B$45:$X$58,15,FALSE),(VLOOKUP(CEILING($B14,10),$B$6:$R$116,COLUMN()-1,FALSE)-VLOOKUP(FLOOR($B14,10),$B$6:$R$116,COLUMN()-1,FALSE))/10+D13)</f>
        <v>3168589.5689173914</v>
      </c>
      <c r="E14" s="21">
        <f>IF(MOD($B14,10)=0,VLOOKUP($B14,'[1]R1 Analysis'!$B$45:$X$58,22,FALSE),(VLOOKUP(CEILING($B14,10),$B$6:$R$116,COLUMN()-1,FALSE)-VLOOKUP(FLOOR($B14,10),$B$6:$R$116,COLUMN()-1,FALSE))/10+E13)</f>
        <v>663702.56235720194</v>
      </c>
      <c r="F14" s="21">
        <f>IF(MOD($B14,10)=0,VLOOKUP($B14,'[1]R2 Analysis'!$B$45:$X$58,8,FALSE),(VLOOKUP(CEILING($B14,10),$B$6:$R$116,COLUMN()-1,FALSE)-VLOOKUP(FLOOR($B14,10),$B$6:$R$116,COLUMN()-1,FALSE))/10+F13)</f>
        <v>197548774.14133328</v>
      </c>
      <c r="G14" s="21">
        <f>IF(MOD($B14,10)=0,VLOOKUP($B14,'[1]R2 Analysis'!$B$45:$X$58,15,FALSE),(VLOOKUP(CEILING($B14,10),$B$6:$R$116,COLUMN()-1,FALSE)-VLOOKUP(FLOOR($B14,10),$B$6:$R$116,COLUMN()-1,FALSE))/10+G13)</f>
        <v>6202356.0925116306</v>
      </c>
      <c r="H14" s="21">
        <f>IF(MOD($B14,10)=0,VLOOKUP($B14,'[1]R2 Analysis'!$B$45:$X$58,22,FALSE),(VLOOKUP(CEILING($B14,10),$B$6:$R$116,COLUMN()-1,FALSE)-VLOOKUP(FLOOR($B14,10),$B$6:$R$116,COLUMN()-1,FALSE))/10+H13)</f>
        <v>1275910.2584456787</v>
      </c>
      <c r="I14" s="21">
        <f>IF(MOD($B14,10)=0,VLOOKUP($B14,'[1]R3 Analysis'!$B$45:$X$58,8,FALSE),(VLOOKUP(CEILING($B14,10),$B$6:$R$116,COLUMN()-1,FALSE)-VLOOKUP(FLOOR($B14,10),$B$6:$R$116,COLUMN()-1,FALSE))/10+I13)</f>
        <v>32302716.15347096</v>
      </c>
      <c r="J14" s="21">
        <f>IF(MOD($B14,10)=0,VLOOKUP($B14,'[1]R3 Analysis'!$B$45:$X$58,15,FALSE),(VLOOKUP(CEILING($B14,10),$B$6:$R$116,COLUMN()-1,FALSE)-VLOOKUP(FLOOR($B14,10),$B$6:$R$116,COLUMN()-1,FALSE))/10+J13)</f>
        <v>2235940.344000001</v>
      </c>
      <c r="K14" s="21">
        <f>IF(MOD($B14,10)=0,VLOOKUP($B14,'[1]R3 Analysis'!$B$45:$X$58,22,FALSE),(VLOOKUP(CEILING($B14,10),$B$6:$R$116,COLUMN()-1,FALSE)-VLOOKUP(FLOOR($B14,10),$B$6:$R$116,COLUMN()-1,FALSE))/10+K13)</f>
        <v>853363.13103423454</v>
      </c>
      <c r="L14" s="21">
        <f>IF(MOD($B14,10)=0,VLOOKUP($B14,'[1]R4 Analysis'!$B$45:$X$58,8,FALSE),(VLOOKUP(CEILING($B14,10),$B$6:$R$116,COLUMN()-1,FALSE)-VLOOKUP(FLOOR($B14,10),$B$6:$R$116,COLUMN()-1,FALSE))/10+L13)</f>
        <v>20194608.489453837</v>
      </c>
      <c r="M14" s="21">
        <f>IF(MOD($B14,10)=0,VLOOKUP($B14,'[1]R4 Analysis'!$B$45:$X$58,15,FALSE),(VLOOKUP(CEILING($B14,10),$B$6:$R$116,COLUMN()-1,FALSE)-VLOOKUP(FLOOR($B14,10),$B$6:$R$116,COLUMN()-1,FALSE))/10+M13)</f>
        <v>753258.92966323241</v>
      </c>
      <c r="N14" s="21">
        <f>IF(MOD($B14,10)=0,VLOOKUP($B14,'[1]R4 Analysis'!$B$45:$X$58,22,FALSE),(VLOOKUP(CEILING($B14,10),$B$6:$R$116,COLUMN()-1,FALSE)-VLOOKUP(FLOOR($B14,10),$B$6:$R$116,COLUMN()-1,FALSE))/10+N13)</f>
        <v>276409.26959235658</v>
      </c>
      <c r="O14" s="21">
        <f>IF(MOD($B14,10)=0,VLOOKUP($B14,'[1]R5 Analysis'!$B$45:$X$58,8,FALSE),(VLOOKUP(CEILING($B14,10),$B$6:$R$116,COLUMN()-1,FALSE)-VLOOKUP(FLOOR($B14,10),$B$6:$R$116,COLUMN()-1,FALSE))/10+O13)</f>
        <v>45199941.314849995</v>
      </c>
      <c r="P14" s="21">
        <f>IF(MOD($B14,10)=0,VLOOKUP($B14,'[1]R5 Analysis'!$B$45:$X$58,15,FALSE),(VLOOKUP(CEILING($B14,10),$B$6:$R$116,COLUMN()-1,FALSE)-VLOOKUP(FLOOR($B14,10),$B$6:$R$116,COLUMN()-1,FALSE))/10+P13)</f>
        <v>647986.67510565533</v>
      </c>
      <c r="Q14" s="21">
        <f>IF(MOD($B14,10)=0,VLOOKUP($B14,'[1]R5 Analysis'!$B$45:$X$58,22,FALSE),(VLOOKUP(CEILING($B14,10),$B$6:$R$116,COLUMN()-1,FALSE)-VLOOKUP(FLOOR($B14,10),$B$6:$R$116,COLUMN()-1,FALSE))/10+Q13)</f>
        <v>268861.3028357143</v>
      </c>
      <c r="R14" s="21">
        <f>IF(MOD($B14,10)=0,VLOOKUP($B14,'[1]R6 Analysis'!$B$45:$X$58,8,FALSE),(VLOOKUP(CEILING($B14,10),$B$6:$R$116,COLUMN()-1,FALSE)-VLOOKUP(FLOOR($B14,10),$B$6:$R$116,COLUMN()-1,FALSE))/10+R13)</f>
        <v>2577080.4016000004</v>
      </c>
      <c r="S14" s="21">
        <f>IF(MOD($B14,10)=0,VLOOKUP($B14,'[1]R6 Analysis'!$B$45:$X$58,15,FALSE),(VLOOKUP(CEILING($B14,10),$B$6:$T$116,COLUMN()-1,FALSE)-VLOOKUP(FLOOR($B14,10),$B$6:$T$116,COLUMN()-1,FALSE))/10+S13)</f>
        <v>315498.71373999998</v>
      </c>
      <c r="T14" s="21">
        <f>IF(MOD($B14,10)=0,VLOOKUP($B14,'[1]R6 Analysis'!$B$45:$X$58,22,FALSE),(VLOOKUP(CEILING($B14,10),$B$6:$T$116,COLUMN()-1,FALSE)-VLOOKUP(FLOOR($B14,10),$B$6:$T$116,COLUMN()-1,FALSE))/10+T13)</f>
        <v>173381.6568753898</v>
      </c>
      <c r="U14" s="21">
        <f t="shared" si="40"/>
        <v>334234886.83443993</v>
      </c>
      <c r="V14" s="10">
        <f>HLOOKUP(V$5,$AC$1:$AF$3,2,FALSE)*INDEX('Pop and Housing Units'!$J$4:$Q$115,MATCH('Relocation Components'!$B14,'Pop and Housing Units'!$Q$4:$Q$115,0),MATCH('Relocation Components'!V$4,'Pop and Housing Units'!$J$4:$Q$4,0))*HLOOKUP(V$4,$V$1:$AA$2,2,FALSE)*'Number of Hazard Events'!C14*HLOOKUP(V$4,Assumptions!$B$2:$H$3,2,FALSE)</f>
        <v>707202941.07245481</v>
      </c>
      <c r="W14" s="10">
        <f>HLOOKUP(W$5,$AC$1:$AF$3,2,FALSE)*INDEX('Pop and Housing Units'!$J$4:$Q$115,MATCH('Relocation Components'!$B14,'Pop and Housing Units'!$Q$4:$Q$115,0),MATCH('Relocation Components'!W$4,'Pop and Housing Units'!$J$4:$Q$4,0))*HLOOKUP(W$4,$V$1:$AA$2,2,FALSE)*'Number of Hazard Events'!D14*HLOOKUP(W$4,Assumptions!$B$2:$H$3,2,FALSE)</f>
        <v>225001986.35262945</v>
      </c>
      <c r="X14" s="10">
        <f>HLOOKUP(X$5,$AC$1:$AF$3,2,FALSE)*INDEX('Pop and Housing Units'!$J$4:$Q$115,MATCH('Relocation Components'!$B14,'Pop and Housing Units'!$Q$4:$Q$115,0),MATCH('Relocation Components'!X$4,'Pop and Housing Units'!$J$4:$Q$4,0))*HLOOKUP(X$4,$V$1:$AA$2,2,FALSE)*'Number of Hazard Events'!E14*HLOOKUP(X$4,Assumptions!$B$2:$H$3,2,FALSE)</f>
        <v>0</v>
      </c>
      <c r="Y14" s="10">
        <f>HLOOKUP(Y$5,$AC$1:$AF$3,2,FALSE)*INDEX('Pop and Housing Units'!$J$4:$Q$115,MATCH('Relocation Components'!$B14,'Pop and Housing Units'!$Q$4:$Q$115,0),MATCH('Relocation Components'!Y$4,'Pop and Housing Units'!$J$4:$Q$4,0))*HLOOKUP(Y$4,$V$1:$AA$2,2,FALSE)*'Number of Hazard Events'!F14*HLOOKUP(Y$4,Assumptions!$B$2:$H$3,2,FALSE)</f>
        <v>970129485.2201767</v>
      </c>
      <c r="Z14" s="10">
        <f>HLOOKUP(Z$5,$AC$1:$AF$3,2,FALSE)*INDEX('Pop and Housing Units'!$J$4:$Q$115,MATCH('Relocation Components'!$B14,'Pop and Housing Units'!$Q$4:$Q$115,0),MATCH('Relocation Components'!Z$4,'Pop and Housing Units'!$J$4:$Q$4,0))*HLOOKUP(Z$4,$V$1:$AA$2,2,FALSE)*'Number of Hazard Events'!G14*HLOOKUP(Z$4,Assumptions!$B$2:$H$3,2,FALSE)</f>
        <v>281598911.36920983</v>
      </c>
      <c r="AA14" s="10">
        <f>HLOOKUP(AA$5,$AC$1:$AF$3,2,FALSE)*INDEX('Pop and Housing Units'!$J$4:$Q$115,MATCH('Relocation Components'!$B14,'Pop and Housing Units'!$Q$4:$Q$115,0),MATCH('Relocation Components'!AA$4,'Pop and Housing Units'!$J$4:$Q$4,0))*HLOOKUP(AA$4,$V$1:$AA$2,2,FALSE)*'Number of Hazard Events'!H14*HLOOKUP(AA$4,Assumptions!$B$2:$H$3,2,FALSE)</f>
        <v>0</v>
      </c>
      <c r="AB14" s="10">
        <f>HLOOKUP(AB$5,$AC$1:$AF$3,2,FALSE)*INDEX('Pop and Housing Units'!$J$4:$Q$115,MATCH('Relocation Components'!$B14,'Pop and Housing Units'!$Q$4:$Q$115,0),MATCH('Relocation Components'!AB$4,'Pop and Housing Units'!$J$4:$Q$4,0))*HLOOKUP(AB$4,$V$1:$AA$2,2,FALSE)*'Number of Hazard Events'!I14*HLOOKUP(AB$4,Assumptions!$B$2:$H$3,2,FALSE)</f>
        <v>1866337329.1344087</v>
      </c>
      <c r="AC14" s="10">
        <f>HLOOKUP(AC$5,$AC$1:$AF$3,2,FALSE)*INDEX('Pop and Housing Units'!$J$4:$Q$115,MATCH('Relocation Components'!$B14,'Pop and Housing Units'!$Q$4:$Q$115,0),MATCH('Relocation Components'!AC$4,'Pop and Housing Units'!$J$4:$Q$4,0))*HLOOKUP(AC$4,$V$1:$AA$2,2,FALSE)*'Number of Hazard Events'!J14*HLOOKUP(AC$4,Assumptions!$B$2:$H$3,2,FALSE)</f>
        <v>384761720.406856</v>
      </c>
      <c r="AD14" s="10">
        <f>HLOOKUP(AD$5,$AC$1:$AF$3,2,FALSE)*INDEX('Pop and Housing Units'!$J$4:$Q$115,MATCH('Relocation Components'!$B14,'Pop and Housing Units'!$Q$4:$Q$115,0),MATCH('Relocation Components'!AD$4,'Pop and Housing Units'!$J$4:$Q$4,0))*HLOOKUP(AD$4,$V$1:$AA$2,2,FALSE)*'Number of Hazard Events'!K14*HLOOKUP(AD$4,Assumptions!$B$2:$H$3,2,FALSE)</f>
        <v>0</v>
      </c>
      <c r="AE14" s="10">
        <f>HLOOKUP(AE$5,$AC$1:$AF$3,2,FALSE)*INDEX('Pop and Housing Units'!$J$4:$Q$115,MATCH('Relocation Components'!$B14,'Pop and Housing Units'!$Q$4:$Q$115,0),MATCH('Relocation Components'!AE$4,'Pop and Housing Units'!$J$4:$Q$4,0))*HLOOKUP(AE$4,$V$1:$AA$2,2,FALSE)*'Number of Hazard Events'!L14*HLOOKUP(AE$4,Assumptions!$B$2:$H$3,2,FALSE)</f>
        <v>73544844.828267217</v>
      </c>
      <c r="AF14" s="10">
        <f>HLOOKUP(AF$5,$AC$1:$AF$3,2,FALSE)*INDEX('Pop and Housing Units'!$J$4:$Q$115,MATCH('Relocation Components'!$B14,'Pop and Housing Units'!$Q$4:$Q$115,0),MATCH('Relocation Components'!AF$4,'Pop and Housing Units'!$J$4:$Q$4,0))*HLOOKUP(AF$4,$V$1:$AA$2,2,FALSE)*'Number of Hazard Events'!M14*HLOOKUP(AF$4,Assumptions!$B$2:$H$3,2,FALSE)</f>
        <v>25377855.848236043</v>
      </c>
      <c r="AG14" s="10">
        <f>HLOOKUP(AG$5,$AC$1:$AF$3,2,FALSE)*INDEX('Pop and Housing Units'!$J$4:$Q$115,MATCH('Relocation Components'!$B14,'Pop and Housing Units'!$Q$4:$Q$115,0),MATCH('Relocation Components'!AG$4,'Pop and Housing Units'!$J$4:$Q$4,0))*HLOOKUP(AG$4,$V$1:$AA$2,2,FALSE)*'Number of Hazard Events'!N14*HLOOKUP(AG$4,Assumptions!$B$2:$H$3,2,FALSE)</f>
        <v>0</v>
      </c>
      <c r="AH14" s="10">
        <f>HLOOKUP(AH$5,$AC$1:$AF$3,2,FALSE)*INDEX('Pop and Housing Units'!$J$4:$Q$115,MATCH('Relocation Components'!$B14,'Pop and Housing Units'!$Q$4:$Q$115,0),MATCH('Relocation Components'!AH$4,'Pop and Housing Units'!$J$4:$Q$4,0))*HLOOKUP(AH$4,$V$1:$AA$2,2,FALSE)*'Number of Hazard Events'!O14*HLOOKUP(AH$4,Assumptions!$B$2:$H$3,2,FALSE)</f>
        <v>73611888.137846977</v>
      </c>
      <c r="AI14" s="10">
        <f>HLOOKUP(AI$5,$AC$1:$AF$3,2,FALSE)*INDEX('Pop and Housing Units'!$J$4:$Q$115,MATCH('Relocation Components'!$B14,'Pop and Housing Units'!$Q$4:$Q$115,0),MATCH('Relocation Components'!AI$4,'Pop and Housing Units'!$J$4:$Q$4,0))*HLOOKUP(AI$4,$V$1:$AA$2,2,FALSE)*'Number of Hazard Events'!P14*HLOOKUP(AI$4,Assumptions!$B$2:$H$3,2,FALSE)</f>
        <v>26471717.797719564</v>
      </c>
      <c r="AJ14" s="10">
        <f>HLOOKUP(AJ$5,$AC$1:$AF$3,2,FALSE)*INDEX('Pop and Housing Units'!$J$4:$Q$115,MATCH('Relocation Components'!$B14,'Pop and Housing Units'!$Q$4:$Q$115,0),MATCH('Relocation Components'!AJ$4,'Pop and Housing Units'!$J$4:$Q$4,0))*HLOOKUP(AJ$4,$V$1:$AA$2,2,FALSE)*'Number of Hazard Events'!Q14*HLOOKUP(AJ$4,Assumptions!$B$2:$H$3,2,FALSE)</f>
        <v>0</v>
      </c>
      <c r="AK14" s="10">
        <f>HLOOKUP(AK$5,$AC$1:$AF$3,2,FALSE)*INDEX('Pop and Housing Units'!$J$4:$Q$115,MATCH('Relocation Components'!$B14,'Pop and Housing Units'!$Q$4:$Q$115,0),MATCH('Relocation Components'!AK$4,'Pop and Housing Units'!$J$4:$Q$4,0))*HLOOKUP(AK$4,$V$1:$AA$2,2,FALSE)*'Number of Hazard Events'!R14*HLOOKUP(AK$4,Assumptions!$B$2:$H$3,2,FALSE)</f>
        <v>12221743.886227731</v>
      </c>
      <c r="AL14" s="10">
        <f>HLOOKUP(AL$5,$AC$1:$AF$3,2,FALSE)*INDEX('Pop and Housing Units'!$J$4:$Q$115,MATCH('Relocation Components'!$B14,'Pop and Housing Units'!$Q$4:$Q$115,0),MATCH('Relocation Components'!AL$4,'Pop and Housing Units'!$J$4:$Q$4,0))*HLOOKUP(AL$4,$V$1:$AA$2,2,FALSE)*'Number of Hazard Events'!S14*HLOOKUP(AL$4,Assumptions!$B$2:$H$3,2,FALSE)</f>
        <v>3436242.1459531807</v>
      </c>
      <c r="AM14" s="10">
        <f>HLOOKUP(AM$5,$AC$1:$AF$3,2,FALSE)*INDEX('Pop and Housing Units'!$J$4:$Q$115,MATCH('Relocation Components'!$B14,'Pop and Housing Units'!$Q$4:$Q$115,0),MATCH('Relocation Components'!AM$4,'Pop and Housing Units'!$J$4:$Q$4,0))*HLOOKUP(AM$4,$V$1:$AA$2,2,FALSE)*'Number of Hazard Events'!T14*HLOOKUP(AM$4,Assumptions!$B$2:$H$3,2,FALSE)</f>
        <v>0</v>
      </c>
      <c r="AN14" s="21">
        <f t="shared" si="2"/>
        <v>4649696666.1999855</v>
      </c>
      <c r="AO14" s="21">
        <f t="shared" si="3"/>
        <v>318241323.48260468</v>
      </c>
      <c r="AP14" s="21">
        <f t="shared" si="4"/>
        <v>101250893.85868326</v>
      </c>
      <c r="AQ14" s="21">
        <f t="shared" si="5"/>
        <v>0</v>
      </c>
      <c r="AR14" s="21">
        <f t="shared" si="6"/>
        <v>436558268.34907955</v>
      </c>
      <c r="AS14" s="21">
        <f t="shared" si="7"/>
        <v>126719510.11614442</v>
      </c>
      <c r="AT14" s="21">
        <f t="shared" si="8"/>
        <v>0</v>
      </c>
      <c r="AU14" s="21">
        <f t="shared" si="9"/>
        <v>839851798.11048388</v>
      </c>
      <c r="AV14" s="21">
        <f t="shared" si="10"/>
        <v>173142774.1830852</v>
      </c>
      <c r="AW14" s="21">
        <f t="shared" si="11"/>
        <v>0</v>
      </c>
      <c r="AX14" s="21">
        <f t="shared" si="12"/>
        <v>33095180.17272025</v>
      </c>
      <c r="AY14" s="21">
        <f t="shared" si="13"/>
        <v>11420035.131706219</v>
      </c>
      <c r="AZ14" s="21">
        <f t="shared" si="14"/>
        <v>0</v>
      </c>
      <c r="BA14" s="21">
        <f t="shared" si="15"/>
        <v>33125349.66203114</v>
      </c>
      <c r="BB14" s="21">
        <f t="shared" si="16"/>
        <v>11912273.008973803</v>
      </c>
      <c r="BC14" s="21">
        <f t="shared" si="17"/>
        <v>0</v>
      </c>
      <c r="BD14" s="21">
        <f t="shared" si="18"/>
        <v>5499784.7488024794</v>
      </c>
      <c r="BE14" s="21">
        <f t="shared" si="19"/>
        <v>1546308.9656789314</v>
      </c>
      <c r="BF14" s="21">
        <f t="shared" si="20"/>
        <v>0</v>
      </c>
      <c r="BG14" s="21">
        <f t="shared" si="21"/>
        <v>2092363499.7899938</v>
      </c>
      <c r="BI14" s="21">
        <f t="shared" si="22"/>
        <v>1045020772.3837129</v>
      </c>
      <c r="BJ14" s="21">
        <f t="shared" si="23"/>
        <v>329421469.7802301</v>
      </c>
      <c r="BK14" s="21">
        <f t="shared" si="24"/>
        <v>663702.56235720194</v>
      </c>
      <c r="BL14" s="21">
        <f t="shared" si="25"/>
        <v>1604236527.7105896</v>
      </c>
      <c r="BM14" s="21">
        <f t="shared" si="26"/>
        <v>414520777.5778659</v>
      </c>
      <c r="BN14" s="21">
        <f t="shared" si="27"/>
        <v>1275910.2584456787</v>
      </c>
      <c r="BO14" s="21">
        <f t="shared" si="28"/>
        <v>2738491843.3983636</v>
      </c>
      <c r="BP14" s="21">
        <f t="shared" si="29"/>
        <v>560140434.93394125</v>
      </c>
      <c r="BQ14" s="21">
        <f t="shared" si="30"/>
        <v>853363.13103423454</v>
      </c>
      <c r="BR14" s="21">
        <f t="shared" si="31"/>
        <v>126834633.49044131</v>
      </c>
      <c r="BS14" s="21">
        <f t="shared" si="32"/>
        <v>37551149.909605496</v>
      </c>
      <c r="BT14" s="21">
        <f t="shared" si="33"/>
        <v>276409.26959235658</v>
      </c>
      <c r="BU14" s="21">
        <f t="shared" si="34"/>
        <v>151937179.11472812</v>
      </c>
      <c r="BV14" s="21">
        <f t="shared" si="35"/>
        <v>39031977.481799021</v>
      </c>
      <c r="BW14" s="21">
        <f t="shared" si="36"/>
        <v>268861.3028357143</v>
      </c>
      <c r="BX14" s="21">
        <f t="shared" si="37"/>
        <v>20298609.03663021</v>
      </c>
      <c r="BY14" s="21">
        <f t="shared" si="38"/>
        <v>5298049.825372112</v>
      </c>
      <c r="BZ14" s="21">
        <f t="shared" si="39"/>
        <v>173381.6568753898</v>
      </c>
    </row>
    <row r="15" spans="1:78">
      <c r="A15">
        <f t="shared" si="43"/>
        <v>0.02</v>
      </c>
      <c r="B15" s="18">
        <f t="shared" si="41"/>
        <v>2029</v>
      </c>
      <c r="C15" s="21">
        <f>IF(MOD($B15,10)=0,VLOOKUP($B15,'[1]R1 Analysis'!$B$45:$X$58,23,FALSE),(VLOOKUP(CEILING($B15,10),$B$6:$R$116,COLUMN()-1,FALSE)-VLOOKUP(FLOOR($B15,10),$B$6:$R$116,COLUMN()-1,FALSE))/10+C14)</f>
        <v>20133332.059404351</v>
      </c>
      <c r="D15" s="21">
        <f>IF(MOD($B15,10)=0,VLOOKUP($B15,'[1]R1 Analysis'!$B$45:$X$58,15,FALSE),(VLOOKUP(CEILING($B15,10),$B$6:$R$116,COLUMN()-1,FALSE)-VLOOKUP(FLOOR($B15,10),$B$6:$R$116,COLUMN()-1,FALSE))/10+D14)</f>
        <v>3200245.135919617</v>
      </c>
      <c r="E15" s="21">
        <f>IF(MOD($B15,10)=0,VLOOKUP($B15,'[1]R1 Analysis'!$B$45:$X$58,22,FALSE),(VLOOKUP(CEILING($B15,10),$B$6:$R$116,COLUMN()-1,FALSE)-VLOOKUP(FLOOR($B15,10),$B$6:$R$116,COLUMN()-1,FALSE))/10+E14)</f>
        <v>670351.85461069993</v>
      </c>
      <c r="F15" s="21">
        <f>IF(MOD($B15,10)=0,VLOOKUP($B15,'[1]R2 Analysis'!$B$45:$X$58,8,FALSE),(VLOOKUP(CEILING($B15,10),$B$6:$R$116,COLUMN()-1,FALSE)-VLOOKUP(FLOOR($B15,10),$B$6:$R$116,COLUMN()-1,FALSE))/10+F14)</f>
        <v>199527062.99971423</v>
      </c>
      <c r="G15" s="21">
        <f>IF(MOD($B15,10)=0,VLOOKUP($B15,'[1]R2 Analysis'!$B$45:$X$58,15,FALSE),(VLOOKUP(CEILING($B15,10),$B$6:$R$116,COLUMN()-1,FALSE)-VLOOKUP(FLOOR($B15,10),$B$6:$R$116,COLUMN()-1,FALSE))/10+G14)</f>
        <v>6264466.7598604681</v>
      </c>
      <c r="H15" s="21">
        <f>IF(MOD($B15,10)=0,VLOOKUP($B15,'[1]R2 Analysis'!$B$45:$X$58,22,FALSE),(VLOOKUP(CEILING($B15,10),$B$6:$R$116,COLUMN()-1,FALSE)-VLOOKUP(FLOOR($B15,10),$B$6:$R$116,COLUMN()-1,FALSE))/10+H14)</f>
        <v>1288689.1206703701</v>
      </c>
      <c r="I15" s="21">
        <f>IF(MOD($B15,10)=0,VLOOKUP($B15,'[1]R3 Analysis'!$B$45:$X$58,8,FALSE),(VLOOKUP(CEILING($B15,10),$B$6:$R$116,COLUMN()-1,FALSE)-VLOOKUP(FLOOR($B15,10),$B$6:$R$116,COLUMN()-1,FALSE))/10+I14)</f>
        <v>32626365.013380636</v>
      </c>
      <c r="J15" s="21">
        <f>IF(MOD($B15,10)=0,VLOOKUP($B15,'[1]R3 Analysis'!$B$45:$X$58,15,FALSE),(VLOOKUP(CEILING($B15,10),$B$6:$R$116,COLUMN()-1,FALSE)-VLOOKUP(FLOOR($B15,10),$B$6:$R$116,COLUMN()-1,FALSE))/10+J14)</f>
        <v>2258348.8620000011</v>
      </c>
      <c r="K15" s="21">
        <f>IF(MOD($B15,10)=0,VLOOKUP($B15,'[1]R3 Analysis'!$B$45:$X$58,22,FALSE),(VLOOKUP(CEILING($B15,10),$B$6:$R$116,COLUMN()-1,FALSE)-VLOOKUP(FLOOR($B15,10),$B$6:$R$116,COLUMN()-1,FALSE))/10+K14)</f>
        <v>861912.01344054088</v>
      </c>
      <c r="L15" s="21">
        <f>IF(MOD($B15,10)=0,VLOOKUP($B15,'[1]R4 Analysis'!$B$45:$X$58,8,FALSE),(VLOOKUP(CEILING($B15,10),$B$6:$R$116,COLUMN()-1,FALSE)-VLOOKUP(FLOOR($B15,10),$B$6:$R$116,COLUMN()-1,FALSE))/10+L14)</f>
        <v>20395788.175544221</v>
      </c>
      <c r="M15" s="21">
        <f>IF(MOD($B15,10)=0,VLOOKUP($B15,'[1]R4 Analysis'!$B$45:$X$58,15,FALSE),(VLOOKUP(CEILING($B15,10),$B$6:$R$116,COLUMN()-1,FALSE)-VLOOKUP(FLOOR($B15,10),$B$6:$R$116,COLUMN()-1,FALSE))/10+M14)</f>
        <v>760818.44325484859</v>
      </c>
      <c r="N15" s="21">
        <f>IF(MOD($B15,10)=0,VLOOKUP($B15,'[1]R4 Analysis'!$B$45:$X$58,22,FALSE),(VLOOKUP(CEILING($B15,10),$B$6:$R$116,COLUMN()-1,FALSE)-VLOOKUP(FLOOR($B15,10),$B$6:$R$116,COLUMN()-1,FALSE))/10+N14)</f>
        <v>279178.06743494072</v>
      </c>
      <c r="O15" s="21">
        <f>IF(MOD($B15,10)=0,VLOOKUP($B15,'[1]R5 Analysis'!$B$45:$X$58,8,FALSE),(VLOOKUP(CEILING($B15,10),$B$6:$R$116,COLUMN()-1,FALSE)-VLOOKUP(FLOOR($B15,10),$B$6:$R$116,COLUMN()-1,FALSE))/10+O14)</f>
        <v>45651675.002299994</v>
      </c>
      <c r="P15" s="21">
        <f>IF(MOD($B15,10)=0,VLOOKUP($B15,'[1]R5 Analysis'!$B$45:$X$58,15,FALSE),(VLOOKUP(CEILING($B15,10),$B$6:$R$116,COLUMN()-1,FALSE)-VLOOKUP(FLOOR($B15,10),$B$6:$R$116,COLUMN()-1,FALSE))/10+P14)</f>
        <v>654501.4994507588</v>
      </c>
      <c r="Q15" s="21">
        <f>IF(MOD($B15,10)=0,VLOOKUP($B15,'[1]R5 Analysis'!$B$45:$X$58,22,FALSE),(VLOOKUP(CEILING($B15,10),$B$6:$R$116,COLUMN()-1,FALSE)-VLOOKUP(FLOOR($B15,10),$B$6:$R$116,COLUMN()-1,FALSE))/10+Q14)</f>
        <v>271553.22769591841</v>
      </c>
      <c r="R15" s="21">
        <f>IF(MOD($B15,10)=0,VLOOKUP($B15,'[1]R6 Analysis'!$B$45:$X$58,8,FALSE),(VLOOKUP(CEILING($B15,10),$B$6:$R$116,COLUMN()-1,FALSE)-VLOOKUP(FLOOR($B15,10),$B$6:$R$116,COLUMN()-1,FALSE))/10+R14)</f>
        <v>2603135.4424250005</v>
      </c>
      <c r="S15" s="21">
        <f>IF(MOD($B15,10)=0,VLOOKUP($B15,'[1]R6 Analysis'!$B$45:$X$58,15,FALSE),(VLOOKUP(CEILING($B15,10),$B$6:$T$116,COLUMN()-1,FALSE)-VLOOKUP(FLOOR($B15,10),$B$6:$T$116,COLUMN()-1,FALSE))/10+S14)</f>
        <v>318644.41846999998</v>
      </c>
      <c r="T15" s="21">
        <f>IF(MOD($B15,10)=0,VLOOKUP($B15,'[1]R6 Analysis'!$B$45:$X$58,22,FALSE),(VLOOKUP(CEILING($B15,10),$B$6:$T$116,COLUMN()-1,FALSE)-VLOOKUP(FLOOR($B15,10),$B$6:$T$116,COLUMN()-1,FALSE))/10+T14)</f>
        <v>175116.27096786437</v>
      </c>
      <c r="U15" s="21">
        <f t="shared" si="40"/>
        <v>337941184.36654443</v>
      </c>
      <c r="V15" s="10">
        <f>HLOOKUP(V$5,$AC$1:$AF$3,2,FALSE)*INDEX('Pop and Housing Units'!$J$4:$Q$115,MATCH('Relocation Components'!$B15,'Pop and Housing Units'!$Q$4:$Q$115,0),MATCH('Relocation Components'!V$4,'Pop and Housing Units'!$J$4:$Q$4,0))*HLOOKUP(V$4,$V$1:$AA$2,2,FALSE)*'Number of Hazard Events'!C15*HLOOKUP(V$4,Assumptions!$B$2:$H$3,2,FALSE)</f>
        <v>723867847.9710772</v>
      </c>
      <c r="W15" s="10">
        <f>HLOOKUP(W$5,$AC$1:$AF$3,2,FALSE)*INDEX('Pop and Housing Units'!$J$4:$Q$115,MATCH('Relocation Components'!$B15,'Pop and Housing Units'!$Q$4:$Q$115,0),MATCH('Relocation Components'!W$4,'Pop and Housing Units'!$J$4:$Q$4,0))*HLOOKUP(W$4,$V$1:$AA$2,2,FALSE)*'Number of Hazard Events'!D15*HLOOKUP(W$4,Assumptions!$B$2:$H$3,2,FALSE)</f>
        <v>230281908.37188038</v>
      </c>
      <c r="X15" s="10">
        <f>HLOOKUP(X$5,$AC$1:$AF$3,2,FALSE)*INDEX('Pop and Housing Units'!$J$4:$Q$115,MATCH('Relocation Components'!$B15,'Pop and Housing Units'!$Q$4:$Q$115,0),MATCH('Relocation Components'!X$4,'Pop and Housing Units'!$J$4:$Q$4,0))*HLOOKUP(X$4,$V$1:$AA$2,2,FALSE)*'Number of Hazard Events'!E15*HLOOKUP(X$4,Assumptions!$B$2:$H$3,2,FALSE)</f>
        <v>0</v>
      </c>
      <c r="Y15" s="10">
        <f>HLOOKUP(Y$5,$AC$1:$AF$3,2,FALSE)*INDEX('Pop and Housing Units'!$J$4:$Q$115,MATCH('Relocation Components'!$B15,'Pop and Housing Units'!$Q$4:$Q$115,0),MATCH('Relocation Components'!Y$4,'Pop and Housing Units'!$J$4:$Q$4,0))*HLOOKUP(Y$4,$V$1:$AA$2,2,FALSE)*'Number of Hazard Events'!F15*HLOOKUP(Y$4,Assumptions!$B$2:$H$3,2,FALSE)</f>
        <v>989960149.98120117</v>
      </c>
      <c r="Z15" s="10">
        <f>HLOOKUP(Z$5,$AC$1:$AF$3,2,FALSE)*INDEX('Pop and Housing Units'!$J$4:$Q$115,MATCH('Relocation Components'!$B15,'Pop and Housing Units'!$Q$4:$Q$115,0),MATCH('Relocation Components'!Z$4,'Pop and Housing Units'!$J$4:$Q$4,0))*HLOOKUP(Z$4,$V$1:$AA$2,2,FALSE)*'Number of Hazard Events'!G15*HLOOKUP(Z$4,Assumptions!$B$2:$H$3,2,FALSE)</f>
        <v>287355108.20108867</v>
      </c>
      <c r="AA15" s="10">
        <f>HLOOKUP(AA$5,$AC$1:$AF$3,2,FALSE)*INDEX('Pop and Housing Units'!$J$4:$Q$115,MATCH('Relocation Components'!$B15,'Pop and Housing Units'!$Q$4:$Q$115,0),MATCH('Relocation Components'!AA$4,'Pop and Housing Units'!$J$4:$Q$4,0))*HLOOKUP(AA$4,$V$1:$AA$2,2,FALSE)*'Number of Hazard Events'!H15*HLOOKUP(AA$4,Assumptions!$B$2:$H$3,2,FALSE)</f>
        <v>0</v>
      </c>
      <c r="AB15" s="10">
        <f>HLOOKUP(AB$5,$AC$1:$AF$3,2,FALSE)*INDEX('Pop and Housing Units'!$J$4:$Q$115,MATCH('Relocation Components'!$B15,'Pop and Housing Units'!$Q$4:$Q$115,0),MATCH('Relocation Components'!AB$4,'Pop and Housing Units'!$J$4:$Q$4,0))*HLOOKUP(AB$4,$V$1:$AA$2,2,FALSE)*'Number of Hazard Events'!I15*HLOOKUP(AB$4,Assumptions!$B$2:$H$3,2,FALSE)</f>
        <v>1909929432.81195</v>
      </c>
      <c r="AC15" s="10">
        <f>HLOOKUP(AC$5,$AC$1:$AF$3,2,FALSE)*INDEX('Pop and Housing Units'!$J$4:$Q$115,MATCH('Relocation Components'!$B15,'Pop and Housing Units'!$Q$4:$Q$115,0),MATCH('Relocation Components'!AC$4,'Pop and Housing Units'!$J$4:$Q$4,0))*HLOOKUP(AC$4,$V$1:$AA$2,2,FALSE)*'Number of Hazard Events'!J15*HLOOKUP(AC$4,Assumptions!$B$2:$H$3,2,FALSE)</f>
        <v>393749673.18269116</v>
      </c>
      <c r="AD15" s="10">
        <f>HLOOKUP(AD$5,$AC$1:$AF$3,2,FALSE)*INDEX('Pop and Housing Units'!$J$4:$Q$115,MATCH('Relocation Components'!$B15,'Pop and Housing Units'!$Q$4:$Q$115,0),MATCH('Relocation Components'!AD$4,'Pop and Housing Units'!$J$4:$Q$4,0))*HLOOKUP(AD$4,$V$1:$AA$2,2,FALSE)*'Number of Hazard Events'!K15*HLOOKUP(AD$4,Assumptions!$B$2:$H$3,2,FALSE)</f>
        <v>0</v>
      </c>
      <c r="AE15" s="10">
        <f>HLOOKUP(AE$5,$AC$1:$AF$3,2,FALSE)*INDEX('Pop and Housing Units'!$J$4:$Q$115,MATCH('Relocation Components'!$B15,'Pop and Housing Units'!$Q$4:$Q$115,0),MATCH('Relocation Components'!AE$4,'Pop and Housing Units'!$J$4:$Q$4,0))*HLOOKUP(AE$4,$V$1:$AA$2,2,FALSE)*'Number of Hazard Events'!L15*HLOOKUP(AE$4,Assumptions!$B$2:$H$3,2,FALSE)</f>
        <v>74877484.737290427</v>
      </c>
      <c r="AF15" s="10">
        <f>HLOOKUP(AF$5,$AC$1:$AF$3,2,FALSE)*INDEX('Pop and Housing Units'!$J$4:$Q$115,MATCH('Relocation Components'!$B15,'Pop and Housing Units'!$Q$4:$Q$115,0),MATCH('Relocation Components'!AF$4,'Pop and Housing Units'!$J$4:$Q$4,0))*HLOOKUP(AF$4,$V$1:$AA$2,2,FALSE)*'Number of Hazard Events'!M15*HLOOKUP(AF$4,Assumptions!$B$2:$H$3,2,FALSE)</f>
        <v>25839590.435174864</v>
      </c>
      <c r="AG15" s="10">
        <f>HLOOKUP(AG$5,$AC$1:$AF$3,2,FALSE)*INDEX('Pop and Housing Units'!$J$4:$Q$115,MATCH('Relocation Components'!$B15,'Pop and Housing Units'!$Q$4:$Q$115,0),MATCH('Relocation Components'!AG$4,'Pop and Housing Units'!$J$4:$Q$4,0))*HLOOKUP(AG$4,$V$1:$AA$2,2,FALSE)*'Number of Hazard Events'!N15*HLOOKUP(AG$4,Assumptions!$B$2:$H$3,2,FALSE)</f>
        <v>0</v>
      </c>
      <c r="AH15" s="10">
        <f>HLOOKUP(AH$5,$AC$1:$AF$3,2,FALSE)*INDEX('Pop and Housing Units'!$J$4:$Q$115,MATCH('Relocation Components'!$B15,'Pop and Housing Units'!$Q$4:$Q$115,0),MATCH('Relocation Components'!AH$4,'Pop and Housing Units'!$J$4:$Q$4,0))*HLOOKUP(AH$4,$V$1:$AA$2,2,FALSE)*'Number of Hazard Events'!O15*HLOOKUP(AH$4,Assumptions!$B$2:$H$3,2,FALSE)</f>
        <v>75007656.560836613</v>
      </c>
      <c r="AI15" s="10">
        <f>HLOOKUP(AI$5,$AC$1:$AF$3,2,FALSE)*INDEX('Pop and Housing Units'!$J$4:$Q$115,MATCH('Relocation Components'!$B15,'Pop and Housing Units'!$Q$4:$Q$115,0),MATCH('Relocation Components'!AI$4,'Pop and Housing Units'!$J$4:$Q$4,0))*HLOOKUP(AI$4,$V$1:$AA$2,2,FALSE)*'Number of Hazard Events'!P15*HLOOKUP(AI$4,Assumptions!$B$2:$H$3,2,FALSE)</f>
        <v>26975250.64383753</v>
      </c>
      <c r="AJ15" s="10">
        <f>HLOOKUP(AJ$5,$AC$1:$AF$3,2,FALSE)*INDEX('Pop and Housing Units'!$J$4:$Q$115,MATCH('Relocation Components'!$B15,'Pop and Housing Units'!$Q$4:$Q$115,0),MATCH('Relocation Components'!AJ$4,'Pop and Housing Units'!$J$4:$Q$4,0))*HLOOKUP(AJ$4,$V$1:$AA$2,2,FALSE)*'Number of Hazard Events'!Q15*HLOOKUP(AJ$4,Assumptions!$B$2:$H$3,2,FALSE)</f>
        <v>0</v>
      </c>
      <c r="AK15" s="10">
        <f>HLOOKUP(AK$5,$AC$1:$AF$3,2,FALSE)*INDEX('Pop and Housing Units'!$J$4:$Q$115,MATCH('Relocation Components'!$B15,'Pop and Housing Units'!$Q$4:$Q$115,0),MATCH('Relocation Components'!AK$4,'Pop and Housing Units'!$J$4:$Q$4,0))*HLOOKUP(AK$4,$V$1:$AA$2,2,FALSE)*'Number of Hazard Events'!R15*HLOOKUP(AK$4,Assumptions!$B$2:$H$3,2,FALSE)</f>
        <v>12468525.902872803</v>
      </c>
      <c r="AL15" s="10">
        <f>HLOOKUP(AL$5,$AC$1:$AF$3,2,FALSE)*INDEX('Pop and Housing Units'!$J$4:$Q$115,MATCH('Relocation Components'!$B15,'Pop and Housing Units'!$Q$4:$Q$115,0),MATCH('Relocation Components'!AL$4,'Pop and Housing Units'!$J$4:$Q$4,0))*HLOOKUP(AL$4,$V$1:$AA$2,2,FALSE)*'Number of Hazard Events'!S15*HLOOKUP(AL$4,Assumptions!$B$2:$H$3,2,FALSE)</f>
        <v>3505142.0179186082</v>
      </c>
      <c r="AM15" s="10">
        <f>HLOOKUP(AM$5,$AC$1:$AF$3,2,FALSE)*INDEX('Pop and Housing Units'!$J$4:$Q$115,MATCH('Relocation Components'!$B15,'Pop and Housing Units'!$Q$4:$Q$115,0),MATCH('Relocation Components'!AM$4,'Pop and Housing Units'!$J$4:$Q$4,0))*HLOOKUP(AM$4,$V$1:$AA$2,2,FALSE)*'Number of Hazard Events'!T15*HLOOKUP(AM$4,Assumptions!$B$2:$H$3,2,FALSE)</f>
        <v>0</v>
      </c>
      <c r="AN15" s="21">
        <f t="shared" si="2"/>
        <v>4753817770.8178205</v>
      </c>
      <c r="AO15" s="21">
        <f t="shared" si="3"/>
        <v>325740531.58698475</v>
      </c>
      <c r="AP15" s="21">
        <f t="shared" si="4"/>
        <v>103626858.76734617</v>
      </c>
      <c r="AQ15" s="21">
        <f t="shared" si="5"/>
        <v>0</v>
      </c>
      <c r="AR15" s="21">
        <f t="shared" si="6"/>
        <v>445482067.49154055</v>
      </c>
      <c r="AS15" s="21">
        <f t="shared" si="7"/>
        <v>129309798.6904899</v>
      </c>
      <c r="AT15" s="21">
        <f t="shared" si="8"/>
        <v>0</v>
      </c>
      <c r="AU15" s="21">
        <f t="shared" si="9"/>
        <v>859468244.76537752</v>
      </c>
      <c r="AV15" s="21">
        <f t="shared" si="10"/>
        <v>177187352.93221101</v>
      </c>
      <c r="AW15" s="21">
        <f t="shared" si="11"/>
        <v>0</v>
      </c>
      <c r="AX15" s="21">
        <f t="shared" si="12"/>
        <v>33694868.131780691</v>
      </c>
      <c r="AY15" s="21">
        <f t="shared" si="13"/>
        <v>11627815.695828689</v>
      </c>
      <c r="AZ15" s="21">
        <f t="shared" si="14"/>
        <v>0</v>
      </c>
      <c r="BA15" s="21">
        <f t="shared" si="15"/>
        <v>33753445.452376477</v>
      </c>
      <c r="BB15" s="21">
        <f t="shared" si="16"/>
        <v>12138862.789726889</v>
      </c>
      <c r="BC15" s="21">
        <f t="shared" si="17"/>
        <v>0</v>
      </c>
      <c r="BD15" s="21">
        <f t="shared" si="18"/>
        <v>5610836.6562927617</v>
      </c>
      <c r="BE15" s="21">
        <f t="shared" si="19"/>
        <v>1577313.9080633738</v>
      </c>
      <c r="BF15" s="21">
        <f t="shared" si="20"/>
        <v>0</v>
      </c>
      <c r="BG15" s="21">
        <f t="shared" si="21"/>
        <v>2139217996.8680184</v>
      </c>
      <c r="BI15" s="21">
        <f t="shared" si="22"/>
        <v>1069741711.6174663</v>
      </c>
      <c r="BJ15" s="21">
        <f t="shared" si="23"/>
        <v>337109012.27514619</v>
      </c>
      <c r="BK15" s="21">
        <f t="shared" si="24"/>
        <v>670351.85461069993</v>
      </c>
      <c r="BL15" s="21">
        <f t="shared" si="25"/>
        <v>1634969280.4724557</v>
      </c>
      <c r="BM15" s="21">
        <f t="shared" si="26"/>
        <v>422929373.65143901</v>
      </c>
      <c r="BN15" s="21">
        <f t="shared" si="27"/>
        <v>1288689.1206703701</v>
      </c>
      <c r="BO15" s="21">
        <f t="shared" si="28"/>
        <v>2802024042.5907083</v>
      </c>
      <c r="BP15" s="21">
        <f t="shared" si="29"/>
        <v>573195374.97690213</v>
      </c>
      <c r="BQ15" s="21">
        <f t="shared" si="30"/>
        <v>861912.01344054088</v>
      </c>
      <c r="BR15" s="21">
        <f t="shared" si="31"/>
        <v>128968141.04461534</v>
      </c>
      <c r="BS15" s="21">
        <f t="shared" si="32"/>
        <v>38228224.574258402</v>
      </c>
      <c r="BT15" s="21">
        <f t="shared" si="33"/>
        <v>279178.06743494072</v>
      </c>
      <c r="BU15" s="21">
        <f t="shared" si="34"/>
        <v>154412777.01551309</v>
      </c>
      <c r="BV15" s="21">
        <f t="shared" si="35"/>
        <v>39768614.933015175</v>
      </c>
      <c r="BW15" s="21">
        <f t="shared" si="36"/>
        <v>271553.22769591841</v>
      </c>
      <c r="BX15" s="21">
        <f t="shared" si="37"/>
        <v>20682498.001590565</v>
      </c>
      <c r="BY15" s="21">
        <f t="shared" si="38"/>
        <v>5401100.3444519816</v>
      </c>
      <c r="BZ15" s="21">
        <f t="shared" si="39"/>
        <v>175116.27096786437</v>
      </c>
    </row>
    <row r="16" spans="1:78">
      <c r="A16">
        <f t="shared" si="43"/>
        <v>0.02</v>
      </c>
      <c r="B16" s="18">
        <f t="shared" si="41"/>
        <v>2030</v>
      </c>
      <c r="C16" s="21">
        <f>IF(MOD($B16,10)=0,VLOOKUP($B16,'[1]R1 Analysis'!$B$45:$X$58,23,FALSE),(VLOOKUP(CEILING($B16,10),$B$6:$R$116,COLUMN()-1,FALSE)-VLOOKUP(FLOOR($B16,10),$B$6:$R$116,COLUMN()-1,FALSE))/10+C15)</f>
        <v>20690156.290155269</v>
      </c>
      <c r="D16" s="21">
        <f>IF(MOD($B16,10)=0,VLOOKUP($B16,'[1]R1 Analysis'!$B$45:$X$58,15,FALSE),(VLOOKUP(CEILING($B16,10),$B$6:$R$116,COLUMN()-1,FALSE)-VLOOKUP(FLOOR($B16,10),$B$6:$R$116,COLUMN()-1,FALSE))/10+D15)</f>
        <v>3231900.7029218427</v>
      </c>
      <c r="E16" s="21">
        <f>IF(MOD($B16,10)=0,VLOOKUP($B16,'[1]R1 Analysis'!$B$45:$X$58,22,FALSE),(VLOOKUP(CEILING($B16,10),$B$6:$R$116,COLUMN()-1,FALSE)-VLOOKUP(FLOOR($B16,10),$B$6:$R$116,COLUMN()-1,FALSE))/10+E15)</f>
        <v>677001.14686419745</v>
      </c>
      <c r="F16" s="21">
        <f>IF(MOD($B16,10)=0,VLOOKUP($B16,'[1]R2 Analysis'!$B$45:$X$58,8,FALSE),(VLOOKUP(CEILING($B16,10),$B$6:$R$116,COLUMN()-1,FALSE)-VLOOKUP(FLOOR($B16,10),$B$6:$R$116,COLUMN()-1,FALSE))/10+F15)</f>
        <v>201505351.85809526</v>
      </c>
      <c r="G16" s="21">
        <f>IF(MOD($B16,10)=0,VLOOKUP($B16,'[1]R2 Analysis'!$B$45:$X$58,15,FALSE),(VLOOKUP(CEILING($B16,10),$B$6:$R$116,COLUMN()-1,FALSE)-VLOOKUP(FLOOR($B16,10),$B$6:$R$116,COLUMN()-1,FALSE))/10+G15)</f>
        <v>6326577.4272093028</v>
      </c>
      <c r="H16" s="21">
        <f>IF(MOD($B16,10)=0,VLOOKUP($B16,'[1]R2 Analysis'!$B$45:$X$58,22,FALSE),(VLOOKUP(CEILING($B16,10),$B$6:$R$116,COLUMN()-1,FALSE)-VLOOKUP(FLOOR($B16,10),$B$6:$R$116,COLUMN()-1,FALSE))/10+H15)</f>
        <v>1301467.9828950618</v>
      </c>
      <c r="I16" s="21">
        <f>IF(MOD($B16,10)=0,VLOOKUP($B16,'[1]R3 Analysis'!$B$45:$X$58,8,FALSE),(VLOOKUP(CEILING($B16,10),$B$6:$R$116,COLUMN()-1,FALSE)-VLOOKUP(FLOOR($B16,10),$B$6:$R$116,COLUMN()-1,FALSE))/10+I15)</f>
        <v>32950013.873290326</v>
      </c>
      <c r="J16" s="21">
        <f>IF(MOD($B16,10)=0,VLOOKUP($B16,'[1]R3 Analysis'!$B$45:$X$58,15,FALSE),(VLOOKUP(CEILING($B16,10),$B$6:$R$116,COLUMN()-1,FALSE)-VLOOKUP(FLOOR($B16,10),$B$6:$R$116,COLUMN()-1,FALSE))/10+J15)</f>
        <v>2280757.38</v>
      </c>
      <c r="K16" s="21">
        <f>IF(MOD($B16,10)=0,VLOOKUP($B16,'[1]R3 Analysis'!$B$45:$X$58,22,FALSE),(VLOOKUP(CEILING($B16,10),$B$6:$R$116,COLUMN()-1,FALSE)-VLOOKUP(FLOOR($B16,10),$B$6:$R$116,COLUMN()-1,FALSE))/10+K15)</f>
        <v>870460.89584684686</v>
      </c>
      <c r="L16" s="21">
        <f>IF(MOD($B16,10)=0,VLOOKUP($B16,'[1]R4 Analysis'!$B$45:$X$58,8,FALSE),(VLOOKUP(CEILING($B16,10),$B$6:$R$116,COLUMN()-1,FALSE)-VLOOKUP(FLOOR($B16,10),$B$6:$R$116,COLUMN()-1,FALSE))/10+L15)</f>
        <v>20596967.861634616</v>
      </c>
      <c r="M16" s="21">
        <f>IF(MOD($B16,10)=0,VLOOKUP($B16,'[1]R4 Analysis'!$B$45:$X$58,15,FALSE),(VLOOKUP(CEILING($B16,10),$B$6:$R$116,COLUMN()-1,FALSE)-VLOOKUP(FLOOR($B16,10),$B$6:$R$116,COLUMN()-1,FALSE))/10+M15)</f>
        <v>768377.95684646454</v>
      </c>
      <c r="N16" s="21">
        <f>IF(MOD($B16,10)=0,VLOOKUP($B16,'[1]R4 Analysis'!$B$45:$X$58,22,FALSE),(VLOOKUP(CEILING($B16,10),$B$6:$R$116,COLUMN()-1,FALSE)-VLOOKUP(FLOOR($B16,10),$B$6:$R$116,COLUMN()-1,FALSE))/10+N15)</f>
        <v>281946.86527752504</v>
      </c>
      <c r="O16" s="21">
        <f>IF(MOD($B16,10)=0,VLOOKUP($B16,'[1]R5 Analysis'!$B$45:$X$58,8,FALSE),(VLOOKUP(CEILING($B16,10),$B$6:$R$116,COLUMN()-1,FALSE)-VLOOKUP(FLOOR($B16,10),$B$6:$R$116,COLUMN()-1,FALSE))/10+O15)</f>
        <v>46103408.689749993</v>
      </c>
      <c r="P16" s="21">
        <f>IF(MOD($B16,10)=0,VLOOKUP($B16,'[1]R5 Analysis'!$B$45:$X$58,15,FALSE),(VLOOKUP(CEILING($B16,10),$B$6:$R$116,COLUMN()-1,FALSE)-VLOOKUP(FLOOR($B16,10),$B$6:$R$116,COLUMN()-1,FALSE))/10+P15)</f>
        <v>661016.32379586203</v>
      </c>
      <c r="Q16" s="21">
        <f>IF(MOD($B16,10)=0,VLOOKUP($B16,'[1]R5 Analysis'!$B$45:$X$58,22,FALSE),(VLOOKUP(CEILING($B16,10),$B$6:$R$116,COLUMN()-1,FALSE)-VLOOKUP(FLOOR($B16,10),$B$6:$R$116,COLUMN()-1,FALSE))/10+Q15)</f>
        <v>274245.15255612246</v>
      </c>
      <c r="R16" s="21">
        <f>IF(MOD($B16,10)=0,VLOOKUP($B16,'[1]R6 Analysis'!$B$45:$X$58,8,FALSE),(VLOOKUP(CEILING($B16,10),$B$6:$R$116,COLUMN()-1,FALSE)-VLOOKUP(FLOOR($B16,10),$B$6:$R$116,COLUMN()-1,FALSE))/10+R15)</f>
        <v>2629190.48325</v>
      </c>
      <c r="S16" s="21">
        <f>IF(MOD($B16,10)=0,VLOOKUP($B16,'[1]R6 Analysis'!$B$45:$X$58,15,FALSE),(VLOOKUP(CEILING($B16,10),$B$6:$T$116,COLUMN()-1,FALSE)-VLOOKUP(FLOOR($B16,10),$B$6:$T$116,COLUMN()-1,FALSE))/10+S15)</f>
        <v>321790.12320000003</v>
      </c>
      <c r="T16" s="21">
        <f>IF(MOD($B16,10)=0,VLOOKUP($B16,'[1]R6 Analysis'!$B$45:$X$58,22,FALSE),(VLOOKUP(CEILING($B16,10),$B$6:$T$116,COLUMN()-1,FALSE)-VLOOKUP(FLOOR($B16,10),$B$6:$T$116,COLUMN()-1,FALSE))/10+T15)</f>
        <v>176850.885060339</v>
      </c>
      <c r="U16" s="21">
        <f t="shared" si="40"/>
        <v>341647481.8986491</v>
      </c>
      <c r="V16" s="10">
        <f>HLOOKUP(V$5,$AC$1:$AF$3,2,FALSE)*INDEX('Pop and Housing Units'!$J$4:$Q$115,MATCH('Relocation Components'!$B16,'Pop and Housing Units'!$Q$4:$Q$115,0),MATCH('Relocation Components'!V$4,'Pop and Housing Units'!$J$4:$Q$4,0))*HLOOKUP(V$4,$V$1:$AA$2,2,FALSE)*'Number of Hazard Events'!C16*HLOOKUP(V$4,Assumptions!$B$2:$H$3,2,FALSE)</f>
        <v>741204359.01047289</v>
      </c>
      <c r="W16" s="10">
        <f>HLOOKUP(W$5,$AC$1:$AF$3,2,FALSE)*INDEX('Pop and Housing Units'!$J$4:$Q$115,MATCH('Relocation Components'!$B16,'Pop and Housing Units'!$Q$4:$Q$115,0),MATCH('Relocation Components'!W$4,'Pop and Housing Units'!$J$4:$Q$4,0))*HLOOKUP(W$4,$V$1:$AA$2,2,FALSE)*'Number of Hazard Events'!D16*HLOOKUP(W$4,Assumptions!$B$2:$H$3,2,FALSE)</f>
        <v>235774894.050906</v>
      </c>
      <c r="X16" s="10">
        <f>HLOOKUP(X$5,$AC$1:$AF$3,2,FALSE)*INDEX('Pop and Housing Units'!$J$4:$Q$115,MATCH('Relocation Components'!$B16,'Pop and Housing Units'!$Q$4:$Q$115,0),MATCH('Relocation Components'!X$4,'Pop and Housing Units'!$J$4:$Q$4,0))*HLOOKUP(X$4,$V$1:$AA$2,2,FALSE)*'Number of Hazard Events'!E16*HLOOKUP(X$4,Assumptions!$B$2:$H$3,2,FALSE)</f>
        <v>0</v>
      </c>
      <c r="Y16" s="10">
        <f>HLOOKUP(Y$5,$AC$1:$AF$3,2,FALSE)*INDEX('Pop and Housing Units'!$J$4:$Q$115,MATCH('Relocation Components'!$B16,'Pop and Housing Units'!$Q$4:$Q$115,0),MATCH('Relocation Components'!Y$4,'Pop and Housing Units'!$J$4:$Q$4,0))*HLOOKUP(Y$4,$V$1:$AA$2,2,FALSE)*'Number of Hazard Events'!F16*HLOOKUP(Y$4,Assumptions!$B$2:$H$3,2,FALSE)</f>
        <v>1010502255.4967597</v>
      </c>
      <c r="Z16" s="10">
        <f>HLOOKUP(Z$5,$AC$1:$AF$3,2,FALSE)*INDEX('Pop and Housing Units'!$J$4:$Q$115,MATCH('Relocation Components'!$B16,'Pop and Housing Units'!$Q$4:$Q$115,0),MATCH('Relocation Components'!Z$4,'Pop and Housing Units'!$J$4:$Q$4,0))*HLOOKUP(Z$4,$V$1:$AA$2,2,FALSE)*'Number of Hazard Events'!G16*HLOOKUP(Z$4,Assumptions!$B$2:$H$3,2,FALSE)</f>
        <v>293317813.69371629</v>
      </c>
      <c r="AA16" s="10">
        <f>HLOOKUP(AA$5,$AC$1:$AF$3,2,FALSE)*INDEX('Pop and Housing Units'!$J$4:$Q$115,MATCH('Relocation Components'!$B16,'Pop and Housing Units'!$Q$4:$Q$115,0),MATCH('Relocation Components'!AA$4,'Pop and Housing Units'!$J$4:$Q$4,0))*HLOOKUP(AA$4,$V$1:$AA$2,2,FALSE)*'Number of Hazard Events'!H16*HLOOKUP(AA$4,Assumptions!$B$2:$H$3,2,FALSE)</f>
        <v>0</v>
      </c>
      <c r="AB16" s="10">
        <f>HLOOKUP(AB$5,$AC$1:$AF$3,2,FALSE)*INDEX('Pop and Housing Units'!$J$4:$Q$115,MATCH('Relocation Components'!$B16,'Pop and Housing Units'!$Q$4:$Q$115,0),MATCH('Relocation Components'!AB$4,'Pop and Housing Units'!$J$4:$Q$4,0))*HLOOKUP(AB$4,$V$1:$AA$2,2,FALSE)*'Number of Hazard Events'!I16*HLOOKUP(AB$4,Assumptions!$B$2:$H$3,2,FALSE)</f>
        <v>1955272232.5124328</v>
      </c>
      <c r="AC16" s="10">
        <f>HLOOKUP(AC$5,$AC$1:$AF$3,2,FALSE)*INDEX('Pop and Housing Units'!$J$4:$Q$115,MATCH('Relocation Components'!$B16,'Pop and Housing Units'!$Q$4:$Q$115,0),MATCH('Relocation Components'!AC$4,'Pop and Housing Units'!$J$4:$Q$4,0))*HLOOKUP(AC$4,$V$1:$AA$2,2,FALSE)*'Number of Hazard Events'!J16*HLOOKUP(AC$4,Assumptions!$B$2:$H$3,2,FALSE)</f>
        <v>403098576.23660862</v>
      </c>
      <c r="AD16" s="10">
        <f>HLOOKUP(AD$5,$AC$1:$AF$3,2,FALSE)*INDEX('Pop and Housing Units'!$J$4:$Q$115,MATCH('Relocation Components'!$B16,'Pop and Housing Units'!$Q$4:$Q$115,0),MATCH('Relocation Components'!AD$4,'Pop and Housing Units'!$J$4:$Q$4,0))*HLOOKUP(AD$4,$V$1:$AA$2,2,FALSE)*'Number of Hazard Events'!K16*HLOOKUP(AD$4,Assumptions!$B$2:$H$3,2,FALSE)</f>
        <v>0</v>
      </c>
      <c r="AE16" s="10">
        <f>HLOOKUP(AE$5,$AC$1:$AF$3,2,FALSE)*INDEX('Pop and Housing Units'!$J$4:$Q$115,MATCH('Relocation Components'!$B16,'Pop and Housing Units'!$Q$4:$Q$115,0),MATCH('Relocation Components'!AE$4,'Pop and Housing Units'!$J$4:$Q$4,0))*HLOOKUP(AE$4,$V$1:$AA$2,2,FALSE)*'Number of Hazard Events'!L16*HLOOKUP(AE$4,Assumptions!$B$2:$H$3,2,FALSE)</f>
        <v>76221960.844778091</v>
      </c>
      <c r="AF16" s="10">
        <f>HLOOKUP(AF$5,$AC$1:$AF$3,2,FALSE)*INDEX('Pop and Housing Units'!$J$4:$Q$115,MATCH('Relocation Components'!$B16,'Pop and Housing Units'!$Q$4:$Q$115,0),MATCH('Relocation Components'!AF$4,'Pop and Housing Units'!$J$4:$Q$4,0))*HLOOKUP(AF$4,$V$1:$AA$2,2,FALSE)*'Number of Hazard Events'!M16*HLOOKUP(AF$4,Assumptions!$B$2:$H$3,2,FALSE)</f>
        <v>26305439.510151315</v>
      </c>
      <c r="AG16" s="10">
        <f>HLOOKUP(AG$5,$AC$1:$AF$3,2,FALSE)*INDEX('Pop and Housing Units'!$J$4:$Q$115,MATCH('Relocation Components'!$B16,'Pop and Housing Units'!$Q$4:$Q$115,0),MATCH('Relocation Components'!AG$4,'Pop and Housing Units'!$J$4:$Q$4,0))*HLOOKUP(AG$4,$V$1:$AA$2,2,FALSE)*'Number of Hazard Events'!N16*HLOOKUP(AG$4,Assumptions!$B$2:$H$3,2,FALSE)</f>
        <v>0</v>
      </c>
      <c r="AH16" s="10">
        <f>HLOOKUP(AH$5,$AC$1:$AF$3,2,FALSE)*INDEX('Pop and Housing Units'!$J$4:$Q$115,MATCH('Relocation Components'!$B16,'Pop and Housing Units'!$Q$4:$Q$115,0),MATCH('Relocation Components'!AH$4,'Pop and Housing Units'!$J$4:$Q$4,0))*HLOOKUP(AH$4,$V$1:$AA$2,2,FALSE)*'Number of Hazard Events'!O16*HLOOKUP(AH$4,Assumptions!$B$2:$H$3,2,FALSE)</f>
        <v>76416488.312194824</v>
      </c>
      <c r="AI16" s="10">
        <f>HLOOKUP(AI$5,$AC$1:$AF$3,2,FALSE)*INDEX('Pop and Housing Units'!$J$4:$Q$115,MATCH('Relocation Components'!$B16,'Pop and Housing Units'!$Q$4:$Q$115,0),MATCH('Relocation Components'!AI$4,'Pop and Housing Units'!$J$4:$Q$4,0))*HLOOKUP(AI$4,$V$1:$AA$2,2,FALSE)*'Number of Hazard Events'!P16*HLOOKUP(AI$4,Assumptions!$B$2:$H$3,2,FALSE)</f>
        <v>27483509.341100615</v>
      </c>
      <c r="AJ16" s="10">
        <f>HLOOKUP(AJ$5,$AC$1:$AF$3,2,FALSE)*INDEX('Pop and Housing Units'!$J$4:$Q$115,MATCH('Relocation Components'!$B16,'Pop and Housing Units'!$Q$4:$Q$115,0),MATCH('Relocation Components'!AJ$4,'Pop and Housing Units'!$J$4:$Q$4,0))*HLOOKUP(AJ$4,$V$1:$AA$2,2,FALSE)*'Number of Hazard Events'!Q16*HLOOKUP(AJ$4,Assumptions!$B$2:$H$3,2,FALSE)</f>
        <v>0</v>
      </c>
      <c r="AK16" s="10">
        <f>HLOOKUP(AK$5,$AC$1:$AF$3,2,FALSE)*INDEX('Pop and Housing Units'!$J$4:$Q$115,MATCH('Relocation Components'!$B16,'Pop and Housing Units'!$Q$4:$Q$115,0),MATCH('Relocation Components'!AK$4,'Pop and Housing Units'!$J$4:$Q$4,0))*HLOOKUP(AK$4,$V$1:$AA$2,2,FALSE)*'Number of Hazard Events'!R16*HLOOKUP(AK$4,Assumptions!$B$2:$H$3,2,FALSE)</f>
        <v>12718964.588150168</v>
      </c>
      <c r="AL16" s="10">
        <f>HLOOKUP(AL$5,$AC$1:$AF$3,2,FALSE)*INDEX('Pop and Housing Units'!$J$4:$Q$115,MATCH('Relocation Components'!$B16,'Pop and Housing Units'!$Q$4:$Q$115,0),MATCH('Relocation Components'!AL$4,'Pop and Housing Units'!$J$4:$Q$4,0))*HLOOKUP(AL$4,$V$1:$AA$2,2,FALSE)*'Number of Hazard Events'!S16*HLOOKUP(AL$4,Assumptions!$B$2:$H$3,2,FALSE)</f>
        <v>3575060.3166692364</v>
      </c>
      <c r="AM16" s="10">
        <f>HLOOKUP(AM$5,$AC$1:$AF$3,2,FALSE)*INDEX('Pop and Housing Units'!$J$4:$Q$115,MATCH('Relocation Components'!$B16,'Pop and Housing Units'!$Q$4:$Q$115,0),MATCH('Relocation Components'!AM$4,'Pop and Housing Units'!$J$4:$Q$4,0))*HLOOKUP(AM$4,$V$1:$AA$2,2,FALSE)*'Number of Hazard Events'!T16*HLOOKUP(AM$4,Assumptions!$B$2:$H$3,2,FALSE)</f>
        <v>0</v>
      </c>
      <c r="AN16" s="21">
        <f t="shared" si="2"/>
        <v>4861891553.9139404</v>
      </c>
      <c r="AO16" s="21">
        <f t="shared" si="3"/>
        <v>333541961.55471283</v>
      </c>
      <c r="AP16" s="21">
        <f t="shared" si="4"/>
        <v>106098702.3229077</v>
      </c>
      <c r="AQ16" s="21">
        <f t="shared" si="5"/>
        <v>0</v>
      </c>
      <c r="AR16" s="21">
        <f t="shared" si="6"/>
        <v>454726014.97354186</v>
      </c>
      <c r="AS16" s="21">
        <f t="shared" si="7"/>
        <v>131993016.16217233</v>
      </c>
      <c r="AT16" s="21">
        <f t="shared" si="8"/>
        <v>0</v>
      </c>
      <c r="AU16" s="21">
        <f t="shared" si="9"/>
        <v>879872504.63059473</v>
      </c>
      <c r="AV16" s="21">
        <f t="shared" si="10"/>
        <v>181394359.30647388</v>
      </c>
      <c r="AW16" s="21">
        <f t="shared" si="11"/>
        <v>0</v>
      </c>
      <c r="AX16" s="21">
        <f t="shared" si="12"/>
        <v>34299882.380150139</v>
      </c>
      <c r="AY16" s="21">
        <f t="shared" si="13"/>
        <v>11837447.779568093</v>
      </c>
      <c r="AZ16" s="21">
        <f t="shared" si="14"/>
        <v>0</v>
      </c>
      <c r="BA16" s="21">
        <f t="shared" si="15"/>
        <v>34387419.740487672</v>
      </c>
      <c r="BB16" s="21">
        <f t="shared" si="16"/>
        <v>12367579.203495277</v>
      </c>
      <c r="BC16" s="21">
        <f t="shared" si="17"/>
        <v>0</v>
      </c>
      <c r="BD16" s="21">
        <f t="shared" si="18"/>
        <v>5723534.064667576</v>
      </c>
      <c r="BE16" s="21">
        <f t="shared" si="19"/>
        <v>1608777.1425011563</v>
      </c>
      <c r="BF16" s="21">
        <f t="shared" si="20"/>
        <v>0</v>
      </c>
      <c r="BG16" s="21">
        <f t="shared" si="21"/>
        <v>2187851199.2612739</v>
      </c>
      <c r="BI16" s="21">
        <f t="shared" si="22"/>
        <v>1095436476.855341</v>
      </c>
      <c r="BJ16" s="21">
        <f t="shared" si="23"/>
        <v>345105497.07673556</v>
      </c>
      <c r="BK16" s="21">
        <f t="shared" si="24"/>
        <v>677001.14686419745</v>
      </c>
      <c r="BL16" s="21">
        <f t="shared" si="25"/>
        <v>1666733622.3283968</v>
      </c>
      <c r="BM16" s="21">
        <f t="shared" si="26"/>
        <v>431637407.28309792</v>
      </c>
      <c r="BN16" s="21">
        <f t="shared" si="27"/>
        <v>1301467.9828950618</v>
      </c>
      <c r="BO16" s="21">
        <f t="shared" si="28"/>
        <v>2868094751.0163178</v>
      </c>
      <c r="BP16" s="21">
        <f t="shared" si="29"/>
        <v>586773692.92308247</v>
      </c>
      <c r="BQ16" s="21">
        <f t="shared" si="30"/>
        <v>870460.89584684686</v>
      </c>
      <c r="BR16" s="21">
        <f t="shared" si="31"/>
        <v>131118811.08656284</v>
      </c>
      <c r="BS16" s="21">
        <f t="shared" si="32"/>
        <v>38911265.246565878</v>
      </c>
      <c r="BT16" s="21">
        <f t="shared" si="33"/>
        <v>281946.86527752504</v>
      </c>
      <c r="BU16" s="21">
        <f t="shared" si="34"/>
        <v>156907316.74243248</v>
      </c>
      <c r="BV16" s="21">
        <f t="shared" si="35"/>
        <v>40512104.868391752</v>
      </c>
      <c r="BW16" s="21">
        <f t="shared" si="36"/>
        <v>274245.15255612246</v>
      </c>
      <c r="BX16" s="21">
        <f t="shared" si="37"/>
        <v>21071689.136067744</v>
      </c>
      <c r="BY16" s="21">
        <f t="shared" si="38"/>
        <v>5505627.582370393</v>
      </c>
      <c r="BZ16" s="21">
        <f t="shared" si="39"/>
        <v>176850.885060339</v>
      </c>
    </row>
    <row r="17" spans="1:78">
      <c r="A17">
        <f t="shared" si="43"/>
        <v>0.02</v>
      </c>
      <c r="B17" s="18">
        <f t="shared" si="41"/>
        <v>2031</v>
      </c>
      <c r="C17" s="21">
        <f>IF(MOD($B17,10)=0,VLOOKUP($B17,'[1]R1 Analysis'!$B$45:$X$58,23,FALSE),(VLOOKUP(CEILING($B17,10),$B$6:$R$116,COLUMN()-1,FALSE)-VLOOKUP(FLOOR($B17,10),$B$6:$R$116,COLUMN()-1,FALSE))/10+C16)</f>
        <v>20841117.342081413</v>
      </c>
      <c r="D17" s="21">
        <f>IF(MOD($B17,10)=0,VLOOKUP($B17,'[1]R1 Analysis'!$B$45:$X$58,15,FALSE),(VLOOKUP(CEILING($B17,10),$B$6:$R$116,COLUMN()-1,FALSE)-VLOOKUP(FLOOR($B17,10),$B$6:$R$116,COLUMN()-1,FALSE))/10+D16)</f>
        <v>3255784.5438935817</v>
      </c>
      <c r="E17" s="21">
        <f>IF(MOD($B17,10)=0,VLOOKUP($B17,'[1]R1 Analysis'!$B$45:$X$58,22,FALSE),(VLOOKUP(CEILING($B17,10),$B$6:$R$116,COLUMN()-1,FALSE)-VLOOKUP(FLOOR($B17,10),$B$6:$R$116,COLUMN()-1,FALSE))/10+E16)</f>
        <v>681975.94677860069</v>
      </c>
      <c r="F17" s="21">
        <f>IF(MOD($B17,10)=0,VLOOKUP($B17,'[1]R2 Analysis'!$B$45:$X$58,8,FALSE),(VLOOKUP(CEILING($B17,10),$B$6:$R$116,COLUMN()-1,FALSE)-VLOOKUP(FLOOR($B17,10),$B$6:$R$116,COLUMN()-1,FALSE))/10+F16)</f>
        <v>202993445.24714288</v>
      </c>
      <c r="G17" s="21">
        <f>IF(MOD($B17,10)=0,VLOOKUP($B17,'[1]R2 Analysis'!$B$45:$X$58,15,FALSE),(VLOOKUP(CEILING($B17,10),$B$6:$R$116,COLUMN()-1,FALSE)-VLOOKUP(FLOOR($B17,10),$B$6:$R$116,COLUMN()-1,FALSE))/10+G16)</f>
        <v>6373160.4277209304</v>
      </c>
      <c r="H17" s="21">
        <f>IF(MOD($B17,10)=0,VLOOKUP($B17,'[1]R2 Analysis'!$B$45:$X$58,22,FALSE),(VLOOKUP(CEILING($B17,10),$B$6:$R$116,COLUMN()-1,FALSE)-VLOOKUP(FLOOR($B17,10),$B$6:$R$116,COLUMN()-1,FALSE))/10+H16)</f>
        <v>1311030.4949209879</v>
      </c>
      <c r="I17" s="21">
        <f>IF(MOD($B17,10)=0,VLOOKUP($B17,'[1]R3 Analysis'!$B$45:$X$58,8,FALSE),(VLOOKUP(CEILING($B17,10),$B$6:$R$116,COLUMN()-1,FALSE)-VLOOKUP(FLOOR($B17,10),$B$6:$R$116,COLUMN()-1,FALSE))/10+I16)</f>
        <v>33191379.12474839</v>
      </c>
      <c r="J17" s="21">
        <f>IF(MOD($B17,10)=0,VLOOKUP($B17,'[1]R3 Analysis'!$B$45:$X$58,15,FALSE),(VLOOKUP(CEILING($B17,10),$B$6:$R$116,COLUMN()-1,FALSE)-VLOOKUP(FLOOR($B17,10),$B$6:$R$116,COLUMN()-1,FALSE))/10+J16)</f>
        <v>2297517.7236000001</v>
      </c>
      <c r="K17" s="21">
        <f>IF(MOD($B17,10)=0,VLOOKUP($B17,'[1]R3 Analysis'!$B$45:$X$58,22,FALSE),(VLOOKUP(CEILING($B17,10),$B$6:$R$116,COLUMN()-1,FALSE)-VLOOKUP(FLOOR($B17,10),$B$6:$R$116,COLUMN()-1,FALSE))/10+K16)</f>
        <v>876855.33126306313</v>
      </c>
      <c r="L17" s="21">
        <f>IF(MOD($B17,10)=0,VLOOKUP($B17,'[1]R4 Analysis'!$B$45:$X$58,8,FALSE),(VLOOKUP(CEILING($B17,10),$B$6:$R$116,COLUMN()-1,FALSE)-VLOOKUP(FLOOR($B17,10),$B$6:$R$116,COLUMN()-1,FALSE))/10+L16)</f>
        <v>20750247.622465387</v>
      </c>
      <c r="M17" s="21">
        <f>IF(MOD($B17,10)=0,VLOOKUP($B17,'[1]R4 Analysis'!$B$45:$X$58,15,FALSE),(VLOOKUP(CEILING($B17,10),$B$6:$R$116,COLUMN()-1,FALSE)-VLOOKUP(FLOOR($B17,10),$B$6:$R$116,COLUMN()-1,FALSE))/10+M16)</f>
        <v>774021.7032949999</v>
      </c>
      <c r="N17" s="21">
        <f>IF(MOD($B17,10)=0,VLOOKUP($B17,'[1]R4 Analysis'!$B$45:$X$58,22,FALSE),(VLOOKUP(CEILING($B17,10),$B$6:$R$116,COLUMN()-1,FALSE)-VLOOKUP(FLOOR($B17,10),$B$6:$R$116,COLUMN()-1,FALSE))/10+N16)</f>
        <v>284017.12980818929</v>
      </c>
      <c r="O17" s="21">
        <f>IF(MOD($B17,10)=0,VLOOKUP($B17,'[1]R5 Analysis'!$B$45:$X$58,8,FALSE),(VLOOKUP(CEILING($B17,10),$B$6:$R$116,COLUMN()-1,FALSE)-VLOOKUP(FLOOR($B17,10),$B$6:$R$116,COLUMN()-1,FALSE))/10+O16)</f>
        <v>46448852.097799994</v>
      </c>
      <c r="P17" s="21">
        <f>IF(MOD($B17,10)=0,VLOOKUP($B17,'[1]R5 Analysis'!$B$45:$X$58,15,FALSE),(VLOOKUP(CEILING($B17,10),$B$6:$R$116,COLUMN()-1,FALSE)-VLOOKUP(FLOOR($B17,10),$B$6:$R$116,COLUMN()-1,FALSE))/10+P16)</f>
        <v>665836.23449020681</v>
      </c>
      <c r="Q17" s="21">
        <f>IF(MOD($B17,10)=0,VLOOKUP($B17,'[1]R5 Analysis'!$B$45:$X$58,22,FALSE),(VLOOKUP(CEILING($B17,10),$B$6:$R$116,COLUMN()-1,FALSE)-VLOOKUP(FLOOR($B17,10),$B$6:$R$116,COLUMN()-1,FALSE))/10+Q16)</f>
        <v>276261.97323214286</v>
      </c>
      <c r="R17" s="21">
        <f>IF(MOD($B17,10)=0,VLOOKUP($B17,'[1]R6 Analysis'!$B$45:$X$58,8,FALSE),(VLOOKUP(CEILING($B17,10),$B$6:$R$116,COLUMN()-1,FALSE)-VLOOKUP(FLOOR($B17,10),$B$6:$R$116,COLUMN()-1,FALSE))/10+R16)</f>
        <v>2648139.6038500001</v>
      </c>
      <c r="S17" s="21">
        <f>IF(MOD($B17,10)=0,VLOOKUP($B17,'[1]R6 Analysis'!$B$45:$X$58,15,FALSE),(VLOOKUP(CEILING($B17,10),$B$6:$T$116,COLUMN()-1,FALSE)-VLOOKUP(FLOOR($B17,10),$B$6:$T$116,COLUMN()-1,FALSE))/10+S16)</f>
        <v>324162.29398000002</v>
      </c>
      <c r="T17" s="21">
        <f>IF(MOD($B17,10)=0,VLOOKUP($B17,'[1]R6 Analysis'!$B$45:$X$58,22,FALSE),(VLOOKUP(CEILING($B17,10),$B$6:$T$116,COLUMN()-1,FALSE)-VLOOKUP(FLOOR($B17,10),$B$6:$T$116,COLUMN()-1,FALSE))/10+T16)</f>
        <v>178151.84562969493</v>
      </c>
      <c r="U17" s="21">
        <f t="shared" si="40"/>
        <v>344171956.68670052</v>
      </c>
      <c r="V17" s="10">
        <f>HLOOKUP(V$5,$AC$1:$AF$3,2,FALSE)*INDEX('Pop and Housing Units'!$J$4:$Q$115,MATCH('Relocation Components'!$B17,'Pop and Housing Units'!$Q$4:$Q$115,0),MATCH('Relocation Components'!V$4,'Pop and Housing Units'!$J$4:$Q$4,0))*HLOOKUP(V$4,$V$1:$AA$2,2,FALSE)*'Number of Hazard Events'!C17*HLOOKUP(V$4,Assumptions!$B$2:$H$3,2,FALSE)</f>
        <v>757287609.83236778</v>
      </c>
      <c r="W17" s="10">
        <f>HLOOKUP(W$5,$AC$1:$AF$3,2,FALSE)*INDEX('Pop and Housing Units'!$J$4:$Q$115,MATCH('Relocation Components'!$B17,'Pop and Housing Units'!$Q$4:$Q$115,0),MATCH('Relocation Components'!W$4,'Pop and Housing Units'!$J$4:$Q$4,0))*HLOOKUP(W$4,$V$1:$AA$2,2,FALSE)*'Number of Hazard Events'!D17*HLOOKUP(W$4,Assumptions!$B$2:$H$3,2,FALSE)</f>
        <v>240918169.78108445</v>
      </c>
      <c r="X17" s="10">
        <f>HLOOKUP(X$5,$AC$1:$AF$3,2,FALSE)*INDEX('Pop and Housing Units'!$J$4:$Q$115,MATCH('Relocation Components'!$B17,'Pop and Housing Units'!$Q$4:$Q$115,0),MATCH('Relocation Components'!X$4,'Pop and Housing Units'!$J$4:$Q$4,0))*HLOOKUP(X$4,$V$1:$AA$2,2,FALSE)*'Number of Hazard Events'!E17*HLOOKUP(X$4,Assumptions!$B$2:$H$3,2,FALSE)</f>
        <v>0</v>
      </c>
      <c r="Y17" s="10">
        <f>HLOOKUP(Y$5,$AC$1:$AF$3,2,FALSE)*INDEX('Pop and Housing Units'!$J$4:$Q$115,MATCH('Relocation Components'!$B17,'Pop and Housing Units'!$Q$4:$Q$115,0),MATCH('Relocation Components'!Y$4,'Pop and Housing Units'!$J$4:$Q$4,0))*HLOOKUP(Y$4,$V$1:$AA$2,2,FALSE)*'Number of Hazard Events'!F17*HLOOKUP(Y$4,Assumptions!$B$2:$H$3,2,FALSE)</f>
        <v>1029311099.4333739</v>
      </c>
      <c r="Z17" s="10">
        <f>HLOOKUP(Z$5,$AC$1:$AF$3,2,FALSE)*INDEX('Pop and Housing Units'!$J$4:$Q$115,MATCH('Relocation Components'!$B17,'Pop and Housing Units'!$Q$4:$Q$115,0),MATCH('Relocation Components'!Z$4,'Pop and Housing Units'!$J$4:$Q$4,0))*HLOOKUP(Z$4,$V$1:$AA$2,2,FALSE)*'Number of Hazard Events'!G17*HLOOKUP(Z$4,Assumptions!$B$2:$H$3,2,FALSE)</f>
        <v>298770973.37239873</v>
      </c>
      <c r="AA17" s="10">
        <f>HLOOKUP(AA$5,$AC$1:$AF$3,2,FALSE)*INDEX('Pop and Housing Units'!$J$4:$Q$115,MATCH('Relocation Components'!$B17,'Pop and Housing Units'!$Q$4:$Q$115,0),MATCH('Relocation Components'!AA$4,'Pop and Housing Units'!$J$4:$Q$4,0))*HLOOKUP(AA$4,$V$1:$AA$2,2,FALSE)*'Number of Hazard Events'!H17*HLOOKUP(AA$4,Assumptions!$B$2:$H$3,2,FALSE)</f>
        <v>0</v>
      </c>
      <c r="AB17" s="10">
        <f>HLOOKUP(AB$5,$AC$1:$AF$3,2,FALSE)*INDEX('Pop and Housing Units'!$J$4:$Q$115,MATCH('Relocation Components'!$B17,'Pop and Housing Units'!$Q$4:$Q$115,0),MATCH('Relocation Components'!AB$4,'Pop and Housing Units'!$J$4:$Q$4,0))*HLOOKUP(AB$4,$V$1:$AA$2,2,FALSE)*'Number of Hazard Events'!I17*HLOOKUP(AB$4,Assumptions!$B$2:$H$3,2,FALSE)</f>
        <v>1997514372.2177465</v>
      </c>
      <c r="AC17" s="10">
        <f>HLOOKUP(AC$5,$AC$1:$AF$3,2,FALSE)*INDEX('Pop and Housing Units'!$J$4:$Q$115,MATCH('Relocation Components'!$B17,'Pop and Housing Units'!$Q$4:$Q$115,0),MATCH('Relocation Components'!AC$4,'Pop and Housing Units'!$J$4:$Q$4,0))*HLOOKUP(AC$4,$V$1:$AA$2,2,FALSE)*'Number of Hazard Events'!J17*HLOOKUP(AC$4,Assumptions!$B$2:$H$3,2,FALSE)</f>
        <v>411816771.43843496</v>
      </c>
      <c r="AD17" s="10">
        <f>HLOOKUP(AD$5,$AC$1:$AF$3,2,FALSE)*INDEX('Pop and Housing Units'!$J$4:$Q$115,MATCH('Relocation Components'!$B17,'Pop and Housing Units'!$Q$4:$Q$115,0),MATCH('Relocation Components'!AD$4,'Pop and Housing Units'!$J$4:$Q$4,0))*HLOOKUP(AD$4,$V$1:$AA$2,2,FALSE)*'Number of Hazard Events'!K17*HLOOKUP(AD$4,Assumptions!$B$2:$H$3,2,FALSE)</f>
        <v>0</v>
      </c>
      <c r="AE17" s="10">
        <f>HLOOKUP(AE$5,$AC$1:$AF$3,2,FALSE)*INDEX('Pop and Housing Units'!$J$4:$Q$115,MATCH('Relocation Components'!$B17,'Pop and Housing Units'!$Q$4:$Q$115,0),MATCH('Relocation Components'!AE$4,'Pop and Housing Units'!$J$4:$Q$4,0))*HLOOKUP(AE$4,$V$1:$AA$2,2,FALSE)*'Number of Hazard Events'!L17*HLOOKUP(AE$4,Assumptions!$B$2:$H$3,2,FALSE)</f>
        <v>77399603.705426723</v>
      </c>
      <c r="AF17" s="10">
        <f>HLOOKUP(AF$5,$AC$1:$AF$3,2,FALSE)*INDEX('Pop and Housing Units'!$J$4:$Q$115,MATCH('Relocation Components'!$B17,'Pop and Housing Units'!$Q$4:$Q$115,0),MATCH('Relocation Components'!AF$4,'Pop and Housing Units'!$J$4:$Q$4,0))*HLOOKUP(AF$4,$V$1:$AA$2,2,FALSE)*'Number of Hazard Events'!M17*HLOOKUP(AF$4,Assumptions!$B$2:$H$3,2,FALSE)</f>
        <v>26709295.378403138</v>
      </c>
      <c r="AG17" s="10">
        <f>HLOOKUP(AG$5,$AC$1:$AF$3,2,FALSE)*INDEX('Pop and Housing Units'!$J$4:$Q$115,MATCH('Relocation Components'!$B17,'Pop and Housing Units'!$Q$4:$Q$115,0),MATCH('Relocation Components'!AG$4,'Pop and Housing Units'!$J$4:$Q$4,0))*HLOOKUP(AG$4,$V$1:$AA$2,2,FALSE)*'Number of Hazard Events'!N17*HLOOKUP(AG$4,Assumptions!$B$2:$H$3,2,FALSE)</f>
        <v>0</v>
      </c>
      <c r="AH17" s="10">
        <f>HLOOKUP(AH$5,$AC$1:$AF$3,2,FALSE)*INDEX('Pop and Housing Units'!$J$4:$Q$115,MATCH('Relocation Components'!$B17,'Pop and Housing Units'!$Q$4:$Q$115,0),MATCH('Relocation Components'!AH$4,'Pop and Housing Units'!$J$4:$Q$4,0))*HLOOKUP(AH$4,$V$1:$AA$2,2,FALSE)*'Number of Hazard Events'!O17*HLOOKUP(AH$4,Assumptions!$B$2:$H$3,2,FALSE)</f>
        <v>77660670.187830523</v>
      </c>
      <c r="AI17" s="10">
        <f>HLOOKUP(AI$5,$AC$1:$AF$3,2,FALSE)*INDEX('Pop and Housing Units'!$J$4:$Q$115,MATCH('Relocation Components'!$B17,'Pop and Housing Units'!$Q$4:$Q$115,0),MATCH('Relocation Components'!AI$4,'Pop and Housing Units'!$J$4:$Q$4,0))*HLOOKUP(AI$4,$V$1:$AA$2,2,FALSE)*'Number of Hazard Events'!P17*HLOOKUP(AI$4,Assumptions!$B$2:$H$3,2,FALSE)</f>
        <v>27925408.607872352</v>
      </c>
      <c r="AJ17" s="10">
        <f>HLOOKUP(AJ$5,$AC$1:$AF$3,2,FALSE)*INDEX('Pop and Housing Units'!$J$4:$Q$115,MATCH('Relocation Components'!$B17,'Pop and Housing Units'!$Q$4:$Q$115,0),MATCH('Relocation Components'!AJ$4,'Pop and Housing Units'!$J$4:$Q$4,0))*HLOOKUP(AJ$4,$V$1:$AA$2,2,FALSE)*'Number of Hazard Events'!Q17*HLOOKUP(AJ$4,Assumptions!$B$2:$H$3,2,FALSE)</f>
        <v>0</v>
      </c>
      <c r="AK17" s="10">
        <f>HLOOKUP(AK$5,$AC$1:$AF$3,2,FALSE)*INDEX('Pop and Housing Units'!$J$4:$Q$115,MATCH('Relocation Components'!$B17,'Pop and Housing Units'!$Q$4:$Q$115,0),MATCH('Relocation Components'!AK$4,'Pop and Housing Units'!$J$4:$Q$4,0))*HLOOKUP(AK$4,$V$1:$AA$2,2,FALSE)*'Number of Hazard Events'!R17*HLOOKUP(AK$4,Assumptions!$B$2:$H$3,2,FALSE)</f>
        <v>12938462.578721685</v>
      </c>
      <c r="AL17" s="10">
        <f>HLOOKUP(AL$5,$AC$1:$AF$3,2,FALSE)*INDEX('Pop and Housing Units'!$J$4:$Q$115,MATCH('Relocation Components'!$B17,'Pop and Housing Units'!$Q$4:$Q$115,0),MATCH('Relocation Components'!AL$4,'Pop and Housing Units'!$J$4:$Q$4,0))*HLOOKUP(AL$4,$V$1:$AA$2,2,FALSE)*'Number of Hazard Events'!S17*HLOOKUP(AL$4,Assumptions!$B$2:$H$3,2,FALSE)</f>
        <v>3637351.3313883962</v>
      </c>
      <c r="AM17" s="10">
        <f>HLOOKUP(AM$5,$AC$1:$AF$3,2,FALSE)*INDEX('Pop and Housing Units'!$J$4:$Q$115,MATCH('Relocation Components'!$B17,'Pop and Housing Units'!$Q$4:$Q$115,0),MATCH('Relocation Components'!AM$4,'Pop and Housing Units'!$J$4:$Q$4,0))*HLOOKUP(AM$4,$V$1:$AA$2,2,FALSE)*'Number of Hazard Events'!T17*HLOOKUP(AM$4,Assumptions!$B$2:$H$3,2,FALSE)</f>
        <v>0</v>
      </c>
      <c r="AN17" s="21">
        <f t="shared" si="2"/>
        <v>4961889787.8650494</v>
      </c>
      <c r="AO17" s="21">
        <f t="shared" si="3"/>
        <v>340779424.42456549</v>
      </c>
      <c r="AP17" s="21">
        <f t="shared" si="4"/>
        <v>108413176.40148801</v>
      </c>
      <c r="AQ17" s="21">
        <f t="shared" si="5"/>
        <v>0</v>
      </c>
      <c r="AR17" s="21">
        <f t="shared" si="6"/>
        <v>463189994.7450183</v>
      </c>
      <c r="AS17" s="21">
        <f t="shared" si="7"/>
        <v>134446938.01757944</v>
      </c>
      <c r="AT17" s="21">
        <f t="shared" si="8"/>
        <v>0</v>
      </c>
      <c r="AU17" s="21">
        <f t="shared" si="9"/>
        <v>898881467.49798596</v>
      </c>
      <c r="AV17" s="21">
        <f t="shared" si="10"/>
        <v>185317547.14729574</v>
      </c>
      <c r="AW17" s="21">
        <f t="shared" si="11"/>
        <v>0</v>
      </c>
      <c r="AX17" s="21">
        <f t="shared" si="12"/>
        <v>34829821.667442024</v>
      </c>
      <c r="AY17" s="21">
        <f t="shared" si="13"/>
        <v>12019182.920281412</v>
      </c>
      <c r="AZ17" s="21">
        <f t="shared" si="14"/>
        <v>0</v>
      </c>
      <c r="BA17" s="21">
        <f t="shared" si="15"/>
        <v>34947301.584523737</v>
      </c>
      <c r="BB17" s="21">
        <f t="shared" si="16"/>
        <v>12566433.873542558</v>
      </c>
      <c r="BC17" s="21">
        <f t="shared" si="17"/>
        <v>0</v>
      </c>
      <c r="BD17" s="21">
        <f t="shared" si="18"/>
        <v>5822308.1604247587</v>
      </c>
      <c r="BE17" s="21">
        <f t="shared" si="19"/>
        <v>1636808.0991247783</v>
      </c>
      <c r="BF17" s="21">
        <f t="shared" si="20"/>
        <v>0</v>
      </c>
      <c r="BG17" s="21">
        <f t="shared" si="21"/>
        <v>2232850404.5392723</v>
      </c>
      <c r="BI17" s="21">
        <f t="shared" si="22"/>
        <v>1118908151.5990145</v>
      </c>
      <c r="BJ17" s="21">
        <f t="shared" si="23"/>
        <v>352587130.72646606</v>
      </c>
      <c r="BK17" s="21">
        <f t="shared" si="24"/>
        <v>681975.94677860069</v>
      </c>
      <c r="BL17" s="21">
        <f t="shared" si="25"/>
        <v>1695494539.425535</v>
      </c>
      <c r="BM17" s="21">
        <f t="shared" si="26"/>
        <v>439591071.81769907</v>
      </c>
      <c r="BN17" s="21">
        <f t="shared" si="27"/>
        <v>1311030.4949209879</v>
      </c>
      <c r="BO17" s="21">
        <f t="shared" si="28"/>
        <v>2929587218.8404808</v>
      </c>
      <c r="BP17" s="21">
        <f t="shared" si="29"/>
        <v>599431836.3093307</v>
      </c>
      <c r="BQ17" s="21">
        <f t="shared" si="30"/>
        <v>876855.33126306313</v>
      </c>
      <c r="BR17" s="21">
        <f t="shared" si="31"/>
        <v>132979672.99533413</v>
      </c>
      <c r="BS17" s="21">
        <f t="shared" si="32"/>
        <v>39502500.001979552</v>
      </c>
      <c r="BT17" s="21">
        <f t="shared" si="33"/>
        <v>284017.12980818929</v>
      </c>
      <c r="BU17" s="21">
        <f t="shared" si="34"/>
        <v>159056823.87015426</v>
      </c>
      <c r="BV17" s="21">
        <f t="shared" si="35"/>
        <v>41157678.715905122</v>
      </c>
      <c r="BW17" s="21">
        <f t="shared" si="36"/>
        <v>276261.97323214286</v>
      </c>
      <c r="BX17" s="21">
        <f t="shared" si="37"/>
        <v>21408910.342996445</v>
      </c>
      <c r="BY17" s="21">
        <f t="shared" si="38"/>
        <v>5598321.7244931739</v>
      </c>
      <c r="BZ17" s="21">
        <f t="shared" si="39"/>
        <v>178151.84562969493</v>
      </c>
    </row>
    <row r="18" spans="1:78">
      <c r="A18">
        <f t="shared" si="43"/>
        <v>0.02</v>
      </c>
      <c r="B18" s="18">
        <f t="shared" si="41"/>
        <v>2032</v>
      </c>
      <c r="C18" s="21">
        <f>IF(MOD($B18,10)=0,VLOOKUP($B18,'[1]R1 Analysis'!$B$45:$X$58,23,FALSE),(VLOOKUP(CEILING($B18,10),$B$6:$R$116,COLUMN()-1,FALSE)-VLOOKUP(FLOOR($B18,10),$B$6:$R$116,COLUMN()-1,FALSE))/10+C17)</f>
        <v>20992078.394007556</v>
      </c>
      <c r="D18" s="21">
        <f>IF(MOD($B18,10)=0,VLOOKUP($B18,'[1]R1 Analysis'!$B$45:$X$58,15,FALSE),(VLOOKUP(CEILING($B18,10),$B$6:$R$116,COLUMN()-1,FALSE)-VLOOKUP(FLOOR($B18,10),$B$6:$R$116,COLUMN()-1,FALSE))/10+D17)</f>
        <v>3279668.3848653208</v>
      </c>
      <c r="E18" s="21">
        <f>IF(MOD($B18,10)=0,VLOOKUP($B18,'[1]R1 Analysis'!$B$45:$X$58,22,FALSE),(VLOOKUP(CEILING($B18,10),$B$6:$R$116,COLUMN()-1,FALSE)-VLOOKUP(FLOOR($B18,10),$B$6:$R$116,COLUMN()-1,FALSE))/10+E17)</f>
        <v>686950.74669300392</v>
      </c>
      <c r="F18" s="21">
        <f>IF(MOD($B18,10)=0,VLOOKUP($B18,'[1]R2 Analysis'!$B$45:$X$58,8,FALSE),(VLOOKUP(CEILING($B18,10),$B$6:$R$116,COLUMN()-1,FALSE)-VLOOKUP(FLOOR($B18,10),$B$6:$R$116,COLUMN()-1,FALSE))/10+F17)</f>
        <v>204481538.6361905</v>
      </c>
      <c r="G18" s="21">
        <f>IF(MOD($B18,10)=0,VLOOKUP($B18,'[1]R2 Analysis'!$B$45:$X$58,15,FALSE),(VLOOKUP(CEILING($B18,10),$B$6:$R$116,COLUMN()-1,FALSE)-VLOOKUP(FLOOR($B18,10),$B$6:$R$116,COLUMN()-1,FALSE))/10+G17)</f>
        <v>6419743.4282325581</v>
      </c>
      <c r="H18" s="21">
        <f>IF(MOD($B18,10)=0,VLOOKUP($B18,'[1]R2 Analysis'!$B$45:$X$58,22,FALSE),(VLOOKUP(CEILING($B18,10),$B$6:$R$116,COLUMN()-1,FALSE)-VLOOKUP(FLOOR($B18,10),$B$6:$R$116,COLUMN()-1,FALSE))/10+H17)</f>
        <v>1320593.0069469139</v>
      </c>
      <c r="I18" s="21">
        <f>IF(MOD($B18,10)=0,VLOOKUP($B18,'[1]R3 Analysis'!$B$45:$X$58,8,FALSE),(VLOOKUP(CEILING($B18,10),$B$6:$R$116,COLUMN()-1,FALSE)-VLOOKUP(FLOOR($B18,10),$B$6:$R$116,COLUMN()-1,FALSE))/10+I17)</f>
        <v>33432744.376206454</v>
      </c>
      <c r="J18" s="21">
        <f>IF(MOD($B18,10)=0,VLOOKUP($B18,'[1]R3 Analysis'!$B$45:$X$58,15,FALSE),(VLOOKUP(CEILING($B18,10),$B$6:$R$116,COLUMN()-1,FALSE)-VLOOKUP(FLOOR($B18,10),$B$6:$R$116,COLUMN()-1,FALSE))/10+J17)</f>
        <v>2314278.0672000004</v>
      </c>
      <c r="K18" s="21">
        <f>IF(MOD($B18,10)=0,VLOOKUP($B18,'[1]R3 Analysis'!$B$45:$X$58,22,FALSE),(VLOOKUP(CEILING($B18,10),$B$6:$R$116,COLUMN()-1,FALSE)-VLOOKUP(FLOOR($B18,10),$B$6:$R$116,COLUMN()-1,FALSE))/10+K17)</f>
        <v>883249.76667927939</v>
      </c>
      <c r="L18" s="21">
        <f>IF(MOD($B18,10)=0,VLOOKUP($B18,'[1]R4 Analysis'!$B$45:$X$58,8,FALSE),(VLOOKUP(CEILING($B18,10),$B$6:$R$116,COLUMN()-1,FALSE)-VLOOKUP(FLOOR($B18,10),$B$6:$R$116,COLUMN()-1,FALSE))/10+L17)</f>
        <v>20903527.383296154</v>
      </c>
      <c r="M18" s="21">
        <f>IF(MOD($B18,10)=0,VLOOKUP($B18,'[1]R4 Analysis'!$B$45:$X$58,15,FALSE),(VLOOKUP(CEILING($B18,10),$B$6:$R$116,COLUMN()-1,FALSE)-VLOOKUP(FLOOR($B18,10),$B$6:$R$116,COLUMN()-1,FALSE))/10+M17)</f>
        <v>779665.44974353525</v>
      </c>
      <c r="N18" s="21">
        <f>IF(MOD($B18,10)=0,VLOOKUP($B18,'[1]R4 Analysis'!$B$45:$X$58,22,FALSE),(VLOOKUP(CEILING($B18,10),$B$6:$R$116,COLUMN()-1,FALSE)-VLOOKUP(FLOOR($B18,10),$B$6:$R$116,COLUMN()-1,FALSE))/10+N17)</f>
        <v>286087.39433885354</v>
      </c>
      <c r="O18" s="21">
        <f>IF(MOD($B18,10)=0,VLOOKUP($B18,'[1]R5 Analysis'!$B$45:$X$58,8,FALSE),(VLOOKUP(CEILING($B18,10),$B$6:$R$116,COLUMN()-1,FALSE)-VLOOKUP(FLOOR($B18,10),$B$6:$R$116,COLUMN()-1,FALSE))/10+O17)</f>
        <v>46794295.505849995</v>
      </c>
      <c r="P18" s="21">
        <f>IF(MOD($B18,10)=0,VLOOKUP($B18,'[1]R5 Analysis'!$B$45:$X$58,15,FALSE),(VLOOKUP(CEILING($B18,10),$B$6:$R$116,COLUMN()-1,FALSE)-VLOOKUP(FLOOR($B18,10),$B$6:$R$116,COLUMN()-1,FALSE))/10+P17)</f>
        <v>670656.1451845516</v>
      </c>
      <c r="Q18" s="21">
        <f>IF(MOD($B18,10)=0,VLOOKUP($B18,'[1]R5 Analysis'!$B$45:$X$58,22,FALSE),(VLOOKUP(CEILING($B18,10),$B$6:$R$116,COLUMN()-1,FALSE)-VLOOKUP(FLOOR($B18,10),$B$6:$R$116,COLUMN()-1,FALSE))/10+Q17)</f>
        <v>278278.79390816326</v>
      </c>
      <c r="R18" s="21">
        <f>IF(MOD($B18,10)=0,VLOOKUP($B18,'[1]R6 Analysis'!$B$45:$X$58,8,FALSE),(VLOOKUP(CEILING($B18,10),$B$6:$R$116,COLUMN()-1,FALSE)-VLOOKUP(FLOOR($B18,10),$B$6:$R$116,COLUMN()-1,FALSE))/10+R17)</f>
        <v>2667088.7244500001</v>
      </c>
      <c r="S18" s="21">
        <f>IF(MOD($B18,10)=0,VLOOKUP($B18,'[1]R6 Analysis'!$B$45:$X$58,15,FALSE),(VLOOKUP(CEILING($B18,10),$B$6:$T$116,COLUMN()-1,FALSE)-VLOOKUP(FLOOR($B18,10),$B$6:$T$116,COLUMN()-1,FALSE))/10+S17)</f>
        <v>326534.46476</v>
      </c>
      <c r="T18" s="21">
        <f>IF(MOD($B18,10)=0,VLOOKUP($B18,'[1]R6 Analysis'!$B$45:$X$58,22,FALSE),(VLOOKUP(CEILING($B18,10),$B$6:$T$116,COLUMN()-1,FALSE)-VLOOKUP(FLOOR($B18,10),$B$6:$T$116,COLUMN()-1,FALSE))/10+T17)</f>
        <v>179452.80619905086</v>
      </c>
      <c r="U18" s="21">
        <f t="shared" si="40"/>
        <v>346696431.47475195</v>
      </c>
      <c r="V18" s="10">
        <f>HLOOKUP(V$5,$AC$1:$AF$3,2,FALSE)*INDEX('Pop and Housing Units'!$J$4:$Q$115,MATCH('Relocation Components'!$B18,'Pop and Housing Units'!$Q$4:$Q$115,0),MATCH('Relocation Components'!V$4,'Pop and Housing Units'!$J$4:$Q$4,0))*HLOOKUP(V$4,$V$1:$AA$2,2,FALSE)*'Number of Hazard Events'!C18*HLOOKUP(V$4,Assumptions!$B$2:$H$3,2,FALSE)</f>
        <v>774063611.79679954</v>
      </c>
      <c r="W18" s="10">
        <f>HLOOKUP(W$5,$AC$1:$AF$3,2,FALSE)*INDEX('Pop and Housing Units'!$J$4:$Q$115,MATCH('Relocation Components'!$B18,'Pop and Housing Units'!$Q$4:$Q$115,0),MATCH('Relocation Components'!W$4,'Pop and Housing Units'!$J$4:$Q$4,0))*HLOOKUP(W$4,$V$1:$AA$2,2,FALSE)*'Number of Hazard Events'!D18*HLOOKUP(W$4,Assumptions!$B$2:$H$3,2,FALSE)</f>
        <v>246282615.13990846</v>
      </c>
      <c r="X18" s="10">
        <f>HLOOKUP(X$5,$AC$1:$AF$3,2,FALSE)*INDEX('Pop and Housing Units'!$J$4:$Q$115,MATCH('Relocation Components'!$B18,'Pop and Housing Units'!$Q$4:$Q$115,0),MATCH('Relocation Components'!X$4,'Pop and Housing Units'!$J$4:$Q$4,0))*HLOOKUP(X$4,$V$1:$AA$2,2,FALSE)*'Number of Hazard Events'!E18*HLOOKUP(X$4,Assumptions!$B$2:$H$3,2,FALSE)</f>
        <v>0</v>
      </c>
      <c r="Y18" s="10">
        <f>HLOOKUP(Y$5,$AC$1:$AF$3,2,FALSE)*INDEX('Pop and Housing Units'!$J$4:$Q$115,MATCH('Relocation Components'!$B18,'Pop and Housing Units'!$Q$4:$Q$115,0),MATCH('Relocation Components'!Y$4,'Pop and Housing Units'!$J$4:$Q$4,0))*HLOOKUP(Y$4,$V$1:$AA$2,2,FALSE)*'Number of Hazard Events'!F18*HLOOKUP(Y$4,Assumptions!$B$2:$H$3,2,FALSE)</f>
        <v>1048857796.1837224</v>
      </c>
      <c r="Z18" s="10">
        <f>HLOOKUP(Z$5,$AC$1:$AF$3,2,FALSE)*INDEX('Pop and Housing Units'!$J$4:$Q$115,MATCH('Relocation Components'!$B18,'Pop and Housing Units'!$Q$4:$Q$115,0),MATCH('Relocation Components'!Z$4,'Pop and Housing Units'!$J$4:$Q$4,0))*HLOOKUP(Z$4,$V$1:$AA$2,2,FALSE)*'Number of Hazard Events'!G18*HLOOKUP(Z$4,Assumptions!$B$2:$H$3,2,FALSE)</f>
        <v>304438159.2998336</v>
      </c>
      <c r="AA18" s="10">
        <f>HLOOKUP(AA$5,$AC$1:$AF$3,2,FALSE)*INDEX('Pop and Housing Units'!$J$4:$Q$115,MATCH('Relocation Components'!$B18,'Pop and Housing Units'!$Q$4:$Q$115,0),MATCH('Relocation Components'!AA$4,'Pop and Housing Units'!$J$4:$Q$4,0))*HLOOKUP(AA$4,$V$1:$AA$2,2,FALSE)*'Number of Hazard Events'!H18*HLOOKUP(AA$4,Assumptions!$B$2:$H$3,2,FALSE)</f>
        <v>0</v>
      </c>
      <c r="AB18" s="10">
        <f>HLOOKUP(AB$5,$AC$1:$AF$3,2,FALSE)*INDEX('Pop and Housing Units'!$J$4:$Q$115,MATCH('Relocation Components'!$B18,'Pop and Housing Units'!$Q$4:$Q$115,0),MATCH('Relocation Components'!AB$4,'Pop and Housing Units'!$J$4:$Q$4,0))*HLOOKUP(AB$4,$V$1:$AA$2,2,FALSE)*'Number of Hazard Events'!I18*HLOOKUP(AB$4,Assumptions!$B$2:$H$3,2,FALSE)</f>
        <v>2041568768.190105</v>
      </c>
      <c r="AC18" s="10">
        <f>HLOOKUP(AC$5,$AC$1:$AF$3,2,FALSE)*INDEX('Pop and Housing Units'!$J$4:$Q$115,MATCH('Relocation Components'!$B18,'Pop and Housing Units'!$Q$4:$Q$115,0),MATCH('Relocation Components'!AC$4,'Pop and Housing Units'!$J$4:$Q$4,0))*HLOOKUP(AC$4,$V$1:$AA$2,2,FALSE)*'Number of Hazard Events'!J18*HLOOKUP(AC$4,Assumptions!$B$2:$H$3,2,FALSE)</f>
        <v>420908861.76818091</v>
      </c>
      <c r="AD18" s="10">
        <f>HLOOKUP(AD$5,$AC$1:$AF$3,2,FALSE)*INDEX('Pop and Housing Units'!$J$4:$Q$115,MATCH('Relocation Components'!$B18,'Pop and Housing Units'!$Q$4:$Q$115,0),MATCH('Relocation Components'!AD$4,'Pop and Housing Units'!$J$4:$Q$4,0))*HLOOKUP(AD$4,$V$1:$AA$2,2,FALSE)*'Number of Hazard Events'!K18*HLOOKUP(AD$4,Assumptions!$B$2:$H$3,2,FALSE)</f>
        <v>0</v>
      </c>
      <c r="AE18" s="10">
        <f>HLOOKUP(AE$5,$AC$1:$AF$3,2,FALSE)*INDEX('Pop and Housing Units'!$J$4:$Q$115,MATCH('Relocation Components'!$B18,'Pop and Housing Units'!$Q$4:$Q$115,0),MATCH('Relocation Components'!AE$4,'Pop and Housing Units'!$J$4:$Q$4,0))*HLOOKUP(AE$4,$V$1:$AA$2,2,FALSE)*'Number of Hazard Events'!L18*HLOOKUP(AE$4,Assumptions!$B$2:$H$3,2,FALSE)</f>
        <v>78586264.622048244</v>
      </c>
      <c r="AF18" s="10">
        <f>HLOOKUP(AF$5,$AC$1:$AF$3,2,FALSE)*INDEX('Pop and Housing Units'!$J$4:$Q$115,MATCH('Relocation Components'!$B18,'Pop and Housing Units'!$Q$4:$Q$115,0),MATCH('Relocation Components'!AF$4,'Pop and Housing Units'!$J$4:$Q$4,0))*HLOOKUP(AF$4,$V$1:$AA$2,2,FALSE)*'Number of Hazard Events'!M18*HLOOKUP(AF$4,Assumptions!$B$2:$H$3,2,FALSE)</f>
        <v>27116223.021970719</v>
      </c>
      <c r="AG18" s="10">
        <f>HLOOKUP(AG$5,$AC$1:$AF$3,2,FALSE)*INDEX('Pop and Housing Units'!$J$4:$Q$115,MATCH('Relocation Components'!$B18,'Pop and Housing Units'!$Q$4:$Q$115,0),MATCH('Relocation Components'!AG$4,'Pop and Housing Units'!$J$4:$Q$4,0))*HLOOKUP(AG$4,$V$1:$AA$2,2,FALSE)*'Number of Hazard Events'!N18*HLOOKUP(AG$4,Assumptions!$B$2:$H$3,2,FALSE)</f>
        <v>0</v>
      </c>
      <c r="AH18" s="10">
        <f>HLOOKUP(AH$5,$AC$1:$AF$3,2,FALSE)*INDEX('Pop and Housing Units'!$J$4:$Q$115,MATCH('Relocation Components'!$B18,'Pop and Housing Units'!$Q$4:$Q$115,0),MATCH('Relocation Components'!AH$4,'Pop and Housing Units'!$J$4:$Q$4,0))*HLOOKUP(AH$4,$V$1:$AA$2,2,FALSE)*'Number of Hazard Events'!O18*HLOOKUP(AH$4,Assumptions!$B$2:$H$3,2,FALSE)</f>
        <v>78914841.667512819</v>
      </c>
      <c r="AI18" s="10">
        <f>HLOOKUP(AI$5,$AC$1:$AF$3,2,FALSE)*INDEX('Pop and Housing Units'!$J$4:$Q$115,MATCH('Relocation Components'!$B18,'Pop and Housing Units'!$Q$4:$Q$115,0),MATCH('Relocation Components'!AI$4,'Pop and Housing Units'!$J$4:$Q$4,0))*HLOOKUP(AI$4,$V$1:$AA$2,2,FALSE)*'Number of Hazard Events'!P18*HLOOKUP(AI$4,Assumptions!$B$2:$H$3,2,FALSE)</f>
        <v>28370804.236060403</v>
      </c>
      <c r="AJ18" s="10">
        <f>HLOOKUP(AJ$5,$AC$1:$AF$3,2,FALSE)*INDEX('Pop and Housing Units'!$J$4:$Q$115,MATCH('Relocation Components'!$B18,'Pop and Housing Units'!$Q$4:$Q$115,0),MATCH('Relocation Components'!AJ$4,'Pop and Housing Units'!$J$4:$Q$4,0))*HLOOKUP(AJ$4,$V$1:$AA$2,2,FALSE)*'Number of Hazard Events'!Q18*HLOOKUP(AJ$4,Assumptions!$B$2:$H$3,2,FALSE)</f>
        <v>0</v>
      </c>
      <c r="AK18" s="10">
        <f>HLOOKUP(AK$5,$AC$1:$AF$3,2,FALSE)*INDEX('Pop and Housing Units'!$J$4:$Q$115,MATCH('Relocation Components'!$B18,'Pop and Housing Units'!$Q$4:$Q$115,0),MATCH('Relocation Components'!AK$4,'Pop and Housing Units'!$J$4:$Q$4,0))*HLOOKUP(AK$4,$V$1:$AA$2,2,FALSE)*'Number of Hazard Events'!R18*HLOOKUP(AK$4,Assumptions!$B$2:$H$3,2,FALSE)</f>
        <v>13161083.456817035</v>
      </c>
      <c r="AL18" s="10">
        <f>HLOOKUP(AL$5,$AC$1:$AF$3,2,FALSE)*INDEX('Pop and Housing Units'!$J$4:$Q$115,MATCH('Relocation Components'!$B18,'Pop and Housing Units'!$Q$4:$Q$115,0),MATCH('Relocation Components'!AL$4,'Pop and Housing Units'!$J$4:$Q$4,0))*HLOOKUP(AL$4,$V$1:$AA$2,2,FALSE)*'Number of Hazard Events'!S18*HLOOKUP(AL$4,Assumptions!$B$2:$H$3,2,FALSE)</f>
        <v>3700531.9914993546</v>
      </c>
      <c r="AM18" s="10">
        <f>HLOOKUP(AM$5,$AC$1:$AF$3,2,FALSE)*INDEX('Pop and Housing Units'!$J$4:$Q$115,MATCH('Relocation Components'!$B18,'Pop and Housing Units'!$Q$4:$Q$115,0),MATCH('Relocation Components'!AM$4,'Pop and Housing Units'!$J$4:$Q$4,0))*HLOOKUP(AM$4,$V$1:$AA$2,2,FALSE)*'Number of Hazard Events'!T18*HLOOKUP(AM$4,Assumptions!$B$2:$H$3,2,FALSE)</f>
        <v>0</v>
      </c>
      <c r="AN18" s="21">
        <f t="shared" si="2"/>
        <v>5065969561.3744574</v>
      </c>
      <c r="AO18" s="21">
        <f t="shared" si="3"/>
        <v>348328625.30855978</v>
      </c>
      <c r="AP18" s="21">
        <f t="shared" si="4"/>
        <v>110827176.81295881</v>
      </c>
      <c r="AQ18" s="21">
        <f t="shared" si="5"/>
        <v>0</v>
      </c>
      <c r="AR18" s="21">
        <f t="shared" si="6"/>
        <v>471986008.28267509</v>
      </c>
      <c r="AS18" s="21">
        <f t="shared" si="7"/>
        <v>136997171.68492511</v>
      </c>
      <c r="AT18" s="21">
        <f t="shared" si="8"/>
        <v>0</v>
      </c>
      <c r="AU18" s="21">
        <f t="shared" si="9"/>
        <v>918705945.68554723</v>
      </c>
      <c r="AV18" s="21">
        <f t="shared" si="10"/>
        <v>189408987.79568142</v>
      </c>
      <c r="AW18" s="21">
        <f t="shared" si="11"/>
        <v>0</v>
      </c>
      <c r="AX18" s="21">
        <f t="shared" si="12"/>
        <v>35363819.079921708</v>
      </c>
      <c r="AY18" s="21">
        <f t="shared" si="13"/>
        <v>12202300.359886823</v>
      </c>
      <c r="AZ18" s="21">
        <f t="shared" si="14"/>
        <v>0</v>
      </c>
      <c r="BA18" s="21">
        <f t="shared" si="15"/>
        <v>35511678.750380769</v>
      </c>
      <c r="BB18" s="21">
        <f t="shared" si="16"/>
        <v>12766861.906227183</v>
      </c>
      <c r="BC18" s="21">
        <f t="shared" si="17"/>
        <v>0</v>
      </c>
      <c r="BD18" s="21">
        <f t="shared" si="18"/>
        <v>5922487.555567666</v>
      </c>
      <c r="BE18" s="21">
        <f t="shared" si="19"/>
        <v>1665239.3961747095</v>
      </c>
      <c r="BF18" s="21">
        <f t="shared" si="20"/>
        <v>0</v>
      </c>
      <c r="BG18" s="21">
        <f t="shared" si="21"/>
        <v>2279686302.6185064</v>
      </c>
      <c r="BI18" s="21">
        <f t="shared" si="22"/>
        <v>1143384315.4993668</v>
      </c>
      <c r="BJ18" s="21">
        <f t="shared" si="23"/>
        <v>360389460.33773261</v>
      </c>
      <c r="BK18" s="21">
        <f t="shared" si="24"/>
        <v>686950.74669300392</v>
      </c>
      <c r="BL18" s="21">
        <f t="shared" si="25"/>
        <v>1725325343.1025879</v>
      </c>
      <c r="BM18" s="21">
        <f t="shared" si="26"/>
        <v>447855074.41299129</v>
      </c>
      <c r="BN18" s="21">
        <f t="shared" si="27"/>
        <v>1320593.0069469139</v>
      </c>
      <c r="BO18" s="21">
        <f t="shared" si="28"/>
        <v>2993707458.2518587</v>
      </c>
      <c r="BP18" s="21">
        <f t="shared" si="29"/>
        <v>612632127.63106227</v>
      </c>
      <c r="BQ18" s="21">
        <f t="shared" si="30"/>
        <v>883249.76667927939</v>
      </c>
      <c r="BR18" s="21">
        <f t="shared" si="31"/>
        <v>134853611.08526611</v>
      </c>
      <c r="BS18" s="21">
        <f t="shared" si="32"/>
        <v>40098188.831601076</v>
      </c>
      <c r="BT18" s="21">
        <f t="shared" si="33"/>
        <v>286087.39433885354</v>
      </c>
      <c r="BU18" s="21">
        <f t="shared" si="34"/>
        <v>161220815.92374358</v>
      </c>
      <c r="BV18" s="21">
        <f t="shared" si="35"/>
        <v>41808322.287472136</v>
      </c>
      <c r="BW18" s="21">
        <f t="shared" si="36"/>
        <v>278278.79390816326</v>
      </c>
      <c r="BX18" s="21">
        <f t="shared" si="37"/>
        <v>21750659.736834701</v>
      </c>
      <c r="BY18" s="21">
        <f t="shared" si="38"/>
        <v>5692305.8524340643</v>
      </c>
      <c r="BZ18" s="21">
        <f t="shared" si="39"/>
        <v>179452.80619905086</v>
      </c>
    </row>
    <row r="19" spans="1:78">
      <c r="A19">
        <f t="shared" si="43"/>
        <v>0.02</v>
      </c>
      <c r="B19" s="18">
        <f t="shared" si="41"/>
        <v>2033</v>
      </c>
      <c r="C19" s="21">
        <f>IF(MOD($B19,10)=0,VLOOKUP($B19,'[1]R1 Analysis'!$B$45:$X$58,23,FALSE),(VLOOKUP(CEILING($B19,10),$B$6:$R$116,COLUMN()-1,FALSE)-VLOOKUP(FLOOR($B19,10),$B$6:$R$116,COLUMN()-1,FALSE))/10+C18)</f>
        <v>21143039.4459337</v>
      </c>
      <c r="D19" s="21">
        <f>IF(MOD($B19,10)=0,VLOOKUP($B19,'[1]R1 Analysis'!$B$45:$X$58,15,FALSE),(VLOOKUP(CEILING($B19,10),$B$6:$R$116,COLUMN()-1,FALSE)-VLOOKUP(FLOOR($B19,10),$B$6:$R$116,COLUMN()-1,FALSE))/10+D18)</f>
        <v>3303552.2258370598</v>
      </c>
      <c r="E19" s="21">
        <f>IF(MOD($B19,10)=0,VLOOKUP($B19,'[1]R1 Analysis'!$B$45:$X$58,22,FALSE),(VLOOKUP(CEILING($B19,10),$B$6:$R$116,COLUMN()-1,FALSE)-VLOOKUP(FLOOR($B19,10),$B$6:$R$116,COLUMN()-1,FALSE))/10+E18)</f>
        <v>691925.54660740716</v>
      </c>
      <c r="F19" s="21">
        <f>IF(MOD($B19,10)=0,VLOOKUP($B19,'[1]R2 Analysis'!$B$45:$X$58,8,FALSE),(VLOOKUP(CEILING($B19,10),$B$6:$R$116,COLUMN()-1,FALSE)-VLOOKUP(FLOOR($B19,10),$B$6:$R$116,COLUMN()-1,FALSE))/10+F18)</f>
        <v>205969632.02523813</v>
      </c>
      <c r="G19" s="21">
        <f>IF(MOD($B19,10)=0,VLOOKUP($B19,'[1]R2 Analysis'!$B$45:$X$58,15,FALSE),(VLOOKUP(CEILING($B19,10),$B$6:$R$116,COLUMN()-1,FALSE)-VLOOKUP(FLOOR($B19,10),$B$6:$R$116,COLUMN()-1,FALSE))/10+G18)</f>
        <v>6466326.4287441857</v>
      </c>
      <c r="H19" s="21">
        <f>IF(MOD($B19,10)=0,VLOOKUP($B19,'[1]R2 Analysis'!$B$45:$X$58,22,FALSE),(VLOOKUP(CEILING($B19,10),$B$6:$R$116,COLUMN()-1,FALSE)-VLOOKUP(FLOOR($B19,10),$B$6:$R$116,COLUMN()-1,FALSE))/10+H18)</f>
        <v>1330155.5189728399</v>
      </c>
      <c r="I19" s="21">
        <f>IF(MOD($B19,10)=0,VLOOKUP($B19,'[1]R3 Analysis'!$B$45:$X$58,8,FALSE),(VLOOKUP(CEILING($B19,10),$B$6:$R$116,COLUMN()-1,FALSE)-VLOOKUP(FLOOR($B19,10),$B$6:$R$116,COLUMN()-1,FALSE))/10+I18)</f>
        <v>33674109.627664521</v>
      </c>
      <c r="J19" s="21">
        <f>IF(MOD($B19,10)=0,VLOOKUP($B19,'[1]R3 Analysis'!$B$45:$X$58,15,FALSE),(VLOOKUP(CEILING($B19,10),$B$6:$R$116,COLUMN()-1,FALSE)-VLOOKUP(FLOOR($B19,10),$B$6:$R$116,COLUMN()-1,FALSE))/10+J18)</f>
        <v>2331038.4108000007</v>
      </c>
      <c r="K19" s="21">
        <f>IF(MOD($B19,10)=0,VLOOKUP($B19,'[1]R3 Analysis'!$B$45:$X$58,22,FALSE),(VLOOKUP(CEILING($B19,10),$B$6:$R$116,COLUMN()-1,FALSE)-VLOOKUP(FLOOR($B19,10),$B$6:$R$116,COLUMN()-1,FALSE))/10+K18)</f>
        <v>889644.20209549565</v>
      </c>
      <c r="L19" s="21">
        <f>IF(MOD($B19,10)=0,VLOOKUP($B19,'[1]R4 Analysis'!$B$45:$X$58,8,FALSE),(VLOOKUP(CEILING($B19,10),$B$6:$R$116,COLUMN()-1,FALSE)-VLOOKUP(FLOOR($B19,10),$B$6:$R$116,COLUMN()-1,FALSE))/10+L18)</f>
        <v>21056807.144126922</v>
      </c>
      <c r="M19" s="21">
        <f>IF(MOD($B19,10)=0,VLOOKUP($B19,'[1]R4 Analysis'!$B$45:$X$58,15,FALSE),(VLOOKUP(CEILING($B19,10),$B$6:$R$116,COLUMN()-1,FALSE)-VLOOKUP(FLOOR($B19,10),$B$6:$R$116,COLUMN()-1,FALSE))/10+M18)</f>
        <v>785309.19619207061</v>
      </c>
      <c r="N19" s="21">
        <f>IF(MOD($B19,10)=0,VLOOKUP($B19,'[1]R4 Analysis'!$B$45:$X$58,22,FALSE),(VLOOKUP(CEILING($B19,10),$B$6:$R$116,COLUMN()-1,FALSE)-VLOOKUP(FLOOR($B19,10),$B$6:$R$116,COLUMN()-1,FALSE))/10+N18)</f>
        <v>288157.65886951779</v>
      </c>
      <c r="O19" s="21">
        <f>IF(MOD($B19,10)=0,VLOOKUP($B19,'[1]R5 Analysis'!$B$45:$X$58,8,FALSE),(VLOOKUP(CEILING($B19,10),$B$6:$R$116,COLUMN()-1,FALSE)-VLOOKUP(FLOOR($B19,10),$B$6:$R$116,COLUMN()-1,FALSE))/10+O18)</f>
        <v>47139738.913899995</v>
      </c>
      <c r="P19" s="21">
        <f>IF(MOD($B19,10)=0,VLOOKUP($B19,'[1]R5 Analysis'!$B$45:$X$58,15,FALSE),(VLOOKUP(CEILING($B19,10),$B$6:$R$116,COLUMN()-1,FALSE)-VLOOKUP(FLOOR($B19,10),$B$6:$R$116,COLUMN()-1,FALSE))/10+P18)</f>
        <v>675476.05587889638</v>
      </c>
      <c r="Q19" s="21">
        <f>IF(MOD($B19,10)=0,VLOOKUP($B19,'[1]R5 Analysis'!$B$45:$X$58,22,FALSE),(VLOOKUP(CEILING($B19,10),$B$6:$R$116,COLUMN()-1,FALSE)-VLOOKUP(FLOOR($B19,10),$B$6:$R$116,COLUMN()-1,FALSE))/10+Q18)</f>
        <v>280295.61458418367</v>
      </c>
      <c r="R19" s="21">
        <f>IF(MOD($B19,10)=0,VLOOKUP($B19,'[1]R6 Analysis'!$B$45:$X$58,8,FALSE),(VLOOKUP(CEILING($B19,10),$B$6:$R$116,COLUMN()-1,FALSE)-VLOOKUP(FLOOR($B19,10),$B$6:$R$116,COLUMN()-1,FALSE))/10+R18)</f>
        <v>2686037.8450500001</v>
      </c>
      <c r="S19" s="21">
        <f>IF(MOD($B19,10)=0,VLOOKUP($B19,'[1]R6 Analysis'!$B$45:$X$58,15,FALSE),(VLOOKUP(CEILING($B19,10),$B$6:$T$116,COLUMN()-1,FALSE)-VLOOKUP(FLOOR($B19,10),$B$6:$T$116,COLUMN()-1,FALSE))/10+S18)</f>
        <v>328906.63553999999</v>
      </c>
      <c r="T19" s="21">
        <f>IF(MOD($B19,10)=0,VLOOKUP($B19,'[1]R6 Analysis'!$B$45:$X$58,22,FALSE),(VLOOKUP(CEILING($B19,10),$B$6:$T$116,COLUMN()-1,FALSE)-VLOOKUP(FLOOR($B19,10),$B$6:$T$116,COLUMN()-1,FALSE))/10+T18)</f>
        <v>180753.76676840679</v>
      </c>
      <c r="U19" s="21">
        <f t="shared" si="40"/>
        <v>349220906.26280332</v>
      </c>
      <c r="V19" s="10">
        <f>HLOOKUP(V$5,$AC$1:$AF$3,2,FALSE)*INDEX('Pop and Housing Units'!$J$4:$Q$115,MATCH('Relocation Components'!$B19,'Pop and Housing Units'!$Q$4:$Q$115,0),MATCH('Relocation Components'!V$4,'Pop and Housing Units'!$J$4:$Q$4,0))*HLOOKUP(V$4,$V$1:$AA$2,2,FALSE)*'Number of Hazard Events'!C19*HLOOKUP(V$4,Assumptions!$B$2:$H$3,2,FALSE)</f>
        <v>791571212.08962417</v>
      </c>
      <c r="W19" s="10">
        <f>HLOOKUP(W$5,$AC$1:$AF$3,2,FALSE)*INDEX('Pop and Housing Units'!$J$4:$Q$115,MATCH('Relocation Components'!$B19,'Pop and Housing Units'!$Q$4:$Q$115,0),MATCH('Relocation Components'!W$4,'Pop and Housing Units'!$J$4:$Q$4,0))*HLOOKUP(W$4,$V$1:$AA$2,2,FALSE)*'Number of Hazard Events'!D19*HLOOKUP(W$4,Assumptions!$B$2:$H$3,2,FALSE)</f>
        <v>251880647.87836355</v>
      </c>
      <c r="X19" s="10">
        <f>HLOOKUP(X$5,$AC$1:$AF$3,2,FALSE)*INDEX('Pop and Housing Units'!$J$4:$Q$115,MATCH('Relocation Components'!$B19,'Pop and Housing Units'!$Q$4:$Q$115,0),MATCH('Relocation Components'!X$4,'Pop and Housing Units'!$J$4:$Q$4,0))*HLOOKUP(X$4,$V$1:$AA$2,2,FALSE)*'Number of Hazard Events'!E19*HLOOKUP(X$4,Assumptions!$B$2:$H$3,2,FALSE)</f>
        <v>0</v>
      </c>
      <c r="Y19" s="10">
        <f>HLOOKUP(Y$5,$AC$1:$AF$3,2,FALSE)*INDEX('Pop and Housing Units'!$J$4:$Q$115,MATCH('Relocation Components'!$B19,'Pop and Housing Units'!$Q$4:$Q$115,0),MATCH('Relocation Components'!Y$4,'Pop and Housing Units'!$J$4:$Q$4,0))*HLOOKUP(Y$4,$V$1:$AA$2,2,FALSE)*'Number of Hazard Events'!F19*HLOOKUP(Y$4,Assumptions!$B$2:$H$3,2,FALSE)</f>
        <v>1069183624.3269439</v>
      </c>
      <c r="Z19" s="10">
        <f>HLOOKUP(Z$5,$AC$1:$AF$3,2,FALSE)*INDEX('Pop and Housing Units'!$J$4:$Q$115,MATCH('Relocation Components'!$B19,'Pop and Housing Units'!$Q$4:$Q$115,0),MATCH('Relocation Components'!Z$4,'Pop and Housing Units'!$J$4:$Q$4,0))*HLOOKUP(Z$4,$V$1:$AA$2,2,FALSE)*'Number of Hazard Events'!G19*HLOOKUP(Z$4,Assumptions!$B$2:$H$3,2,FALSE)</f>
        <v>310331342.14633644</v>
      </c>
      <c r="AA19" s="10">
        <f>HLOOKUP(AA$5,$AC$1:$AF$3,2,FALSE)*INDEX('Pop and Housing Units'!$J$4:$Q$115,MATCH('Relocation Components'!$B19,'Pop and Housing Units'!$Q$4:$Q$115,0),MATCH('Relocation Components'!AA$4,'Pop and Housing Units'!$J$4:$Q$4,0))*HLOOKUP(AA$4,$V$1:$AA$2,2,FALSE)*'Number of Hazard Events'!H19*HLOOKUP(AA$4,Assumptions!$B$2:$H$3,2,FALSE)</f>
        <v>0</v>
      </c>
      <c r="AB19" s="10">
        <f>HLOOKUP(AB$5,$AC$1:$AF$3,2,FALSE)*INDEX('Pop and Housing Units'!$J$4:$Q$115,MATCH('Relocation Components'!$B19,'Pop and Housing Units'!$Q$4:$Q$115,0),MATCH('Relocation Components'!AB$4,'Pop and Housing Units'!$J$4:$Q$4,0))*HLOOKUP(AB$4,$V$1:$AA$2,2,FALSE)*'Number of Hazard Events'!I19*HLOOKUP(AB$4,Assumptions!$B$2:$H$3,2,FALSE)</f>
        <v>2087536653.7432108</v>
      </c>
      <c r="AC19" s="10">
        <f>HLOOKUP(AC$5,$AC$1:$AF$3,2,FALSE)*INDEX('Pop and Housing Units'!$J$4:$Q$115,MATCH('Relocation Components'!$B19,'Pop and Housing Units'!$Q$4:$Q$115,0),MATCH('Relocation Components'!AC$4,'Pop and Housing Units'!$J$4:$Q$4,0))*HLOOKUP(AC$4,$V$1:$AA$2,2,FALSE)*'Number of Hazard Events'!J19*HLOOKUP(AC$4,Assumptions!$B$2:$H$3,2,FALSE)</f>
        <v>430395738.52072096</v>
      </c>
      <c r="AD19" s="10">
        <f>HLOOKUP(AD$5,$AC$1:$AF$3,2,FALSE)*INDEX('Pop and Housing Units'!$J$4:$Q$115,MATCH('Relocation Components'!$B19,'Pop and Housing Units'!$Q$4:$Q$115,0),MATCH('Relocation Components'!AD$4,'Pop and Housing Units'!$J$4:$Q$4,0))*HLOOKUP(AD$4,$V$1:$AA$2,2,FALSE)*'Number of Hazard Events'!K19*HLOOKUP(AD$4,Assumptions!$B$2:$H$3,2,FALSE)</f>
        <v>0</v>
      </c>
      <c r="AE19" s="10">
        <f>HLOOKUP(AE$5,$AC$1:$AF$3,2,FALSE)*INDEX('Pop and Housing Units'!$J$4:$Q$115,MATCH('Relocation Components'!$B19,'Pop and Housing Units'!$Q$4:$Q$115,0),MATCH('Relocation Components'!AE$4,'Pop and Housing Units'!$J$4:$Q$4,0))*HLOOKUP(AE$4,$V$1:$AA$2,2,FALSE)*'Number of Hazard Events'!L19*HLOOKUP(AE$4,Assumptions!$B$2:$H$3,2,FALSE)</f>
        <v>79781943.594642639</v>
      </c>
      <c r="AF19" s="10">
        <f>HLOOKUP(AF$5,$AC$1:$AF$3,2,FALSE)*INDEX('Pop and Housing Units'!$J$4:$Q$115,MATCH('Relocation Components'!$B19,'Pop and Housing Units'!$Q$4:$Q$115,0),MATCH('Relocation Components'!AF$4,'Pop and Housing Units'!$J$4:$Q$4,0))*HLOOKUP(AF$4,$V$1:$AA$2,2,FALSE)*'Number of Hazard Events'!M19*HLOOKUP(AF$4,Assumptions!$B$2:$H$3,2,FALSE)</f>
        <v>27526222.440854069</v>
      </c>
      <c r="AG19" s="10">
        <f>HLOOKUP(AG$5,$AC$1:$AF$3,2,FALSE)*INDEX('Pop and Housing Units'!$J$4:$Q$115,MATCH('Relocation Components'!$B19,'Pop and Housing Units'!$Q$4:$Q$115,0),MATCH('Relocation Components'!AG$4,'Pop and Housing Units'!$J$4:$Q$4,0))*HLOOKUP(AG$4,$V$1:$AA$2,2,FALSE)*'Number of Hazard Events'!N19*HLOOKUP(AG$4,Assumptions!$B$2:$H$3,2,FALSE)</f>
        <v>0</v>
      </c>
      <c r="AH19" s="10">
        <f>HLOOKUP(AH$5,$AC$1:$AF$3,2,FALSE)*INDEX('Pop and Housing Units'!$J$4:$Q$115,MATCH('Relocation Components'!$B19,'Pop and Housing Units'!$Q$4:$Q$115,0),MATCH('Relocation Components'!AH$4,'Pop and Housing Units'!$J$4:$Q$4,0))*HLOOKUP(AH$4,$V$1:$AA$2,2,FALSE)*'Number of Hazard Events'!O19*HLOOKUP(AH$4,Assumptions!$B$2:$H$3,2,FALSE)</f>
        <v>80179002.751241684</v>
      </c>
      <c r="AI19" s="10">
        <f>HLOOKUP(AI$5,$AC$1:$AF$3,2,FALSE)*INDEX('Pop and Housing Units'!$J$4:$Q$115,MATCH('Relocation Components'!$B19,'Pop and Housing Units'!$Q$4:$Q$115,0),MATCH('Relocation Components'!AI$4,'Pop and Housing Units'!$J$4:$Q$4,0))*HLOOKUP(AI$4,$V$1:$AA$2,2,FALSE)*'Number of Hazard Events'!P19*HLOOKUP(AI$4,Assumptions!$B$2:$H$3,2,FALSE)</f>
        <v>28819696.22566475</v>
      </c>
      <c r="AJ19" s="10">
        <f>HLOOKUP(AJ$5,$AC$1:$AF$3,2,FALSE)*INDEX('Pop and Housing Units'!$J$4:$Q$115,MATCH('Relocation Components'!$B19,'Pop and Housing Units'!$Q$4:$Q$115,0),MATCH('Relocation Components'!AJ$4,'Pop and Housing Units'!$J$4:$Q$4,0))*HLOOKUP(AJ$4,$V$1:$AA$2,2,FALSE)*'Number of Hazard Events'!Q19*HLOOKUP(AJ$4,Assumptions!$B$2:$H$3,2,FALSE)</f>
        <v>0</v>
      </c>
      <c r="AK19" s="10">
        <f>HLOOKUP(AK$5,$AC$1:$AF$3,2,FALSE)*INDEX('Pop and Housing Units'!$J$4:$Q$115,MATCH('Relocation Components'!$B19,'Pop and Housing Units'!$Q$4:$Q$115,0),MATCH('Relocation Components'!AK$4,'Pop and Housing Units'!$J$4:$Q$4,0))*HLOOKUP(AK$4,$V$1:$AA$2,2,FALSE)*'Number of Hazard Events'!R19*HLOOKUP(AK$4,Assumptions!$B$2:$H$3,2,FALSE)</f>
        <v>13386854.79219217</v>
      </c>
      <c r="AL19" s="10">
        <f>HLOOKUP(AL$5,$AC$1:$AF$3,2,FALSE)*INDEX('Pop and Housing Units'!$J$4:$Q$115,MATCH('Relocation Components'!$B19,'Pop and Housing Units'!$Q$4:$Q$115,0),MATCH('Relocation Components'!AL$4,'Pop and Housing Units'!$J$4:$Q$4,0))*HLOOKUP(AL$4,$V$1:$AA$2,2,FALSE)*'Number of Hazard Events'!S19*HLOOKUP(AL$4,Assumptions!$B$2:$H$3,2,FALSE)</f>
        <v>3764610.2233069534</v>
      </c>
      <c r="AM19" s="10">
        <f>HLOOKUP(AM$5,$AC$1:$AF$3,2,FALSE)*INDEX('Pop and Housing Units'!$J$4:$Q$115,MATCH('Relocation Components'!$B19,'Pop and Housing Units'!$Q$4:$Q$115,0),MATCH('Relocation Components'!AM$4,'Pop and Housing Units'!$J$4:$Q$4,0))*HLOOKUP(AM$4,$V$1:$AA$2,2,FALSE)*'Number of Hazard Events'!T19*HLOOKUP(AM$4,Assumptions!$B$2:$H$3,2,FALSE)</f>
        <v>0</v>
      </c>
      <c r="AN19" s="21">
        <f t="shared" si="2"/>
        <v>5174357548.7331028</v>
      </c>
      <c r="AO19" s="21">
        <f t="shared" si="3"/>
        <v>356207045.44033086</v>
      </c>
      <c r="AP19" s="21">
        <f t="shared" si="4"/>
        <v>113346291.5452636</v>
      </c>
      <c r="AQ19" s="21">
        <f t="shared" si="5"/>
        <v>0</v>
      </c>
      <c r="AR19" s="21">
        <f t="shared" si="6"/>
        <v>481132630.94712478</v>
      </c>
      <c r="AS19" s="21">
        <f t="shared" si="7"/>
        <v>139649103.9658514</v>
      </c>
      <c r="AT19" s="21">
        <f t="shared" si="8"/>
        <v>0</v>
      </c>
      <c r="AU19" s="21">
        <f t="shared" si="9"/>
        <v>939391494.1844449</v>
      </c>
      <c r="AV19" s="21">
        <f t="shared" si="10"/>
        <v>193678082.33432445</v>
      </c>
      <c r="AW19" s="21">
        <f t="shared" si="11"/>
        <v>0</v>
      </c>
      <c r="AX19" s="21">
        <f t="shared" si="12"/>
        <v>35901874.617589191</v>
      </c>
      <c r="AY19" s="21">
        <f t="shared" si="13"/>
        <v>12386800.098384332</v>
      </c>
      <c r="AZ19" s="21">
        <f t="shared" si="14"/>
        <v>0</v>
      </c>
      <c r="BA19" s="21">
        <f t="shared" si="15"/>
        <v>36080551.238058761</v>
      </c>
      <c r="BB19" s="21">
        <f t="shared" si="16"/>
        <v>12968863.301549139</v>
      </c>
      <c r="BC19" s="21">
        <f t="shared" si="17"/>
        <v>0</v>
      </c>
      <c r="BD19" s="21">
        <f t="shared" si="18"/>
        <v>6024084.6564864768</v>
      </c>
      <c r="BE19" s="21">
        <f t="shared" si="19"/>
        <v>1694074.6004881291</v>
      </c>
      <c r="BF19" s="21">
        <f t="shared" si="20"/>
        <v>0</v>
      </c>
      <c r="BG19" s="21">
        <f t="shared" si="21"/>
        <v>2328460896.9298954</v>
      </c>
      <c r="BI19" s="21">
        <f t="shared" si="22"/>
        <v>1168921296.9758887</v>
      </c>
      <c r="BJ19" s="21">
        <f t="shared" si="23"/>
        <v>368530491.64946419</v>
      </c>
      <c r="BK19" s="21">
        <f t="shared" si="24"/>
        <v>691925.54660740716</v>
      </c>
      <c r="BL19" s="21">
        <f t="shared" si="25"/>
        <v>1756285887.2993066</v>
      </c>
      <c r="BM19" s="21">
        <f t="shared" si="26"/>
        <v>456446772.54093206</v>
      </c>
      <c r="BN19" s="21">
        <f t="shared" si="27"/>
        <v>1330155.5189728399</v>
      </c>
      <c r="BO19" s="21">
        <f t="shared" si="28"/>
        <v>3060602257.5553203</v>
      </c>
      <c r="BP19" s="21">
        <f t="shared" si="29"/>
        <v>626404859.26584542</v>
      </c>
      <c r="BQ19" s="21">
        <f t="shared" si="30"/>
        <v>889644.20209549565</v>
      </c>
      <c r="BR19" s="21">
        <f t="shared" si="31"/>
        <v>136740625.35635877</v>
      </c>
      <c r="BS19" s="21">
        <f t="shared" si="32"/>
        <v>40698331.735430472</v>
      </c>
      <c r="BT19" s="21">
        <f t="shared" si="33"/>
        <v>288157.65886951779</v>
      </c>
      <c r="BU19" s="21">
        <f t="shared" si="34"/>
        <v>163399292.90320045</v>
      </c>
      <c r="BV19" s="21">
        <f t="shared" si="35"/>
        <v>42464035.583092786</v>
      </c>
      <c r="BW19" s="21">
        <f t="shared" si="36"/>
        <v>280295.61458418367</v>
      </c>
      <c r="BX19" s="21">
        <f t="shared" si="37"/>
        <v>22096977.293728646</v>
      </c>
      <c r="BY19" s="21">
        <f t="shared" si="38"/>
        <v>5787591.4593350822</v>
      </c>
      <c r="BZ19" s="21">
        <f t="shared" si="39"/>
        <v>180753.76676840679</v>
      </c>
    </row>
    <row r="20" spans="1:78">
      <c r="A20">
        <f t="shared" si="43"/>
        <v>0.02</v>
      </c>
      <c r="B20" s="18">
        <f t="shared" si="41"/>
        <v>2034</v>
      </c>
      <c r="C20" s="21">
        <f>IF(MOD($B20,10)=0,VLOOKUP($B20,'[1]R1 Analysis'!$B$45:$X$58,23,FALSE),(VLOOKUP(CEILING($B20,10),$B$6:$R$116,COLUMN()-1,FALSE)-VLOOKUP(FLOOR($B20,10),$B$6:$R$116,COLUMN()-1,FALSE))/10+C19)</f>
        <v>21294000.497859843</v>
      </c>
      <c r="D20" s="21">
        <f>IF(MOD($B20,10)=0,VLOOKUP($B20,'[1]R1 Analysis'!$B$45:$X$58,15,FALSE),(VLOOKUP(CEILING($B20,10),$B$6:$R$116,COLUMN()-1,FALSE)-VLOOKUP(FLOOR($B20,10),$B$6:$R$116,COLUMN()-1,FALSE))/10+D19)</f>
        <v>3327436.0668087988</v>
      </c>
      <c r="E20" s="21">
        <f>IF(MOD($B20,10)=0,VLOOKUP($B20,'[1]R1 Analysis'!$B$45:$X$58,22,FALSE),(VLOOKUP(CEILING($B20,10),$B$6:$R$116,COLUMN()-1,FALSE)-VLOOKUP(FLOOR($B20,10),$B$6:$R$116,COLUMN()-1,FALSE))/10+E19)</f>
        <v>696900.3465218104</v>
      </c>
      <c r="F20" s="21">
        <f>IF(MOD($B20,10)=0,VLOOKUP($B20,'[1]R2 Analysis'!$B$45:$X$58,8,FALSE),(VLOOKUP(CEILING($B20,10),$B$6:$R$116,COLUMN()-1,FALSE)-VLOOKUP(FLOOR($B20,10),$B$6:$R$116,COLUMN()-1,FALSE))/10+F19)</f>
        <v>207457725.41428575</v>
      </c>
      <c r="G20" s="21">
        <f>IF(MOD($B20,10)=0,VLOOKUP($B20,'[1]R2 Analysis'!$B$45:$X$58,15,FALSE),(VLOOKUP(CEILING($B20,10),$B$6:$R$116,COLUMN()-1,FALSE)-VLOOKUP(FLOOR($B20,10),$B$6:$R$116,COLUMN()-1,FALSE))/10+G19)</f>
        <v>6512909.4292558134</v>
      </c>
      <c r="H20" s="21">
        <f>IF(MOD($B20,10)=0,VLOOKUP($B20,'[1]R2 Analysis'!$B$45:$X$58,22,FALSE),(VLOOKUP(CEILING($B20,10),$B$6:$R$116,COLUMN()-1,FALSE)-VLOOKUP(FLOOR($B20,10),$B$6:$R$116,COLUMN()-1,FALSE))/10+H19)</f>
        <v>1339718.030998766</v>
      </c>
      <c r="I20" s="21">
        <f>IF(MOD($B20,10)=0,VLOOKUP($B20,'[1]R3 Analysis'!$B$45:$X$58,8,FALSE),(VLOOKUP(CEILING($B20,10),$B$6:$R$116,COLUMN()-1,FALSE)-VLOOKUP(FLOOR($B20,10),$B$6:$R$116,COLUMN()-1,FALSE))/10+I19)</f>
        <v>33915474.879122585</v>
      </c>
      <c r="J20" s="21">
        <f>IF(MOD($B20,10)=0,VLOOKUP($B20,'[1]R3 Analysis'!$B$45:$X$58,15,FALSE),(VLOOKUP(CEILING($B20,10),$B$6:$R$116,COLUMN()-1,FALSE)-VLOOKUP(FLOOR($B20,10),$B$6:$R$116,COLUMN()-1,FALSE))/10+J19)</f>
        <v>2347798.7544000009</v>
      </c>
      <c r="K20" s="21">
        <f>IF(MOD($B20,10)=0,VLOOKUP($B20,'[1]R3 Analysis'!$B$45:$X$58,22,FALSE),(VLOOKUP(CEILING($B20,10),$B$6:$R$116,COLUMN()-1,FALSE)-VLOOKUP(FLOOR($B20,10),$B$6:$R$116,COLUMN()-1,FALSE))/10+K19)</f>
        <v>896038.63751171192</v>
      </c>
      <c r="L20" s="21">
        <f>IF(MOD($B20,10)=0,VLOOKUP($B20,'[1]R4 Analysis'!$B$45:$X$58,8,FALSE),(VLOOKUP(CEILING($B20,10),$B$6:$R$116,COLUMN()-1,FALSE)-VLOOKUP(FLOOR($B20,10),$B$6:$R$116,COLUMN()-1,FALSE))/10+L19)</f>
        <v>21210086.904957689</v>
      </c>
      <c r="M20" s="21">
        <f>IF(MOD($B20,10)=0,VLOOKUP($B20,'[1]R4 Analysis'!$B$45:$X$58,15,FALSE),(VLOOKUP(CEILING($B20,10),$B$6:$R$116,COLUMN()-1,FALSE)-VLOOKUP(FLOOR($B20,10),$B$6:$R$116,COLUMN()-1,FALSE))/10+M19)</f>
        <v>790952.94264060596</v>
      </c>
      <c r="N20" s="21">
        <f>IF(MOD($B20,10)=0,VLOOKUP($B20,'[1]R4 Analysis'!$B$45:$X$58,22,FALSE),(VLOOKUP(CEILING($B20,10),$B$6:$R$116,COLUMN()-1,FALSE)-VLOOKUP(FLOOR($B20,10),$B$6:$R$116,COLUMN()-1,FALSE))/10+N19)</f>
        <v>290227.92340018204</v>
      </c>
      <c r="O20" s="21">
        <f>IF(MOD($B20,10)=0,VLOOKUP($B20,'[1]R5 Analysis'!$B$45:$X$58,8,FALSE),(VLOOKUP(CEILING($B20,10),$B$6:$R$116,COLUMN()-1,FALSE)-VLOOKUP(FLOOR($B20,10),$B$6:$R$116,COLUMN()-1,FALSE))/10+O19)</f>
        <v>47485182.321949996</v>
      </c>
      <c r="P20" s="21">
        <f>IF(MOD($B20,10)=0,VLOOKUP($B20,'[1]R5 Analysis'!$B$45:$X$58,15,FALSE),(VLOOKUP(CEILING($B20,10),$B$6:$R$116,COLUMN()-1,FALSE)-VLOOKUP(FLOOR($B20,10),$B$6:$R$116,COLUMN()-1,FALSE))/10+P19)</f>
        <v>680295.96657324117</v>
      </c>
      <c r="Q20" s="21">
        <f>IF(MOD($B20,10)=0,VLOOKUP($B20,'[1]R5 Analysis'!$B$45:$X$58,22,FALSE),(VLOOKUP(CEILING($B20,10),$B$6:$R$116,COLUMN()-1,FALSE)-VLOOKUP(FLOOR($B20,10),$B$6:$R$116,COLUMN()-1,FALSE))/10+Q19)</f>
        <v>282312.43526020407</v>
      </c>
      <c r="R20" s="21">
        <f>IF(MOD($B20,10)=0,VLOOKUP($B20,'[1]R6 Analysis'!$B$45:$X$58,8,FALSE),(VLOOKUP(CEILING($B20,10),$B$6:$R$116,COLUMN()-1,FALSE)-VLOOKUP(FLOOR($B20,10),$B$6:$R$116,COLUMN()-1,FALSE))/10+R19)</f>
        <v>2704986.9656500001</v>
      </c>
      <c r="S20" s="21">
        <f>IF(MOD($B20,10)=0,VLOOKUP($B20,'[1]R6 Analysis'!$B$45:$X$58,15,FALSE),(VLOOKUP(CEILING($B20,10),$B$6:$T$116,COLUMN()-1,FALSE)-VLOOKUP(FLOOR($B20,10),$B$6:$T$116,COLUMN()-1,FALSE))/10+S19)</f>
        <v>331278.80631999997</v>
      </c>
      <c r="T20" s="21">
        <f>IF(MOD($B20,10)=0,VLOOKUP($B20,'[1]R6 Analysis'!$B$45:$X$58,22,FALSE),(VLOOKUP(CEILING($B20,10),$B$6:$T$116,COLUMN()-1,FALSE)-VLOOKUP(FLOOR($B20,10),$B$6:$T$116,COLUMN()-1,FALSE))/10+T19)</f>
        <v>182054.72733776271</v>
      </c>
      <c r="U20" s="21">
        <f t="shared" si="40"/>
        <v>351745381.0508548</v>
      </c>
      <c r="V20" s="10">
        <f>HLOOKUP(V$5,$AC$1:$AF$3,2,FALSE)*INDEX('Pop and Housing Units'!$J$4:$Q$115,MATCH('Relocation Components'!$B20,'Pop and Housing Units'!$Q$4:$Q$115,0),MATCH('Relocation Components'!V$4,'Pop and Housing Units'!$J$4:$Q$4,0))*HLOOKUP(V$4,$V$1:$AA$2,2,FALSE)*'Number of Hazard Events'!C20*HLOOKUP(V$4,Assumptions!$B$2:$H$3,2,FALSE)</f>
        <v>809851006.50466108</v>
      </c>
      <c r="W20" s="10">
        <f>HLOOKUP(W$5,$AC$1:$AF$3,2,FALSE)*INDEX('Pop and Housing Units'!$J$4:$Q$115,MATCH('Relocation Components'!$B20,'Pop and Housing Units'!$Q$4:$Q$115,0),MATCH('Relocation Components'!W$4,'Pop and Housing Units'!$J$4:$Q$4,0))*HLOOKUP(W$4,$V$1:$AA$2,2,FALSE)*'Number of Hazard Events'!D20*HLOOKUP(W$4,Assumptions!$B$2:$H$3,2,FALSE)</f>
        <v>257725245.97865874</v>
      </c>
      <c r="X20" s="10">
        <f>HLOOKUP(X$5,$AC$1:$AF$3,2,FALSE)*INDEX('Pop and Housing Units'!$J$4:$Q$115,MATCH('Relocation Components'!$B20,'Pop and Housing Units'!$Q$4:$Q$115,0),MATCH('Relocation Components'!X$4,'Pop and Housing Units'!$J$4:$Q$4,0))*HLOOKUP(X$4,$V$1:$AA$2,2,FALSE)*'Number of Hazard Events'!E20*HLOOKUP(X$4,Assumptions!$B$2:$H$3,2,FALSE)</f>
        <v>0</v>
      </c>
      <c r="Y20" s="10">
        <f>HLOOKUP(Y$5,$AC$1:$AF$3,2,FALSE)*INDEX('Pop and Housing Units'!$J$4:$Q$115,MATCH('Relocation Components'!$B20,'Pop and Housing Units'!$Q$4:$Q$115,0),MATCH('Relocation Components'!Y$4,'Pop and Housing Units'!$J$4:$Q$4,0))*HLOOKUP(Y$4,$V$1:$AA$2,2,FALSE)*'Number of Hazard Events'!F20*HLOOKUP(Y$4,Assumptions!$B$2:$H$3,2,FALSE)</f>
        <v>1090331825.0306072</v>
      </c>
      <c r="Z20" s="10">
        <f>HLOOKUP(Z$5,$AC$1:$AF$3,2,FALSE)*INDEX('Pop and Housing Units'!$J$4:$Q$115,MATCH('Relocation Components'!$B20,'Pop and Housing Units'!$Q$4:$Q$115,0),MATCH('Relocation Components'!Z$4,'Pop and Housing Units'!$J$4:$Q$4,0))*HLOOKUP(Z$4,$V$1:$AA$2,2,FALSE)*'Number of Hazard Events'!G20*HLOOKUP(Z$4,Assumptions!$B$2:$H$3,2,FALSE)</f>
        <v>316463061.51985413</v>
      </c>
      <c r="AA20" s="10">
        <f>HLOOKUP(AA$5,$AC$1:$AF$3,2,FALSE)*INDEX('Pop and Housing Units'!$J$4:$Q$115,MATCH('Relocation Components'!$B20,'Pop and Housing Units'!$Q$4:$Q$115,0),MATCH('Relocation Components'!AA$4,'Pop and Housing Units'!$J$4:$Q$4,0))*HLOOKUP(AA$4,$V$1:$AA$2,2,FALSE)*'Number of Hazard Events'!H20*HLOOKUP(AA$4,Assumptions!$B$2:$H$3,2,FALSE)</f>
        <v>0</v>
      </c>
      <c r="AB20" s="10">
        <f>HLOOKUP(AB$5,$AC$1:$AF$3,2,FALSE)*INDEX('Pop and Housing Units'!$J$4:$Q$115,MATCH('Relocation Components'!$B20,'Pop and Housing Units'!$Q$4:$Q$115,0),MATCH('Relocation Components'!AB$4,'Pop and Housing Units'!$J$4:$Q$4,0))*HLOOKUP(AB$4,$V$1:$AA$2,2,FALSE)*'Number of Hazard Events'!I20*HLOOKUP(AB$4,Assumptions!$B$2:$H$3,2,FALSE)</f>
        <v>2135524531.6456399</v>
      </c>
      <c r="AC20" s="10">
        <f>HLOOKUP(AC$5,$AC$1:$AF$3,2,FALSE)*INDEX('Pop and Housing Units'!$J$4:$Q$115,MATCH('Relocation Components'!$B20,'Pop and Housing Units'!$Q$4:$Q$115,0),MATCH('Relocation Components'!AC$4,'Pop and Housing Units'!$J$4:$Q$4,0))*HLOOKUP(AC$4,$V$1:$AA$2,2,FALSE)*'Number of Hazard Events'!J20*HLOOKUP(AC$4,Assumptions!$B$2:$H$3,2,FALSE)</f>
        <v>440299380.73750573</v>
      </c>
      <c r="AD20" s="10">
        <f>HLOOKUP(AD$5,$AC$1:$AF$3,2,FALSE)*INDEX('Pop and Housing Units'!$J$4:$Q$115,MATCH('Relocation Components'!$B20,'Pop and Housing Units'!$Q$4:$Q$115,0),MATCH('Relocation Components'!AD$4,'Pop and Housing Units'!$J$4:$Q$4,0))*HLOOKUP(AD$4,$V$1:$AA$2,2,FALSE)*'Number of Hazard Events'!K20*HLOOKUP(AD$4,Assumptions!$B$2:$H$3,2,FALSE)</f>
        <v>0</v>
      </c>
      <c r="AE20" s="10">
        <f>HLOOKUP(AE$5,$AC$1:$AF$3,2,FALSE)*INDEX('Pop and Housing Units'!$J$4:$Q$115,MATCH('Relocation Components'!$B20,'Pop and Housing Units'!$Q$4:$Q$115,0),MATCH('Relocation Components'!AE$4,'Pop and Housing Units'!$J$4:$Q$4,0))*HLOOKUP(AE$4,$V$1:$AA$2,2,FALSE)*'Number of Hazard Events'!L20*HLOOKUP(AE$4,Assumptions!$B$2:$H$3,2,FALSE)</f>
        <v>80986640.623209894</v>
      </c>
      <c r="AF20" s="10">
        <f>HLOOKUP(AF$5,$AC$1:$AF$3,2,FALSE)*INDEX('Pop and Housing Units'!$J$4:$Q$115,MATCH('Relocation Components'!$B20,'Pop and Housing Units'!$Q$4:$Q$115,0),MATCH('Relocation Components'!AF$4,'Pop and Housing Units'!$J$4:$Q$4,0))*HLOOKUP(AF$4,$V$1:$AA$2,2,FALSE)*'Number of Hazard Events'!M20*HLOOKUP(AF$4,Assumptions!$B$2:$H$3,2,FALSE)</f>
        <v>27939293.635053173</v>
      </c>
      <c r="AG20" s="10">
        <f>HLOOKUP(AG$5,$AC$1:$AF$3,2,FALSE)*INDEX('Pop and Housing Units'!$J$4:$Q$115,MATCH('Relocation Components'!$B20,'Pop and Housing Units'!$Q$4:$Q$115,0),MATCH('Relocation Components'!AG$4,'Pop and Housing Units'!$J$4:$Q$4,0))*HLOOKUP(AG$4,$V$1:$AA$2,2,FALSE)*'Number of Hazard Events'!N20*HLOOKUP(AG$4,Assumptions!$B$2:$H$3,2,FALSE)</f>
        <v>0</v>
      </c>
      <c r="AH20" s="10">
        <f>HLOOKUP(AH$5,$AC$1:$AF$3,2,FALSE)*INDEX('Pop and Housing Units'!$J$4:$Q$115,MATCH('Relocation Components'!$B20,'Pop and Housing Units'!$Q$4:$Q$115,0),MATCH('Relocation Components'!AH$4,'Pop and Housing Units'!$J$4:$Q$4,0))*HLOOKUP(AH$4,$V$1:$AA$2,2,FALSE)*'Number of Hazard Events'!O20*HLOOKUP(AH$4,Assumptions!$B$2:$H$3,2,FALSE)</f>
        <v>81453153.439017147</v>
      </c>
      <c r="AI20" s="10">
        <f>HLOOKUP(AI$5,$AC$1:$AF$3,2,FALSE)*INDEX('Pop and Housing Units'!$J$4:$Q$115,MATCH('Relocation Components'!$B20,'Pop and Housing Units'!$Q$4:$Q$115,0),MATCH('Relocation Components'!AI$4,'Pop and Housing Units'!$J$4:$Q$4,0))*HLOOKUP(AI$4,$V$1:$AA$2,2,FALSE)*'Number of Hazard Events'!P20*HLOOKUP(AI$4,Assumptions!$B$2:$H$3,2,FALSE)</f>
        <v>29272084.57668541</v>
      </c>
      <c r="AJ20" s="10">
        <f>HLOOKUP(AJ$5,$AC$1:$AF$3,2,FALSE)*INDEX('Pop and Housing Units'!$J$4:$Q$115,MATCH('Relocation Components'!$B20,'Pop and Housing Units'!$Q$4:$Q$115,0),MATCH('Relocation Components'!AJ$4,'Pop and Housing Units'!$J$4:$Q$4,0))*HLOOKUP(AJ$4,$V$1:$AA$2,2,FALSE)*'Number of Hazard Events'!Q20*HLOOKUP(AJ$4,Assumptions!$B$2:$H$3,2,FALSE)</f>
        <v>0</v>
      </c>
      <c r="AK20" s="10">
        <f>HLOOKUP(AK$5,$AC$1:$AF$3,2,FALSE)*INDEX('Pop and Housing Units'!$J$4:$Q$115,MATCH('Relocation Components'!$B20,'Pop and Housing Units'!$Q$4:$Q$115,0),MATCH('Relocation Components'!AK$4,'Pop and Housing Units'!$J$4:$Q$4,0))*HLOOKUP(AK$4,$V$1:$AA$2,2,FALSE)*'Number of Hazard Events'!R20*HLOOKUP(AK$4,Assumptions!$B$2:$H$3,2,FALSE)</f>
        <v>13615804.154603062</v>
      </c>
      <c r="AL20" s="10">
        <f>HLOOKUP(AL$5,$AC$1:$AF$3,2,FALSE)*INDEX('Pop and Housing Units'!$J$4:$Q$115,MATCH('Relocation Components'!$B20,'Pop and Housing Units'!$Q$4:$Q$115,0),MATCH('Relocation Components'!AL$4,'Pop and Housing Units'!$J$4:$Q$4,0))*HLOOKUP(AL$4,$V$1:$AA$2,2,FALSE)*'Number of Hazard Events'!S20*HLOOKUP(AL$4,Assumptions!$B$2:$H$3,2,FALSE)</f>
        <v>3829593.9531160295</v>
      </c>
      <c r="AM20" s="10">
        <f>HLOOKUP(AM$5,$AC$1:$AF$3,2,FALSE)*INDEX('Pop and Housing Units'!$J$4:$Q$115,MATCH('Relocation Components'!$B20,'Pop and Housing Units'!$Q$4:$Q$115,0),MATCH('Relocation Components'!AM$4,'Pop and Housing Units'!$J$4:$Q$4,0))*HLOOKUP(AM$4,$V$1:$AA$2,2,FALSE)*'Number of Hazard Events'!T20*HLOOKUP(AM$4,Assumptions!$B$2:$H$3,2,FALSE)</f>
        <v>0</v>
      </c>
      <c r="AN20" s="21">
        <f t="shared" si="2"/>
        <v>5287291621.7986116</v>
      </c>
      <c r="AO20" s="21">
        <f t="shared" si="3"/>
        <v>364432952.9270975</v>
      </c>
      <c r="AP20" s="21">
        <f t="shared" si="4"/>
        <v>115976360.69039643</v>
      </c>
      <c r="AQ20" s="21">
        <f t="shared" si="5"/>
        <v>0</v>
      </c>
      <c r="AR20" s="21">
        <f t="shared" si="6"/>
        <v>490649321.26377326</v>
      </c>
      <c r="AS20" s="21">
        <f t="shared" si="7"/>
        <v>142408377.68393436</v>
      </c>
      <c r="AT20" s="21">
        <f t="shared" si="8"/>
        <v>0</v>
      </c>
      <c r="AU20" s="21">
        <f t="shared" si="9"/>
        <v>960986039.240538</v>
      </c>
      <c r="AV20" s="21">
        <f t="shared" si="10"/>
        <v>198134721.33187759</v>
      </c>
      <c r="AW20" s="21">
        <f t="shared" si="11"/>
        <v>0</v>
      </c>
      <c r="AX20" s="21">
        <f t="shared" si="12"/>
        <v>36443988.280444451</v>
      </c>
      <c r="AY20" s="21">
        <f t="shared" si="13"/>
        <v>12572682.135773929</v>
      </c>
      <c r="AZ20" s="21">
        <f t="shared" si="14"/>
        <v>0</v>
      </c>
      <c r="BA20" s="21">
        <f t="shared" si="15"/>
        <v>36653919.047557719</v>
      </c>
      <c r="BB20" s="21">
        <f t="shared" si="16"/>
        <v>13172438.059508435</v>
      </c>
      <c r="BC20" s="21">
        <f t="shared" si="17"/>
        <v>0</v>
      </c>
      <c r="BD20" s="21">
        <f t="shared" si="18"/>
        <v>6127111.8695713785</v>
      </c>
      <c r="BE20" s="21">
        <f t="shared" si="19"/>
        <v>1723317.2789022133</v>
      </c>
      <c r="BF20" s="21">
        <f t="shared" si="20"/>
        <v>0</v>
      </c>
      <c r="BG20" s="21">
        <f t="shared" si="21"/>
        <v>2379281229.8093753</v>
      </c>
      <c r="BI20" s="21">
        <f t="shared" si="22"/>
        <v>1195577959.9296186</v>
      </c>
      <c r="BJ20" s="21">
        <f t="shared" si="23"/>
        <v>377029042.73586398</v>
      </c>
      <c r="BK20" s="21">
        <f t="shared" si="24"/>
        <v>696900.3465218104</v>
      </c>
      <c r="BL20" s="21">
        <f t="shared" si="25"/>
        <v>1788438871.7086661</v>
      </c>
      <c r="BM20" s="21">
        <f t="shared" si="26"/>
        <v>465384348.63304436</v>
      </c>
      <c r="BN20" s="21">
        <f t="shared" si="27"/>
        <v>1339718.030998766</v>
      </c>
      <c r="BO20" s="21">
        <f t="shared" si="28"/>
        <v>3130426045.7653008</v>
      </c>
      <c r="BP20" s="21">
        <f t="shared" si="29"/>
        <v>640781900.8237834</v>
      </c>
      <c r="BQ20" s="21">
        <f t="shared" si="30"/>
        <v>896038.63751171192</v>
      </c>
      <c r="BR20" s="21">
        <f t="shared" si="31"/>
        <v>138640715.80861202</v>
      </c>
      <c r="BS20" s="21">
        <f t="shared" si="32"/>
        <v>41302928.713467702</v>
      </c>
      <c r="BT20" s="21">
        <f t="shared" si="33"/>
        <v>290227.92340018204</v>
      </c>
      <c r="BU20" s="21">
        <f t="shared" si="34"/>
        <v>165592254.80852485</v>
      </c>
      <c r="BV20" s="21">
        <f t="shared" si="35"/>
        <v>43124818.60276708</v>
      </c>
      <c r="BW20" s="21">
        <f t="shared" si="36"/>
        <v>282312.43526020407</v>
      </c>
      <c r="BX20" s="21">
        <f t="shared" si="37"/>
        <v>22447902.98982444</v>
      </c>
      <c r="BY20" s="21">
        <f t="shared" si="38"/>
        <v>5884190.0383382421</v>
      </c>
      <c r="BZ20" s="21">
        <f t="shared" si="39"/>
        <v>182054.72733776271</v>
      </c>
    </row>
    <row r="21" spans="1:78">
      <c r="A21">
        <f t="shared" si="43"/>
        <v>0.02</v>
      </c>
      <c r="B21" s="18">
        <f t="shared" si="41"/>
        <v>2035</v>
      </c>
      <c r="C21" s="21">
        <f>IF(MOD($B21,10)=0,VLOOKUP($B21,'[1]R1 Analysis'!$B$45:$X$58,23,FALSE),(VLOOKUP(CEILING($B21,10),$B$6:$R$116,COLUMN()-1,FALSE)-VLOOKUP(FLOOR($B21,10),$B$6:$R$116,COLUMN()-1,FALSE))/10+C20)</f>
        <v>21444961.549785987</v>
      </c>
      <c r="D21" s="21">
        <f>IF(MOD($B21,10)=0,VLOOKUP($B21,'[1]R1 Analysis'!$B$45:$X$58,15,FALSE),(VLOOKUP(CEILING($B21,10),$B$6:$R$116,COLUMN()-1,FALSE)-VLOOKUP(FLOOR($B21,10),$B$6:$R$116,COLUMN()-1,FALSE))/10+D20)</f>
        <v>3351319.9077805378</v>
      </c>
      <c r="E21" s="21">
        <f>IF(MOD($B21,10)=0,VLOOKUP($B21,'[1]R1 Analysis'!$B$45:$X$58,22,FALSE),(VLOOKUP(CEILING($B21,10),$B$6:$R$116,COLUMN()-1,FALSE)-VLOOKUP(FLOOR($B21,10),$B$6:$R$116,COLUMN()-1,FALSE))/10+E20)</f>
        <v>701875.14643621363</v>
      </c>
      <c r="F21" s="21">
        <f>IF(MOD($B21,10)=0,VLOOKUP($B21,'[1]R2 Analysis'!$B$45:$X$58,8,FALSE),(VLOOKUP(CEILING($B21,10),$B$6:$R$116,COLUMN()-1,FALSE)-VLOOKUP(FLOOR($B21,10),$B$6:$R$116,COLUMN()-1,FALSE))/10+F20)</f>
        <v>208945818.80333337</v>
      </c>
      <c r="G21" s="21">
        <f>IF(MOD($B21,10)=0,VLOOKUP($B21,'[1]R2 Analysis'!$B$45:$X$58,15,FALSE),(VLOOKUP(CEILING($B21,10),$B$6:$R$116,COLUMN()-1,FALSE)-VLOOKUP(FLOOR($B21,10),$B$6:$R$116,COLUMN()-1,FALSE))/10+G20)</f>
        <v>6559492.429767441</v>
      </c>
      <c r="H21" s="21">
        <f>IF(MOD($B21,10)=0,VLOOKUP($B21,'[1]R2 Analysis'!$B$45:$X$58,22,FALSE),(VLOOKUP(CEILING($B21,10),$B$6:$R$116,COLUMN()-1,FALSE)-VLOOKUP(FLOOR($B21,10),$B$6:$R$116,COLUMN()-1,FALSE))/10+H20)</f>
        <v>1349280.543024692</v>
      </c>
      <c r="I21" s="21">
        <f>IF(MOD($B21,10)=0,VLOOKUP($B21,'[1]R3 Analysis'!$B$45:$X$58,8,FALSE),(VLOOKUP(CEILING($B21,10),$B$6:$R$116,COLUMN()-1,FALSE)-VLOOKUP(FLOOR($B21,10),$B$6:$R$116,COLUMN()-1,FALSE))/10+I20)</f>
        <v>34156840.130580649</v>
      </c>
      <c r="J21" s="21">
        <f>IF(MOD($B21,10)=0,VLOOKUP($B21,'[1]R3 Analysis'!$B$45:$X$58,15,FALSE),(VLOOKUP(CEILING($B21,10),$B$6:$R$116,COLUMN()-1,FALSE)-VLOOKUP(FLOOR($B21,10),$B$6:$R$116,COLUMN()-1,FALSE))/10+J20)</f>
        <v>2364559.0980000012</v>
      </c>
      <c r="K21" s="21">
        <f>IF(MOD($B21,10)=0,VLOOKUP($B21,'[1]R3 Analysis'!$B$45:$X$58,22,FALSE),(VLOOKUP(CEILING($B21,10),$B$6:$R$116,COLUMN()-1,FALSE)-VLOOKUP(FLOOR($B21,10),$B$6:$R$116,COLUMN()-1,FALSE))/10+K20)</f>
        <v>902433.07292792818</v>
      </c>
      <c r="L21" s="21">
        <f>IF(MOD($B21,10)=0,VLOOKUP($B21,'[1]R4 Analysis'!$B$45:$X$58,8,FALSE),(VLOOKUP(CEILING($B21,10),$B$6:$R$116,COLUMN()-1,FALSE)-VLOOKUP(FLOOR($B21,10),$B$6:$R$116,COLUMN()-1,FALSE))/10+L20)</f>
        <v>21363366.665788457</v>
      </c>
      <c r="M21" s="21">
        <f>IF(MOD($B21,10)=0,VLOOKUP($B21,'[1]R4 Analysis'!$B$45:$X$58,15,FALSE),(VLOOKUP(CEILING($B21,10),$B$6:$R$116,COLUMN()-1,FALSE)-VLOOKUP(FLOOR($B21,10),$B$6:$R$116,COLUMN()-1,FALSE))/10+M20)</f>
        <v>796596.68908914132</v>
      </c>
      <c r="N21" s="21">
        <f>IF(MOD($B21,10)=0,VLOOKUP($B21,'[1]R4 Analysis'!$B$45:$X$58,22,FALSE),(VLOOKUP(CEILING($B21,10),$B$6:$R$116,COLUMN()-1,FALSE)-VLOOKUP(FLOOR($B21,10),$B$6:$R$116,COLUMN()-1,FALSE))/10+N20)</f>
        <v>292298.1879308463</v>
      </c>
      <c r="O21" s="21">
        <f>IF(MOD($B21,10)=0,VLOOKUP($B21,'[1]R5 Analysis'!$B$45:$X$58,8,FALSE),(VLOOKUP(CEILING($B21,10),$B$6:$R$116,COLUMN()-1,FALSE)-VLOOKUP(FLOOR($B21,10),$B$6:$R$116,COLUMN()-1,FALSE))/10+O20)</f>
        <v>47830625.729999997</v>
      </c>
      <c r="P21" s="21">
        <f>IF(MOD($B21,10)=0,VLOOKUP($B21,'[1]R5 Analysis'!$B$45:$X$58,15,FALSE),(VLOOKUP(CEILING($B21,10),$B$6:$R$116,COLUMN()-1,FALSE)-VLOOKUP(FLOOR($B21,10),$B$6:$R$116,COLUMN()-1,FALSE))/10+P20)</f>
        <v>685115.87726758595</v>
      </c>
      <c r="Q21" s="21">
        <f>IF(MOD($B21,10)=0,VLOOKUP($B21,'[1]R5 Analysis'!$B$45:$X$58,22,FALSE),(VLOOKUP(CEILING($B21,10),$B$6:$R$116,COLUMN()-1,FALSE)-VLOOKUP(FLOOR($B21,10),$B$6:$R$116,COLUMN()-1,FALSE))/10+Q20)</f>
        <v>284329.25593622448</v>
      </c>
      <c r="R21" s="21">
        <f>IF(MOD($B21,10)=0,VLOOKUP($B21,'[1]R6 Analysis'!$B$45:$X$58,8,FALSE),(VLOOKUP(CEILING($B21,10),$B$6:$R$116,COLUMN()-1,FALSE)-VLOOKUP(FLOOR($B21,10),$B$6:$R$116,COLUMN()-1,FALSE))/10+R20)</f>
        <v>2723936.0862500002</v>
      </c>
      <c r="S21" s="21">
        <f>IF(MOD($B21,10)=0,VLOOKUP($B21,'[1]R6 Analysis'!$B$45:$X$58,15,FALSE),(VLOOKUP(CEILING($B21,10),$B$6:$T$116,COLUMN()-1,FALSE)-VLOOKUP(FLOOR($B21,10),$B$6:$T$116,COLUMN()-1,FALSE))/10+S20)</f>
        <v>333650.97709999996</v>
      </c>
      <c r="T21" s="21">
        <f>IF(MOD($B21,10)=0,VLOOKUP($B21,'[1]R6 Analysis'!$B$45:$X$58,22,FALSE),(VLOOKUP(CEILING($B21,10),$B$6:$T$116,COLUMN()-1,FALSE)-VLOOKUP(FLOOR($B21,10),$B$6:$T$116,COLUMN()-1,FALSE))/10+T20)</f>
        <v>183355.68790711864</v>
      </c>
      <c r="U21" s="21">
        <f t="shared" si="40"/>
        <v>354269855.83890617</v>
      </c>
      <c r="V21" s="10">
        <f>HLOOKUP(V$5,$AC$1:$AF$3,2,FALSE)*INDEX('Pop and Housing Units'!$J$4:$Q$115,MATCH('Relocation Components'!$B21,'Pop and Housing Units'!$Q$4:$Q$115,0),MATCH('Relocation Components'!V$4,'Pop and Housing Units'!$J$4:$Q$4,0))*HLOOKUP(V$4,$V$1:$AA$2,2,FALSE)*'Number of Hazard Events'!C21*HLOOKUP(V$4,Assumptions!$B$2:$H$3,2,FALSE)</f>
        <v>828946352.69530654</v>
      </c>
      <c r="W21" s="10">
        <f>HLOOKUP(W$5,$AC$1:$AF$3,2,FALSE)*INDEX('Pop and Housing Units'!$J$4:$Q$115,MATCH('Relocation Components'!$B21,'Pop and Housing Units'!$Q$4:$Q$115,0),MATCH('Relocation Components'!W$4,'Pop and Housing Units'!$J$4:$Q$4,0))*HLOOKUP(W$4,$V$1:$AA$2,2,FALSE)*'Number of Hazard Events'!D21*HLOOKUP(W$4,Assumptions!$B$2:$H$3,2,FALSE)</f>
        <v>263830270.3087852</v>
      </c>
      <c r="X21" s="10">
        <f>HLOOKUP(X$5,$AC$1:$AF$3,2,FALSE)*INDEX('Pop and Housing Units'!$J$4:$Q$115,MATCH('Relocation Components'!$B21,'Pop and Housing Units'!$Q$4:$Q$115,0),MATCH('Relocation Components'!X$4,'Pop and Housing Units'!$J$4:$Q$4,0))*HLOOKUP(X$4,$V$1:$AA$2,2,FALSE)*'Number of Hazard Events'!E21*HLOOKUP(X$4,Assumptions!$B$2:$H$3,2,FALSE)</f>
        <v>0</v>
      </c>
      <c r="Y21" s="10">
        <f>HLOOKUP(Y$5,$AC$1:$AF$3,2,FALSE)*INDEX('Pop and Housing Units'!$J$4:$Q$115,MATCH('Relocation Components'!$B21,'Pop and Housing Units'!$Q$4:$Q$115,0),MATCH('Relocation Components'!Y$4,'Pop and Housing Units'!$J$4:$Q$4,0))*HLOOKUP(Y$4,$V$1:$AA$2,2,FALSE)*'Number of Hazard Events'!F21*HLOOKUP(Y$4,Assumptions!$B$2:$H$3,2,FALSE)</f>
        <v>1112348780.9390845</v>
      </c>
      <c r="Z21" s="10">
        <f>HLOOKUP(Z$5,$AC$1:$AF$3,2,FALSE)*INDEX('Pop and Housing Units'!$J$4:$Q$115,MATCH('Relocation Components'!$B21,'Pop and Housing Units'!$Q$4:$Q$115,0),MATCH('Relocation Components'!Z$4,'Pop and Housing Units'!$J$4:$Q$4,0))*HLOOKUP(Z$4,$V$1:$AA$2,2,FALSE)*'Number of Hazard Events'!G21*HLOOKUP(Z$4,Assumptions!$B$2:$H$3,2,FALSE)</f>
        <v>322846768.09157842</v>
      </c>
      <c r="AA21" s="10">
        <f>HLOOKUP(AA$5,$AC$1:$AF$3,2,FALSE)*INDEX('Pop and Housing Units'!$J$4:$Q$115,MATCH('Relocation Components'!$B21,'Pop and Housing Units'!$Q$4:$Q$115,0),MATCH('Relocation Components'!AA$4,'Pop and Housing Units'!$J$4:$Q$4,0))*HLOOKUP(AA$4,$V$1:$AA$2,2,FALSE)*'Number of Hazard Events'!H21*HLOOKUP(AA$4,Assumptions!$B$2:$H$3,2,FALSE)</f>
        <v>0</v>
      </c>
      <c r="AB21" s="10">
        <f>HLOOKUP(AB$5,$AC$1:$AF$3,2,FALSE)*INDEX('Pop and Housing Units'!$J$4:$Q$115,MATCH('Relocation Components'!$B21,'Pop and Housing Units'!$Q$4:$Q$115,0),MATCH('Relocation Components'!AB$4,'Pop and Housing Units'!$J$4:$Q$4,0))*HLOOKUP(AB$4,$V$1:$AA$2,2,FALSE)*'Number of Hazard Events'!I21*HLOOKUP(AB$4,Assumptions!$B$2:$H$3,2,FALSE)</f>
        <v>2185645921.0558882</v>
      </c>
      <c r="AC21" s="10">
        <f>HLOOKUP(AC$5,$AC$1:$AF$3,2,FALSE)*INDEX('Pop and Housing Units'!$J$4:$Q$115,MATCH('Relocation Components'!$B21,'Pop and Housing Units'!$Q$4:$Q$115,0),MATCH('Relocation Components'!AC$4,'Pop and Housing Units'!$J$4:$Q$4,0))*HLOOKUP(AC$4,$V$1:$AA$2,2,FALSE)*'Number of Hazard Events'!J21*HLOOKUP(AC$4,Assumptions!$B$2:$H$3,2,FALSE)</f>
        <v>450643215.46824181</v>
      </c>
      <c r="AD21" s="10">
        <f>HLOOKUP(AD$5,$AC$1:$AF$3,2,FALSE)*INDEX('Pop and Housing Units'!$J$4:$Q$115,MATCH('Relocation Components'!$B21,'Pop and Housing Units'!$Q$4:$Q$115,0),MATCH('Relocation Components'!AD$4,'Pop and Housing Units'!$J$4:$Q$4,0))*HLOOKUP(AD$4,$V$1:$AA$2,2,FALSE)*'Number of Hazard Events'!K21*HLOOKUP(AD$4,Assumptions!$B$2:$H$3,2,FALSE)</f>
        <v>0</v>
      </c>
      <c r="AE21" s="10">
        <f>HLOOKUP(AE$5,$AC$1:$AF$3,2,FALSE)*INDEX('Pop and Housing Units'!$J$4:$Q$115,MATCH('Relocation Components'!$B21,'Pop and Housing Units'!$Q$4:$Q$115,0),MATCH('Relocation Components'!AE$4,'Pop and Housing Units'!$J$4:$Q$4,0))*HLOOKUP(AE$4,$V$1:$AA$2,2,FALSE)*'Number of Hazard Events'!L21*HLOOKUP(AE$4,Assumptions!$B$2:$H$3,2,FALSE)</f>
        <v>82200355.707750067</v>
      </c>
      <c r="AF21" s="10">
        <f>HLOOKUP(AF$5,$AC$1:$AF$3,2,FALSE)*INDEX('Pop and Housing Units'!$J$4:$Q$115,MATCH('Relocation Components'!$B21,'Pop and Housing Units'!$Q$4:$Q$115,0),MATCH('Relocation Components'!AF$4,'Pop and Housing Units'!$J$4:$Q$4,0))*HLOOKUP(AF$4,$V$1:$AA$2,2,FALSE)*'Number of Hazard Events'!M21*HLOOKUP(AF$4,Assumptions!$B$2:$H$3,2,FALSE)</f>
        <v>28355436.604568042</v>
      </c>
      <c r="AG21" s="10">
        <f>HLOOKUP(AG$5,$AC$1:$AF$3,2,FALSE)*INDEX('Pop and Housing Units'!$J$4:$Q$115,MATCH('Relocation Components'!$B21,'Pop and Housing Units'!$Q$4:$Q$115,0),MATCH('Relocation Components'!AG$4,'Pop and Housing Units'!$J$4:$Q$4,0))*HLOOKUP(AG$4,$V$1:$AA$2,2,FALSE)*'Number of Hazard Events'!N21*HLOOKUP(AG$4,Assumptions!$B$2:$H$3,2,FALSE)</f>
        <v>0</v>
      </c>
      <c r="AH21" s="10">
        <f>HLOOKUP(AH$5,$AC$1:$AF$3,2,FALSE)*INDEX('Pop and Housing Units'!$J$4:$Q$115,MATCH('Relocation Components'!$B21,'Pop and Housing Units'!$Q$4:$Q$115,0),MATCH('Relocation Components'!AH$4,'Pop and Housing Units'!$J$4:$Q$4,0))*HLOOKUP(AH$4,$V$1:$AA$2,2,FALSE)*'Number of Hazard Events'!O21*HLOOKUP(AH$4,Assumptions!$B$2:$H$3,2,FALSE)</f>
        <v>82737293.730839193</v>
      </c>
      <c r="AI21" s="10">
        <f>HLOOKUP(AI$5,$AC$1:$AF$3,2,FALSE)*INDEX('Pop and Housing Units'!$J$4:$Q$115,MATCH('Relocation Components'!$B21,'Pop and Housing Units'!$Q$4:$Q$115,0),MATCH('Relocation Components'!AI$4,'Pop and Housing Units'!$J$4:$Q$4,0))*HLOOKUP(AI$4,$V$1:$AA$2,2,FALSE)*'Number of Hazard Events'!P21*HLOOKUP(AI$4,Assumptions!$B$2:$H$3,2,FALSE)</f>
        <v>29727969.289122369</v>
      </c>
      <c r="AJ21" s="10">
        <f>HLOOKUP(AJ$5,$AC$1:$AF$3,2,FALSE)*INDEX('Pop and Housing Units'!$J$4:$Q$115,MATCH('Relocation Components'!$B21,'Pop and Housing Units'!$Q$4:$Q$115,0),MATCH('Relocation Components'!AJ$4,'Pop and Housing Units'!$J$4:$Q$4,0))*HLOOKUP(AJ$4,$V$1:$AA$2,2,FALSE)*'Number of Hazard Events'!Q21*HLOOKUP(AJ$4,Assumptions!$B$2:$H$3,2,FALSE)</f>
        <v>0</v>
      </c>
      <c r="AK21" s="10">
        <f>HLOOKUP(AK$5,$AC$1:$AF$3,2,FALSE)*INDEX('Pop and Housing Units'!$J$4:$Q$115,MATCH('Relocation Components'!$B21,'Pop and Housing Units'!$Q$4:$Q$115,0),MATCH('Relocation Components'!AK$4,'Pop and Housing Units'!$J$4:$Q$4,0))*HLOOKUP(AK$4,$V$1:$AA$2,2,FALSE)*'Number of Hazard Events'!R21*HLOOKUP(AK$4,Assumptions!$B$2:$H$3,2,FALSE)</f>
        <v>13848047.183859432</v>
      </c>
      <c r="AL21" s="10">
        <f>HLOOKUP(AL$5,$AC$1:$AF$3,2,FALSE)*INDEX('Pop and Housing Units'!$J$4:$Q$115,MATCH('Relocation Components'!$B21,'Pop and Housing Units'!$Q$4:$Q$115,0),MATCH('Relocation Components'!AL$4,'Pop and Housing Units'!$J$4:$Q$4,0))*HLOOKUP(AL$4,$V$1:$AA$2,2,FALSE)*'Number of Hazard Events'!S21*HLOOKUP(AL$4,Assumptions!$B$2:$H$3,2,FALSE)</f>
        <v>3895515.8817204596</v>
      </c>
      <c r="AM21" s="10">
        <f>HLOOKUP(AM$5,$AC$1:$AF$3,2,FALSE)*INDEX('Pop and Housing Units'!$J$4:$Q$115,MATCH('Relocation Components'!$B21,'Pop and Housing Units'!$Q$4:$Q$115,0),MATCH('Relocation Components'!AM$4,'Pop and Housing Units'!$J$4:$Q$4,0))*HLOOKUP(AM$4,$V$1:$AA$2,2,FALSE)*'Number of Hazard Events'!T21*HLOOKUP(AM$4,Assumptions!$B$2:$H$3,2,FALSE)</f>
        <v>0</v>
      </c>
      <c r="AN21" s="21">
        <f t="shared" si="2"/>
        <v>5405025926.9567451</v>
      </c>
      <c r="AO21" s="21">
        <f t="shared" si="3"/>
        <v>373025858.71288794</v>
      </c>
      <c r="AP21" s="21">
        <f t="shared" si="4"/>
        <v>118723621.63895334</v>
      </c>
      <c r="AQ21" s="21">
        <f t="shared" si="5"/>
        <v>0</v>
      </c>
      <c r="AR21" s="21">
        <f t="shared" si="6"/>
        <v>500556951.42258805</v>
      </c>
      <c r="AS21" s="21">
        <f t="shared" si="7"/>
        <v>145281045.64121029</v>
      </c>
      <c r="AT21" s="21">
        <f t="shared" si="8"/>
        <v>0</v>
      </c>
      <c r="AU21" s="21">
        <f t="shared" si="9"/>
        <v>983540664.47514975</v>
      </c>
      <c r="AV21" s="21">
        <f t="shared" si="10"/>
        <v>202789446.96070883</v>
      </c>
      <c r="AW21" s="21">
        <f t="shared" si="11"/>
        <v>0</v>
      </c>
      <c r="AX21" s="21">
        <f t="shared" si="12"/>
        <v>36990160.068487532</v>
      </c>
      <c r="AY21" s="21">
        <f t="shared" si="13"/>
        <v>12759946.47205562</v>
      </c>
      <c r="AZ21" s="21">
        <f t="shared" si="14"/>
        <v>0</v>
      </c>
      <c r="BA21" s="21">
        <f t="shared" si="15"/>
        <v>37231782.178877637</v>
      </c>
      <c r="BB21" s="21">
        <f t="shared" si="16"/>
        <v>13377586.180105066</v>
      </c>
      <c r="BC21" s="21">
        <f t="shared" si="17"/>
        <v>0</v>
      </c>
      <c r="BD21" s="21">
        <f t="shared" si="18"/>
        <v>6231621.2327367449</v>
      </c>
      <c r="BE21" s="21">
        <f t="shared" si="19"/>
        <v>1752982.1467742068</v>
      </c>
      <c r="BF21" s="21">
        <f t="shared" si="20"/>
        <v>0</v>
      </c>
      <c r="BG21" s="21">
        <f t="shared" si="21"/>
        <v>2432261667.1305351</v>
      </c>
      <c r="BI21" s="21">
        <f t="shared" si="22"/>
        <v>1223417172.9579806</v>
      </c>
      <c r="BJ21" s="21">
        <f t="shared" si="23"/>
        <v>385905211.85551906</v>
      </c>
      <c r="BK21" s="21">
        <f t="shared" si="24"/>
        <v>701875.14643621363</v>
      </c>
      <c r="BL21" s="21">
        <f t="shared" si="25"/>
        <v>1821851551.1650059</v>
      </c>
      <c r="BM21" s="21">
        <f t="shared" si="26"/>
        <v>474687306.16255611</v>
      </c>
      <c r="BN21" s="21">
        <f t="shared" si="27"/>
        <v>1349280.543024692</v>
      </c>
      <c r="BO21" s="21">
        <f t="shared" si="28"/>
        <v>3203343425.6616182</v>
      </c>
      <c r="BP21" s="21">
        <f t="shared" si="29"/>
        <v>655797221.52695072</v>
      </c>
      <c r="BQ21" s="21">
        <f t="shared" si="30"/>
        <v>902433.07292792818</v>
      </c>
      <c r="BR21" s="21">
        <f t="shared" si="31"/>
        <v>140553882.44202608</v>
      </c>
      <c r="BS21" s="21">
        <f t="shared" si="32"/>
        <v>41911979.765712805</v>
      </c>
      <c r="BT21" s="21">
        <f t="shared" si="33"/>
        <v>292298.1879308463</v>
      </c>
      <c r="BU21" s="21">
        <f t="shared" si="34"/>
        <v>167799701.63971683</v>
      </c>
      <c r="BV21" s="21">
        <f t="shared" si="35"/>
        <v>43790671.346495017</v>
      </c>
      <c r="BW21" s="21">
        <f t="shared" si="36"/>
        <v>284329.25593622448</v>
      </c>
      <c r="BX21" s="21">
        <f t="shared" si="37"/>
        <v>22803604.502846178</v>
      </c>
      <c r="BY21" s="21">
        <f t="shared" si="38"/>
        <v>5982149.0055946661</v>
      </c>
      <c r="BZ21" s="21">
        <f t="shared" si="39"/>
        <v>183355.68790711864</v>
      </c>
    </row>
    <row r="22" spans="1:78">
      <c r="A22">
        <f t="shared" si="43"/>
        <v>0.02</v>
      </c>
      <c r="B22" s="18">
        <f t="shared" si="41"/>
        <v>2036</v>
      </c>
      <c r="C22" s="21">
        <f>IF(MOD($B22,10)=0,VLOOKUP($B22,'[1]R1 Analysis'!$B$45:$X$58,23,FALSE),(VLOOKUP(CEILING($B22,10),$B$6:$R$116,COLUMN()-1,FALSE)-VLOOKUP(FLOOR($B22,10),$B$6:$R$116,COLUMN()-1,FALSE))/10+C21)</f>
        <v>21595922.60171213</v>
      </c>
      <c r="D22" s="21">
        <f>IF(MOD($B22,10)=0,VLOOKUP($B22,'[1]R1 Analysis'!$B$45:$X$58,15,FALSE),(VLOOKUP(CEILING($B22,10),$B$6:$R$116,COLUMN()-1,FALSE)-VLOOKUP(FLOOR($B22,10),$B$6:$R$116,COLUMN()-1,FALSE))/10+D21)</f>
        <v>3375203.7487522769</v>
      </c>
      <c r="E22" s="21">
        <f>IF(MOD($B22,10)=0,VLOOKUP($B22,'[1]R1 Analysis'!$B$45:$X$58,22,FALSE),(VLOOKUP(CEILING($B22,10),$B$6:$R$116,COLUMN()-1,FALSE)-VLOOKUP(FLOOR($B22,10),$B$6:$R$116,COLUMN()-1,FALSE))/10+E21)</f>
        <v>706849.94635061687</v>
      </c>
      <c r="F22" s="21">
        <f>IF(MOD($B22,10)=0,VLOOKUP($B22,'[1]R2 Analysis'!$B$45:$X$58,8,FALSE),(VLOOKUP(CEILING($B22,10),$B$6:$R$116,COLUMN()-1,FALSE)-VLOOKUP(FLOOR($B22,10),$B$6:$R$116,COLUMN()-1,FALSE))/10+F21)</f>
        <v>210433912.19238099</v>
      </c>
      <c r="G22" s="21">
        <f>IF(MOD($B22,10)=0,VLOOKUP($B22,'[1]R2 Analysis'!$B$45:$X$58,15,FALSE),(VLOOKUP(CEILING($B22,10),$B$6:$R$116,COLUMN()-1,FALSE)-VLOOKUP(FLOOR($B22,10),$B$6:$R$116,COLUMN()-1,FALSE))/10+G21)</f>
        <v>6606075.4302790686</v>
      </c>
      <c r="H22" s="21">
        <f>IF(MOD($B22,10)=0,VLOOKUP($B22,'[1]R2 Analysis'!$B$45:$X$58,22,FALSE),(VLOOKUP(CEILING($B22,10),$B$6:$R$116,COLUMN()-1,FALSE)-VLOOKUP(FLOOR($B22,10),$B$6:$R$116,COLUMN()-1,FALSE))/10+H21)</f>
        <v>1358843.055050618</v>
      </c>
      <c r="I22" s="21">
        <f>IF(MOD($B22,10)=0,VLOOKUP($B22,'[1]R3 Analysis'!$B$45:$X$58,8,FALSE),(VLOOKUP(CEILING($B22,10),$B$6:$R$116,COLUMN()-1,FALSE)-VLOOKUP(FLOOR($B22,10),$B$6:$R$116,COLUMN()-1,FALSE))/10+I21)</f>
        <v>34398205.382038713</v>
      </c>
      <c r="J22" s="21">
        <f>IF(MOD($B22,10)=0,VLOOKUP($B22,'[1]R3 Analysis'!$B$45:$X$58,15,FALSE),(VLOOKUP(CEILING($B22,10),$B$6:$R$116,COLUMN()-1,FALSE)-VLOOKUP(FLOOR($B22,10),$B$6:$R$116,COLUMN()-1,FALSE))/10+J21)</f>
        <v>2381319.4416000014</v>
      </c>
      <c r="K22" s="21">
        <f>IF(MOD($B22,10)=0,VLOOKUP($B22,'[1]R3 Analysis'!$B$45:$X$58,22,FALSE),(VLOOKUP(CEILING($B22,10),$B$6:$R$116,COLUMN()-1,FALSE)-VLOOKUP(FLOOR($B22,10),$B$6:$R$116,COLUMN()-1,FALSE))/10+K21)</f>
        <v>908827.50834414444</v>
      </c>
      <c r="L22" s="21">
        <f>IF(MOD($B22,10)=0,VLOOKUP($B22,'[1]R4 Analysis'!$B$45:$X$58,8,FALSE),(VLOOKUP(CEILING($B22,10),$B$6:$R$116,COLUMN()-1,FALSE)-VLOOKUP(FLOOR($B22,10),$B$6:$R$116,COLUMN()-1,FALSE))/10+L21)</f>
        <v>21516646.426619224</v>
      </c>
      <c r="M22" s="21">
        <f>IF(MOD($B22,10)=0,VLOOKUP($B22,'[1]R4 Analysis'!$B$45:$X$58,15,FALSE),(VLOOKUP(CEILING($B22,10),$B$6:$R$116,COLUMN()-1,FALSE)-VLOOKUP(FLOOR($B22,10),$B$6:$R$116,COLUMN()-1,FALSE))/10+M21)</f>
        <v>802240.43553767668</v>
      </c>
      <c r="N22" s="21">
        <f>IF(MOD($B22,10)=0,VLOOKUP($B22,'[1]R4 Analysis'!$B$45:$X$58,22,FALSE),(VLOOKUP(CEILING($B22,10),$B$6:$R$116,COLUMN()-1,FALSE)-VLOOKUP(FLOOR($B22,10),$B$6:$R$116,COLUMN()-1,FALSE))/10+N21)</f>
        <v>294368.45246151055</v>
      </c>
      <c r="O22" s="21">
        <f>IF(MOD($B22,10)=0,VLOOKUP($B22,'[1]R5 Analysis'!$B$45:$X$58,8,FALSE),(VLOOKUP(CEILING($B22,10),$B$6:$R$116,COLUMN()-1,FALSE)-VLOOKUP(FLOOR($B22,10),$B$6:$R$116,COLUMN()-1,FALSE))/10+O21)</f>
        <v>48176069.138049997</v>
      </c>
      <c r="P22" s="21">
        <f>IF(MOD($B22,10)=0,VLOOKUP($B22,'[1]R5 Analysis'!$B$45:$X$58,15,FALSE),(VLOOKUP(CEILING($B22,10),$B$6:$R$116,COLUMN()-1,FALSE)-VLOOKUP(FLOOR($B22,10),$B$6:$R$116,COLUMN()-1,FALSE))/10+P21)</f>
        <v>689935.78796193074</v>
      </c>
      <c r="Q22" s="21">
        <f>IF(MOD($B22,10)=0,VLOOKUP($B22,'[1]R5 Analysis'!$B$45:$X$58,22,FALSE),(VLOOKUP(CEILING($B22,10),$B$6:$R$116,COLUMN()-1,FALSE)-VLOOKUP(FLOOR($B22,10),$B$6:$R$116,COLUMN()-1,FALSE))/10+Q21)</f>
        <v>286346.07661224488</v>
      </c>
      <c r="R22" s="21">
        <f>IF(MOD($B22,10)=0,VLOOKUP($B22,'[1]R6 Analysis'!$B$45:$X$58,8,FALSE),(VLOOKUP(CEILING($B22,10),$B$6:$R$116,COLUMN()-1,FALSE)-VLOOKUP(FLOOR($B22,10),$B$6:$R$116,COLUMN()-1,FALSE))/10+R21)</f>
        <v>2742885.2068500002</v>
      </c>
      <c r="S22" s="21">
        <f>IF(MOD($B22,10)=0,VLOOKUP($B22,'[1]R6 Analysis'!$B$45:$X$58,15,FALSE),(VLOOKUP(CEILING($B22,10),$B$6:$T$116,COLUMN()-1,FALSE)-VLOOKUP(FLOOR($B22,10),$B$6:$T$116,COLUMN()-1,FALSE))/10+S21)</f>
        <v>336023.14787999995</v>
      </c>
      <c r="T22" s="21">
        <f>IF(MOD($B22,10)=0,VLOOKUP($B22,'[1]R6 Analysis'!$B$45:$X$58,22,FALSE),(VLOOKUP(CEILING($B22,10),$B$6:$T$116,COLUMN()-1,FALSE)-VLOOKUP(FLOOR($B22,10),$B$6:$T$116,COLUMN()-1,FALSE))/10+T21)</f>
        <v>184656.64847647457</v>
      </c>
      <c r="U22" s="21">
        <f t="shared" si="40"/>
        <v>356794330.62695771</v>
      </c>
      <c r="V22" s="10">
        <f>HLOOKUP(V$5,$AC$1:$AF$3,2,FALSE)*INDEX('Pop and Housing Units'!$J$4:$Q$115,MATCH('Relocation Components'!$B22,'Pop and Housing Units'!$Q$4:$Q$115,0),MATCH('Relocation Components'!V$4,'Pop and Housing Units'!$J$4:$Q$4,0))*HLOOKUP(V$4,$V$1:$AA$2,2,FALSE)*'Number of Hazard Events'!C22*HLOOKUP(V$4,Assumptions!$B$2:$H$3,2,FALSE)</f>
        <v>848902453.13776863</v>
      </c>
      <c r="W22" s="10">
        <f>HLOOKUP(W$5,$AC$1:$AF$3,2,FALSE)*INDEX('Pop and Housing Units'!$J$4:$Q$115,MATCH('Relocation Components'!$B22,'Pop and Housing Units'!$Q$4:$Q$115,0),MATCH('Relocation Components'!W$4,'Pop and Housing Units'!$J$4:$Q$4,0))*HLOOKUP(W$4,$V$1:$AA$2,2,FALSE)*'Number of Hazard Events'!D22*HLOOKUP(W$4,Assumptions!$B$2:$H$3,2,FALSE)</f>
        <v>270210173.0527547</v>
      </c>
      <c r="X22" s="10">
        <f>HLOOKUP(X$5,$AC$1:$AF$3,2,FALSE)*INDEX('Pop and Housing Units'!$J$4:$Q$115,MATCH('Relocation Components'!$B22,'Pop and Housing Units'!$Q$4:$Q$115,0),MATCH('Relocation Components'!X$4,'Pop and Housing Units'!$J$4:$Q$4,0))*HLOOKUP(X$4,$V$1:$AA$2,2,FALSE)*'Number of Hazard Events'!E22*HLOOKUP(X$4,Assumptions!$B$2:$H$3,2,FALSE)</f>
        <v>0</v>
      </c>
      <c r="Y22" s="10">
        <f>HLOOKUP(Y$5,$AC$1:$AF$3,2,FALSE)*INDEX('Pop and Housing Units'!$J$4:$Q$115,MATCH('Relocation Components'!$B22,'Pop and Housing Units'!$Q$4:$Q$115,0),MATCH('Relocation Components'!Y$4,'Pop and Housing Units'!$J$4:$Q$4,0))*HLOOKUP(Y$4,$V$1:$AA$2,2,FALSE)*'Number of Hazard Events'!F22*HLOOKUP(Y$4,Assumptions!$B$2:$H$3,2,FALSE)</f>
        <v>1135282950.786566</v>
      </c>
      <c r="Z22" s="10">
        <f>HLOOKUP(Z$5,$AC$1:$AF$3,2,FALSE)*INDEX('Pop and Housing Units'!$J$4:$Q$115,MATCH('Relocation Components'!$B22,'Pop and Housing Units'!$Q$4:$Q$115,0),MATCH('Relocation Components'!Z$4,'Pop and Housing Units'!$J$4:$Q$4,0))*HLOOKUP(Z$4,$V$1:$AA$2,2,FALSE)*'Number of Hazard Events'!G22*HLOOKUP(Z$4,Assumptions!$B$2:$H$3,2,FALSE)</f>
        <v>329496514.31896961</v>
      </c>
      <c r="AA22" s="10">
        <f>HLOOKUP(AA$5,$AC$1:$AF$3,2,FALSE)*INDEX('Pop and Housing Units'!$J$4:$Q$115,MATCH('Relocation Components'!$B22,'Pop and Housing Units'!$Q$4:$Q$115,0),MATCH('Relocation Components'!AA$4,'Pop and Housing Units'!$J$4:$Q$4,0))*HLOOKUP(AA$4,$V$1:$AA$2,2,FALSE)*'Number of Hazard Events'!H22*HLOOKUP(AA$4,Assumptions!$B$2:$H$3,2,FALSE)</f>
        <v>0</v>
      </c>
      <c r="AB22" s="10">
        <f>HLOOKUP(AB$5,$AC$1:$AF$3,2,FALSE)*INDEX('Pop and Housing Units'!$J$4:$Q$115,MATCH('Relocation Components'!$B22,'Pop and Housing Units'!$Q$4:$Q$115,0),MATCH('Relocation Components'!AB$4,'Pop and Housing Units'!$J$4:$Q$4,0))*HLOOKUP(AB$4,$V$1:$AA$2,2,FALSE)*'Number of Hazard Events'!I22*HLOOKUP(AB$4,Assumptions!$B$2:$H$3,2,FALSE)</f>
        <v>2238019065.7182889</v>
      </c>
      <c r="AC22" s="10">
        <f>HLOOKUP(AC$5,$AC$1:$AF$3,2,FALSE)*INDEX('Pop and Housing Units'!$J$4:$Q$115,MATCH('Relocation Components'!$B22,'Pop and Housing Units'!$Q$4:$Q$115,0),MATCH('Relocation Components'!AC$4,'Pop and Housing Units'!$J$4:$Q$4,0))*HLOOKUP(AC$4,$V$1:$AA$2,2,FALSE)*'Number of Hazard Events'!J22*HLOOKUP(AC$4,Assumptions!$B$2:$H$3,2,FALSE)</f>
        <v>461451645.33851254</v>
      </c>
      <c r="AD22" s="10">
        <f>HLOOKUP(AD$5,$AC$1:$AF$3,2,FALSE)*INDEX('Pop and Housing Units'!$J$4:$Q$115,MATCH('Relocation Components'!$B22,'Pop and Housing Units'!$Q$4:$Q$115,0),MATCH('Relocation Components'!AD$4,'Pop and Housing Units'!$J$4:$Q$4,0))*HLOOKUP(AD$4,$V$1:$AA$2,2,FALSE)*'Number of Hazard Events'!K22*HLOOKUP(AD$4,Assumptions!$B$2:$H$3,2,FALSE)</f>
        <v>0</v>
      </c>
      <c r="AE22" s="10">
        <f>HLOOKUP(AE$5,$AC$1:$AF$3,2,FALSE)*INDEX('Pop and Housing Units'!$J$4:$Q$115,MATCH('Relocation Components'!$B22,'Pop and Housing Units'!$Q$4:$Q$115,0),MATCH('Relocation Components'!AE$4,'Pop and Housing Units'!$J$4:$Q$4,0))*HLOOKUP(AE$4,$V$1:$AA$2,2,FALSE)*'Number of Hazard Events'!L22*HLOOKUP(AE$4,Assumptions!$B$2:$H$3,2,FALSE)</f>
        <v>83423088.8482631</v>
      </c>
      <c r="AF22" s="10">
        <f>HLOOKUP(AF$5,$AC$1:$AF$3,2,FALSE)*INDEX('Pop and Housing Units'!$J$4:$Q$115,MATCH('Relocation Components'!$B22,'Pop and Housing Units'!$Q$4:$Q$115,0),MATCH('Relocation Components'!AF$4,'Pop and Housing Units'!$J$4:$Q$4,0))*HLOOKUP(AF$4,$V$1:$AA$2,2,FALSE)*'Number of Hazard Events'!M22*HLOOKUP(AF$4,Assumptions!$B$2:$H$3,2,FALSE)</f>
        <v>28774651.349398673</v>
      </c>
      <c r="AG22" s="10">
        <f>HLOOKUP(AG$5,$AC$1:$AF$3,2,FALSE)*INDEX('Pop and Housing Units'!$J$4:$Q$115,MATCH('Relocation Components'!$B22,'Pop and Housing Units'!$Q$4:$Q$115,0),MATCH('Relocation Components'!AG$4,'Pop and Housing Units'!$J$4:$Q$4,0))*HLOOKUP(AG$4,$V$1:$AA$2,2,FALSE)*'Number of Hazard Events'!N22*HLOOKUP(AG$4,Assumptions!$B$2:$H$3,2,FALSE)</f>
        <v>0</v>
      </c>
      <c r="AH22" s="10">
        <f>HLOOKUP(AH$5,$AC$1:$AF$3,2,FALSE)*INDEX('Pop and Housing Units'!$J$4:$Q$115,MATCH('Relocation Components'!$B22,'Pop and Housing Units'!$Q$4:$Q$115,0),MATCH('Relocation Components'!AH$4,'Pop and Housing Units'!$J$4:$Q$4,0))*HLOOKUP(AH$4,$V$1:$AA$2,2,FALSE)*'Number of Hazard Events'!O22*HLOOKUP(AH$4,Assumptions!$B$2:$H$3,2,FALSE)</f>
        <v>84031423.626707822</v>
      </c>
      <c r="AI22" s="10">
        <f>HLOOKUP(AI$5,$AC$1:$AF$3,2,FALSE)*INDEX('Pop and Housing Units'!$J$4:$Q$115,MATCH('Relocation Components'!$B22,'Pop and Housing Units'!$Q$4:$Q$115,0),MATCH('Relocation Components'!AI$4,'Pop and Housing Units'!$J$4:$Q$4,0))*HLOOKUP(AI$4,$V$1:$AA$2,2,FALSE)*'Number of Hazard Events'!P22*HLOOKUP(AI$4,Assumptions!$B$2:$H$3,2,FALSE)</f>
        <v>30187350.362975635</v>
      </c>
      <c r="AJ22" s="10">
        <f>HLOOKUP(AJ$5,$AC$1:$AF$3,2,FALSE)*INDEX('Pop and Housing Units'!$J$4:$Q$115,MATCH('Relocation Components'!$B22,'Pop and Housing Units'!$Q$4:$Q$115,0),MATCH('Relocation Components'!AJ$4,'Pop and Housing Units'!$J$4:$Q$4,0))*HLOOKUP(AJ$4,$V$1:$AA$2,2,FALSE)*'Number of Hazard Events'!Q22*HLOOKUP(AJ$4,Assumptions!$B$2:$H$3,2,FALSE)</f>
        <v>0</v>
      </c>
      <c r="AK22" s="10">
        <f>HLOOKUP(AK$5,$AC$1:$AF$3,2,FALSE)*INDEX('Pop and Housing Units'!$J$4:$Q$115,MATCH('Relocation Components'!$B22,'Pop and Housing Units'!$Q$4:$Q$115,0),MATCH('Relocation Components'!AK$4,'Pop and Housing Units'!$J$4:$Q$4,0))*HLOOKUP(AK$4,$V$1:$AA$2,2,FALSE)*'Number of Hazard Events'!R22*HLOOKUP(AK$4,Assumptions!$B$2:$H$3,2,FALSE)</f>
        <v>14083524.60498596</v>
      </c>
      <c r="AL22" s="10">
        <f>HLOOKUP(AL$5,$AC$1:$AF$3,2,FALSE)*INDEX('Pop and Housing Units'!$J$4:$Q$115,MATCH('Relocation Components'!$B22,'Pop and Housing Units'!$Q$4:$Q$115,0),MATCH('Relocation Components'!AL$4,'Pop and Housing Units'!$J$4:$Q$4,0))*HLOOKUP(AL$4,$V$1:$AA$2,2,FALSE)*'Number of Hazard Events'!S22*HLOOKUP(AL$4,Assumptions!$B$2:$H$3,2,FALSE)</f>
        <v>3962359.513216259</v>
      </c>
      <c r="AM22" s="10">
        <f>HLOOKUP(AM$5,$AC$1:$AF$3,2,FALSE)*INDEX('Pop and Housing Units'!$J$4:$Q$115,MATCH('Relocation Components'!$B22,'Pop and Housing Units'!$Q$4:$Q$115,0),MATCH('Relocation Components'!AM$4,'Pop and Housing Units'!$J$4:$Q$4,0))*HLOOKUP(AM$4,$V$1:$AA$2,2,FALSE)*'Number of Hazard Events'!T22*HLOOKUP(AM$4,Assumptions!$B$2:$H$3,2,FALSE)</f>
        <v>0</v>
      </c>
      <c r="AN22" s="21">
        <f t="shared" si="2"/>
        <v>5527825200.6584082</v>
      </c>
      <c r="AO22" s="21">
        <f t="shared" si="3"/>
        <v>382006103.91199589</v>
      </c>
      <c r="AP22" s="21">
        <f t="shared" si="4"/>
        <v>121594577.87373962</v>
      </c>
      <c r="AQ22" s="21">
        <f t="shared" si="5"/>
        <v>0</v>
      </c>
      <c r="AR22" s="21">
        <f t="shared" si="6"/>
        <v>510877327.85395473</v>
      </c>
      <c r="AS22" s="21">
        <f t="shared" si="7"/>
        <v>148273431.44353634</v>
      </c>
      <c r="AT22" s="21">
        <f t="shared" si="8"/>
        <v>0</v>
      </c>
      <c r="AU22" s="21">
        <f t="shared" si="9"/>
        <v>1007108579.57323</v>
      </c>
      <c r="AV22" s="21">
        <f t="shared" si="10"/>
        <v>207653240.40233064</v>
      </c>
      <c r="AW22" s="21">
        <f t="shared" si="11"/>
        <v>0</v>
      </c>
      <c r="AX22" s="21">
        <f t="shared" si="12"/>
        <v>37540389.981718399</v>
      </c>
      <c r="AY22" s="21">
        <f t="shared" si="13"/>
        <v>12948593.107229402</v>
      </c>
      <c r="AZ22" s="21">
        <f t="shared" si="14"/>
        <v>0</v>
      </c>
      <c r="BA22" s="21">
        <f t="shared" si="15"/>
        <v>37814140.632018521</v>
      </c>
      <c r="BB22" s="21">
        <f t="shared" si="16"/>
        <v>13584307.663339036</v>
      </c>
      <c r="BC22" s="21">
        <f t="shared" si="17"/>
        <v>0</v>
      </c>
      <c r="BD22" s="21">
        <f t="shared" si="18"/>
        <v>6337586.0722436821</v>
      </c>
      <c r="BE22" s="21">
        <f t="shared" si="19"/>
        <v>1783061.7809473167</v>
      </c>
      <c r="BF22" s="21">
        <f t="shared" si="20"/>
        <v>0</v>
      </c>
      <c r="BG22" s="21">
        <f t="shared" si="21"/>
        <v>2487521340.2962837</v>
      </c>
      <c r="BI22" s="21">
        <f t="shared" si="22"/>
        <v>1252504479.6514769</v>
      </c>
      <c r="BJ22" s="21">
        <f t="shared" si="23"/>
        <v>395179954.6752466</v>
      </c>
      <c r="BK22" s="21">
        <f t="shared" si="24"/>
        <v>706849.94635061687</v>
      </c>
      <c r="BL22" s="21">
        <f t="shared" si="25"/>
        <v>1856594190.8329017</v>
      </c>
      <c r="BM22" s="21">
        <f t="shared" si="26"/>
        <v>484376021.19278502</v>
      </c>
      <c r="BN22" s="21">
        <f t="shared" si="27"/>
        <v>1358843.055050618</v>
      </c>
      <c r="BO22" s="21">
        <f t="shared" si="28"/>
        <v>3279525850.6735578</v>
      </c>
      <c r="BP22" s="21">
        <f t="shared" si="29"/>
        <v>671486205.18244314</v>
      </c>
      <c r="BQ22" s="21">
        <f t="shared" si="30"/>
        <v>908827.50834414444</v>
      </c>
      <c r="BR22" s="21">
        <f t="shared" si="31"/>
        <v>142480125.25660074</v>
      </c>
      <c r="BS22" s="21">
        <f t="shared" si="32"/>
        <v>42525484.89216575</v>
      </c>
      <c r="BT22" s="21">
        <f t="shared" si="33"/>
        <v>294368.45246151055</v>
      </c>
      <c r="BU22" s="21">
        <f t="shared" si="34"/>
        <v>170021633.39677635</v>
      </c>
      <c r="BV22" s="21">
        <f t="shared" si="35"/>
        <v>44461593.814276598</v>
      </c>
      <c r="BW22" s="21">
        <f t="shared" si="36"/>
        <v>286346.07661224488</v>
      </c>
      <c r="BX22" s="21">
        <f t="shared" si="37"/>
        <v>23163995.884079643</v>
      </c>
      <c r="BY22" s="21">
        <f t="shared" si="38"/>
        <v>6081444.4420435755</v>
      </c>
      <c r="BZ22" s="21">
        <f t="shared" si="39"/>
        <v>184656.64847647457</v>
      </c>
    </row>
    <row r="23" spans="1:78">
      <c r="A23">
        <f t="shared" si="43"/>
        <v>0.02</v>
      </c>
      <c r="B23" s="18">
        <f t="shared" si="41"/>
        <v>2037</v>
      </c>
      <c r="C23" s="21">
        <f>IF(MOD($B23,10)=0,VLOOKUP($B23,'[1]R1 Analysis'!$B$45:$X$58,23,FALSE),(VLOOKUP(CEILING($B23,10),$B$6:$R$116,COLUMN()-1,FALSE)-VLOOKUP(FLOOR($B23,10),$B$6:$R$116,COLUMN()-1,FALSE))/10+C22)</f>
        <v>21746883.653638273</v>
      </c>
      <c r="D23" s="21">
        <f>IF(MOD($B23,10)=0,VLOOKUP($B23,'[1]R1 Analysis'!$B$45:$X$58,15,FALSE),(VLOOKUP(CEILING($B23,10),$B$6:$R$116,COLUMN()-1,FALSE)-VLOOKUP(FLOOR($B23,10),$B$6:$R$116,COLUMN()-1,FALSE))/10+D22)</f>
        <v>3399087.5897240159</v>
      </c>
      <c r="E23" s="21">
        <f>IF(MOD($B23,10)=0,VLOOKUP($B23,'[1]R1 Analysis'!$B$45:$X$58,22,FALSE),(VLOOKUP(CEILING($B23,10),$B$6:$R$116,COLUMN()-1,FALSE)-VLOOKUP(FLOOR($B23,10),$B$6:$R$116,COLUMN()-1,FALSE))/10+E22)</f>
        <v>711824.74626502011</v>
      </c>
      <c r="F23" s="21">
        <f>IF(MOD($B23,10)=0,VLOOKUP($B23,'[1]R2 Analysis'!$B$45:$X$58,8,FALSE),(VLOOKUP(CEILING($B23,10),$B$6:$R$116,COLUMN()-1,FALSE)-VLOOKUP(FLOOR($B23,10),$B$6:$R$116,COLUMN()-1,FALSE))/10+F22)</f>
        <v>211922005.58142862</v>
      </c>
      <c r="G23" s="21">
        <f>IF(MOD($B23,10)=0,VLOOKUP($B23,'[1]R2 Analysis'!$B$45:$X$58,15,FALSE),(VLOOKUP(CEILING($B23,10),$B$6:$R$116,COLUMN()-1,FALSE)-VLOOKUP(FLOOR($B23,10),$B$6:$R$116,COLUMN()-1,FALSE))/10+G22)</f>
        <v>6652658.4307906963</v>
      </c>
      <c r="H23" s="21">
        <f>IF(MOD($B23,10)=0,VLOOKUP($B23,'[1]R2 Analysis'!$B$45:$X$58,22,FALSE),(VLOOKUP(CEILING($B23,10),$B$6:$R$116,COLUMN()-1,FALSE)-VLOOKUP(FLOOR($B23,10),$B$6:$R$116,COLUMN()-1,FALSE))/10+H22)</f>
        <v>1368405.567076544</v>
      </c>
      <c r="I23" s="21">
        <f>IF(MOD($B23,10)=0,VLOOKUP($B23,'[1]R3 Analysis'!$B$45:$X$58,8,FALSE),(VLOOKUP(CEILING($B23,10),$B$6:$R$116,COLUMN()-1,FALSE)-VLOOKUP(FLOOR($B23,10),$B$6:$R$116,COLUMN()-1,FALSE))/10+I22)</f>
        <v>34639570.633496776</v>
      </c>
      <c r="J23" s="21">
        <f>IF(MOD($B23,10)=0,VLOOKUP($B23,'[1]R3 Analysis'!$B$45:$X$58,15,FALSE),(VLOOKUP(CEILING($B23,10),$B$6:$R$116,COLUMN()-1,FALSE)-VLOOKUP(FLOOR($B23,10),$B$6:$R$116,COLUMN()-1,FALSE))/10+J22)</f>
        <v>2398079.7852000017</v>
      </c>
      <c r="K23" s="21">
        <f>IF(MOD($B23,10)=0,VLOOKUP($B23,'[1]R3 Analysis'!$B$45:$X$58,22,FALSE),(VLOOKUP(CEILING($B23,10),$B$6:$R$116,COLUMN()-1,FALSE)-VLOOKUP(FLOOR($B23,10),$B$6:$R$116,COLUMN()-1,FALSE))/10+K22)</f>
        <v>915221.94376036071</v>
      </c>
      <c r="L23" s="21">
        <f>IF(MOD($B23,10)=0,VLOOKUP($B23,'[1]R4 Analysis'!$B$45:$X$58,8,FALSE),(VLOOKUP(CEILING($B23,10),$B$6:$R$116,COLUMN()-1,FALSE)-VLOOKUP(FLOOR($B23,10),$B$6:$R$116,COLUMN()-1,FALSE))/10+L22)</f>
        <v>21669926.187449992</v>
      </c>
      <c r="M23" s="21">
        <f>IF(MOD($B23,10)=0,VLOOKUP($B23,'[1]R4 Analysis'!$B$45:$X$58,15,FALSE),(VLOOKUP(CEILING($B23,10),$B$6:$R$116,COLUMN()-1,FALSE)-VLOOKUP(FLOOR($B23,10),$B$6:$R$116,COLUMN()-1,FALSE))/10+M22)</f>
        <v>807884.18198621203</v>
      </c>
      <c r="N23" s="21">
        <f>IF(MOD($B23,10)=0,VLOOKUP($B23,'[1]R4 Analysis'!$B$45:$X$58,22,FALSE),(VLOOKUP(CEILING($B23,10),$B$6:$R$116,COLUMN()-1,FALSE)-VLOOKUP(FLOOR($B23,10),$B$6:$R$116,COLUMN()-1,FALSE))/10+N22)</f>
        <v>296438.7169921748</v>
      </c>
      <c r="O23" s="21">
        <f>IF(MOD($B23,10)=0,VLOOKUP($B23,'[1]R5 Analysis'!$B$45:$X$58,8,FALSE),(VLOOKUP(CEILING($B23,10),$B$6:$R$116,COLUMN()-1,FALSE)-VLOOKUP(FLOOR($B23,10),$B$6:$R$116,COLUMN()-1,FALSE))/10+O22)</f>
        <v>48521512.546099998</v>
      </c>
      <c r="P23" s="21">
        <f>IF(MOD($B23,10)=0,VLOOKUP($B23,'[1]R5 Analysis'!$B$45:$X$58,15,FALSE),(VLOOKUP(CEILING($B23,10),$B$6:$R$116,COLUMN()-1,FALSE)-VLOOKUP(FLOOR($B23,10),$B$6:$R$116,COLUMN()-1,FALSE))/10+P22)</f>
        <v>694755.69865627552</v>
      </c>
      <c r="Q23" s="21">
        <f>IF(MOD($B23,10)=0,VLOOKUP($B23,'[1]R5 Analysis'!$B$45:$X$58,22,FALSE),(VLOOKUP(CEILING($B23,10),$B$6:$R$116,COLUMN()-1,FALSE)-VLOOKUP(FLOOR($B23,10),$B$6:$R$116,COLUMN()-1,FALSE))/10+Q22)</f>
        <v>288362.89728826529</v>
      </c>
      <c r="R23" s="21">
        <f>IF(MOD($B23,10)=0,VLOOKUP($B23,'[1]R6 Analysis'!$B$45:$X$58,8,FALSE),(VLOOKUP(CEILING($B23,10),$B$6:$R$116,COLUMN()-1,FALSE)-VLOOKUP(FLOOR($B23,10),$B$6:$R$116,COLUMN()-1,FALSE))/10+R22)</f>
        <v>2761834.3274500002</v>
      </c>
      <c r="S23" s="21">
        <f>IF(MOD($B23,10)=0,VLOOKUP($B23,'[1]R6 Analysis'!$B$45:$X$58,15,FALSE),(VLOOKUP(CEILING($B23,10),$B$6:$T$116,COLUMN()-1,FALSE)-VLOOKUP(FLOOR($B23,10),$B$6:$T$116,COLUMN()-1,FALSE))/10+S22)</f>
        <v>338395.31865999993</v>
      </c>
      <c r="T23" s="21">
        <f>IF(MOD($B23,10)=0,VLOOKUP($B23,'[1]R6 Analysis'!$B$45:$X$58,22,FALSE),(VLOOKUP(CEILING($B23,10),$B$6:$T$116,COLUMN()-1,FALSE)-VLOOKUP(FLOOR($B23,10),$B$6:$T$116,COLUMN()-1,FALSE))/10+T22)</f>
        <v>185957.6090458305</v>
      </c>
      <c r="U23" s="21">
        <f t="shared" si="40"/>
        <v>359318805.41500902</v>
      </c>
      <c r="V23" s="10">
        <f>HLOOKUP(V$5,$AC$1:$AF$3,2,FALSE)*INDEX('Pop and Housing Units'!$J$4:$Q$115,MATCH('Relocation Components'!$B23,'Pop and Housing Units'!$Q$4:$Q$115,0),MATCH('Relocation Components'!V$4,'Pop and Housing Units'!$J$4:$Q$4,0))*HLOOKUP(V$4,$V$1:$AA$2,2,FALSE)*'Number of Hazard Events'!C23*HLOOKUP(V$4,Assumptions!$B$2:$H$3,2,FALSE)</f>
        <v>869767382.12766027</v>
      </c>
      <c r="W23" s="10">
        <f>HLOOKUP(W$5,$AC$1:$AF$3,2,FALSE)*INDEX('Pop and Housing Units'!$J$4:$Q$115,MATCH('Relocation Components'!$B23,'Pop and Housing Units'!$Q$4:$Q$115,0),MATCH('Relocation Components'!W$4,'Pop and Housing Units'!$J$4:$Q$4,0))*HLOOKUP(W$4,$V$1:$AA$2,2,FALSE)*'Number of Hazard Events'!D23*HLOOKUP(W$4,Assumptions!$B$2:$H$3,2,FALSE)</f>
        <v>276880324.80584407</v>
      </c>
      <c r="X23" s="10">
        <f>HLOOKUP(X$5,$AC$1:$AF$3,2,FALSE)*INDEX('Pop and Housing Units'!$J$4:$Q$115,MATCH('Relocation Components'!$B23,'Pop and Housing Units'!$Q$4:$Q$115,0),MATCH('Relocation Components'!X$4,'Pop and Housing Units'!$J$4:$Q$4,0))*HLOOKUP(X$4,$V$1:$AA$2,2,FALSE)*'Number of Hazard Events'!E23*HLOOKUP(X$4,Assumptions!$B$2:$H$3,2,FALSE)</f>
        <v>0</v>
      </c>
      <c r="Y23" s="10">
        <f>HLOOKUP(Y$5,$AC$1:$AF$3,2,FALSE)*INDEX('Pop and Housing Units'!$J$4:$Q$115,MATCH('Relocation Components'!$B23,'Pop and Housing Units'!$Q$4:$Q$115,0),MATCH('Relocation Components'!Y$4,'Pop and Housing Units'!$J$4:$Q$4,0))*HLOOKUP(Y$4,$V$1:$AA$2,2,FALSE)*'Number of Hazard Events'!F23*HLOOKUP(Y$4,Assumptions!$B$2:$H$3,2,FALSE)</f>
        <v>1159185294.7888207</v>
      </c>
      <c r="Z23" s="10">
        <f>HLOOKUP(Z$5,$AC$1:$AF$3,2,FALSE)*INDEX('Pop and Housing Units'!$J$4:$Q$115,MATCH('Relocation Components'!$B23,'Pop and Housing Units'!$Q$4:$Q$115,0),MATCH('Relocation Components'!Z$4,'Pop and Housing Units'!$J$4:$Q$4,0))*HLOOKUP(Z$4,$V$1:$AA$2,2,FALSE)*'Number of Hazard Events'!G23*HLOOKUP(Z$4,Assumptions!$B$2:$H$3,2,FALSE)</f>
        <v>336427077.87295216</v>
      </c>
      <c r="AA23" s="10">
        <f>HLOOKUP(AA$5,$AC$1:$AF$3,2,FALSE)*INDEX('Pop and Housing Units'!$J$4:$Q$115,MATCH('Relocation Components'!$B23,'Pop and Housing Units'!$Q$4:$Q$115,0),MATCH('Relocation Components'!AA$4,'Pop and Housing Units'!$J$4:$Q$4,0))*HLOOKUP(AA$4,$V$1:$AA$2,2,FALSE)*'Number of Hazard Events'!H23*HLOOKUP(AA$4,Assumptions!$B$2:$H$3,2,FALSE)</f>
        <v>0</v>
      </c>
      <c r="AB23" s="10">
        <f>HLOOKUP(AB$5,$AC$1:$AF$3,2,FALSE)*INDEX('Pop and Housing Units'!$J$4:$Q$115,MATCH('Relocation Components'!$B23,'Pop and Housing Units'!$Q$4:$Q$115,0),MATCH('Relocation Components'!AB$4,'Pop and Housing Units'!$J$4:$Q$4,0))*HLOOKUP(AB$4,$V$1:$AA$2,2,FALSE)*'Number of Hazard Events'!I23*HLOOKUP(AB$4,Assumptions!$B$2:$H$3,2,FALSE)</f>
        <v>2292770329.8300385</v>
      </c>
      <c r="AC23" s="10">
        <f>HLOOKUP(AC$5,$AC$1:$AF$3,2,FALSE)*INDEX('Pop and Housing Units'!$J$4:$Q$115,MATCH('Relocation Components'!$B23,'Pop and Housing Units'!$Q$4:$Q$115,0),MATCH('Relocation Components'!AC$4,'Pop and Housing Units'!$J$4:$Q$4,0))*HLOOKUP(AC$4,$V$1:$AA$2,2,FALSE)*'Number of Hazard Events'!J23*HLOOKUP(AC$4,Assumptions!$B$2:$H$3,2,FALSE)</f>
        <v>472750748.80432403</v>
      </c>
      <c r="AD23" s="10">
        <f>HLOOKUP(AD$5,$AC$1:$AF$3,2,FALSE)*INDEX('Pop and Housing Units'!$J$4:$Q$115,MATCH('Relocation Components'!$B23,'Pop and Housing Units'!$Q$4:$Q$115,0),MATCH('Relocation Components'!AD$4,'Pop and Housing Units'!$J$4:$Q$4,0))*HLOOKUP(AD$4,$V$1:$AA$2,2,FALSE)*'Number of Hazard Events'!K23*HLOOKUP(AD$4,Assumptions!$B$2:$H$3,2,FALSE)</f>
        <v>0</v>
      </c>
      <c r="AE23" s="10">
        <f>HLOOKUP(AE$5,$AC$1:$AF$3,2,FALSE)*INDEX('Pop and Housing Units'!$J$4:$Q$115,MATCH('Relocation Components'!$B23,'Pop and Housing Units'!$Q$4:$Q$115,0),MATCH('Relocation Components'!AE$4,'Pop and Housing Units'!$J$4:$Q$4,0))*HLOOKUP(AE$4,$V$1:$AA$2,2,FALSE)*'Number of Hazard Events'!L23*HLOOKUP(AE$4,Assumptions!$B$2:$H$3,2,FALSE)</f>
        <v>84654840.044749007</v>
      </c>
      <c r="AF23" s="10">
        <f>HLOOKUP(AF$5,$AC$1:$AF$3,2,FALSE)*INDEX('Pop and Housing Units'!$J$4:$Q$115,MATCH('Relocation Components'!$B23,'Pop and Housing Units'!$Q$4:$Q$115,0),MATCH('Relocation Components'!AF$4,'Pop and Housing Units'!$J$4:$Q$4,0))*HLOOKUP(AF$4,$V$1:$AA$2,2,FALSE)*'Number of Hazard Events'!M23*HLOOKUP(AF$4,Assumptions!$B$2:$H$3,2,FALSE)</f>
        <v>29196937.869545061</v>
      </c>
      <c r="AG23" s="10">
        <f>HLOOKUP(AG$5,$AC$1:$AF$3,2,FALSE)*INDEX('Pop and Housing Units'!$J$4:$Q$115,MATCH('Relocation Components'!$B23,'Pop and Housing Units'!$Q$4:$Q$115,0),MATCH('Relocation Components'!AG$4,'Pop and Housing Units'!$J$4:$Q$4,0))*HLOOKUP(AG$4,$V$1:$AA$2,2,FALSE)*'Number of Hazard Events'!N23*HLOOKUP(AG$4,Assumptions!$B$2:$H$3,2,FALSE)</f>
        <v>0</v>
      </c>
      <c r="AH23" s="10">
        <f>HLOOKUP(AH$5,$AC$1:$AF$3,2,FALSE)*INDEX('Pop and Housing Units'!$J$4:$Q$115,MATCH('Relocation Components'!$B23,'Pop and Housing Units'!$Q$4:$Q$115,0),MATCH('Relocation Components'!AH$4,'Pop and Housing Units'!$J$4:$Q$4,0))*HLOOKUP(AH$4,$V$1:$AA$2,2,FALSE)*'Number of Hazard Events'!O23*HLOOKUP(AH$4,Assumptions!$B$2:$H$3,2,FALSE)</f>
        <v>85335543.126623034</v>
      </c>
      <c r="AI23" s="10">
        <f>HLOOKUP(AI$5,$AC$1:$AF$3,2,FALSE)*INDEX('Pop and Housing Units'!$J$4:$Q$115,MATCH('Relocation Components'!$B23,'Pop and Housing Units'!$Q$4:$Q$115,0),MATCH('Relocation Components'!AI$4,'Pop and Housing Units'!$J$4:$Q$4,0))*HLOOKUP(AI$4,$V$1:$AA$2,2,FALSE)*'Number of Hazard Events'!P23*HLOOKUP(AI$4,Assumptions!$B$2:$H$3,2,FALSE)</f>
        <v>30650227.798245206</v>
      </c>
      <c r="AJ23" s="10">
        <f>HLOOKUP(AJ$5,$AC$1:$AF$3,2,FALSE)*INDEX('Pop and Housing Units'!$J$4:$Q$115,MATCH('Relocation Components'!$B23,'Pop and Housing Units'!$Q$4:$Q$115,0),MATCH('Relocation Components'!AJ$4,'Pop and Housing Units'!$J$4:$Q$4,0))*HLOOKUP(AJ$4,$V$1:$AA$2,2,FALSE)*'Number of Hazard Events'!Q23*HLOOKUP(AJ$4,Assumptions!$B$2:$H$3,2,FALSE)</f>
        <v>0</v>
      </c>
      <c r="AK23" s="10">
        <f>HLOOKUP(AK$5,$AC$1:$AF$3,2,FALSE)*INDEX('Pop and Housing Units'!$J$4:$Q$115,MATCH('Relocation Components'!$B23,'Pop and Housing Units'!$Q$4:$Q$115,0),MATCH('Relocation Components'!AK$4,'Pop and Housing Units'!$J$4:$Q$4,0))*HLOOKUP(AK$4,$V$1:$AA$2,2,FALSE)*'Number of Hazard Events'!R23*HLOOKUP(AK$4,Assumptions!$B$2:$H$3,2,FALSE)</f>
        <v>14322353.283114865</v>
      </c>
      <c r="AL23" s="10">
        <f>HLOOKUP(AL$5,$AC$1:$AF$3,2,FALSE)*INDEX('Pop and Housing Units'!$J$4:$Q$115,MATCH('Relocation Components'!$B23,'Pop and Housing Units'!$Q$4:$Q$115,0),MATCH('Relocation Components'!AL$4,'Pop and Housing Units'!$J$4:$Q$4,0))*HLOOKUP(AL$4,$V$1:$AA$2,2,FALSE)*'Number of Hazard Events'!S23*HLOOKUP(AL$4,Assumptions!$B$2:$H$3,2,FALSE)</f>
        <v>4030157.9006775212</v>
      </c>
      <c r="AM23" s="10">
        <f>HLOOKUP(AM$5,$AC$1:$AF$3,2,FALSE)*INDEX('Pop and Housing Units'!$J$4:$Q$115,MATCH('Relocation Components'!$B23,'Pop and Housing Units'!$Q$4:$Q$115,0),MATCH('Relocation Components'!AM$4,'Pop and Housing Units'!$J$4:$Q$4,0))*HLOOKUP(AM$4,$V$1:$AA$2,2,FALSE)*'Number of Hazard Events'!T23*HLOOKUP(AM$4,Assumptions!$B$2:$H$3,2,FALSE)</f>
        <v>0</v>
      </c>
      <c r="AN23" s="21">
        <f t="shared" si="2"/>
        <v>5655971218.2525949</v>
      </c>
      <c r="AO23" s="21">
        <f t="shared" si="3"/>
        <v>391395321.95744711</v>
      </c>
      <c r="AP23" s="21">
        <f t="shared" si="4"/>
        <v>124596146.16262983</v>
      </c>
      <c r="AQ23" s="21">
        <f t="shared" si="5"/>
        <v>0</v>
      </c>
      <c r="AR23" s="21">
        <f t="shared" si="6"/>
        <v>521633382.65496933</v>
      </c>
      <c r="AS23" s="21">
        <f t="shared" si="7"/>
        <v>151392185.04282847</v>
      </c>
      <c r="AT23" s="21">
        <f t="shared" si="8"/>
        <v>0</v>
      </c>
      <c r="AU23" s="21">
        <f t="shared" si="9"/>
        <v>1031746648.4235173</v>
      </c>
      <c r="AV23" s="21">
        <f t="shared" si="10"/>
        <v>212737836.96194583</v>
      </c>
      <c r="AW23" s="21">
        <f t="shared" si="11"/>
        <v>0</v>
      </c>
      <c r="AX23" s="21">
        <f t="shared" si="12"/>
        <v>38094678.020137057</v>
      </c>
      <c r="AY23" s="21">
        <f t="shared" si="13"/>
        <v>13138622.041295277</v>
      </c>
      <c r="AZ23" s="21">
        <f t="shared" si="14"/>
        <v>0</v>
      </c>
      <c r="BA23" s="21">
        <f t="shared" si="15"/>
        <v>38400994.406980366</v>
      </c>
      <c r="BB23" s="21">
        <f t="shared" si="16"/>
        <v>13792602.509210343</v>
      </c>
      <c r="BC23" s="21">
        <f t="shared" si="17"/>
        <v>0</v>
      </c>
      <c r="BD23" s="21">
        <f t="shared" si="18"/>
        <v>6445058.9774016896</v>
      </c>
      <c r="BE23" s="21">
        <f t="shared" si="19"/>
        <v>1813571.0553048847</v>
      </c>
      <c r="BF23" s="21">
        <f t="shared" si="20"/>
        <v>0</v>
      </c>
      <c r="BG23" s="21">
        <f t="shared" si="21"/>
        <v>2545187048.2136674</v>
      </c>
      <c r="BI23" s="21">
        <f t="shared" si="22"/>
        <v>1282909587.7387457</v>
      </c>
      <c r="BJ23" s="21">
        <f t="shared" si="23"/>
        <v>404875558.55819792</v>
      </c>
      <c r="BK23" s="21">
        <f t="shared" si="24"/>
        <v>711824.74626502011</v>
      </c>
      <c r="BL23" s="21">
        <f t="shared" si="25"/>
        <v>1892740683.0252185</v>
      </c>
      <c r="BM23" s="21">
        <f t="shared" si="26"/>
        <v>494471921.34657139</v>
      </c>
      <c r="BN23" s="21">
        <f t="shared" si="27"/>
        <v>1368405.567076544</v>
      </c>
      <c r="BO23" s="21">
        <f t="shared" si="28"/>
        <v>3359156548.8870525</v>
      </c>
      <c r="BP23" s="21">
        <f t="shared" si="29"/>
        <v>687886665.55146992</v>
      </c>
      <c r="BQ23" s="21">
        <f t="shared" si="30"/>
        <v>915221.94376036071</v>
      </c>
      <c r="BR23" s="21">
        <f t="shared" si="31"/>
        <v>144419444.25233606</v>
      </c>
      <c r="BS23" s="21">
        <f t="shared" si="32"/>
        <v>43143444.092826553</v>
      </c>
      <c r="BT23" s="21">
        <f t="shared" si="33"/>
        <v>296438.7169921748</v>
      </c>
      <c r="BU23" s="21">
        <f t="shared" si="34"/>
        <v>172258050.07970339</v>
      </c>
      <c r="BV23" s="21">
        <f t="shared" si="35"/>
        <v>45137586.006111823</v>
      </c>
      <c r="BW23" s="21">
        <f t="shared" si="36"/>
        <v>288362.89728826529</v>
      </c>
      <c r="BX23" s="21">
        <f t="shared" si="37"/>
        <v>23529246.587966554</v>
      </c>
      <c r="BY23" s="21">
        <f t="shared" si="38"/>
        <v>6182124.274642406</v>
      </c>
      <c r="BZ23" s="21">
        <f t="shared" si="39"/>
        <v>185957.6090458305</v>
      </c>
    </row>
    <row r="24" spans="1:78">
      <c r="A24">
        <f t="shared" si="43"/>
        <v>0.02</v>
      </c>
      <c r="B24" s="18">
        <f t="shared" si="41"/>
        <v>2038</v>
      </c>
      <c r="C24" s="21">
        <f>IF(MOD($B24,10)=0,VLOOKUP($B24,'[1]R1 Analysis'!$B$45:$X$58,23,FALSE),(VLOOKUP(CEILING($B24,10),$B$6:$R$116,COLUMN()-1,FALSE)-VLOOKUP(FLOOR($B24,10),$B$6:$R$116,COLUMN()-1,FALSE))/10+C23)</f>
        <v>21897844.705564417</v>
      </c>
      <c r="D24" s="21">
        <f>IF(MOD($B24,10)=0,VLOOKUP($B24,'[1]R1 Analysis'!$B$45:$X$58,15,FALSE),(VLOOKUP(CEILING($B24,10),$B$6:$R$116,COLUMN()-1,FALSE)-VLOOKUP(FLOOR($B24,10),$B$6:$R$116,COLUMN()-1,FALSE))/10+D23)</f>
        <v>3422971.4306957549</v>
      </c>
      <c r="E24" s="21">
        <f>IF(MOD($B24,10)=0,VLOOKUP($B24,'[1]R1 Analysis'!$B$45:$X$58,22,FALSE),(VLOOKUP(CEILING($B24,10),$B$6:$R$116,COLUMN()-1,FALSE)-VLOOKUP(FLOOR($B24,10),$B$6:$R$116,COLUMN()-1,FALSE))/10+E23)</f>
        <v>716799.54617942334</v>
      </c>
      <c r="F24" s="21">
        <f>IF(MOD($B24,10)=0,VLOOKUP($B24,'[1]R2 Analysis'!$B$45:$X$58,8,FALSE),(VLOOKUP(CEILING($B24,10),$B$6:$R$116,COLUMN()-1,FALSE)-VLOOKUP(FLOOR($B24,10),$B$6:$R$116,COLUMN()-1,FALSE))/10+F23)</f>
        <v>213410098.97047624</v>
      </c>
      <c r="G24" s="21">
        <f>IF(MOD($B24,10)=0,VLOOKUP($B24,'[1]R2 Analysis'!$B$45:$X$58,15,FALSE),(VLOOKUP(CEILING($B24,10),$B$6:$R$116,COLUMN()-1,FALSE)-VLOOKUP(FLOOR($B24,10),$B$6:$R$116,COLUMN()-1,FALSE))/10+G23)</f>
        <v>6699241.4313023239</v>
      </c>
      <c r="H24" s="21">
        <f>IF(MOD($B24,10)=0,VLOOKUP($B24,'[1]R2 Analysis'!$B$45:$X$58,22,FALSE),(VLOOKUP(CEILING($B24,10),$B$6:$R$116,COLUMN()-1,FALSE)-VLOOKUP(FLOOR($B24,10),$B$6:$R$116,COLUMN()-1,FALSE))/10+H23)</f>
        <v>1377968.0791024701</v>
      </c>
      <c r="I24" s="21">
        <f>IF(MOD($B24,10)=0,VLOOKUP($B24,'[1]R3 Analysis'!$B$45:$X$58,8,FALSE),(VLOOKUP(CEILING($B24,10),$B$6:$R$116,COLUMN()-1,FALSE)-VLOOKUP(FLOOR($B24,10),$B$6:$R$116,COLUMN()-1,FALSE))/10+I23)</f>
        <v>34880935.88495484</v>
      </c>
      <c r="J24" s="21">
        <f>IF(MOD($B24,10)=0,VLOOKUP($B24,'[1]R3 Analysis'!$B$45:$X$58,15,FALSE),(VLOOKUP(CEILING($B24,10),$B$6:$R$116,COLUMN()-1,FALSE)-VLOOKUP(FLOOR($B24,10),$B$6:$R$116,COLUMN()-1,FALSE))/10+J23)</f>
        <v>2414840.1288000019</v>
      </c>
      <c r="K24" s="21">
        <f>IF(MOD($B24,10)=0,VLOOKUP($B24,'[1]R3 Analysis'!$B$45:$X$58,22,FALSE),(VLOOKUP(CEILING($B24,10),$B$6:$R$116,COLUMN()-1,FALSE)-VLOOKUP(FLOOR($B24,10),$B$6:$R$116,COLUMN()-1,FALSE))/10+K23)</f>
        <v>921616.37917657697</v>
      </c>
      <c r="L24" s="21">
        <f>IF(MOD($B24,10)=0,VLOOKUP($B24,'[1]R4 Analysis'!$B$45:$X$58,8,FALSE),(VLOOKUP(CEILING($B24,10),$B$6:$R$116,COLUMN()-1,FALSE)-VLOOKUP(FLOOR($B24,10),$B$6:$R$116,COLUMN()-1,FALSE))/10+L23)</f>
        <v>21823205.948280759</v>
      </c>
      <c r="M24" s="21">
        <f>IF(MOD($B24,10)=0,VLOOKUP($B24,'[1]R4 Analysis'!$B$45:$X$58,15,FALSE),(VLOOKUP(CEILING($B24,10),$B$6:$R$116,COLUMN()-1,FALSE)-VLOOKUP(FLOOR($B24,10),$B$6:$R$116,COLUMN()-1,FALSE))/10+M23)</f>
        <v>813527.92843474739</v>
      </c>
      <c r="N24" s="21">
        <f>IF(MOD($B24,10)=0,VLOOKUP($B24,'[1]R4 Analysis'!$B$45:$X$58,22,FALSE),(VLOOKUP(CEILING($B24,10),$B$6:$R$116,COLUMN()-1,FALSE)-VLOOKUP(FLOOR($B24,10),$B$6:$R$116,COLUMN()-1,FALSE))/10+N23)</f>
        <v>298508.98152283905</v>
      </c>
      <c r="O24" s="21">
        <f>IF(MOD($B24,10)=0,VLOOKUP($B24,'[1]R5 Analysis'!$B$45:$X$58,8,FALSE),(VLOOKUP(CEILING($B24,10),$B$6:$R$116,COLUMN()-1,FALSE)-VLOOKUP(FLOOR($B24,10),$B$6:$R$116,COLUMN()-1,FALSE))/10+O23)</f>
        <v>48866955.954149999</v>
      </c>
      <c r="P24" s="21">
        <f>IF(MOD($B24,10)=0,VLOOKUP($B24,'[1]R5 Analysis'!$B$45:$X$58,15,FALSE),(VLOOKUP(CEILING($B24,10),$B$6:$R$116,COLUMN()-1,FALSE)-VLOOKUP(FLOOR($B24,10),$B$6:$R$116,COLUMN()-1,FALSE))/10+P23)</f>
        <v>699575.6093506203</v>
      </c>
      <c r="Q24" s="21">
        <f>IF(MOD($B24,10)=0,VLOOKUP($B24,'[1]R5 Analysis'!$B$45:$X$58,22,FALSE),(VLOOKUP(CEILING($B24,10),$B$6:$R$116,COLUMN()-1,FALSE)-VLOOKUP(FLOOR($B24,10),$B$6:$R$116,COLUMN()-1,FALSE))/10+Q23)</f>
        <v>290379.71796428569</v>
      </c>
      <c r="R24" s="21">
        <f>IF(MOD($B24,10)=0,VLOOKUP($B24,'[1]R6 Analysis'!$B$45:$X$58,8,FALSE),(VLOOKUP(CEILING($B24,10),$B$6:$R$116,COLUMN()-1,FALSE)-VLOOKUP(FLOOR($B24,10),$B$6:$R$116,COLUMN()-1,FALSE))/10+R23)</f>
        <v>2780783.4480500002</v>
      </c>
      <c r="S24" s="21">
        <f>IF(MOD($B24,10)=0,VLOOKUP($B24,'[1]R6 Analysis'!$B$45:$X$58,15,FALSE),(VLOOKUP(CEILING($B24,10),$B$6:$T$116,COLUMN()-1,FALSE)-VLOOKUP(FLOOR($B24,10),$B$6:$T$116,COLUMN()-1,FALSE))/10+S23)</f>
        <v>340767.48943999992</v>
      </c>
      <c r="T24" s="21">
        <f>IF(MOD($B24,10)=0,VLOOKUP($B24,'[1]R6 Analysis'!$B$45:$X$58,22,FALSE),(VLOOKUP(CEILING($B24,10),$B$6:$T$116,COLUMN()-1,FALSE)-VLOOKUP(FLOOR($B24,10),$B$6:$T$116,COLUMN()-1,FALSE))/10+T23)</f>
        <v>187258.56961518642</v>
      </c>
      <c r="U24" s="21">
        <f t="shared" si="40"/>
        <v>361843280.20306051</v>
      </c>
      <c r="V24" s="10">
        <f>HLOOKUP(V$5,$AC$1:$AF$3,2,FALSE)*INDEX('Pop and Housing Units'!$J$4:$Q$115,MATCH('Relocation Components'!$B24,'Pop and Housing Units'!$Q$4:$Q$115,0),MATCH('Relocation Components'!V$4,'Pop and Housing Units'!$J$4:$Q$4,0))*HLOOKUP(V$4,$V$1:$AA$2,2,FALSE)*'Number of Hazard Events'!C24*HLOOKUP(V$4,Assumptions!$B$2:$H$3,2,FALSE)</f>
        <v>891591904.62823319</v>
      </c>
      <c r="W24" s="10">
        <f>HLOOKUP(W$5,$AC$1:$AF$3,2,FALSE)*INDEX('Pop and Housing Units'!$J$4:$Q$115,MATCH('Relocation Components'!$B24,'Pop and Housing Units'!$Q$4:$Q$115,0),MATCH('Relocation Components'!W$4,'Pop and Housing Units'!$J$4:$Q$4,0))*HLOOKUP(W$4,$V$1:$AA$2,2,FALSE)*'Number of Hazard Events'!D24*HLOOKUP(W$4,Assumptions!$B$2:$H$3,2,FALSE)</f>
        <v>283856957.22455263</v>
      </c>
      <c r="X24" s="10">
        <f>HLOOKUP(X$5,$AC$1:$AF$3,2,FALSE)*INDEX('Pop and Housing Units'!$J$4:$Q$115,MATCH('Relocation Components'!$B24,'Pop and Housing Units'!$Q$4:$Q$115,0),MATCH('Relocation Components'!X$4,'Pop and Housing Units'!$J$4:$Q$4,0))*HLOOKUP(X$4,$V$1:$AA$2,2,FALSE)*'Number of Hazard Events'!E24*HLOOKUP(X$4,Assumptions!$B$2:$H$3,2,FALSE)</f>
        <v>0</v>
      </c>
      <c r="Y24" s="10">
        <f>HLOOKUP(Y$5,$AC$1:$AF$3,2,FALSE)*INDEX('Pop and Housing Units'!$J$4:$Q$115,MATCH('Relocation Components'!$B24,'Pop and Housing Units'!$Q$4:$Q$115,0),MATCH('Relocation Components'!Y$4,'Pop and Housing Units'!$J$4:$Q$4,0))*HLOOKUP(Y$4,$V$1:$AA$2,2,FALSE)*'Number of Hazard Events'!F24*HLOOKUP(Y$4,Assumptions!$B$2:$H$3,2,FALSE)</f>
        <v>1184109716.2494369</v>
      </c>
      <c r="Z24" s="10">
        <f>HLOOKUP(Z$5,$AC$1:$AF$3,2,FALSE)*INDEX('Pop and Housing Units'!$J$4:$Q$115,MATCH('Relocation Components'!$B24,'Pop and Housing Units'!$Q$4:$Q$115,0),MATCH('Relocation Components'!Z$4,'Pop and Housing Units'!$J$4:$Q$4,0))*HLOOKUP(Z$4,$V$1:$AA$2,2,FALSE)*'Number of Hazard Events'!G24*HLOOKUP(Z$4,Assumptions!$B$2:$H$3,2,FALSE)</f>
        <v>343654089.75777352</v>
      </c>
      <c r="AA24" s="10">
        <f>HLOOKUP(AA$5,$AC$1:$AF$3,2,FALSE)*INDEX('Pop and Housing Units'!$J$4:$Q$115,MATCH('Relocation Components'!$B24,'Pop and Housing Units'!$Q$4:$Q$115,0),MATCH('Relocation Components'!AA$4,'Pop and Housing Units'!$J$4:$Q$4,0))*HLOOKUP(AA$4,$V$1:$AA$2,2,FALSE)*'Number of Hazard Events'!H24*HLOOKUP(AA$4,Assumptions!$B$2:$H$3,2,FALSE)</f>
        <v>0</v>
      </c>
      <c r="AB24" s="10">
        <f>HLOOKUP(AB$5,$AC$1:$AF$3,2,FALSE)*INDEX('Pop and Housing Units'!$J$4:$Q$115,MATCH('Relocation Components'!$B24,'Pop and Housing Units'!$Q$4:$Q$115,0),MATCH('Relocation Components'!AB$4,'Pop and Housing Units'!$J$4:$Q$4,0))*HLOOKUP(AB$4,$V$1:$AA$2,2,FALSE)*'Number of Hazard Events'!I24*HLOOKUP(AB$4,Assumptions!$B$2:$H$3,2,FALSE)</f>
        <v>2350031900.4722357</v>
      </c>
      <c r="AC24" s="10">
        <f>HLOOKUP(AC$5,$AC$1:$AF$3,2,FALSE)*INDEX('Pop and Housing Units'!$J$4:$Q$115,MATCH('Relocation Components'!$B24,'Pop and Housing Units'!$Q$4:$Q$115,0),MATCH('Relocation Components'!AC$4,'Pop and Housing Units'!$J$4:$Q$4,0))*HLOOKUP(AC$4,$V$1:$AA$2,2,FALSE)*'Number of Hazard Events'!J24*HLOOKUP(AC$4,Assumptions!$B$2:$H$3,2,FALSE)</f>
        <v>484567806.52744269</v>
      </c>
      <c r="AD24" s="10">
        <f>HLOOKUP(AD$5,$AC$1:$AF$3,2,FALSE)*INDEX('Pop and Housing Units'!$J$4:$Q$115,MATCH('Relocation Components'!$B24,'Pop and Housing Units'!$Q$4:$Q$115,0),MATCH('Relocation Components'!AD$4,'Pop and Housing Units'!$J$4:$Q$4,0))*HLOOKUP(AD$4,$V$1:$AA$2,2,FALSE)*'Number of Hazard Events'!K24*HLOOKUP(AD$4,Assumptions!$B$2:$H$3,2,FALSE)</f>
        <v>0</v>
      </c>
      <c r="AE24" s="10">
        <f>HLOOKUP(AE$5,$AC$1:$AF$3,2,FALSE)*INDEX('Pop and Housing Units'!$J$4:$Q$115,MATCH('Relocation Components'!$B24,'Pop and Housing Units'!$Q$4:$Q$115,0),MATCH('Relocation Components'!AE$4,'Pop and Housing Units'!$J$4:$Q$4,0))*HLOOKUP(AE$4,$V$1:$AA$2,2,FALSE)*'Number of Hazard Events'!L24*HLOOKUP(AE$4,Assumptions!$B$2:$H$3,2,FALSE)</f>
        <v>85895609.297207803</v>
      </c>
      <c r="AF24" s="10">
        <f>HLOOKUP(AF$5,$AC$1:$AF$3,2,FALSE)*INDEX('Pop and Housing Units'!$J$4:$Q$115,MATCH('Relocation Components'!$B24,'Pop and Housing Units'!$Q$4:$Q$115,0),MATCH('Relocation Components'!AF$4,'Pop and Housing Units'!$J$4:$Q$4,0))*HLOOKUP(AF$4,$V$1:$AA$2,2,FALSE)*'Number of Hazard Events'!M24*HLOOKUP(AF$4,Assumptions!$B$2:$H$3,2,FALSE)</f>
        <v>29622296.165007215</v>
      </c>
      <c r="AG24" s="10">
        <f>HLOOKUP(AG$5,$AC$1:$AF$3,2,FALSE)*INDEX('Pop and Housing Units'!$J$4:$Q$115,MATCH('Relocation Components'!$B24,'Pop and Housing Units'!$Q$4:$Q$115,0),MATCH('Relocation Components'!AG$4,'Pop and Housing Units'!$J$4:$Q$4,0))*HLOOKUP(AG$4,$V$1:$AA$2,2,FALSE)*'Number of Hazard Events'!N24*HLOOKUP(AG$4,Assumptions!$B$2:$H$3,2,FALSE)</f>
        <v>0</v>
      </c>
      <c r="AH24" s="10">
        <f>HLOOKUP(AH$5,$AC$1:$AF$3,2,FALSE)*INDEX('Pop and Housing Units'!$J$4:$Q$115,MATCH('Relocation Components'!$B24,'Pop and Housing Units'!$Q$4:$Q$115,0),MATCH('Relocation Components'!AH$4,'Pop and Housing Units'!$J$4:$Q$4,0))*HLOOKUP(AH$4,$V$1:$AA$2,2,FALSE)*'Number of Hazard Events'!O24*HLOOKUP(AH$4,Assumptions!$B$2:$H$3,2,FALSE)</f>
        <v>86649652.23058483</v>
      </c>
      <c r="AI24" s="10">
        <f>HLOOKUP(AI$5,$AC$1:$AF$3,2,FALSE)*INDEX('Pop and Housing Units'!$J$4:$Q$115,MATCH('Relocation Components'!$B24,'Pop and Housing Units'!$Q$4:$Q$115,0),MATCH('Relocation Components'!AI$4,'Pop and Housing Units'!$J$4:$Q$4,0))*HLOOKUP(AI$4,$V$1:$AA$2,2,FALSE)*'Number of Hazard Events'!P24*HLOOKUP(AI$4,Assumptions!$B$2:$H$3,2,FALSE)</f>
        <v>31116601.594931085</v>
      </c>
      <c r="AJ24" s="10">
        <f>HLOOKUP(AJ$5,$AC$1:$AF$3,2,FALSE)*INDEX('Pop and Housing Units'!$J$4:$Q$115,MATCH('Relocation Components'!$B24,'Pop and Housing Units'!$Q$4:$Q$115,0),MATCH('Relocation Components'!AJ$4,'Pop and Housing Units'!$J$4:$Q$4,0))*HLOOKUP(AJ$4,$V$1:$AA$2,2,FALSE)*'Number of Hazard Events'!Q24*HLOOKUP(AJ$4,Assumptions!$B$2:$H$3,2,FALSE)</f>
        <v>0</v>
      </c>
      <c r="AK24" s="10">
        <f>HLOOKUP(AK$5,$AC$1:$AF$3,2,FALSE)*INDEX('Pop and Housing Units'!$J$4:$Q$115,MATCH('Relocation Components'!$B24,'Pop and Housing Units'!$Q$4:$Q$115,0),MATCH('Relocation Components'!AK$4,'Pop and Housing Units'!$J$4:$Q$4,0))*HLOOKUP(AK$4,$V$1:$AA$2,2,FALSE)*'Number of Hazard Events'!R24*HLOOKUP(AK$4,Assumptions!$B$2:$H$3,2,FALSE)</f>
        <v>14564562.625985829</v>
      </c>
      <c r="AL24" s="10">
        <f>HLOOKUP(AL$5,$AC$1:$AF$3,2,FALSE)*INDEX('Pop and Housing Units'!$J$4:$Q$115,MATCH('Relocation Components'!$B24,'Pop and Housing Units'!$Q$4:$Q$115,0),MATCH('Relocation Components'!AL$4,'Pop and Housing Units'!$J$4:$Q$4,0))*HLOOKUP(AL$4,$V$1:$AA$2,2,FALSE)*'Number of Hazard Events'!S24*HLOOKUP(AL$4,Assumptions!$B$2:$H$3,2,FALSE)</f>
        <v>4098919.4988294067</v>
      </c>
      <c r="AM24" s="10">
        <f>HLOOKUP(AM$5,$AC$1:$AF$3,2,FALSE)*INDEX('Pop and Housing Units'!$J$4:$Q$115,MATCH('Relocation Components'!$B24,'Pop and Housing Units'!$Q$4:$Q$115,0),MATCH('Relocation Components'!AM$4,'Pop and Housing Units'!$J$4:$Q$4,0))*HLOOKUP(AM$4,$V$1:$AA$2,2,FALSE)*'Number of Hazard Events'!T24*HLOOKUP(AM$4,Assumptions!$B$2:$H$3,2,FALSE)</f>
        <v>0</v>
      </c>
      <c r="AN24" s="21">
        <f t="shared" si="2"/>
        <v>5789760016.2722216</v>
      </c>
      <c r="AO24" s="21">
        <f t="shared" si="3"/>
        <v>401216357.08270496</v>
      </c>
      <c r="AP24" s="21">
        <f t="shared" si="4"/>
        <v>127735630.75104868</v>
      </c>
      <c r="AQ24" s="21">
        <f t="shared" si="5"/>
        <v>0</v>
      </c>
      <c r="AR24" s="21">
        <f t="shared" si="6"/>
        <v>532849372.31224662</v>
      </c>
      <c r="AS24" s="21">
        <f t="shared" si="7"/>
        <v>154644340.3909981</v>
      </c>
      <c r="AT24" s="21">
        <f t="shared" si="8"/>
        <v>0</v>
      </c>
      <c r="AU24" s="21">
        <f t="shared" si="9"/>
        <v>1057514355.2125061</v>
      </c>
      <c r="AV24" s="21">
        <f t="shared" si="10"/>
        <v>218055512.93734923</v>
      </c>
      <c r="AW24" s="21">
        <f t="shared" si="11"/>
        <v>0</v>
      </c>
      <c r="AX24" s="21">
        <f t="shared" si="12"/>
        <v>38653024.183743514</v>
      </c>
      <c r="AY24" s="21">
        <f t="shared" si="13"/>
        <v>13330033.274253247</v>
      </c>
      <c r="AZ24" s="21">
        <f t="shared" si="14"/>
        <v>0</v>
      </c>
      <c r="BA24" s="21">
        <f t="shared" si="15"/>
        <v>38992343.503763177</v>
      </c>
      <c r="BB24" s="21">
        <f t="shared" si="16"/>
        <v>14002470.717718989</v>
      </c>
      <c r="BC24" s="21">
        <f t="shared" si="17"/>
        <v>0</v>
      </c>
      <c r="BD24" s="21">
        <f t="shared" si="18"/>
        <v>6554053.1816936228</v>
      </c>
      <c r="BE24" s="21">
        <f t="shared" si="19"/>
        <v>1844513.7744732331</v>
      </c>
      <c r="BF24" s="21">
        <f t="shared" si="20"/>
        <v>0</v>
      </c>
      <c r="BG24" s="21">
        <f t="shared" si="21"/>
        <v>2605392007.3224993</v>
      </c>
      <c r="BI24" s="21">
        <f t="shared" si="22"/>
        <v>1314706106.4165027</v>
      </c>
      <c r="BJ24" s="21">
        <f t="shared" si="23"/>
        <v>415015559.40629709</v>
      </c>
      <c r="BK24" s="21">
        <f t="shared" si="24"/>
        <v>716799.54617942334</v>
      </c>
      <c r="BL24" s="21">
        <f t="shared" si="25"/>
        <v>1930369187.5321596</v>
      </c>
      <c r="BM24" s="21">
        <f t="shared" si="26"/>
        <v>504997671.58007395</v>
      </c>
      <c r="BN24" s="21">
        <f t="shared" si="27"/>
        <v>1377968.0791024701</v>
      </c>
      <c r="BO24" s="21">
        <f t="shared" si="28"/>
        <v>3442427191.5696969</v>
      </c>
      <c r="BP24" s="21">
        <f t="shared" si="29"/>
        <v>705038159.59359193</v>
      </c>
      <c r="BQ24" s="21">
        <f t="shared" si="30"/>
        <v>921616.37917657697</v>
      </c>
      <c r="BR24" s="21">
        <f t="shared" si="31"/>
        <v>146371839.42923206</v>
      </c>
      <c r="BS24" s="21">
        <f t="shared" si="32"/>
        <v>43765857.367695205</v>
      </c>
      <c r="BT24" s="21">
        <f t="shared" si="33"/>
        <v>298508.98152283905</v>
      </c>
      <c r="BU24" s="21">
        <f t="shared" si="34"/>
        <v>174508951.68849799</v>
      </c>
      <c r="BV24" s="21">
        <f t="shared" si="35"/>
        <v>45818647.922000691</v>
      </c>
      <c r="BW24" s="21">
        <f t="shared" si="36"/>
        <v>290379.71796428569</v>
      </c>
      <c r="BX24" s="21">
        <f t="shared" si="37"/>
        <v>23899399.255729452</v>
      </c>
      <c r="BY24" s="21">
        <f t="shared" si="38"/>
        <v>6284200.7627426395</v>
      </c>
      <c r="BZ24" s="21">
        <f t="shared" si="39"/>
        <v>187258.56961518642</v>
      </c>
    </row>
    <row r="25" spans="1:78">
      <c r="A25">
        <f t="shared" si="43"/>
        <v>0.02</v>
      </c>
      <c r="B25" s="18">
        <f t="shared" si="41"/>
        <v>2039</v>
      </c>
      <c r="C25" s="21">
        <f>IF(MOD($B25,10)=0,VLOOKUP($B25,'[1]R1 Analysis'!$B$45:$X$58,23,FALSE),(VLOOKUP(CEILING($B25,10),$B$6:$R$116,COLUMN()-1,FALSE)-VLOOKUP(FLOOR($B25,10),$B$6:$R$116,COLUMN()-1,FALSE))/10+C24)</f>
        <v>22048805.75749056</v>
      </c>
      <c r="D25" s="21">
        <f>IF(MOD($B25,10)=0,VLOOKUP($B25,'[1]R1 Analysis'!$B$45:$X$58,15,FALSE),(VLOOKUP(CEILING($B25,10),$B$6:$R$116,COLUMN()-1,FALSE)-VLOOKUP(FLOOR($B25,10),$B$6:$R$116,COLUMN()-1,FALSE))/10+D24)</f>
        <v>3446855.271667494</v>
      </c>
      <c r="E25" s="21">
        <f>IF(MOD($B25,10)=0,VLOOKUP($B25,'[1]R1 Analysis'!$B$45:$X$58,22,FALSE),(VLOOKUP(CEILING($B25,10),$B$6:$R$116,COLUMN()-1,FALSE)-VLOOKUP(FLOOR($B25,10),$B$6:$R$116,COLUMN()-1,FALSE))/10+E24)</f>
        <v>721774.34609382658</v>
      </c>
      <c r="F25" s="21">
        <f>IF(MOD($B25,10)=0,VLOOKUP($B25,'[1]R2 Analysis'!$B$45:$X$58,8,FALSE),(VLOOKUP(CEILING($B25,10),$B$6:$R$116,COLUMN()-1,FALSE)-VLOOKUP(FLOOR($B25,10),$B$6:$R$116,COLUMN()-1,FALSE))/10+F24)</f>
        <v>214898192.35952386</v>
      </c>
      <c r="G25" s="21">
        <f>IF(MOD($B25,10)=0,VLOOKUP($B25,'[1]R2 Analysis'!$B$45:$X$58,15,FALSE),(VLOOKUP(CEILING($B25,10),$B$6:$R$116,COLUMN()-1,FALSE)-VLOOKUP(FLOOR($B25,10),$B$6:$R$116,COLUMN()-1,FALSE))/10+G24)</f>
        <v>6745824.4318139516</v>
      </c>
      <c r="H25" s="21">
        <f>IF(MOD($B25,10)=0,VLOOKUP($B25,'[1]R2 Analysis'!$B$45:$X$58,22,FALSE),(VLOOKUP(CEILING($B25,10),$B$6:$R$116,COLUMN()-1,FALSE)-VLOOKUP(FLOOR($B25,10),$B$6:$R$116,COLUMN()-1,FALSE))/10+H24)</f>
        <v>1387530.5911283961</v>
      </c>
      <c r="I25" s="21">
        <f>IF(MOD($B25,10)=0,VLOOKUP($B25,'[1]R3 Analysis'!$B$45:$X$58,8,FALSE),(VLOOKUP(CEILING($B25,10),$B$6:$R$116,COLUMN()-1,FALSE)-VLOOKUP(FLOOR($B25,10),$B$6:$R$116,COLUMN()-1,FALSE))/10+I24)</f>
        <v>35122301.136412904</v>
      </c>
      <c r="J25" s="21">
        <f>IF(MOD($B25,10)=0,VLOOKUP($B25,'[1]R3 Analysis'!$B$45:$X$58,15,FALSE),(VLOOKUP(CEILING($B25,10),$B$6:$R$116,COLUMN()-1,FALSE)-VLOOKUP(FLOOR($B25,10),$B$6:$R$116,COLUMN()-1,FALSE))/10+J24)</f>
        <v>2431600.4724000022</v>
      </c>
      <c r="K25" s="21">
        <f>IF(MOD($B25,10)=0,VLOOKUP($B25,'[1]R3 Analysis'!$B$45:$X$58,22,FALSE),(VLOOKUP(CEILING($B25,10),$B$6:$R$116,COLUMN()-1,FALSE)-VLOOKUP(FLOOR($B25,10),$B$6:$R$116,COLUMN()-1,FALSE))/10+K24)</f>
        <v>928010.81459279323</v>
      </c>
      <c r="L25" s="21">
        <f>IF(MOD($B25,10)=0,VLOOKUP($B25,'[1]R4 Analysis'!$B$45:$X$58,8,FALSE),(VLOOKUP(CEILING($B25,10),$B$6:$R$116,COLUMN()-1,FALSE)-VLOOKUP(FLOOR($B25,10),$B$6:$R$116,COLUMN()-1,FALSE))/10+L24)</f>
        <v>21976485.709111527</v>
      </c>
      <c r="M25" s="21">
        <f>IF(MOD($B25,10)=0,VLOOKUP($B25,'[1]R4 Analysis'!$B$45:$X$58,15,FALSE),(VLOOKUP(CEILING($B25,10),$B$6:$R$116,COLUMN()-1,FALSE)-VLOOKUP(FLOOR($B25,10),$B$6:$R$116,COLUMN()-1,FALSE))/10+M24)</f>
        <v>819171.67488328274</v>
      </c>
      <c r="N25" s="21">
        <f>IF(MOD($B25,10)=0,VLOOKUP($B25,'[1]R4 Analysis'!$B$45:$X$58,22,FALSE),(VLOOKUP(CEILING($B25,10),$B$6:$R$116,COLUMN()-1,FALSE)-VLOOKUP(FLOOR($B25,10),$B$6:$R$116,COLUMN()-1,FALSE))/10+N24)</f>
        <v>300579.2460535033</v>
      </c>
      <c r="O25" s="21">
        <f>IF(MOD($B25,10)=0,VLOOKUP($B25,'[1]R5 Analysis'!$B$45:$X$58,8,FALSE),(VLOOKUP(CEILING($B25,10),$B$6:$R$116,COLUMN()-1,FALSE)-VLOOKUP(FLOOR($B25,10),$B$6:$R$116,COLUMN()-1,FALSE))/10+O24)</f>
        <v>49212399.362199999</v>
      </c>
      <c r="P25" s="21">
        <f>IF(MOD($B25,10)=0,VLOOKUP($B25,'[1]R5 Analysis'!$B$45:$X$58,15,FALSE),(VLOOKUP(CEILING($B25,10),$B$6:$R$116,COLUMN()-1,FALSE)-VLOOKUP(FLOOR($B25,10),$B$6:$R$116,COLUMN()-1,FALSE))/10+P24)</f>
        <v>704395.52004496509</v>
      </c>
      <c r="Q25" s="21">
        <f>IF(MOD($B25,10)=0,VLOOKUP($B25,'[1]R5 Analysis'!$B$45:$X$58,22,FALSE),(VLOOKUP(CEILING($B25,10),$B$6:$R$116,COLUMN()-1,FALSE)-VLOOKUP(FLOOR($B25,10),$B$6:$R$116,COLUMN()-1,FALSE))/10+Q24)</f>
        <v>292396.5386403061</v>
      </c>
      <c r="R25" s="21">
        <f>IF(MOD($B25,10)=0,VLOOKUP($B25,'[1]R6 Analysis'!$B$45:$X$58,8,FALSE),(VLOOKUP(CEILING($B25,10),$B$6:$R$116,COLUMN()-1,FALSE)-VLOOKUP(FLOOR($B25,10),$B$6:$R$116,COLUMN()-1,FALSE))/10+R24)</f>
        <v>2799732.5686500003</v>
      </c>
      <c r="S25" s="21">
        <f>IF(MOD($B25,10)=0,VLOOKUP($B25,'[1]R6 Analysis'!$B$45:$X$58,15,FALSE),(VLOOKUP(CEILING($B25,10),$B$6:$T$116,COLUMN()-1,FALSE)-VLOOKUP(FLOOR($B25,10),$B$6:$T$116,COLUMN()-1,FALSE))/10+S24)</f>
        <v>343139.6602199999</v>
      </c>
      <c r="T25" s="21">
        <f>IF(MOD($B25,10)=0,VLOOKUP($B25,'[1]R6 Analysis'!$B$45:$X$58,22,FALSE),(VLOOKUP(CEILING($B25,10),$B$6:$T$116,COLUMN()-1,FALSE)-VLOOKUP(FLOOR($B25,10),$B$6:$T$116,COLUMN()-1,FALSE))/10+T24)</f>
        <v>188559.53018454235</v>
      </c>
      <c r="U25" s="21">
        <f t="shared" si="40"/>
        <v>364367754.99111205</v>
      </c>
      <c r="V25" s="10">
        <f>HLOOKUP(V$5,$AC$1:$AF$3,2,FALSE)*INDEX('Pop and Housing Units'!$J$4:$Q$115,MATCH('Relocation Components'!$B25,'Pop and Housing Units'!$Q$4:$Q$115,0),MATCH('Relocation Components'!V$4,'Pop and Housing Units'!$J$4:$Q$4,0))*HLOOKUP(V$4,$V$1:$AA$2,2,FALSE)*'Number of Hazard Events'!C25*HLOOKUP(V$4,Assumptions!$B$2:$H$3,2,FALSE)</f>
        <v>914429284.80987585</v>
      </c>
      <c r="W25" s="10">
        <f>HLOOKUP(W$5,$AC$1:$AF$3,2,FALSE)*INDEX('Pop and Housing Units'!$J$4:$Q$115,MATCH('Relocation Components'!$B25,'Pop and Housing Units'!$Q$4:$Q$115,0),MATCH('Relocation Components'!W$4,'Pop and Housing Units'!$J$4:$Q$4,0))*HLOOKUP(W$4,$V$1:$AA$2,2,FALSE)*'Number of Hazard Events'!D25*HLOOKUP(W$4,Assumptions!$B$2:$H$3,2,FALSE)</f>
        <v>291157102.34604752</v>
      </c>
      <c r="X25" s="10">
        <f>HLOOKUP(X$5,$AC$1:$AF$3,2,FALSE)*INDEX('Pop and Housing Units'!$J$4:$Q$115,MATCH('Relocation Components'!$B25,'Pop and Housing Units'!$Q$4:$Q$115,0),MATCH('Relocation Components'!X$4,'Pop and Housing Units'!$J$4:$Q$4,0))*HLOOKUP(X$4,$V$1:$AA$2,2,FALSE)*'Number of Hazard Events'!E25*HLOOKUP(X$4,Assumptions!$B$2:$H$3,2,FALSE)</f>
        <v>0</v>
      </c>
      <c r="Y25" s="10">
        <f>HLOOKUP(Y$5,$AC$1:$AF$3,2,FALSE)*INDEX('Pop and Housing Units'!$J$4:$Q$115,MATCH('Relocation Components'!$B25,'Pop and Housing Units'!$Q$4:$Q$115,0),MATCH('Relocation Components'!Y$4,'Pop and Housing Units'!$J$4:$Q$4,0))*HLOOKUP(Y$4,$V$1:$AA$2,2,FALSE)*'Number of Hazard Events'!F25*HLOOKUP(Y$4,Assumptions!$B$2:$H$3,2,FALSE)</f>
        <v>1210113129.1201737</v>
      </c>
      <c r="Z25" s="10">
        <f>HLOOKUP(Z$5,$AC$1:$AF$3,2,FALSE)*INDEX('Pop and Housing Units'!$J$4:$Q$115,MATCH('Relocation Components'!$B25,'Pop and Housing Units'!$Q$4:$Q$115,0),MATCH('Relocation Components'!Z$4,'Pop and Housing Units'!$J$4:$Q$4,0))*HLOOKUP(Z$4,$V$1:$AA$2,2,FALSE)*'Number of Hazard Events'!G25*HLOOKUP(Z$4,Assumptions!$B$2:$H$3,2,FALSE)</f>
        <v>351194053.86376435</v>
      </c>
      <c r="AA25" s="10">
        <f>HLOOKUP(AA$5,$AC$1:$AF$3,2,FALSE)*INDEX('Pop and Housing Units'!$J$4:$Q$115,MATCH('Relocation Components'!$B25,'Pop and Housing Units'!$Q$4:$Q$115,0),MATCH('Relocation Components'!AA$4,'Pop and Housing Units'!$J$4:$Q$4,0))*HLOOKUP(AA$4,$V$1:$AA$2,2,FALSE)*'Number of Hazard Events'!H25*HLOOKUP(AA$4,Assumptions!$B$2:$H$3,2,FALSE)</f>
        <v>0</v>
      </c>
      <c r="AB25" s="10">
        <f>HLOOKUP(AB$5,$AC$1:$AF$3,2,FALSE)*INDEX('Pop and Housing Units'!$J$4:$Q$115,MATCH('Relocation Components'!$B25,'Pop and Housing Units'!$Q$4:$Q$115,0),MATCH('Relocation Components'!AB$4,'Pop and Housing Units'!$J$4:$Q$4,0))*HLOOKUP(AB$4,$V$1:$AA$2,2,FALSE)*'Number of Hazard Events'!I25*HLOOKUP(AB$4,Assumptions!$B$2:$H$3,2,FALSE)</f>
        <v>2409942741.7857981</v>
      </c>
      <c r="AC25" s="10">
        <f>HLOOKUP(AC$5,$AC$1:$AF$3,2,FALSE)*INDEX('Pop and Housing Units'!$J$4:$Q$115,MATCH('Relocation Components'!$B25,'Pop and Housing Units'!$Q$4:$Q$115,0),MATCH('Relocation Components'!AC$4,'Pop and Housing Units'!$J$4:$Q$4,0))*HLOOKUP(AC$4,$V$1:$AA$2,2,FALSE)*'Number of Hazard Events'!J25*HLOOKUP(AC$4,Assumptions!$B$2:$H$3,2,FALSE)</f>
        <v>496931498.19819927</v>
      </c>
      <c r="AD25" s="10">
        <f>HLOOKUP(AD$5,$AC$1:$AF$3,2,FALSE)*INDEX('Pop and Housing Units'!$J$4:$Q$115,MATCH('Relocation Components'!$B25,'Pop and Housing Units'!$Q$4:$Q$115,0),MATCH('Relocation Components'!AD$4,'Pop and Housing Units'!$J$4:$Q$4,0))*HLOOKUP(AD$4,$V$1:$AA$2,2,FALSE)*'Number of Hazard Events'!K25*HLOOKUP(AD$4,Assumptions!$B$2:$H$3,2,FALSE)</f>
        <v>0</v>
      </c>
      <c r="AE25" s="10">
        <f>HLOOKUP(AE$5,$AC$1:$AF$3,2,FALSE)*INDEX('Pop and Housing Units'!$J$4:$Q$115,MATCH('Relocation Components'!$B25,'Pop and Housing Units'!$Q$4:$Q$115,0),MATCH('Relocation Components'!AE$4,'Pop and Housing Units'!$J$4:$Q$4,0))*HLOOKUP(AE$4,$V$1:$AA$2,2,FALSE)*'Number of Hazard Events'!L25*HLOOKUP(AE$4,Assumptions!$B$2:$H$3,2,FALSE)</f>
        <v>87145396.605639473</v>
      </c>
      <c r="AF25" s="10">
        <f>HLOOKUP(AF$5,$AC$1:$AF$3,2,FALSE)*INDEX('Pop and Housing Units'!$J$4:$Q$115,MATCH('Relocation Components'!$B25,'Pop and Housing Units'!$Q$4:$Q$115,0),MATCH('Relocation Components'!AF$4,'Pop and Housing Units'!$J$4:$Q$4,0))*HLOOKUP(AF$4,$V$1:$AA$2,2,FALSE)*'Number of Hazard Events'!M25*HLOOKUP(AF$4,Assumptions!$B$2:$H$3,2,FALSE)</f>
        <v>30050726.235785127</v>
      </c>
      <c r="AG25" s="10">
        <f>HLOOKUP(AG$5,$AC$1:$AF$3,2,FALSE)*INDEX('Pop and Housing Units'!$J$4:$Q$115,MATCH('Relocation Components'!$B25,'Pop and Housing Units'!$Q$4:$Q$115,0),MATCH('Relocation Components'!AG$4,'Pop and Housing Units'!$J$4:$Q$4,0))*HLOOKUP(AG$4,$V$1:$AA$2,2,FALSE)*'Number of Hazard Events'!N25*HLOOKUP(AG$4,Assumptions!$B$2:$H$3,2,FALSE)</f>
        <v>0</v>
      </c>
      <c r="AH25" s="10">
        <f>HLOOKUP(AH$5,$AC$1:$AF$3,2,FALSE)*INDEX('Pop and Housing Units'!$J$4:$Q$115,MATCH('Relocation Components'!$B25,'Pop and Housing Units'!$Q$4:$Q$115,0),MATCH('Relocation Components'!AH$4,'Pop and Housing Units'!$J$4:$Q$4,0))*HLOOKUP(AH$4,$V$1:$AA$2,2,FALSE)*'Number of Hazard Events'!O25*HLOOKUP(AH$4,Assumptions!$B$2:$H$3,2,FALSE)</f>
        <v>87973750.938593224</v>
      </c>
      <c r="AI25" s="10">
        <f>HLOOKUP(AI$5,$AC$1:$AF$3,2,FALSE)*INDEX('Pop and Housing Units'!$J$4:$Q$115,MATCH('Relocation Components'!$B25,'Pop and Housing Units'!$Q$4:$Q$115,0),MATCH('Relocation Components'!AI$4,'Pop and Housing Units'!$J$4:$Q$4,0))*HLOOKUP(AI$4,$V$1:$AA$2,2,FALSE)*'Number of Hazard Events'!P25*HLOOKUP(AI$4,Assumptions!$B$2:$H$3,2,FALSE)</f>
        <v>31586471.753033273</v>
      </c>
      <c r="AJ25" s="10">
        <f>HLOOKUP(AJ$5,$AC$1:$AF$3,2,FALSE)*INDEX('Pop and Housing Units'!$J$4:$Q$115,MATCH('Relocation Components'!$B25,'Pop and Housing Units'!$Q$4:$Q$115,0),MATCH('Relocation Components'!AJ$4,'Pop and Housing Units'!$J$4:$Q$4,0))*HLOOKUP(AJ$4,$V$1:$AA$2,2,FALSE)*'Number of Hazard Events'!Q25*HLOOKUP(AJ$4,Assumptions!$B$2:$H$3,2,FALSE)</f>
        <v>0</v>
      </c>
      <c r="AK25" s="10">
        <f>HLOOKUP(AK$5,$AC$1:$AF$3,2,FALSE)*INDEX('Pop and Housing Units'!$J$4:$Q$115,MATCH('Relocation Components'!$B25,'Pop and Housing Units'!$Q$4:$Q$115,0),MATCH('Relocation Components'!AK$4,'Pop and Housing Units'!$J$4:$Q$4,0))*HLOOKUP(AK$4,$V$1:$AA$2,2,FALSE)*'Number of Hazard Events'!R25*HLOOKUP(AK$4,Assumptions!$B$2:$H$3,2,FALSE)</f>
        <v>14810182.041338556</v>
      </c>
      <c r="AL25" s="10">
        <f>HLOOKUP(AL$5,$AC$1:$AF$3,2,FALSE)*INDEX('Pop and Housing Units'!$J$4:$Q$115,MATCH('Relocation Components'!$B25,'Pop and Housing Units'!$Q$4:$Q$115,0),MATCH('Relocation Components'!AL$4,'Pop and Housing Units'!$J$4:$Q$4,0))*HLOOKUP(AL$4,$V$1:$AA$2,2,FALSE)*'Number of Hazard Events'!S25*HLOOKUP(AL$4,Assumptions!$B$2:$H$3,2,FALSE)</f>
        <v>4168652.7623970751</v>
      </c>
      <c r="AM25" s="10">
        <f>HLOOKUP(AM$5,$AC$1:$AF$3,2,FALSE)*INDEX('Pop and Housing Units'!$J$4:$Q$115,MATCH('Relocation Components'!$B25,'Pop and Housing Units'!$Q$4:$Q$115,0),MATCH('Relocation Components'!AM$4,'Pop and Housing Units'!$J$4:$Q$4,0))*HLOOKUP(AM$4,$V$1:$AA$2,2,FALSE)*'Number of Hazard Events'!T25*HLOOKUP(AM$4,Assumptions!$B$2:$H$3,2,FALSE)</f>
        <v>0</v>
      </c>
      <c r="AN25" s="21">
        <f t="shared" si="2"/>
        <v>5929502990.4606457</v>
      </c>
      <c r="AO25" s="21">
        <f t="shared" si="3"/>
        <v>411493178.16444415</v>
      </c>
      <c r="AP25" s="21">
        <f t="shared" si="4"/>
        <v>131020696.05572139</v>
      </c>
      <c r="AQ25" s="21">
        <f t="shared" si="5"/>
        <v>0</v>
      </c>
      <c r="AR25" s="21">
        <f t="shared" si="6"/>
        <v>544550908.10407817</v>
      </c>
      <c r="AS25" s="21">
        <f t="shared" si="7"/>
        <v>158037324.23869395</v>
      </c>
      <c r="AT25" s="21">
        <f t="shared" si="8"/>
        <v>0</v>
      </c>
      <c r="AU25" s="21">
        <f t="shared" si="9"/>
        <v>1084474233.8036091</v>
      </c>
      <c r="AV25" s="21">
        <f t="shared" si="10"/>
        <v>223619174.18918967</v>
      </c>
      <c r="AW25" s="21">
        <f t="shared" si="11"/>
        <v>0</v>
      </c>
      <c r="AX25" s="21">
        <f t="shared" si="12"/>
        <v>39215428.472537763</v>
      </c>
      <c r="AY25" s="21">
        <f t="shared" si="13"/>
        <v>13522826.806103308</v>
      </c>
      <c r="AZ25" s="21">
        <f t="shared" si="14"/>
        <v>0</v>
      </c>
      <c r="BA25" s="21">
        <f t="shared" si="15"/>
        <v>39588187.922366954</v>
      </c>
      <c r="BB25" s="21">
        <f t="shared" si="16"/>
        <v>14213912.288864974</v>
      </c>
      <c r="BC25" s="21">
        <f t="shared" si="17"/>
        <v>0</v>
      </c>
      <c r="BD25" s="21">
        <f t="shared" si="18"/>
        <v>6664581.9186023502</v>
      </c>
      <c r="BE25" s="21">
        <f t="shared" si="19"/>
        <v>1875893.7430786837</v>
      </c>
      <c r="BF25" s="21">
        <f t="shared" si="20"/>
        <v>0</v>
      </c>
      <c r="BG25" s="21">
        <f t="shared" si="21"/>
        <v>2668276345.7072911</v>
      </c>
      <c r="BI25" s="21">
        <f t="shared" si="22"/>
        <v>1347971268.7318106</v>
      </c>
      <c r="BJ25" s="21">
        <f t="shared" si="23"/>
        <v>425624653.6734364</v>
      </c>
      <c r="BK25" s="21">
        <f t="shared" si="24"/>
        <v>721774.34609382658</v>
      </c>
      <c r="BL25" s="21">
        <f t="shared" si="25"/>
        <v>1969562229.5837755</v>
      </c>
      <c r="BM25" s="21">
        <f t="shared" si="26"/>
        <v>515977202.53427225</v>
      </c>
      <c r="BN25" s="21">
        <f t="shared" si="27"/>
        <v>1387530.5911283961</v>
      </c>
      <c r="BO25" s="21">
        <f t="shared" si="28"/>
        <v>3529539276.7258201</v>
      </c>
      <c r="BP25" s="21">
        <f t="shared" si="29"/>
        <v>722982272.85978889</v>
      </c>
      <c r="BQ25" s="21">
        <f t="shared" si="30"/>
        <v>928010.81459279323</v>
      </c>
      <c r="BR25" s="21">
        <f t="shared" si="31"/>
        <v>148337310.78728878</v>
      </c>
      <c r="BS25" s="21">
        <f t="shared" si="32"/>
        <v>44392724.716771714</v>
      </c>
      <c r="BT25" s="21">
        <f t="shared" si="33"/>
        <v>300579.2460535033</v>
      </c>
      <c r="BU25" s="21">
        <f t="shared" si="34"/>
        <v>176774338.22316018</v>
      </c>
      <c r="BV25" s="21">
        <f t="shared" si="35"/>
        <v>46504779.561943218</v>
      </c>
      <c r="BW25" s="21">
        <f t="shared" si="36"/>
        <v>292396.5386403061</v>
      </c>
      <c r="BX25" s="21">
        <f t="shared" si="37"/>
        <v>24274496.528590906</v>
      </c>
      <c r="BY25" s="21">
        <f t="shared" si="38"/>
        <v>6387686.1656957585</v>
      </c>
      <c r="BZ25" s="21">
        <f t="shared" si="39"/>
        <v>188559.53018454235</v>
      </c>
    </row>
    <row r="26" spans="1:78">
      <c r="A26">
        <f t="shared" si="43"/>
        <v>0.02</v>
      </c>
      <c r="B26" s="18">
        <f t="shared" si="41"/>
        <v>2040</v>
      </c>
      <c r="C26" s="21">
        <f>IF(MOD($B26,10)=0,VLOOKUP($B26,'[1]R1 Analysis'!$B$45:$X$58,23,FALSE),(VLOOKUP(CEILING($B26,10),$B$6:$R$116,COLUMN()-1,FALSE)-VLOOKUP(FLOOR($B26,10),$B$6:$R$116,COLUMN()-1,FALSE))/10+C25)</f>
        <v>22199766.809416693</v>
      </c>
      <c r="D26" s="21">
        <f>IF(MOD($B26,10)=0,VLOOKUP($B26,'[1]R1 Analysis'!$B$45:$X$58,15,FALSE),(VLOOKUP(CEILING($B26,10),$B$6:$R$116,COLUMN()-1,FALSE)-VLOOKUP(FLOOR($B26,10),$B$6:$R$116,COLUMN()-1,FALSE))/10+D25)</f>
        <v>3470739.1126392339</v>
      </c>
      <c r="E26" s="21">
        <f>IF(MOD($B26,10)=0,VLOOKUP($B26,'[1]R1 Analysis'!$B$45:$X$58,22,FALSE),(VLOOKUP(CEILING($B26,10),$B$6:$R$116,COLUMN()-1,FALSE)-VLOOKUP(FLOOR($B26,10),$B$6:$R$116,COLUMN()-1,FALSE))/10+E25)</f>
        <v>726749.14600823028</v>
      </c>
      <c r="F26" s="21">
        <f>IF(MOD($B26,10)=0,VLOOKUP($B26,'[1]R2 Analysis'!$B$45:$X$58,8,FALSE),(VLOOKUP(CEILING($B26,10),$B$6:$R$116,COLUMN()-1,FALSE)-VLOOKUP(FLOOR($B26,10),$B$6:$R$116,COLUMN()-1,FALSE))/10+F25)</f>
        <v>216386285.74857143</v>
      </c>
      <c r="G26" s="21">
        <f>IF(MOD($B26,10)=0,VLOOKUP($B26,'[1]R2 Analysis'!$B$45:$X$58,15,FALSE),(VLOOKUP(CEILING($B26,10),$B$6:$R$116,COLUMN()-1,FALSE)-VLOOKUP(FLOOR($B26,10),$B$6:$R$116,COLUMN()-1,FALSE))/10+G25)</f>
        <v>6792407.432325582</v>
      </c>
      <c r="H26" s="21">
        <f>IF(MOD($B26,10)=0,VLOOKUP($B26,'[1]R2 Analysis'!$B$45:$X$58,22,FALSE),(VLOOKUP(CEILING($B26,10),$B$6:$R$116,COLUMN()-1,FALSE)-VLOOKUP(FLOOR($B26,10),$B$6:$R$116,COLUMN()-1,FALSE))/10+H25)</f>
        <v>1397093.1031543212</v>
      </c>
      <c r="I26" s="21">
        <f>IF(MOD($B26,10)=0,VLOOKUP($B26,'[1]R3 Analysis'!$B$45:$X$58,8,FALSE),(VLOOKUP(CEILING($B26,10),$B$6:$R$116,COLUMN()-1,FALSE)-VLOOKUP(FLOOR($B26,10),$B$6:$R$116,COLUMN()-1,FALSE))/10+I25)</f>
        <v>35363666.387870967</v>
      </c>
      <c r="J26" s="21">
        <f>IF(MOD($B26,10)=0,VLOOKUP($B26,'[1]R3 Analysis'!$B$45:$X$58,15,FALSE),(VLOOKUP(CEILING($B26,10),$B$6:$R$116,COLUMN()-1,FALSE)-VLOOKUP(FLOOR($B26,10),$B$6:$R$116,COLUMN()-1,FALSE))/10+J25)</f>
        <v>2448360.8160000001</v>
      </c>
      <c r="K26" s="21">
        <f>IF(MOD($B26,10)=0,VLOOKUP($B26,'[1]R3 Analysis'!$B$45:$X$58,22,FALSE),(VLOOKUP(CEILING($B26,10),$B$6:$R$116,COLUMN()-1,FALSE)-VLOOKUP(FLOOR($B26,10),$B$6:$R$116,COLUMN()-1,FALSE))/10+K25)</f>
        <v>934405.25000900903</v>
      </c>
      <c r="L26" s="21">
        <f>IF(MOD($B26,10)=0,VLOOKUP($B26,'[1]R4 Analysis'!$B$45:$X$58,8,FALSE),(VLOOKUP(CEILING($B26,10),$B$6:$R$116,COLUMN()-1,FALSE)-VLOOKUP(FLOOR($B26,10),$B$6:$R$116,COLUMN()-1,FALSE))/10+L25)</f>
        <v>22129765.469942309</v>
      </c>
      <c r="M26" s="21">
        <f>IF(MOD($B26,10)=0,VLOOKUP($B26,'[1]R4 Analysis'!$B$45:$X$58,15,FALSE),(VLOOKUP(CEILING($B26,10),$B$6:$R$116,COLUMN()-1,FALSE)-VLOOKUP(FLOOR($B26,10),$B$6:$R$116,COLUMN()-1,FALSE))/10+M25)</f>
        <v>824815.4213318181</v>
      </c>
      <c r="N26" s="21">
        <f>IF(MOD($B26,10)=0,VLOOKUP($B26,'[1]R4 Analysis'!$B$45:$X$58,22,FALSE),(VLOOKUP(CEILING($B26,10),$B$6:$R$116,COLUMN()-1,FALSE)-VLOOKUP(FLOOR($B26,10),$B$6:$R$116,COLUMN()-1,FALSE))/10+N25)</f>
        <v>302649.51058416744</v>
      </c>
      <c r="O26" s="21">
        <f>IF(MOD($B26,10)=0,VLOOKUP($B26,'[1]R5 Analysis'!$B$45:$X$58,8,FALSE),(VLOOKUP(CEILING($B26,10),$B$6:$R$116,COLUMN()-1,FALSE)-VLOOKUP(FLOOR($B26,10),$B$6:$R$116,COLUMN()-1,FALSE))/10+O25)</f>
        <v>49557842.77025</v>
      </c>
      <c r="P26" s="21">
        <f>IF(MOD($B26,10)=0,VLOOKUP($B26,'[1]R5 Analysis'!$B$45:$X$58,15,FALSE),(VLOOKUP(CEILING($B26,10),$B$6:$R$116,COLUMN()-1,FALSE)-VLOOKUP(FLOOR($B26,10),$B$6:$R$116,COLUMN()-1,FALSE))/10+P25)</f>
        <v>709215.43073931034</v>
      </c>
      <c r="Q26" s="21">
        <f>IF(MOD($B26,10)=0,VLOOKUP($B26,'[1]R5 Analysis'!$B$45:$X$58,22,FALSE),(VLOOKUP(CEILING($B26,10),$B$6:$R$116,COLUMN()-1,FALSE)-VLOOKUP(FLOOR($B26,10),$B$6:$R$116,COLUMN()-1,FALSE))/10+Q25)</f>
        <v>294413.35931632656</v>
      </c>
      <c r="R26" s="21">
        <f>IF(MOD($B26,10)=0,VLOOKUP($B26,'[1]R6 Analysis'!$B$45:$X$58,8,FALSE),(VLOOKUP(CEILING($B26,10),$B$6:$R$116,COLUMN()-1,FALSE)-VLOOKUP(FLOOR($B26,10),$B$6:$R$116,COLUMN()-1,FALSE))/10+R25)</f>
        <v>2818681.6892499998</v>
      </c>
      <c r="S26" s="21">
        <f>IF(MOD($B26,10)=0,VLOOKUP($B26,'[1]R6 Analysis'!$B$45:$X$58,15,FALSE),(VLOOKUP(CEILING($B26,10),$B$6:$T$116,COLUMN()-1,FALSE)-VLOOKUP(FLOOR($B26,10),$B$6:$T$116,COLUMN()-1,FALSE))/10+S25)</f>
        <v>345511.83100000006</v>
      </c>
      <c r="T26" s="21">
        <f>IF(MOD($B26,10)=0,VLOOKUP($B26,'[1]R6 Analysis'!$B$45:$X$58,22,FALSE),(VLOOKUP(CEILING($B26,10),$B$6:$T$116,COLUMN()-1,FALSE)-VLOOKUP(FLOOR($B26,10),$B$6:$T$116,COLUMN()-1,FALSE))/10+T25)</f>
        <v>189860.49075389831</v>
      </c>
      <c r="U26" s="21">
        <f t="shared" si="40"/>
        <v>366892229.77916324</v>
      </c>
      <c r="V26" s="10">
        <f>HLOOKUP(V$5,$AC$1:$AF$3,2,FALSE)*INDEX('Pop and Housing Units'!$J$4:$Q$115,MATCH('Relocation Components'!$B26,'Pop and Housing Units'!$Q$4:$Q$115,0),MATCH('Relocation Components'!V$4,'Pop and Housing Units'!$J$4:$Q$4,0))*HLOOKUP(V$4,$V$1:$AA$2,2,FALSE)*'Number of Hazard Events'!C26*HLOOKUP(V$4,Assumptions!$B$2:$H$3,2,FALSE)</f>
        <v>938335844.21959102</v>
      </c>
      <c r="W26" s="10">
        <f>HLOOKUP(W$5,$AC$1:$AF$3,2,FALSE)*INDEX('Pop and Housing Units'!$J$4:$Q$115,MATCH('Relocation Components'!$B26,'Pop and Housing Units'!$Q$4:$Q$115,0),MATCH('Relocation Components'!W$4,'Pop and Housing Units'!$J$4:$Q$4,0))*HLOOKUP(W$4,$V$1:$AA$2,2,FALSE)*'Number of Hazard Events'!D26*HLOOKUP(W$4,Assumptions!$B$2:$H$3,2,FALSE)</f>
        <v>298798770.56801236</v>
      </c>
      <c r="X26" s="10">
        <f>HLOOKUP(X$5,$AC$1:$AF$3,2,FALSE)*INDEX('Pop and Housing Units'!$J$4:$Q$115,MATCH('Relocation Components'!$B26,'Pop and Housing Units'!$Q$4:$Q$115,0),MATCH('Relocation Components'!X$4,'Pop and Housing Units'!$J$4:$Q$4,0))*HLOOKUP(X$4,$V$1:$AA$2,2,FALSE)*'Number of Hazard Events'!E26*HLOOKUP(X$4,Assumptions!$B$2:$H$3,2,FALSE)</f>
        <v>0</v>
      </c>
      <c r="Y26" s="10">
        <f>HLOOKUP(Y$5,$AC$1:$AF$3,2,FALSE)*INDEX('Pop and Housing Units'!$J$4:$Q$115,MATCH('Relocation Components'!$B26,'Pop and Housing Units'!$Q$4:$Q$115,0),MATCH('Relocation Components'!Y$4,'Pop and Housing Units'!$J$4:$Q$4,0))*HLOOKUP(Y$4,$V$1:$AA$2,2,FALSE)*'Number of Hazard Events'!F26*HLOOKUP(Y$4,Assumptions!$B$2:$H$3,2,FALSE)</f>
        <v>1237255918.5240991</v>
      </c>
      <c r="Z26" s="10">
        <f>HLOOKUP(Z$5,$AC$1:$AF$3,2,FALSE)*INDEX('Pop and Housing Units'!$J$4:$Q$115,MATCH('Relocation Components'!$B26,'Pop and Housing Units'!$Q$4:$Q$115,0),MATCH('Relocation Components'!Z$4,'Pop and Housing Units'!$J$4:$Q$4,0))*HLOOKUP(Z$4,$V$1:$AA$2,2,FALSE)*'Number of Hazard Events'!G26*HLOOKUP(Z$4,Assumptions!$B$2:$H$3,2,FALSE)</f>
        <v>359064480.56196958</v>
      </c>
      <c r="AA26" s="10">
        <f>HLOOKUP(AA$5,$AC$1:$AF$3,2,FALSE)*INDEX('Pop and Housing Units'!$J$4:$Q$115,MATCH('Relocation Components'!$B26,'Pop and Housing Units'!$Q$4:$Q$115,0),MATCH('Relocation Components'!AA$4,'Pop and Housing Units'!$J$4:$Q$4,0))*HLOOKUP(AA$4,$V$1:$AA$2,2,FALSE)*'Number of Hazard Events'!H26*HLOOKUP(AA$4,Assumptions!$B$2:$H$3,2,FALSE)</f>
        <v>0</v>
      </c>
      <c r="AB26" s="10">
        <f>HLOOKUP(AB$5,$AC$1:$AF$3,2,FALSE)*INDEX('Pop and Housing Units'!$J$4:$Q$115,MATCH('Relocation Components'!$B26,'Pop and Housing Units'!$Q$4:$Q$115,0),MATCH('Relocation Components'!AB$4,'Pop and Housing Units'!$J$4:$Q$4,0))*HLOOKUP(AB$4,$V$1:$AA$2,2,FALSE)*'Number of Hazard Events'!I26*HLOOKUP(AB$4,Assumptions!$B$2:$H$3,2,FALSE)</f>
        <v>2472651273.0228868</v>
      </c>
      <c r="AC26" s="10">
        <f>HLOOKUP(AC$5,$AC$1:$AF$3,2,FALSE)*INDEX('Pop and Housing Units'!$J$4:$Q$115,MATCH('Relocation Components'!$B26,'Pop and Housing Units'!$Q$4:$Q$115,0),MATCH('Relocation Components'!AC$4,'Pop and Housing Units'!$J$4:$Q$4,0))*HLOOKUP(AC$4,$V$1:$AA$2,2,FALSE)*'Number of Hazard Events'!J26*HLOOKUP(AC$4,Assumptions!$B$2:$H$3,2,FALSE)</f>
        <v>509872454.8508414</v>
      </c>
      <c r="AD26" s="10">
        <f>HLOOKUP(AD$5,$AC$1:$AF$3,2,FALSE)*INDEX('Pop and Housing Units'!$J$4:$Q$115,MATCH('Relocation Components'!$B26,'Pop and Housing Units'!$Q$4:$Q$115,0),MATCH('Relocation Components'!AD$4,'Pop and Housing Units'!$J$4:$Q$4,0))*HLOOKUP(AD$4,$V$1:$AA$2,2,FALSE)*'Number of Hazard Events'!K26*HLOOKUP(AD$4,Assumptions!$B$2:$H$3,2,FALSE)</f>
        <v>0</v>
      </c>
      <c r="AE26" s="10">
        <f>HLOOKUP(AE$5,$AC$1:$AF$3,2,FALSE)*INDEX('Pop and Housing Units'!$J$4:$Q$115,MATCH('Relocation Components'!$B26,'Pop and Housing Units'!$Q$4:$Q$115,0),MATCH('Relocation Components'!AE$4,'Pop and Housing Units'!$J$4:$Q$4,0))*HLOOKUP(AE$4,$V$1:$AA$2,2,FALSE)*'Number of Hazard Events'!L26*HLOOKUP(AE$4,Assumptions!$B$2:$H$3,2,FALSE)</f>
        <v>88404201.970044062</v>
      </c>
      <c r="AF26" s="10">
        <f>HLOOKUP(AF$5,$AC$1:$AF$3,2,FALSE)*INDEX('Pop and Housing Units'!$J$4:$Q$115,MATCH('Relocation Components'!$B26,'Pop and Housing Units'!$Q$4:$Q$115,0),MATCH('Relocation Components'!AF$4,'Pop and Housing Units'!$J$4:$Q$4,0))*HLOOKUP(AF$4,$V$1:$AA$2,2,FALSE)*'Number of Hazard Events'!M26*HLOOKUP(AF$4,Assumptions!$B$2:$H$3,2,FALSE)</f>
        <v>30482228.081878826</v>
      </c>
      <c r="AG26" s="10">
        <f>HLOOKUP(AG$5,$AC$1:$AF$3,2,FALSE)*INDEX('Pop and Housing Units'!$J$4:$Q$115,MATCH('Relocation Components'!$B26,'Pop and Housing Units'!$Q$4:$Q$115,0),MATCH('Relocation Components'!AG$4,'Pop and Housing Units'!$J$4:$Q$4,0))*HLOOKUP(AG$4,$V$1:$AA$2,2,FALSE)*'Number of Hazard Events'!N26*HLOOKUP(AG$4,Assumptions!$B$2:$H$3,2,FALSE)</f>
        <v>0</v>
      </c>
      <c r="AH26" s="10">
        <f>HLOOKUP(AH$5,$AC$1:$AF$3,2,FALSE)*INDEX('Pop and Housing Units'!$J$4:$Q$115,MATCH('Relocation Components'!$B26,'Pop and Housing Units'!$Q$4:$Q$115,0),MATCH('Relocation Components'!AH$4,'Pop and Housing Units'!$J$4:$Q$4,0))*HLOOKUP(AH$4,$V$1:$AA$2,2,FALSE)*'Number of Hazard Events'!O26*HLOOKUP(AH$4,Assumptions!$B$2:$H$3,2,FALSE)</f>
        <v>89307839.250648215</v>
      </c>
      <c r="AI26" s="10">
        <f>HLOOKUP(AI$5,$AC$1:$AF$3,2,FALSE)*INDEX('Pop and Housing Units'!$J$4:$Q$115,MATCH('Relocation Components'!$B26,'Pop and Housing Units'!$Q$4:$Q$115,0),MATCH('Relocation Components'!AI$4,'Pop and Housing Units'!$J$4:$Q$4,0))*HLOOKUP(AI$4,$V$1:$AA$2,2,FALSE)*'Number of Hazard Events'!P26*HLOOKUP(AI$4,Assumptions!$B$2:$H$3,2,FALSE)</f>
        <v>32059838.272551738</v>
      </c>
      <c r="AJ26" s="10">
        <f>HLOOKUP(AJ$5,$AC$1:$AF$3,2,FALSE)*INDEX('Pop and Housing Units'!$J$4:$Q$115,MATCH('Relocation Components'!$B26,'Pop and Housing Units'!$Q$4:$Q$115,0),MATCH('Relocation Components'!AJ$4,'Pop and Housing Units'!$J$4:$Q$4,0))*HLOOKUP(AJ$4,$V$1:$AA$2,2,FALSE)*'Number of Hazard Events'!Q26*HLOOKUP(AJ$4,Assumptions!$B$2:$H$3,2,FALSE)</f>
        <v>0</v>
      </c>
      <c r="AK26" s="10">
        <f>HLOOKUP(AK$5,$AC$1:$AF$3,2,FALSE)*INDEX('Pop and Housing Units'!$J$4:$Q$115,MATCH('Relocation Components'!$B26,'Pop and Housing Units'!$Q$4:$Q$115,0),MATCH('Relocation Components'!AK$4,'Pop and Housing Units'!$J$4:$Q$4,0))*HLOOKUP(AK$4,$V$1:$AA$2,2,FALSE)*'Number of Hazard Events'!R26*HLOOKUP(AK$4,Assumptions!$B$2:$H$3,2,FALSE)</f>
        <v>15059240.936912736</v>
      </c>
      <c r="AL26" s="10">
        <f>HLOOKUP(AL$5,$AC$1:$AF$3,2,FALSE)*INDEX('Pop and Housing Units'!$J$4:$Q$115,MATCH('Relocation Components'!$B26,'Pop and Housing Units'!$Q$4:$Q$115,0),MATCH('Relocation Components'!AL$4,'Pop and Housing Units'!$J$4:$Q$4,0))*HLOOKUP(AL$4,$V$1:$AA$2,2,FALSE)*'Number of Hazard Events'!S26*HLOOKUP(AL$4,Assumptions!$B$2:$H$3,2,FALSE)</f>
        <v>4239366.1461056862</v>
      </c>
      <c r="AM26" s="10">
        <f>HLOOKUP(AM$5,$AC$1:$AF$3,2,FALSE)*INDEX('Pop and Housing Units'!$J$4:$Q$115,MATCH('Relocation Components'!$B26,'Pop and Housing Units'!$Q$4:$Q$115,0),MATCH('Relocation Components'!AM$4,'Pop and Housing Units'!$J$4:$Q$4,0))*HLOOKUP(AM$4,$V$1:$AA$2,2,FALSE)*'Number of Hazard Events'!T26*HLOOKUP(AM$4,Assumptions!$B$2:$H$3,2,FALSE)</f>
        <v>0</v>
      </c>
      <c r="AN26" s="21">
        <f t="shared" si="2"/>
        <v>6075531456.4055414</v>
      </c>
      <c r="AO26" s="21">
        <f t="shared" si="3"/>
        <v>422251129.89881599</v>
      </c>
      <c r="AP26" s="21">
        <f t="shared" si="4"/>
        <v>134459446.75560558</v>
      </c>
      <c r="AQ26" s="21">
        <f t="shared" si="5"/>
        <v>0</v>
      </c>
      <c r="AR26" s="21">
        <f t="shared" si="6"/>
        <v>556765163.33584464</v>
      </c>
      <c r="AS26" s="21">
        <f t="shared" si="7"/>
        <v>161579016.25288633</v>
      </c>
      <c r="AT26" s="21">
        <f t="shared" si="8"/>
        <v>0</v>
      </c>
      <c r="AU26" s="21">
        <f t="shared" si="9"/>
        <v>1112693072.8602991</v>
      </c>
      <c r="AV26" s="21">
        <f t="shared" si="10"/>
        <v>229442604.68287864</v>
      </c>
      <c r="AW26" s="21">
        <f t="shared" si="11"/>
        <v>0</v>
      </c>
      <c r="AX26" s="21">
        <f t="shared" si="12"/>
        <v>39781890.886519827</v>
      </c>
      <c r="AY26" s="21">
        <f t="shared" si="13"/>
        <v>13717002.636845471</v>
      </c>
      <c r="AZ26" s="21">
        <f t="shared" si="14"/>
        <v>0</v>
      </c>
      <c r="BA26" s="21">
        <f t="shared" si="15"/>
        <v>40188527.662791699</v>
      </c>
      <c r="BB26" s="21">
        <f t="shared" si="16"/>
        <v>14426927.222648282</v>
      </c>
      <c r="BC26" s="21">
        <f t="shared" si="17"/>
        <v>0</v>
      </c>
      <c r="BD26" s="21">
        <f t="shared" si="18"/>
        <v>6776658.4216107316</v>
      </c>
      <c r="BE26" s="21">
        <f t="shared" si="19"/>
        <v>1907714.7657475588</v>
      </c>
      <c r="BF26" s="21">
        <f t="shared" si="20"/>
        <v>0</v>
      </c>
      <c r="BG26" s="21">
        <f t="shared" si="21"/>
        <v>2733989155.382494</v>
      </c>
      <c r="BI26" s="21">
        <f t="shared" si="22"/>
        <v>1382786740.9278238</v>
      </c>
      <c r="BJ26" s="21">
        <f t="shared" si="23"/>
        <v>436728956.43625718</v>
      </c>
      <c r="BK26" s="21">
        <f t="shared" si="24"/>
        <v>726749.14600823028</v>
      </c>
      <c r="BL26" s="21">
        <f t="shared" si="25"/>
        <v>2010407367.6085153</v>
      </c>
      <c r="BM26" s="21">
        <f t="shared" si="26"/>
        <v>527435904.24718153</v>
      </c>
      <c r="BN26" s="21">
        <f t="shared" si="27"/>
        <v>1397093.1031543212</v>
      </c>
      <c r="BO26" s="21">
        <f t="shared" si="28"/>
        <v>3620708012.2710567</v>
      </c>
      <c r="BP26" s="21">
        <f t="shared" si="29"/>
        <v>741763420.34972</v>
      </c>
      <c r="BQ26" s="21">
        <f t="shared" si="30"/>
        <v>934405.25000900903</v>
      </c>
      <c r="BR26" s="21">
        <f t="shared" si="31"/>
        <v>150315858.3265062</v>
      </c>
      <c r="BS26" s="21">
        <f t="shared" si="32"/>
        <v>45024046.140056111</v>
      </c>
      <c r="BT26" s="21">
        <f t="shared" si="33"/>
        <v>302649.51058416744</v>
      </c>
      <c r="BU26" s="21">
        <f t="shared" si="34"/>
        <v>179054209.68368992</v>
      </c>
      <c r="BV26" s="21">
        <f t="shared" si="35"/>
        <v>47195980.925939336</v>
      </c>
      <c r="BW26" s="21">
        <f t="shared" si="36"/>
        <v>294413.35931632656</v>
      </c>
      <c r="BX26" s="21">
        <f t="shared" si="37"/>
        <v>24654581.047773466</v>
      </c>
      <c r="BY26" s="21">
        <f t="shared" si="38"/>
        <v>6492592.7428532448</v>
      </c>
      <c r="BZ26" s="21">
        <f t="shared" si="39"/>
        <v>189860.49075389831</v>
      </c>
    </row>
    <row r="27" spans="1:78">
      <c r="A27">
        <f t="shared" si="43"/>
        <v>0.02</v>
      </c>
      <c r="B27" s="18">
        <f t="shared" si="41"/>
        <v>2041</v>
      </c>
      <c r="C27" s="21">
        <f>IF(MOD($B27,10)=0,VLOOKUP($B27,'[1]R1 Analysis'!$B$45:$X$58,23,FALSE),(VLOOKUP(CEILING($B27,10),$B$6:$R$116,COLUMN()-1,FALSE)-VLOOKUP(FLOOR($B27,10),$B$6:$R$116,COLUMN()-1,FALSE))/10+C26)</f>
        <v>22284260.702281781</v>
      </c>
      <c r="D27" s="21">
        <f>IF(MOD($B27,10)=0,VLOOKUP($B27,'[1]R1 Analysis'!$B$45:$X$58,15,FALSE),(VLOOKUP(CEILING($B27,10),$B$6:$R$116,COLUMN()-1,FALSE)-VLOOKUP(FLOOR($B27,10),$B$6:$R$116,COLUMN()-1,FALSE))/10+D26)</f>
        <v>3483628.8045922359</v>
      </c>
      <c r="E27" s="21">
        <f>IF(MOD($B27,10)=0,VLOOKUP($B27,'[1]R1 Analysis'!$B$45:$X$58,22,FALSE),(VLOOKUP(CEILING($B27,10),$B$6:$R$116,COLUMN()-1,FALSE)-VLOOKUP(FLOOR($B27,10),$B$6:$R$116,COLUMN()-1,FALSE))/10+E26)</f>
        <v>729475.06376954715</v>
      </c>
      <c r="F27" s="21">
        <f>IF(MOD($B27,10)=0,VLOOKUP($B27,'[1]R2 Analysis'!$B$45:$X$58,8,FALSE),(VLOOKUP(CEILING($B27,10),$B$6:$R$116,COLUMN()-1,FALSE)-VLOOKUP(FLOOR($B27,10),$B$6:$R$116,COLUMN()-1,FALSE))/10+F26)</f>
        <v>217191606.87676191</v>
      </c>
      <c r="G27" s="21">
        <f>IF(MOD($B27,10)=0,VLOOKUP($B27,'[1]R2 Analysis'!$B$45:$X$58,15,FALSE),(VLOOKUP(CEILING($B27,10),$B$6:$R$116,COLUMN()-1,FALSE)-VLOOKUP(FLOOR($B27,10),$B$6:$R$116,COLUMN()-1,FALSE))/10+G26)</f>
        <v>6817781.9122790704</v>
      </c>
      <c r="H27" s="21">
        <f>IF(MOD($B27,10)=0,VLOOKUP($B27,'[1]R2 Analysis'!$B$45:$X$58,22,FALSE),(VLOOKUP(CEILING($B27,10),$B$6:$R$116,COLUMN()-1,FALSE)-VLOOKUP(FLOOR($B27,10),$B$6:$R$116,COLUMN()-1,FALSE))/10+H26)</f>
        <v>1402328.6866617287</v>
      </c>
      <c r="I27" s="21">
        <f>IF(MOD($B27,10)=0,VLOOKUP($B27,'[1]R3 Analysis'!$B$45:$X$58,8,FALSE),(VLOOKUP(CEILING($B27,10),$B$6:$R$116,COLUMN()-1,FALSE)-VLOOKUP(FLOOR($B27,10),$B$6:$R$116,COLUMN()-1,FALSE))/10+I26)</f>
        <v>35497148.686025806</v>
      </c>
      <c r="J27" s="21">
        <f>IF(MOD($B27,10)=0,VLOOKUP($B27,'[1]R3 Analysis'!$B$45:$X$58,15,FALSE),(VLOOKUP(CEILING($B27,10),$B$6:$R$116,COLUMN()-1,FALSE)-VLOOKUP(FLOOR($B27,10),$B$6:$R$116,COLUMN()-1,FALSE))/10+J26)</f>
        <v>2457508.4028000003</v>
      </c>
      <c r="K27" s="21">
        <f>IF(MOD($B27,10)=0,VLOOKUP($B27,'[1]R3 Analysis'!$B$45:$X$58,22,FALSE),(VLOOKUP(CEILING($B27,10),$B$6:$R$116,COLUMN()-1,FALSE)-VLOOKUP(FLOOR($B27,10),$B$6:$R$116,COLUMN()-1,FALSE))/10+K26)</f>
        <v>937910.24585855857</v>
      </c>
      <c r="L27" s="21">
        <f>IF(MOD($B27,10)=0,VLOOKUP($B27,'[1]R4 Analysis'!$B$45:$X$58,8,FALSE),(VLOOKUP(CEILING($B27,10),$B$6:$R$116,COLUMN()-1,FALSE)-VLOOKUP(FLOOR($B27,10),$B$6:$R$116,COLUMN()-1,FALSE))/10+L26)</f>
        <v>22211195.342883654</v>
      </c>
      <c r="M27" s="21">
        <f>IF(MOD($B27,10)=0,VLOOKUP($B27,'[1]R4 Analysis'!$B$45:$X$58,15,FALSE),(VLOOKUP(CEILING($B27,10),$B$6:$R$116,COLUMN()-1,FALSE)-VLOOKUP(FLOOR($B27,10),$B$6:$R$116,COLUMN()-1,FALSE))/10+M26)</f>
        <v>827870.29326267669</v>
      </c>
      <c r="N27" s="21">
        <f>IF(MOD($B27,10)=0,VLOOKUP($B27,'[1]R4 Analysis'!$B$45:$X$58,22,FALSE),(VLOOKUP(CEILING($B27,10),$B$6:$R$116,COLUMN()-1,FALSE)-VLOOKUP(FLOOR($B27,10),$B$6:$R$116,COLUMN()-1,FALSE))/10+N26)</f>
        <v>303785.98446988175</v>
      </c>
      <c r="O27" s="21">
        <f>IF(MOD($B27,10)=0,VLOOKUP($B27,'[1]R5 Analysis'!$B$45:$X$58,8,FALSE),(VLOOKUP(CEILING($B27,10),$B$6:$R$116,COLUMN()-1,FALSE)-VLOOKUP(FLOOR($B27,10),$B$6:$R$116,COLUMN()-1,FALSE))/10+O26)</f>
        <v>49743850.759199999</v>
      </c>
      <c r="P27" s="21">
        <f>IF(MOD($B27,10)=0,VLOOKUP($B27,'[1]R5 Analysis'!$B$45:$X$58,15,FALSE),(VLOOKUP(CEILING($B27,10),$B$6:$R$116,COLUMN()-1,FALSE)-VLOOKUP(FLOOR($B27,10),$B$6:$R$116,COLUMN()-1,FALSE))/10+P26)</f>
        <v>711863.73331862071</v>
      </c>
      <c r="Q27" s="21">
        <f>IF(MOD($B27,10)=0,VLOOKUP($B27,'[1]R5 Analysis'!$B$45:$X$58,22,FALSE),(VLOOKUP(CEILING($B27,10),$B$6:$R$116,COLUMN()-1,FALSE)-VLOOKUP(FLOOR($B27,10),$B$6:$R$116,COLUMN()-1,FALSE))/10+Q26)</f>
        <v>295517.30326530617</v>
      </c>
      <c r="R27" s="21">
        <f>IF(MOD($B27,10)=0,VLOOKUP($B27,'[1]R6 Analysis'!$B$45:$X$58,8,FALSE),(VLOOKUP(CEILING($B27,10),$B$6:$R$116,COLUMN()-1,FALSE)-VLOOKUP(FLOOR($B27,10),$B$6:$R$116,COLUMN()-1,FALSE))/10+R26)</f>
        <v>2829340.5695874998</v>
      </c>
      <c r="S27" s="21">
        <f>IF(MOD($B27,10)=0,VLOOKUP($B27,'[1]R6 Analysis'!$B$45:$X$58,15,FALSE),(VLOOKUP(CEILING($B27,10),$B$6:$T$116,COLUMN()-1,FALSE)-VLOOKUP(FLOOR($B27,10),$B$6:$T$116,COLUMN()-1,FALSE))/10+S26)</f>
        <v>346801.05425000004</v>
      </c>
      <c r="T27" s="21">
        <f>IF(MOD($B27,10)=0,VLOOKUP($B27,'[1]R6 Analysis'!$B$45:$X$58,22,FALSE),(VLOOKUP(CEILING($B27,10),$B$6:$T$116,COLUMN()-1,FALSE)-VLOOKUP(FLOOR($B27,10),$B$6:$T$116,COLUMN()-1,FALSE))/10+T26)</f>
        <v>190573.27757925424</v>
      </c>
      <c r="U27" s="21">
        <f t="shared" si="40"/>
        <v>368262447.69884759</v>
      </c>
      <c r="V27" s="10">
        <f>HLOOKUP(V$5,$AC$1:$AF$3,2,FALSE)*INDEX('Pop and Housing Units'!$J$4:$Q$115,MATCH('Relocation Components'!$B27,'Pop and Housing Units'!$Q$4:$Q$115,0),MATCH('Relocation Components'!V$4,'Pop and Housing Units'!$J$4:$Q$4,0))*HLOOKUP(V$4,$V$1:$AA$2,2,FALSE)*'Number of Hazard Events'!C27*HLOOKUP(V$4,Assumptions!$B$2:$H$3,2,FALSE)</f>
        <v>960541991.37674713</v>
      </c>
      <c r="W27" s="10">
        <f>HLOOKUP(W$5,$AC$1:$AF$3,2,FALSE)*INDEX('Pop and Housing Units'!$J$4:$Q$115,MATCH('Relocation Components'!$B27,'Pop and Housing Units'!$Q$4:$Q$115,0),MATCH('Relocation Components'!W$4,'Pop and Housing Units'!$J$4:$Q$4,0))*HLOOKUP(W$4,$V$1:$AA$2,2,FALSE)*'Number of Hazard Events'!D27*HLOOKUP(W$4,Assumptions!$B$2:$H$3,2,FALSE)</f>
        <v>305835771.26683748</v>
      </c>
      <c r="X27" s="10">
        <f>HLOOKUP(X$5,$AC$1:$AF$3,2,FALSE)*INDEX('Pop and Housing Units'!$J$4:$Q$115,MATCH('Relocation Components'!$B27,'Pop and Housing Units'!$Q$4:$Q$115,0),MATCH('Relocation Components'!X$4,'Pop and Housing Units'!$J$4:$Q$4,0))*HLOOKUP(X$4,$V$1:$AA$2,2,FALSE)*'Number of Hazard Events'!E27*HLOOKUP(X$4,Assumptions!$B$2:$H$3,2,FALSE)</f>
        <v>0</v>
      </c>
      <c r="Y27" s="10">
        <f>HLOOKUP(Y$5,$AC$1:$AF$3,2,FALSE)*INDEX('Pop and Housing Units'!$J$4:$Q$115,MATCH('Relocation Components'!$B27,'Pop and Housing Units'!$Q$4:$Q$115,0),MATCH('Relocation Components'!Y$4,'Pop and Housing Units'!$J$4:$Q$4,0))*HLOOKUP(Y$4,$V$1:$AA$2,2,FALSE)*'Number of Hazard Events'!F27*HLOOKUP(Y$4,Assumptions!$B$2:$H$3,2,FALSE)</f>
        <v>1261635498.1258175</v>
      </c>
      <c r="Z27" s="10">
        <f>HLOOKUP(Z$5,$AC$1:$AF$3,2,FALSE)*INDEX('Pop and Housing Units'!$J$4:$Q$115,MATCH('Relocation Components'!$B27,'Pop and Housing Units'!$Q$4:$Q$115,0),MATCH('Relocation Components'!Z$4,'Pop and Housing Units'!$J$4:$Q$4,0))*HLOOKUP(Z$4,$V$1:$AA$2,2,FALSE)*'Number of Hazard Events'!G27*HLOOKUP(Z$4,Assumptions!$B$2:$H$3,2,FALSE)</f>
        <v>366144804.72772795</v>
      </c>
      <c r="AA27" s="10">
        <f>HLOOKUP(AA$5,$AC$1:$AF$3,2,FALSE)*INDEX('Pop and Housing Units'!$J$4:$Q$115,MATCH('Relocation Components'!$B27,'Pop and Housing Units'!$Q$4:$Q$115,0),MATCH('Relocation Components'!AA$4,'Pop and Housing Units'!$J$4:$Q$4,0))*HLOOKUP(AA$4,$V$1:$AA$2,2,FALSE)*'Number of Hazard Events'!H27*HLOOKUP(AA$4,Assumptions!$B$2:$H$3,2,FALSE)</f>
        <v>0</v>
      </c>
      <c r="AB27" s="10">
        <f>HLOOKUP(AB$5,$AC$1:$AF$3,2,FALSE)*INDEX('Pop and Housing Units'!$J$4:$Q$115,MATCH('Relocation Components'!$B27,'Pop and Housing Units'!$Q$4:$Q$115,0),MATCH('Relocation Components'!AB$4,'Pop and Housing Units'!$J$4:$Q$4,0))*HLOOKUP(AB$4,$V$1:$AA$2,2,FALSE)*'Number of Hazard Events'!I27*HLOOKUP(AB$4,Assumptions!$B$2:$H$3,2,FALSE)</f>
        <v>2530621980.2403321</v>
      </c>
      <c r="AC27" s="10">
        <f>HLOOKUP(AC$5,$AC$1:$AF$3,2,FALSE)*INDEX('Pop and Housing Units'!$J$4:$Q$115,MATCH('Relocation Components'!$B27,'Pop and Housing Units'!$Q$4:$Q$115,0),MATCH('Relocation Components'!AC$4,'Pop and Housing Units'!$J$4:$Q$4,0))*HLOOKUP(AC$4,$V$1:$AA$2,2,FALSE)*'Number of Hazard Events'!J27*HLOOKUP(AC$4,Assumptions!$B$2:$H$3,2,FALSE)</f>
        <v>521806352.68655169</v>
      </c>
      <c r="AD27" s="10">
        <f>HLOOKUP(AD$5,$AC$1:$AF$3,2,FALSE)*INDEX('Pop and Housing Units'!$J$4:$Q$115,MATCH('Relocation Components'!$B27,'Pop and Housing Units'!$Q$4:$Q$115,0),MATCH('Relocation Components'!AD$4,'Pop and Housing Units'!$J$4:$Q$4,0))*HLOOKUP(AD$4,$V$1:$AA$2,2,FALSE)*'Number of Hazard Events'!K27*HLOOKUP(AD$4,Assumptions!$B$2:$H$3,2,FALSE)</f>
        <v>0</v>
      </c>
      <c r="AE27" s="10">
        <f>HLOOKUP(AE$5,$AC$1:$AF$3,2,FALSE)*INDEX('Pop and Housing Units'!$J$4:$Q$115,MATCH('Relocation Components'!$B27,'Pop and Housing Units'!$Q$4:$Q$115,0),MATCH('Relocation Components'!AE$4,'Pop and Housing Units'!$J$4:$Q$4,0))*HLOOKUP(AE$4,$V$1:$AA$2,2,FALSE)*'Number of Hazard Events'!L27*HLOOKUP(AE$4,Assumptions!$B$2:$H$3,2,FALSE)</f>
        <v>89382885.153779984</v>
      </c>
      <c r="AF27" s="10">
        <f>HLOOKUP(AF$5,$AC$1:$AF$3,2,FALSE)*INDEX('Pop and Housing Units'!$J$4:$Q$115,MATCH('Relocation Components'!$B27,'Pop and Housing Units'!$Q$4:$Q$115,0),MATCH('Relocation Components'!AF$4,'Pop and Housing Units'!$J$4:$Q$4,0))*HLOOKUP(AF$4,$V$1:$AA$2,2,FALSE)*'Number of Hazard Events'!M27*HLOOKUP(AF$4,Assumptions!$B$2:$H$3,2,FALSE)</f>
        <v>30820421.624407765</v>
      </c>
      <c r="AG27" s="10">
        <f>HLOOKUP(AG$5,$AC$1:$AF$3,2,FALSE)*INDEX('Pop and Housing Units'!$J$4:$Q$115,MATCH('Relocation Components'!$B27,'Pop and Housing Units'!$Q$4:$Q$115,0),MATCH('Relocation Components'!AG$4,'Pop and Housing Units'!$J$4:$Q$4,0))*HLOOKUP(AG$4,$V$1:$AA$2,2,FALSE)*'Number of Hazard Events'!N27*HLOOKUP(AG$4,Assumptions!$B$2:$H$3,2,FALSE)</f>
        <v>0</v>
      </c>
      <c r="AH27" s="10">
        <f>HLOOKUP(AH$5,$AC$1:$AF$3,2,FALSE)*INDEX('Pop and Housing Units'!$J$4:$Q$115,MATCH('Relocation Components'!$B27,'Pop and Housing Units'!$Q$4:$Q$115,0),MATCH('Relocation Components'!AH$4,'Pop and Housing Units'!$J$4:$Q$4,0))*HLOOKUP(AH$4,$V$1:$AA$2,2,FALSE)*'Number of Hazard Events'!O27*HLOOKUP(AH$4,Assumptions!$B$2:$H$3,2,FALSE)</f>
        <v>90362294.428197876</v>
      </c>
      <c r="AI27" s="10">
        <f>HLOOKUP(AI$5,$AC$1:$AF$3,2,FALSE)*INDEX('Pop and Housing Units'!$J$4:$Q$115,MATCH('Relocation Components'!$B27,'Pop and Housing Units'!$Q$4:$Q$115,0),MATCH('Relocation Components'!AI$4,'Pop and Housing Units'!$J$4:$Q$4,0))*HLOOKUP(AI$4,$V$1:$AA$2,2,FALSE)*'Number of Hazard Events'!P27*HLOOKUP(AI$4,Assumptions!$B$2:$H$3,2,FALSE)</f>
        <v>32437746.717814624</v>
      </c>
      <c r="AJ27" s="10">
        <f>HLOOKUP(AJ$5,$AC$1:$AF$3,2,FALSE)*INDEX('Pop and Housing Units'!$J$4:$Q$115,MATCH('Relocation Components'!$B27,'Pop and Housing Units'!$Q$4:$Q$115,0),MATCH('Relocation Components'!AJ$4,'Pop and Housing Units'!$J$4:$Q$4,0))*HLOOKUP(AJ$4,$V$1:$AA$2,2,FALSE)*'Number of Hazard Events'!Q27*HLOOKUP(AJ$4,Assumptions!$B$2:$H$3,2,FALSE)</f>
        <v>0</v>
      </c>
      <c r="AK27" s="10">
        <f>HLOOKUP(AK$5,$AC$1:$AF$3,2,FALSE)*INDEX('Pop and Housing Units'!$J$4:$Q$115,MATCH('Relocation Components'!$B27,'Pop and Housing Units'!$Q$4:$Q$115,0),MATCH('Relocation Components'!AK$4,'Pop and Housing Units'!$J$4:$Q$4,0))*HLOOKUP(AK$4,$V$1:$AA$2,2,FALSE)*'Number of Hazard Events'!R27*HLOOKUP(AK$4,Assumptions!$B$2:$H$3,2,FALSE)</f>
        <v>15267034.838543572</v>
      </c>
      <c r="AL27" s="10">
        <f>HLOOKUP(AL$5,$AC$1:$AF$3,2,FALSE)*INDEX('Pop and Housing Units'!$J$4:$Q$115,MATCH('Relocation Components'!$B27,'Pop and Housing Units'!$Q$4:$Q$115,0),MATCH('Relocation Components'!AL$4,'Pop and Housing Units'!$J$4:$Q$4,0))*HLOOKUP(AL$4,$V$1:$AA$2,2,FALSE)*'Number of Hazard Events'!S27*HLOOKUP(AL$4,Assumptions!$B$2:$H$3,2,FALSE)</f>
        <v>4297647.9401090629</v>
      </c>
      <c r="AM27" s="10">
        <f>HLOOKUP(AM$5,$AC$1:$AF$3,2,FALSE)*INDEX('Pop and Housing Units'!$J$4:$Q$115,MATCH('Relocation Components'!$B27,'Pop and Housing Units'!$Q$4:$Q$115,0),MATCH('Relocation Components'!AM$4,'Pop and Housing Units'!$J$4:$Q$4,0))*HLOOKUP(AM$4,$V$1:$AA$2,2,FALSE)*'Number of Hazard Events'!T27*HLOOKUP(AM$4,Assumptions!$B$2:$H$3,2,FALSE)</f>
        <v>0</v>
      </c>
      <c r="AN27" s="21">
        <f t="shared" si="2"/>
        <v>6209154429.1268682</v>
      </c>
      <c r="AO27" s="21">
        <f t="shared" si="3"/>
        <v>432243896.11953622</v>
      </c>
      <c r="AP27" s="21">
        <f t="shared" si="4"/>
        <v>137626097.07007688</v>
      </c>
      <c r="AQ27" s="21">
        <f t="shared" si="5"/>
        <v>0</v>
      </c>
      <c r="AR27" s="21">
        <f t="shared" si="6"/>
        <v>567735974.15661788</v>
      </c>
      <c r="AS27" s="21">
        <f t="shared" si="7"/>
        <v>164765162.12747759</v>
      </c>
      <c r="AT27" s="21">
        <f t="shared" si="8"/>
        <v>0</v>
      </c>
      <c r="AU27" s="21">
        <f t="shared" si="9"/>
        <v>1138779891.1081495</v>
      </c>
      <c r="AV27" s="21">
        <f t="shared" si="10"/>
        <v>234812858.70894825</v>
      </c>
      <c r="AW27" s="21">
        <f t="shared" si="11"/>
        <v>0</v>
      </c>
      <c r="AX27" s="21">
        <f t="shared" si="12"/>
        <v>40222298.319200993</v>
      </c>
      <c r="AY27" s="21">
        <f t="shared" si="13"/>
        <v>13869189.730983494</v>
      </c>
      <c r="AZ27" s="21">
        <f t="shared" si="14"/>
        <v>0</v>
      </c>
      <c r="BA27" s="21">
        <f t="shared" si="15"/>
        <v>40663032.492689043</v>
      </c>
      <c r="BB27" s="21">
        <f t="shared" si="16"/>
        <v>14596986.023016581</v>
      </c>
      <c r="BC27" s="21">
        <f t="shared" si="17"/>
        <v>0</v>
      </c>
      <c r="BD27" s="21">
        <f t="shared" si="18"/>
        <v>6870165.6773446072</v>
      </c>
      <c r="BE27" s="21">
        <f t="shared" si="19"/>
        <v>1933941.5730490785</v>
      </c>
      <c r="BF27" s="21">
        <f t="shared" si="20"/>
        <v>0</v>
      </c>
      <c r="BG27" s="21">
        <f t="shared" si="21"/>
        <v>2794119493.10709</v>
      </c>
      <c r="BI27" s="21">
        <f t="shared" si="22"/>
        <v>1415070148.198565</v>
      </c>
      <c r="BJ27" s="21">
        <f t="shared" si="23"/>
        <v>446945497.14150661</v>
      </c>
      <c r="BK27" s="21">
        <f t="shared" si="24"/>
        <v>729475.06376954715</v>
      </c>
      <c r="BL27" s="21">
        <f t="shared" si="25"/>
        <v>2046563079.1591973</v>
      </c>
      <c r="BM27" s="21">
        <f t="shared" si="26"/>
        <v>537727748.76748466</v>
      </c>
      <c r="BN27" s="21">
        <f t="shared" si="27"/>
        <v>1402328.6866617287</v>
      </c>
      <c r="BO27" s="21">
        <f t="shared" si="28"/>
        <v>3704899020.0345073</v>
      </c>
      <c r="BP27" s="21">
        <f t="shared" si="29"/>
        <v>759076719.79829991</v>
      </c>
      <c r="BQ27" s="21">
        <f t="shared" si="30"/>
        <v>937910.24585855857</v>
      </c>
      <c r="BR27" s="21">
        <f t="shared" si="31"/>
        <v>151816378.81586462</v>
      </c>
      <c r="BS27" s="21">
        <f t="shared" si="32"/>
        <v>45517481.648653932</v>
      </c>
      <c r="BT27" s="21">
        <f t="shared" si="33"/>
        <v>303785.98446988175</v>
      </c>
      <c r="BU27" s="21">
        <f t="shared" si="34"/>
        <v>180769177.68008691</v>
      </c>
      <c r="BV27" s="21">
        <f t="shared" si="35"/>
        <v>47746596.474149823</v>
      </c>
      <c r="BW27" s="21">
        <f t="shared" si="36"/>
        <v>295517.30326530617</v>
      </c>
      <c r="BX27" s="21">
        <f t="shared" si="37"/>
        <v>24966541.085475676</v>
      </c>
      <c r="BY27" s="21">
        <f t="shared" si="38"/>
        <v>6578390.5674081417</v>
      </c>
      <c r="BZ27" s="21">
        <f t="shared" si="39"/>
        <v>190573.27757925424</v>
      </c>
    </row>
    <row r="28" spans="1:78">
      <c r="A28">
        <f t="shared" si="43"/>
        <v>0.02</v>
      </c>
      <c r="B28" s="18">
        <f t="shared" si="41"/>
        <v>2042</v>
      </c>
      <c r="C28" s="21">
        <f>IF(MOD($B28,10)=0,VLOOKUP($B28,'[1]R1 Analysis'!$B$45:$X$58,23,FALSE),(VLOOKUP(CEILING($B28,10),$B$6:$R$116,COLUMN()-1,FALSE)-VLOOKUP(FLOOR($B28,10),$B$6:$R$116,COLUMN()-1,FALSE))/10+C27)</f>
        <v>22368754.595146868</v>
      </c>
      <c r="D28" s="21">
        <f>IF(MOD($B28,10)=0,VLOOKUP($B28,'[1]R1 Analysis'!$B$45:$X$58,15,FALSE),(VLOOKUP(CEILING($B28,10),$B$6:$R$116,COLUMN()-1,FALSE)-VLOOKUP(FLOOR($B28,10),$B$6:$R$116,COLUMN()-1,FALSE))/10+D27)</f>
        <v>3496518.496545238</v>
      </c>
      <c r="E28" s="21">
        <f>IF(MOD($B28,10)=0,VLOOKUP($B28,'[1]R1 Analysis'!$B$45:$X$58,22,FALSE),(VLOOKUP(CEILING($B28,10),$B$6:$R$116,COLUMN()-1,FALSE)-VLOOKUP(FLOOR($B28,10),$B$6:$R$116,COLUMN()-1,FALSE))/10+E27)</f>
        <v>732200.98153086402</v>
      </c>
      <c r="F28" s="21">
        <f>IF(MOD($B28,10)=0,VLOOKUP($B28,'[1]R2 Analysis'!$B$45:$X$58,8,FALSE),(VLOOKUP(CEILING($B28,10),$B$6:$R$116,COLUMN()-1,FALSE)-VLOOKUP(FLOOR($B28,10),$B$6:$R$116,COLUMN()-1,FALSE))/10+F27)</f>
        <v>217996928.0049524</v>
      </c>
      <c r="G28" s="21">
        <f>IF(MOD($B28,10)=0,VLOOKUP($B28,'[1]R2 Analysis'!$B$45:$X$58,15,FALSE),(VLOOKUP(CEILING($B28,10),$B$6:$R$116,COLUMN()-1,FALSE)-VLOOKUP(FLOOR($B28,10),$B$6:$R$116,COLUMN()-1,FALSE))/10+G27)</f>
        <v>6843156.3922325587</v>
      </c>
      <c r="H28" s="21">
        <f>IF(MOD($B28,10)=0,VLOOKUP($B28,'[1]R2 Analysis'!$B$45:$X$58,22,FALSE),(VLOOKUP(CEILING($B28,10),$B$6:$R$116,COLUMN()-1,FALSE)-VLOOKUP(FLOOR($B28,10),$B$6:$R$116,COLUMN()-1,FALSE))/10+H27)</f>
        <v>1407564.2701691361</v>
      </c>
      <c r="I28" s="21">
        <f>IF(MOD($B28,10)=0,VLOOKUP($B28,'[1]R3 Analysis'!$B$45:$X$58,8,FALSE),(VLOOKUP(CEILING($B28,10),$B$6:$R$116,COLUMN()-1,FALSE)-VLOOKUP(FLOOR($B28,10),$B$6:$R$116,COLUMN()-1,FALSE))/10+I27)</f>
        <v>35630630.984180644</v>
      </c>
      <c r="J28" s="21">
        <f>IF(MOD($B28,10)=0,VLOOKUP($B28,'[1]R3 Analysis'!$B$45:$X$58,15,FALSE),(VLOOKUP(CEILING($B28,10),$B$6:$R$116,COLUMN()-1,FALSE)-VLOOKUP(FLOOR($B28,10),$B$6:$R$116,COLUMN()-1,FALSE))/10+J27)</f>
        <v>2466655.9896000004</v>
      </c>
      <c r="K28" s="21">
        <f>IF(MOD($B28,10)=0,VLOOKUP($B28,'[1]R3 Analysis'!$B$45:$X$58,22,FALSE),(VLOOKUP(CEILING($B28,10),$B$6:$R$116,COLUMN()-1,FALSE)-VLOOKUP(FLOOR($B28,10),$B$6:$R$116,COLUMN()-1,FALSE))/10+K27)</f>
        <v>941415.24170810811</v>
      </c>
      <c r="L28" s="21">
        <f>IF(MOD($B28,10)=0,VLOOKUP($B28,'[1]R4 Analysis'!$B$45:$X$58,8,FALSE),(VLOOKUP(CEILING($B28,10),$B$6:$R$116,COLUMN()-1,FALSE)-VLOOKUP(FLOOR($B28,10),$B$6:$R$116,COLUMN()-1,FALSE))/10+L27)</f>
        <v>22292625.215824999</v>
      </c>
      <c r="M28" s="21">
        <f>IF(MOD($B28,10)=0,VLOOKUP($B28,'[1]R4 Analysis'!$B$45:$X$58,15,FALSE),(VLOOKUP(CEILING($B28,10),$B$6:$R$116,COLUMN()-1,FALSE)-VLOOKUP(FLOOR($B28,10),$B$6:$R$116,COLUMN()-1,FALSE))/10+M27)</f>
        <v>830925.16519353527</v>
      </c>
      <c r="N28" s="21">
        <f>IF(MOD($B28,10)=0,VLOOKUP($B28,'[1]R4 Analysis'!$B$45:$X$58,22,FALSE),(VLOOKUP(CEILING($B28,10),$B$6:$R$116,COLUMN()-1,FALSE)-VLOOKUP(FLOOR($B28,10),$B$6:$R$116,COLUMN()-1,FALSE))/10+N27)</f>
        <v>304922.45835559606</v>
      </c>
      <c r="O28" s="21">
        <f>IF(MOD($B28,10)=0,VLOOKUP($B28,'[1]R5 Analysis'!$B$45:$X$58,8,FALSE),(VLOOKUP(CEILING($B28,10),$B$6:$R$116,COLUMN()-1,FALSE)-VLOOKUP(FLOOR($B28,10),$B$6:$R$116,COLUMN()-1,FALSE))/10+O27)</f>
        <v>49929858.748149998</v>
      </c>
      <c r="P28" s="21">
        <f>IF(MOD($B28,10)=0,VLOOKUP($B28,'[1]R5 Analysis'!$B$45:$X$58,15,FALSE),(VLOOKUP(CEILING($B28,10),$B$6:$R$116,COLUMN()-1,FALSE)-VLOOKUP(FLOOR($B28,10),$B$6:$R$116,COLUMN()-1,FALSE))/10+P27)</f>
        <v>714512.03589793108</v>
      </c>
      <c r="Q28" s="21">
        <f>IF(MOD($B28,10)=0,VLOOKUP($B28,'[1]R5 Analysis'!$B$45:$X$58,22,FALSE),(VLOOKUP(CEILING($B28,10),$B$6:$R$116,COLUMN()-1,FALSE)-VLOOKUP(FLOOR($B28,10),$B$6:$R$116,COLUMN()-1,FALSE))/10+Q27)</f>
        <v>296621.24721428577</v>
      </c>
      <c r="R28" s="21">
        <f>IF(MOD($B28,10)=0,VLOOKUP($B28,'[1]R6 Analysis'!$B$45:$X$58,8,FALSE),(VLOOKUP(CEILING($B28,10),$B$6:$R$116,COLUMN()-1,FALSE)-VLOOKUP(FLOOR($B28,10),$B$6:$R$116,COLUMN()-1,FALSE))/10+R27)</f>
        <v>2839999.4499249998</v>
      </c>
      <c r="S28" s="21">
        <f>IF(MOD($B28,10)=0,VLOOKUP($B28,'[1]R6 Analysis'!$B$45:$X$58,15,FALSE),(VLOOKUP(CEILING($B28,10),$B$6:$T$116,COLUMN()-1,FALSE)-VLOOKUP(FLOOR($B28,10),$B$6:$T$116,COLUMN()-1,FALSE))/10+S27)</f>
        <v>348090.27750000003</v>
      </c>
      <c r="T28" s="21">
        <f>IF(MOD($B28,10)=0,VLOOKUP($B28,'[1]R6 Analysis'!$B$45:$X$58,22,FALSE),(VLOOKUP(CEILING($B28,10),$B$6:$T$116,COLUMN()-1,FALSE)-VLOOKUP(FLOOR($B28,10),$B$6:$T$116,COLUMN()-1,FALSE))/10+T27)</f>
        <v>191286.06440461017</v>
      </c>
      <c r="U28" s="21">
        <f t="shared" si="40"/>
        <v>369632665.61853176</v>
      </c>
      <c r="V28" s="10">
        <f>HLOOKUP(V$5,$AC$1:$AF$3,2,FALSE)*INDEX('Pop and Housing Units'!$J$4:$Q$115,MATCH('Relocation Components'!$B28,'Pop and Housing Units'!$Q$4:$Q$115,0),MATCH('Relocation Components'!V$4,'Pop and Housing Units'!$J$4:$Q$4,0))*HLOOKUP(V$4,$V$1:$AA$2,2,FALSE)*'Number of Hazard Events'!C28*HLOOKUP(V$4,Assumptions!$B$2:$H$3,2,FALSE)</f>
        <v>983824523.39070487</v>
      </c>
      <c r="W28" s="10">
        <f>HLOOKUP(W$5,$AC$1:$AF$3,2,FALSE)*INDEX('Pop and Housing Units'!$J$4:$Q$115,MATCH('Relocation Components'!$B28,'Pop and Housing Units'!$Q$4:$Q$115,0),MATCH('Relocation Components'!W$4,'Pop and Housing Units'!$J$4:$Q$4,0))*HLOOKUP(W$4,$V$1:$AA$2,2,FALSE)*'Number of Hazard Events'!D28*HLOOKUP(W$4,Assumptions!$B$2:$H$3,2,FALSE)</f>
        <v>313214138.04737556</v>
      </c>
      <c r="X28" s="10">
        <f>HLOOKUP(X$5,$AC$1:$AF$3,2,FALSE)*INDEX('Pop and Housing Units'!$J$4:$Q$115,MATCH('Relocation Components'!$B28,'Pop and Housing Units'!$Q$4:$Q$115,0),MATCH('Relocation Components'!X$4,'Pop and Housing Units'!$J$4:$Q$4,0))*HLOOKUP(X$4,$V$1:$AA$2,2,FALSE)*'Number of Hazard Events'!E28*HLOOKUP(X$4,Assumptions!$B$2:$H$3,2,FALSE)</f>
        <v>0</v>
      </c>
      <c r="Y28" s="10">
        <f>HLOOKUP(Y$5,$AC$1:$AF$3,2,FALSE)*INDEX('Pop and Housing Units'!$J$4:$Q$115,MATCH('Relocation Components'!$B28,'Pop and Housing Units'!$Q$4:$Q$115,0),MATCH('Relocation Components'!Y$4,'Pop and Housing Units'!$J$4:$Q$4,0))*HLOOKUP(Y$4,$V$1:$AA$2,2,FALSE)*'Number of Hazard Events'!F28*HLOOKUP(Y$4,Assumptions!$B$2:$H$3,2,FALSE)</f>
        <v>1287153818.5257771</v>
      </c>
      <c r="Z28" s="10">
        <f>HLOOKUP(Z$5,$AC$1:$AF$3,2,FALSE)*INDEX('Pop and Housing Units'!$J$4:$Q$115,MATCH('Relocation Components'!$B28,'Pop and Housing Units'!$Q$4:$Q$115,0),MATCH('Relocation Components'!Z$4,'Pop and Housing Units'!$J$4:$Q$4,0))*HLOOKUP(Z$4,$V$1:$AA$2,2,FALSE)*'Number of Hazard Events'!G28*HLOOKUP(Z$4,Assumptions!$B$2:$H$3,2,FALSE)</f>
        <v>373555771.71445984</v>
      </c>
      <c r="AA28" s="10">
        <f>HLOOKUP(AA$5,$AC$1:$AF$3,2,FALSE)*INDEX('Pop and Housing Units'!$J$4:$Q$115,MATCH('Relocation Components'!$B28,'Pop and Housing Units'!$Q$4:$Q$115,0),MATCH('Relocation Components'!AA$4,'Pop and Housing Units'!$J$4:$Q$4,0))*HLOOKUP(AA$4,$V$1:$AA$2,2,FALSE)*'Number of Hazard Events'!H28*HLOOKUP(AA$4,Assumptions!$B$2:$H$3,2,FALSE)</f>
        <v>0</v>
      </c>
      <c r="AB28" s="10">
        <f>HLOOKUP(AB$5,$AC$1:$AF$3,2,FALSE)*INDEX('Pop and Housing Units'!$J$4:$Q$115,MATCH('Relocation Components'!$B28,'Pop and Housing Units'!$Q$4:$Q$115,0),MATCH('Relocation Components'!AB$4,'Pop and Housing Units'!$J$4:$Q$4,0))*HLOOKUP(AB$4,$V$1:$AA$2,2,FALSE)*'Number of Hazard Events'!I28*HLOOKUP(AB$4,Assumptions!$B$2:$H$3,2,FALSE)</f>
        <v>2591399201.0628767</v>
      </c>
      <c r="AC28" s="10">
        <f>HLOOKUP(AC$5,$AC$1:$AF$3,2,FALSE)*INDEX('Pop and Housing Units'!$J$4:$Q$115,MATCH('Relocation Components'!$B28,'Pop and Housing Units'!$Q$4:$Q$115,0),MATCH('Relocation Components'!AC$4,'Pop and Housing Units'!$J$4:$Q$4,0))*HLOOKUP(AC$4,$V$1:$AA$2,2,FALSE)*'Number of Hazard Events'!J28*HLOOKUP(AC$4,Assumptions!$B$2:$H$3,2,FALSE)</f>
        <v>534318162.27190942</v>
      </c>
      <c r="AD28" s="10">
        <f>HLOOKUP(AD$5,$AC$1:$AF$3,2,FALSE)*INDEX('Pop and Housing Units'!$J$4:$Q$115,MATCH('Relocation Components'!$B28,'Pop and Housing Units'!$Q$4:$Q$115,0),MATCH('Relocation Components'!AD$4,'Pop and Housing Units'!$J$4:$Q$4,0))*HLOOKUP(AD$4,$V$1:$AA$2,2,FALSE)*'Number of Hazard Events'!K28*HLOOKUP(AD$4,Assumptions!$B$2:$H$3,2,FALSE)</f>
        <v>0</v>
      </c>
      <c r="AE28" s="10">
        <f>HLOOKUP(AE$5,$AC$1:$AF$3,2,FALSE)*INDEX('Pop and Housing Units'!$J$4:$Q$115,MATCH('Relocation Components'!$B28,'Pop and Housing Units'!$Q$4:$Q$115,0),MATCH('Relocation Components'!AE$4,'Pop and Housing Units'!$J$4:$Q$4,0))*HLOOKUP(AE$4,$V$1:$AA$2,2,FALSE)*'Number of Hazard Events'!L28*HLOOKUP(AE$4,Assumptions!$B$2:$H$3,2,FALSE)</f>
        <v>90366359.179751471</v>
      </c>
      <c r="AF28" s="10">
        <f>HLOOKUP(AF$5,$AC$1:$AF$3,2,FALSE)*INDEX('Pop and Housing Units'!$J$4:$Q$115,MATCH('Relocation Components'!$B28,'Pop and Housing Units'!$Q$4:$Q$115,0),MATCH('Relocation Components'!AF$4,'Pop and Housing Units'!$J$4:$Q$4,0))*HLOOKUP(AF$4,$V$1:$AA$2,2,FALSE)*'Number of Hazard Events'!M28*HLOOKUP(AF$4,Assumptions!$B$2:$H$3,2,FALSE)</f>
        <v>31160277.871006701</v>
      </c>
      <c r="AG28" s="10">
        <f>HLOOKUP(AG$5,$AC$1:$AF$3,2,FALSE)*INDEX('Pop and Housing Units'!$J$4:$Q$115,MATCH('Relocation Components'!$B28,'Pop and Housing Units'!$Q$4:$Q$115,0),MATCH('Relocation Components'!AG$4,'Pop and Housing Units'!$J$4:$Q$4,0))*HLOOKUP(AG$4,$V$1:$AA$2,2,FALSE)*'Number of Hazard Events'!N28*HLOOKUP(AG$4,Assumptions!$B$2:$H$3,2,FALSE)</f>
        <v>0</v>
      </c>
      <c r="AH28" s="10">
        <f>HLOOKUP(AH$5,$AC$1:$AF$3,2,FALSE)*INDEX('Pop and Housing Units'!$J$4:$Q$115,MATCH('Relocation Components'!$B28,'Pop and Housing Units'!$Q$4:$Q$115,0),MATCH('Relocation Components'!AH$4,'Pop and Housing Units'!$J$4:$Q$4,0))*HLOOKUP(AH$4,$V$1:$AA$2,2,FALSE)*'Number of Hazard Events'!O28*HLOOKUP(AH$4,Assumptions!$B$2:$H$3,2,FALSE)</f>
        <v>91422128.623311073</v>
      </c>
      <c r="AI28" s="10">
        <f>HLOOKUP(AI$5,$AC$1:$AF$3,2,FALSE)*INDEX('Pop and Housing Units'!$J$4:$Q$115,MATCH('Relocation Components'!$B28,'Pop and Housing Units'!$Q$4:$Q$115,0),MATCH('Relocation Components'!AI$4,'Pop and Housing Units'!$J$4:$Q$4,0))*HLOOKUP(AI$4,$V$1:$AA$2,2,FALSE)*'Number of Hazard Events'!P28*HLOOKUP(AI$4,Assumptions!$B$2:$H$3,2,FALSE)</f>
        <v>32817576.240778767</v>
      </c>
      <c r="AJ28" s="10">
        <f>HLOOKUP(AJ$5,$AC$1:$AF$3,2,FALSE)*INDEX('Pop and Housing Units'!$J$4:$Q$115,MATCH('Relocation Components'!$B28,'Pop and Housing Units'!$Q$4:$Q$115,0),MATCH('Relocation Components'!AJ$4,'Pop and Housing Units'!$J$4:$Q$4,0))*HLOOKUP(AJ$4,$V$1:$AA$2,2,FALSE)*'Number of Hazard Events'!Q28*HLOOKUP(AJ$4,Assumptions!$B$2:$H$3,2,FALSE)</f>
        <v>0</v>
      </c>
      <c r="AK28" s="10">
        <f>HLOOKUP(AK$5,$AC$1:$AF$3,2,FALSE)*INDEX('Pop and Housing Units'!$J$4:$Q$115,MATCH('Relocation Components'!$B28,'Pop and Housing Units'!$Q$4:$Q$115,0),MATCH('Relocation Components'!AK$4,'Pop and Housing Units'!$J$4:$Q$4,0))*HLOOKUP(AK$4,$V$1:$AA$2,2,FALSE)*'Number of Hazard Events'!R28*HLOOKUP(AK$4,Assumptions!$B$2:$H$3,2,FALSE)</f>
        <v>15477526.287629884</v>
      </c>
      <c r="AL28" s="10">
        <f>HLOOKUP(AL$5,$AC$1:$AF$3,2,FALSE)*INDEX('Pop and Housing Units'!$J$4:$Q$115,MATCH('Relocation Components'!$B28,'Pop and Housing Units'!$Q$4:$Q$115,0),MATCH('Relocation Components'!AL$4,'Pop and Housing Units'!$J$4:$Q$4,0))*HLOOKUP(AL$4,$V$1:$AA$2,2,FALSE)*'Number of Hazard Events'!S28*HLOOKUP(AL$4,Assumptions!$B$2:$H$3,2,FALSE)</f>
        <v>4356684.8390951511</v>
      </c>
      <c r="AM28" s="10">
        <f>HLOOKUP(AM$5,$AC$1:$AF$3,2,FALSE)*INDEX('Pop and Housing Units'!$J$4:$Q$115,MATCH('Relocation Components'!$B28,'Pop and Housing Units'!$Q$4:$Q$115,0),MATCH('Relocation Components'!AM$4,'Pop and Housing Units'!$J$4:$Q$4,0))*HLOOKUP(AM$4,$V$1:$AA$2,2,FALSE)*'Number of Hazard Events'!T28*HLOOKUP(AM$4,Assumptions!$B$2:$H$3,2,FALSE)</f>
        <v>0</v>
      </c>
      <c r="AN28" s="21">
        <f t="shared" si="2"/>
        <v>6349066168.054677</v>
      </c>
      <c r="AO28" s="21">
        <f t="shared" si="3"/>
        <v>442721035.52581722</v>
      </c>
      <c r="AP28" s="21">
        <f t="shared" si="4"/>
        <v>140946362.121319</v>
      </c>
      <c r="AQ28" s="21">
        <f t="shared" si="5"/>
        <v>0</v>
      </c>
      <c r="AR28" s="21">
        <f t="shared" si="6"/>
        <v>579219218.33659971</v>
      </c>
      <c r="AS28" s="21">
        <f t="shared" si="7"/>
        <v>168100097.27150694</v>
      </c>
      <c r="AT28" s="21">
        <f t="shared" si="8"/>
        <v>0</v>
      </c>
      <c r="AU28" s="21">
        <f t="shared" si="9"/>
        <v>1166129640.4782946</v>
      </c>
      <c r="AV28" s="21">
        <f t="shared" si="10"/>
        <v>240443173.02235925</v>
      </c>
      <c r="AW28" s="21">
        <f t="shared" si="11"/>
        <v>0</v>
      </c>
      <c r="AX28" s="21">
        <f t="shared" si="12"/>
        <v>40664861.630888164</v>
      </c>
      <c r="AY28" s="21">
        <f t="shared" si="13"/>
        <v>14022125.041953016</v>
      </c>
      <c r="AZ28" s="21">
        <f t="shared" si="14"/>
        <v>0</v>
      </c>
      <c r="BA28" s="21">
        <f t="shared" si="15"/>
        <v>41139957.880489983</v>
      </c>
      <c r="BB28" s="21">
        <f t="shared" si="16"/>
        <v>14767909.308350446</v>
      </c>
      <c r="BC28" s="21">
        <f t="shared" si="17"/>
        <v>0</v>
      </c>
      <c r="BD28" s="21">
        <f t="shared" si="18"/>
        <v>6964886.8294334477</v>
      </c>
      <c r="BE28" s="21">
        <f t="shared" si="19"/>
        <v>1960508.1775928179</v>
      </c>
      <c r="BF28" s="21">
        <f t="shared" si="20"/>
        <v>0</v>
      </c>
      <c r="BG28" s="21">
        <f t="shared" si="21"/>
        <v>2857079775.6246047</v>
      </c>
      <c r="BI28" s="21">
        <f t="shared" si="22"/>
        <v>1448914313.5116689</v>
      </c>
      <c r="BJ28" s="21">
        <f t="shared" si="23"/>
        <v>457657018.66523981</v>
      </c>
      <c r="BK28" s="21">
        <f t="shared" si="24"/>
        <v>732200.98153086402</v>
      </c>
      <c r="BL28" s="21">
        <f t="shared" si="25"/>
        <v>2084369964.8673291</v>
      </c>
      <c r="BM28" s="21">
        <f t="shared" si="26"/>
        <v>548499025.37819934</v>
      </c>
      <c r="BN28" s="21">
        <f t="shared" si="27"/>
        <v>1407564.2701691361</v>
      </c>
      <c r="BO28" s="21">
        <f t="shared" si="28"/>
        <v>3793159472.5253515</v>
      </c>
      <c r="BP28" s="21">
        <f t="shared" si="29"/>
        <v>777227991.28386855</v>
      </c>
      <c r="BQ28" s="21">
        <f t="shared" si="30"/>
        <v>941415.24170810811</v>
      </c>
      <c r="BR28" s="21">
        <f t="shared" si="31"/>
        <v>153323846.02646464</v>
      </c>
      <c r="BS28" s="21">
        <f t="shared" si="32"/>
        <v>46013328.078153253</v>
      </c>
      <c r="BT28" s="21">
        <f t="shared" si="33"/>
        <v>304922.45835559606</v>
      </c>
      <c r="BU28" s="21">
        <f t="shared" si="34"/>
        <v>182491945.25195104</v>
      </c>
      <c r="BV28" s="21">
        <f t="shared" si="35"/>
        <v>48299997.585027143</v>
      </c>
      <c r="BW28" s="21">
        <f t="shared" si="36"/>
        <v>296621.24721428577</v>
      </c>
      <c r="BX28" s="21">
        <f t="shared" si="37"/>
        <v>25282412.566988334</v>
      </c>
      <c r="BY28" s="21">
        <f t="shared" si="38"/>
        <v>6665283.2941879686</v>
      </c>
      <c r="BZ28" s="21">
        <f t="shared" si="39"/>
        <v>191286.06440461017</v>
      </c>
    </row>
    <row r="29" spans="1:78">
      <c r="A29">
        <f t="shared" si="43"/>
        <v>0.02</v>
      </c>
      <c r="B29" s="18">
        <f t="shared" si="41"/>
        <v>2043</v>
      </c>
      <c r="C29" s="21">
        <f>IF(MOD($B29,10)=0,VLOOKUP($B29,'[1]R1 Analysis'!$B$45:$X$58,23,FALSE),(VLOOKUP(CEILING($B29,10),$B$6:$R$116,COLUMN()-1,FALSE)-VLOOKUP(FLOOR($B29,10),$B$6:$R$116,COLUMN()-1,FALSE))/10+C28)</f>
        <v>22453248.488011956</v>
      </c>
      <c r="D29" s="21">
        <f>IF(MOD($B29,10)=0,VLOOKUP($B29,'[1]R1 Analysis'!$B$45:$X$58,15,FALSE),(VLOOKUP(CEILING($B29,10),$B$6:$R$116,COLUMN()-1,FALSE)-VLOOKUP(FLOOR($B29,10),$B$6:$R$116,COLUMN()-1,FALSE))/10+D28)</f>
        <v>3509408.18849824</v>
      </c>
      <c r="E29" s="21">
        <f>IF(MOD($B29,10)=0,VLOOKUP($B29,'[1]R1 Analysis'!$B$45:$X$58,22,FALSE),(VLOOKUP(CEILING($B29,10),$B$6:$R$116,COLUMN()-1,FALSE)-VLOOKUP(FLOOR($B29,10),$B$6:$R$116,COLUMN()-1,FALSE))/10+E28)</f>
        <v>734926.8992921809</v>
      </c>
      <c r="F29" s="21">
        <f>IF(MOD($B29,10)=0,VLOOKUP($B29,'[1]R2 Analysis'!$B$45:$X$58,8,FALSE),(VLOOKUP(CEILING($B29,10),$B$6:$R$116,COLUMN()-1,FALSE)-VLOOKUP(FLOOR($B29,10),$B$6:$R$116,COLUMN()-1,FALSE))/10+F28)</f>
        <v>218802249.13314289</v>
      </c>
      <c r="G29" s="21">
        <f>IF(MOD($B29,10)=0,VLOOKUP($B29,'[1]R2 Analysis'!$B$45:$X$58,15,FALSE),(VLOOKUP(CEILING($B29,10),$B$6:$R$116,COLUMN()-1,FALSE)-VLOOKUP(FLOOR($B29,10),$B$6:$R$116,COLUMN()-1,FALSE))/10+G28)</f>
        <v>6868530.872186047</v>
      </c>
      <c r="H29" s="21">
        <f>IF(MOD($B29,10)=0,VLOOKUP($B29,'[1]R2 Analysis'!$B$45:$X$58,22,FALSE),(VLOOKUP(CEILING($B29,10),$B$6:$R$116,COLUMN()-1,FALSE)-VLOOKUP(FLOOR($B29,10),$B$6:$R$116,COLUMN()-1,FALSE))/10+H28)</f>
        <v>1412799.8536765436</v>
      </c>
      <c r="I29" s="21">
        <f>IF(MOD($B29,10)=0,VLOOKUP($B29,'[1]R3 Analysis'!$B$45:$X$58,8,FALSE),(VLOOKUP(CEILING($B29,10),$B$6:$R$116,COLUMN()-1,FALSE)-VLOOKUP(FLOOR($B29,10),$B$6:$R$116,COLUMN()-1,FALSE))/10+I28)</f>
        <v>35764113.282335483</v>
      </c>
      <c r="J29" s="21">
        <f>IF(MOD($B29,10)=0,VLOOKUP($B29,'[1]R3 Analysis'!$B$45:$X$58,15,FALSE),(VLOOKUP(CEILING($B29,10),$B$6:$R$116,COLUMN()-1,FALSE)-VLOOKUP(FLOOR($B29,10),$B$6:$R$116,COLUMN()-1,FALSE))/10+J28)</f>
        <v>2475803.5764000006</v>
      </c>
      <c r="K29" s="21">
        <f>IF(MOD($B29,10)=0,VLOOKUP($B29,'[1]R3 Analysis'!$B$45:$X$58,22,FALSE),(VLOOKUP(CEILING($B29,10),$B$6:$R$116,COLUMN()-1,FALSE)-VLOOKUP(FLOOR($B29,10),$B$6:$R$116,COLUMN()-1,FALSE))/10+K28)</f>
        <v>944920.23755765765</v>
      </c>
      <c r="L29" s="21">
        <f>IF(MOD($B29,10)=0,VLOOKUP($B29,'[1]R4 Analysis'!$B$45:$X$58,8,FALSE),(VLOOKUP(CEILING($B29,10),$B$6:$R$116,COLUMN()-1,FALSE)-VLOOKUP(FLOOR($B29,10),$B$6:$R$116,COLUMN()-1,FALSE))/10+L28)</f>
        <v>22374055.088766344</v>
      </c>
      <c r="M29" s="21">
        <f>IF(MOD($B29,10)=0,VLOOKUP($B29,'[1]R4 Analysis'!$B$45:$X$58,15,FALSE),(VLOOKUP(CEILING($B29,10),$B$6:$R$116,COLUMN()-1,FALSE)-VLOOKUP(FLOOR($B29,10),$B$6:$R$116,COLUMN()-1,FALSE))/10+M28)</f>
        <v>833980.03712439386</v>
      </c>
      <c r="N29" s="21">
        <f>IF(MOD($B29,10)=0,VLOOKUP($B29,'[1]R4 Analysis'!$B$45:$X$58,22,FALSE),(VLOOKUP(CEILING($B29,10),$B$6:$R$116,COLUMN()-1,FALSE)-VLOOKUP(FLOOR($B29,10),$B$6:$R$116,COLUMN()-1,FALSE))/10+N28)</f>
        <v>306058.93224131037</v>
      </c>
      <c r="O29" s="21">
        <f>IF(MOD($B29,10)=0,VLOOKUP($B29,'[1]R5 Analysis'!$B$45:$X$58,8,FALSE),(VLOOKUP(CEILING($B29,10),$B$6:$R$116,COLUMN()-1,FALSE)-VLOOKUP(FLOOR($B29,10),$B$6:$R$116,COLUMN()-1,FALSE))/10+O28)</f>
        <v>50115866.737099998</v>
      </c>
      <c r="P29" s="21">
        <f>IF(MOD($B29,10)=0,VLOOKUP($B29,'[1]R5 Analysis'!$B$45:$X$58,15,FALSE),(VLOOKUP(CEILING($B29,10),$B$6:$R$116,COLUMN()-1,FALSE)-VLOOKUP(FLOOR($B29,10),$B$6:$R$116,COLUMN()-1,FALSE))/10+P28)</f>
        <v>717160.33847724146</v>
      </c>
      <c r="Q29" s="21">
        <f>IF(MOD($B29,10)=0,VLOOKUP($B29,'[1]R5 Analysis'!$B$45:$X$58,22,FALSE),(VLOOKUP(CEILING($B29,10),$B$6:$R$116,COLUMN()-1,FALSE)-VLOOKUP(FLOOR($B29,10),$B$6:$R$116,COLUMN()-1,FALSE))/10+Q28)</f>
        <v>297725.19116326538</v>
      </c>
      <c r="R29" s="21">
        <f>IF(MOD($B29,10)=0,VLOOKUP($B29,'[1]R6 Analysis'!$B$45:$X$58,8,FALSE),(VLOOKUP(CEILING($B29,10),$B$6:$R$116,COLUMN()-1,FALSE)-VLOOKUP(FLOOR($B29,10),$B$6:$R$116,COLUMN()-1,FALSE))/10+R28)</f>
        <v>2850658.3302624999</v>
      </c>
      <c r="S29" s="21">
        <f>IF(MOD($B29,10)=0,VLOOKUP($B29,'[1]R6 Analysis'!$B$45:$X$58,15,FALSE),(VLOOKUP(CEILING($B29,10),$B$6:$T$116,COLUMN()-1,FALSE)-VLOOKUP(FLOOR($B29,10),$B$6:$T$116,COLUMN()-1,FALSE))/10+S28)</f>
        <v>349379.50075000001</v>
      </c>
      <c r="T29" s="21">
        <f>IF(MOD($B29,10)=0,VLOOKUP($B29,'[1]R6 Analysis'!$B$45:$X$58,22,FALSE),(VLOOKUP(CEILING($B29,10),$B$6:$T$116,COLUMN()-1,FALSE)-VLOOKUP(FLOOR($B29,10),$B$6:$T$116,COLUMN()-1,FALSE))/10+T28)</f>
        <v>191998.85122996609</v>
      </c>
      <c r="U29" s="21">
        <f t="shared" si="40"/>
        <v>371002883.53821599</v>
      </c>
      <c r="V29" s="10">
        <f>HLOOKUP(V$5,$AC$1:$AF$3,2,FALSE)*INDEX('Pop and Housing Units'!$J$4:$Q$115,MATCH('Relocation Components'!$B29,'Pop and Housing Units'!$Q$4:$Q$115,0),MATCH('Relocation Components'!V$4,'Pop and Housing Units'!$J$4:$Q$4,0))*HLOOKUP(V$4,$V$1:$AA$2,2,FALSE)*'Number of Hazard Events'!C29*HLOOKUP(V$4,Assumptions!$B$2:$H$3,2,FALSE)</f>
        <v>1008240717.0844685</v>
      </c>
      <c r="W29" s="10">
        <f>HLOOKUP(W$5,$AC$1:$AF$3,2,FALSE)*INDEX('Pop and Housing Units'!$J$4:$Q$115,MATCH('Relocation Components'!$B29,'Pop and Housing Units'!$Q$4:$Q$115,0),MATCH('Relocation Components'!W$4,'Pop and Housing Units'!$J$4:$Q$4,0))*HLOOKUP(W$4,$V$1:$AA$2,2,FALSE)*'Number of Hazard Events'!D29*HLOOKUP(W$4,Assumptions!$B$2:$H$3,2,FALSE)</f>
        <v>320952005.43503869</v>
      </c>
      <c r="X29" s="10">
        <f>HLOOKUP(X$5,$AC$1:$AF$3,2,FALSE)*INDEX('Pop and Housing Units'!$J$4:$Q$115,MATCH('Relocation Components'!$B29,'Pop and Housing Units'!$Q$4:$Q$115,0),MATCH('Relocation Components'!X$4,'Pop and Housing Units'!$J$4:$Q$4,0))*HLOOKUP(X$4,$V$1:$AA$2,2,FALSE)*'Number of Hazard Events'!E29*HLOOKUP(X$4,Assumptions!$B$2:$H$3,2,FALSE)</f>
        <v>0</v>
      </c>
      <c r="Y29" s="10">
        <f>HLOOKUP(Y$5,$AC$1:$AF$3,2,FALSE)*INDEX('Pop and Housing Units'!$J$4:$Q$115,MATCH('Relocation Components'!$B29,'Pop and Housing Units'!$Q$4:$Q$115,0),MATCH('Relocation Components'!Y$4,'Pop and Housing Units'!$J$4:$Q$4,0))*HLOOKUP(Y$4,$V$1:$AA$2,2,FALSE)*'Number of Hazard Events'!F29*HLOOKUP(Y$4,Assumptions!$B$2:$H$3,2,FALSE)</f>
        <v>1313872338.1505115</v>
      </c>
      <c r="Z29" s="10">
        <f>HLOOKUP(Z$5,$AC$1:$AF$3,2,FALSE)*INDEX('Pop and Housing Units'!$J$4:$Q$115,MATCH('Relocation Components'!$B29,'Pop and Housing Units'!$Q$4:$Q$115,0),MATCH('Relocation Components'!Z$4,'Pop and Housing Units'!$J$4:$Q$4,0))*HLOOKUP(Z$4,$V$1:$AA$2,2,FALSE)*'Number of Hazard Events'!G29*HLOOKUP(Z$4,Assumptions!$B$2:$H$3,2,FALSE)</f>
        <v>381315230.031968</v>
      </c>
      <c r="AA29" s="10">
        <f>HLOOKUP(AA$5,$AC$1:$AF$3,2,FALSE)*INDEX('Pop and Housing Units'!$J$4:$Q$115,MATCH('Relocation Components'!$B29,'Pop and Housing Units'!$Q$4:$Q$115,0),MATCH('Relocation Components'!AA$4,'Pop and Housing Units'!$J$4:$Q$4,0))*HLOOKUP(AA$4,$V$1:$AA$2,2,FALSE)*'Number of Hazard Events'!H29*HLOOKUP(AA$4,Assumptions!$B$2:$H$3,2,FALSE)</f>
        <v>0</v>
      </c>
      <c r="AB29" s="10">
        <f>HLOOKUP(AB$5,$AC$1:$AF$3,2,FALSE)*INDEX('Pop and Housing Units'!$J$4:$Q$115,MATCH('Relocation Components'!$B29,'Pop and Housing Units'!$Q$4:$Q$115,0),MATCH('Relocation Components'!AB$4,'Pop and Housing Units'!$J$4:$Q$4,0))*HLOOKUP(AB$4,$V$1:$AA$2,2,FALSE)*'Number of Hazard Events'!I29*HLOOKUP(AB$4,Assumptions!$B$2:$H$3,2,FALSE)</f>
        <v>2655133372.2779679</v>
      </c>
      <c r="AC29" s="10">
        <f>HLOOKUP(AC$5,$AC$1:$AF$3,2,FALSE)*INDEX('Pop and Housing Units'!$J$4:$Q$115,MATCH('Relocation Components'!$B29,'Pop and Housing Units'!$Q$4:$Q$115,0),MATCH('Relocation Components'!AC$4,'Pop and Housing Units'!$J$4:$Q$4,0))*HLOOKUP(AC$4,$V$1:$AA$2,2,FALSE)*'Number of Hazard Events'!J29*HLOOKUP(AC$4,Assumptions!$B$2:$H$3,2,FALSE)</f>
        <v>547438844.03013241</v>
      </c>
      <c r="AD29" s="10">
        <f>HLOOKUP(AD$5,$AC$1:$AF$3,2,FALSE)*INDEX('Pop and Housing Units'!$J$4:$Q$115,MATCH('Relocation Components'!$B29,'Pop and Housing Units'!$Q$4:$Q$115,0),MATCH('Relocation Components'!AD$4,'Pop and Housing Units'!$J$4:$Q$4,0))*HLOOKUP(AD$4,$V$1:$AA$2,2,FALSE)*'Number of Hazard Events'!K29*HLOOKUP(AD$4,Assumptions!$B$2:$H$3,2,FALSE)</f>
        <v>0</v>
      </c>
      <c r="AE29" s="10">
        <f>HLOOKUP(AE$5,$AC$1:$AF$3,2,FALSE)*INDEX('Pop and Housing Units'!$J$4:$Q$115,MATCH('Relocation Components'!$B29,'Pop and Housing Units'!$Q$4:$Q$115,0),MATCH('Relocation Components'!AE$4,'Pop and Housing Units'!$J$4:$Q$4,0))*HLOOKUP(AE$4,$V$1:$AA$2,2,FALSE)*'Number of Hazard Events'!L29*HLOOKUP(AE$4,Assumptions!$B$2:$H$3,2,FALSE)</f>
        <v>91354624.047958583</v>
      </c>
      <c r="AF29" s="10">
        <f>HLOOKUP(AF$5,$AC$1:$AF$3,2,FALSE)*INDEX('Pop and Housing Units'!$J$4:$Q$115,MATCH('Relocation Components'!$B29,'Pop and Housing Units'!$Q$4:$Q$115,0),MATCH('Relocation Components'!AF$4,'Pop and Housing Units'!$J$4:$Q$4,0))*HLOOKUP(AF$4,$V$1:$AA$2,2,FALSE)*'Number of Hazard Events'!M29*HLOOKUP(AF$4,Assumptions!$B$2:$H$3,2,FALSE)</f>
        <v>31501796.82167564</v>
      </c>
      <c r="AG29" s="10">
        <f>HLOOKUP(AG$5,$AC$1:$AF$3,2,FALSE)*INDEX('Pop and Housing Units'!$J$4:$Q$115,MATCH('Relocation Components'!$B29,'Pop and Housing Units'!$Q$4:$Q$115,0),MATCH('Relocation Components'!AG$4,'Pop and Housing Units'!$J$4:$Q$4,0))*HLOOKUP(AG$4,$V$1:$AA$2,2,FALSE)*'Number of Hazard Events'!N29*HLOOKUP(AG$4,Assumptions!$B$2:$H$3,2,FALSE)</f>
        <v>0</v>
      </c>
      <c r="AH29" s="10">
        <f>HLOOKUP(AH$5,$AC$1:$AF$3,2,FALSE)*INDEX('Pop and Housing Units'!$J$4:$Q$115,MATCH('Relocation Components'!$B29,'Pop and Housing Units'!$Q$4:$Q$115,0),MATCH('Relocation Components'!AH$4,'Pop and Housing Units'!$J$4:$Q$4,0))*HLOOKUP(AH$4,$V$1:$AA$2,2,FALSE)*'Number of Hazard Events'!O29*HLOOKUP(AH$4,Assumptions!$B$2:$H$3,2,FALSE)</f>
        <v>92487341.835987806</v>
      </c>
      <c r="AI29" s="10">
        <f>HLOOKUP(AI$5,$AC$1:$AF$3,2,FALSE)*INDEX('Pop and Housing Units'!$J$4:$Q$115,MATCH('Relocation Components'!$B29,'Pop and Housing Units'!$Q$4:$Q$115,0),MATCH('Relocation Components'!AI$4,'Pop and Housing Units'!$J$4:$Q$4,0))*HLOOKUP(AI$4,$V$1:$AA$2,2,FALSE)*'Number of Hazard Events'!P29*HLOOKUP(AI$4,Assumptions!$B$2:$H$3,2,FALSE)</f>
        <v>33199326.841444187</v>
      </c>
      <c r="AJ29" s="10">
        <f>HLOOKUP(AJ$5,$AC$1:$AF$3,2,FALSE)*INDEX('Pop and Housing Units'!$J$4:$Q$115,MATCH('Relocation Components'!$B29,'Pop and Housing Units'!$Q$4:$Q$115,0),MATCH('Relocation Components'!AJ$4,'Pop and Housing Units'!$J$4:$Q$4,0))*HLOOKUP(AJ$4,$V$1:$AA$2,2,FALSE)*'Number of Hazard Events'!Q29*HLOOKUP(AJ$4,Assumptions!$B$2:$H$3,2,FALSE)</f>
        <v>0</v>
      </c>
      <c r="AK29" s="10">
        <f>HLOOKUP(AK$5,$AC$1:$AF$3,2,FALSE)*INDEX('Pop and Housing Units'!$J$4:$Q$115,MATCH('Relocation Components'!$B29,'Pop and Housing Units'!$Q$4:$Q$115,0),MATCH('Relocation Components'!AK$4,'Pop and Housing Units'!$J$4:$Q$4,0))*HLOOKUP(AK$4,$V$1:$AA$2,2,FALSE)*'Number of Hazard Events'!R29*HLOOKUP(AK$4,Assumptions!$B$2:$H$3,2,FALSE)</f>
        <v>15690732.859891098</v>
      </c>
      <c r="AL29" s="10">
        <f>HLOOKUP(AL$5,$AC$1:$AF$3,2,FALSE)*INDEX('Pop and Housing Units'!$J$4:$Q$115,MATCH('Relocation Components'!$B29,'Pop and Housing Units'!$Q$4:$Q$115,0),MATCH('Relocation Components'!AL$4,'Pop and Housing Units'!$J$4:$Q$4,0))*HLOOKUP(AL$4,$V$1:$AA$2,2,FALSE)*'Number of Hazard Events'!S29*HLOOKUP(AL$4,Assumptions!$B$2:$H$3,2,FALSE)</f>
        <v>4416481.7252082322</v>
      </c>
      <c r="AM29" s="10">
        <f>HLOOKUP(AM$5,$AC$1:$AF$3,2,FALSE)*INDEX('Pop and Housing Units'!$J$4:$Q$115,MATCH('Relocation Components'!$B29,'Pop and Housing Units'!$Q$4:$Q$115,0),MATCH('Relocation Components'!AM$4,'Pop and Housing Units'!$J$4:$Q$4,0))*HLOOKUP(AM$4,$V$1:$AA$2,2,FALSE)*'Number of Hazard Events'!T29*HLOOKUP(AM$4,Assumptions!$B$2:$H$3,2,FALSE)</f>
        <v>0</v>
      </c>
      <c r="AN29" s="21">
        <f t="shared" si="2"/>
        <v>6495602811.142252</v>
      </c>
      <c r="AO29" s="21">
        <f t="shared" si="3"/>
        <v>453708322.68801081</v>
      </c>
      <c r="AP29" s="21">
        <f t="shared" si="4"/>
        <v>144428402.4457674</v>
      </c>
      <c r="AQ29" s="21">
        <f t="shared" si="5"/>
        <v>0</v>
      </c>
      <c r="AR29" s="21">
        <f t="shared" si="6"/>
        <v>591242552.16773021</v>
      </c>
      <c r="AS29" s="21">
        <f t="shared" si="7"/>
        <v>171591853.51438561</v>
      </c>
      <c r="AT29" s="21">
        <f t="shared" si="8"/>
        <v>0</v>
      </c>
      <c r="AU29" s="21">
        <f t="shared" si="9"/>
        <v>1194810017.5250857</v>
      </c>
      <c r="AV29" s="21">
        <f t="shared" si="10"/>
        <v>246347479.81355959</v>
      </c>
      <c r="AW29" s="21">
        <f t="shared" si="11"/>
        <v>0</v>
      </c>
      <c r="AX29" s="21">
        <f t="shared" si="12"/>
        <v>41109580.821581364</v>
      </c>
      <c r="AY29" s="21">
        <f t="shared" si="13"/>
        <v>14175808.569754038</v>
      </c>
      <c r="AZ29" s="21">
        <f t="shared" si="14"/>
        <v>0</v>
      </c>
      <c r="BA29" s="21">
        <f t="shared" si="15"/>
        <v>41619303.826194517</v>
      </c>
      <c r="BB29" s="21">
        <f t="shared" si="16"/>
        <v>14939697.078649884</v>
      </c>
      <c r="BC29" s="21">
        <f t="shared" si="17"/>
        <v>0</v>
      </c>
      <c r="BD29" s="21">
        <f t="shared" si="18"/>
        <v>7060829.7869509943</v>
      </c>
      <c r="BE29" s="21">
        <f t="shared" si="19"/>
        <v>1987416.7763437044</v>
      </c>
      <c r="BF29" s="21">
        <f t="shared" si="20"/>
        <v>0</v>
      </c>
      <c r="BG29" s="21">
        <f t="shared" si="21"/>
        <v>2923021265.0140138</v>
      </c>
      <c r="BI29" s="21">
        <f t="shared" si="22"/>
        <v>1484402288.2604914</v>
      </c>
      <c r="BJ29" s="21">
        <f t="shared" si="23"/>
        <v>468889816.06930435</v>
      </c>
      <c r="BK29" s="21">
        <f t="shared" si="24"/>
        <v>734926.8992921809</v>
      </c>
      <c r="BL29" s="21">
        <f t="shared" si="25"/>
        <v>2123917139.4513845</v>
      </c>
      <c r="BM29" s="21">
        <f t="shared" si="26"/>
        <v>559775614.41853964</v>
      </c>
      <c r="BN29" s="21">
        <f t="shared" si="27"/>
        <v>1412799.8536765436</v>
      </c>
      <c r="BO29" s="21">
        <f t="shared" si="28"/>
        <v>3885707503.0853891</v>
      </c>
      <c r="BP29" s="21">
        <f t="shared" si="29"/>
        <v>796262127.42009211</v>
      </c>
      <c r="BQ29" s="21">
        <f t="shared" si="30"/>
        <v>944920.23755765765</v>
      </c>
      <c r="BR29" s="21">
        <f t="shared" si="31"/>
        <v>154838259.95830628</v>
      </c>
      <c r="BS29" s="21">
        <f t="shared" si="32"/>
        <v>46511585.428554073</v>
      </c>
      <c r="BT29" s="21">
        <f t="shared" si="33"/>
        <v>306058.93224131037</v>
      </c>
      <c r="BU29" s="21">
        <f t="shared" si="34"/>
        <v>184222512.39928234</v>
      </c>
      <c r="BV29" s="21">
        <f t="shared" si="35"/>
        <v>48856184.258571312</v>
      </c>
      <c r="BW29" s="21">
        <f t="shared" si="36"/>
        <v>297725.19116326538</v>
      </c>
      <c r="BX29" s="21">
        <f t="shared" si="37"/>
        <v>25602220.977104593</v>
      </c>
      <c r="BY29" s="21">
        <f t="shared" si="38"/>
        <v>6753278.002301936</v>
      </c>
      <c r="BZ29" s="21">
        <f t="shared" si="39"/>
        <v>191998.85122996609</v>
      </c>
    </row>
    <row r="30" spans="1:78">
      <c r="A30">
        <f t="shared" si="43"/>
        <v>0.02</v>
      </c>
      <c r="B30" s="18">
        <f t="shared" si="41"/>
        <v>2044</v>
      </c>
      <c r="C30" s="21">
        <f>IF(MOD($B30,10)=0,VLOOKUP($B30,'[1]R1 Analysis'!$B$45:$X$58,23,FALSE),(VLOOKUP(CEILING($B30,10),$B$6:$R$116,COLUMN()-1,FALSE)-VLOOKUP(FLOOR($B30,10),$B$6:$R$116,COLUMN()-1,FALSE))/10+C29)</f>
        <v>22537742.380877044</v>
      </c>
      <c r="D30" s="21">
        <f>IF(MOD($B30,10)=0,VLOOKUP($B30,'[1]R1 Analysis'!$B$45:$X$58,15,FALSE),(VLOOKUP(CEILING($B30,10),$B$6:$R$116,COLUMN()-1,FALSE)-VLOOKUP(FLOOR($B30,10),$B$6:$R$116,COLUMN()-1,FALSE))/10+D29)</f>
        <v>3522297.880451242</v>
      </c>
      <c r="E30" s="21">
        <f>IF(MOD($B30,10)=0,VLOOKUP($B30,'[1]R1 Analysis'!$B$45:$X$58,22,FALSE),(VLOOKUP(CEILING($B30,10),$B$6:$R$116,COLUMN()-1,FALSE)-VLOOKUP(FLOOR($B30,10),$B$6:$R$116,COLUMN()-1,FALSE))/10+E29)</f>
        <v>737652.81705349777</v>
      </c>
      <c r="F30" s="21">
        <f>IF(MOD($B30,10)=0,VLOOKUP($B30,'[1]R2 Analysis'!$B$45:$X$58,8,FALSE),(VLOOKUP(CEILING($B30,10),$B$6:$R$116,COLUMN()-1,FALSE)-VLOOKUP(FLOOR($B30,10),$B$6:$R$116,COLUMN()-1,FALSE))/10+F29)</f>
        <v>219607570.26133338</v>
      </c>
      <c r="G30" s="21">
        <f>IF(MOD($B30,10)=0,VLOOKUP($B30,'[1]R2 Analysis'!$B$45:$X$58,15,FALSE),(VLOOKUP(CEILING($B30,10),$B$6:$R$116,COLUMN()-1,FALSE)-VLOOKUP(FLOOR($B30,10),$B$6:$R$116,COLUMN()-1,FALSE))/10+G29)</f>
        <v>6893905.3521395354</v>
      </c>
      <c r="H30" s="21">
        <f>IF(MOD($B30,10)=0,VLOOKUP($B30,'[1]R2 Analysis'!$B$45:$X$58,22,FALSE),(VLOOKUP(CEILING($B30,10),$B$6:$R$116,COLUMN()-1,FALSE)-VLOOKUP(FLOOR($B30,10),$B$6:$R$116,COLUMN()-1,FALSE))/10+H29)</f>
        <v>1418035.437183951</v>
      </c>
      <c r="I30" s="21">
        <f>IF(MOD($B30,10)=0,VLOOKUP($B30,'[1]R3 Analysis'!$B$45:$X$58,8,FALSE),(VLOOKUP(CEILING($B30,10),$B$6:$R$116,COLUMN()-1,FALSE)-VLOOKUP(FLOOR($B30,10),$B$6:$R$116,COLUMN()-1,FALSE))/10+I29)</f>
        <v>35897595.580490321</v>
      </c>
      <c r="J30" s="21">
        <f>IF(MOD($B30,10)=0,VLOOKUP($B30,'[1]R3 Analysis'!$B$45:$X$58,15,FALSE),(VLOOKUP(CEILING($B30,10),$B$6:$R$116,COLUMN()-1,FALSE)-VLOOKUP(FLOOR($B30,10),$B$6:$R$116,COLUMN()-1,FALSE))/10+J29)</f>
        <v>2484951.1632000008</v>
      </c>
      <c r="K30" s="21">
        <f>IF(MOD($B30,10)=0,VLOOKUP($B30,'[1]R3 Analysis'!$B$45:$X$58,22,FALSE),(VLOOKUP(CEILING($B30,10),$B$6:$R$116,COLUMN()-1,FALSE)-VLOOKUP(FLOOR($B30,10),$B$6:$R$116,COLUMN()-1,FALSE))/10+K29)</f>
        <v>948425.23340720718</v>
      </c>
      <c r="L30" s="21">
        <f>IF(MOD($B30,10)=0,VLOOKUP($B30,'[1]R4 Analysis'!$B$45:$X$58,8,FALSE),(VLOOKUP(CEILING($B30,10),$B$6:$R$116,COLUMN()-1,FALSE)-VLOOKUP(FLOOR($B30,10),$B$6:$R$116,COLUMN()-1,FALSE))/10+L29)</f>
        <v>22455484.961707689</v>
      </c>
      <c r="M30" s="21">
        <f>IF(MOD($B30,10)=0,VLOOKUP($B30,'[1]R4 Analysis'!$B$45:$X$58,15,FALSE),(VLOOKUP(CEILING($B30,10),$B$6:$R$116,COLUMN()-1,FALSE)-VLOOKUP(FLOOR($B30,10),$B$6:$R$116,COLUMN()-1,FALSE))/10+M29)</f>
        <v>837034.90905525244</v>
      </c>
      <c r="N30" s="21">
        <f>IF(MOD($B30,10)=0,VLOOKUP($B30,'[1]R4 Analysis'!$B$45:$X$58,22,FALSE),(VLOOKUP(CEILING($B30,10),$B$6:$R$116,COLUMN()-1,FALSE)-VLOOKUP(FLOOR($B30,10),$B$6:$R$116,COLUMN()-1,FALSE))/10+N29)</f>
        <v>307195.40612702467</v>
      </c>
      <c r="O30" s="21">
        <f>IF(MOD($B30,10)=0,VLOOKUP($B30,'[1]R5 Analysis'!$B$45:$X$58,8,FALSE),(VLOOKUP(CEILING($B30,10),$B$6:$R$116,COLUMN()-1,FALSE)-VLOOKUP(FLOOR($B30,10),$B$6:$R$116,COLUMN()-1,FALSE))/10+O29)</f>
        <v>50301874.726049997</v>
      </c>
      <c r="P30" s="21">
        <f>IF(MOD($B30,10)=0,VLOOKUP($B30,'[1]R5 Analysis'!$B$45:$X$58,15,FALSE),(VLOOKUP(CEILING($B30,10),$B$6:$R$116,COLUMN()-1,FALSE)-VLOOKUP(FLOOR($B30,10),$B$6:$R$116,COLUMN()-1,FALSE))/10+P29)</f>
        <v>719808.64105655183</v>
      </c>
      <c r="Q30" s="21">
        <f>IF(MOD($B30,10)=0,VLOOKUP($B30,'[1]R5 Analysis'!$B$45:$X$58,22,FALSE),(VLOOKUP(CEILING($B30,10),$B$6:$R$116,COLUMN()-1,FALSE)-VLOOKUP(FLOOR($B30,10),$B$6:$R$116,COLUMN()-1,FALSE))/10+Q29)</f>
        <v>298829.13511224499</v>
      </c>
      <c r="R30" s="21">
        <f>IF(MOD($B30,10)=0,VLOOKUP($B30,'[1]R6 Analysis'!$B$45:$X$58,8,FALSE),(VLOOKUP(CEILING($B30,10),$B$6:$R$116,COLUMN()-1,FALSE)-VLOOKUP(FLOOR($B30,10),$B$6:$R$116,COLUMN()-1,FALSE))/10+R29)</f>
        <v>2861317.2105999999</v>
      </c>
      <c r="S30" s="21">
        <f>IF(MOD($B30,10)=0,VLOOKUP($B30,'[1]R6 Analysis'!$B$45:$X$58,15,FALSE),(VLOOKUP(CEILING($B30,10),$B$6:$T$116,COLUMN()-1,FALSE)-VLOOKUP(FLOOR($B30,10),$B$6:$T$116,COLUMN()-1,FALSE))/10+S29)</f>
        <v>350668.72399999999</v>
      </c>
      <c r="T30" s="21">
        <f>IF(MOD($B30,10)=0,VLOOKUP($B30,'[1]R6 Analysis'!$B$45:$X$58,22,FALSE),(VLOOKUP(CEILING($B30,10),$B$6:$T$116,COLUMN()-1,FALSE)-VLOOKUP(FLOOR($B30,10),$B$6:$T$116,COLUMN()-1,FALSE))/10+T29)</f>
        <v>192711.63805532202</v>
      </c>
      <c r="U30" s="21">
        <f t="shared" si="40"/>
        <v>372373101.45790023</v>
      </c>
      <c r="V30" s="10">
        <f>HLOOKUP(V$5,$AC$1:$AF$3,2,FALSE)*INDEX('Pop and Housing Units'!$J$4:$Q$115,MATCH('Relocation Components'!$B30,'Pop and Housing Units'!$Q$4:$Q$115,0),MATCH('Relocation Components'!V$4,'Pop and Housing Units'!$J$4:$Q$4,0))*HLOOKUP(V$4,$V$1:$AA$2,2,FALSE)*'Number of Hazard Events'!C30*HLOOKUP(V$4,Assumptions!$B$2:$H$3,2,FALSE)</f>
        <v>1033851383.9432225</v>
      </c>
      <c r="W30" s="10">
        <f>HLOOKUP(W$5,$AC$1:$AF$3,2,FALSE)*INDEX('Pop and Housing Units'!$J$4:$Q$115,MATCH('Relocation Components'!$B30,'Pop and Housing Units'!$Q$4:$Q$115,0),MATCH('Relocation Components'!W$4,'Pop and Housing Units'!$J$4:$Q$4,0))*HLOOKUP(W$4,$V$1:$AA$2,2,FALSE)*'Number of Hazard Events'!D30*HLOOKUP(W$4,Assumptions!$B$2:$H$3,2,FALSE)</f>
        <v>329068626.52334636</v>
      </c>
      <c r="X30" s="10">
        <f>HLOOKUP(X$5,$AC$1:$AF$3,2,FALSE)*INDEX('Pop and Housing Units'!$J$4:$Q$115,MATCH('Relocation Components'!$B30,'Pop and Housing Units'!$Q$4:$Q$115,0),MATCH('Relocation Components'!X$4,'Pop and Housing Units'!$J$4:$Q$4,0))*HLOOKUP(X$4,$V$1:$AA$2,2,FALSE)*'Number of Hazard Events'!E30*HLOOKUP(X$4,Assumptions!$B$2:$H$3,2,FALSE)</f>
        <v>0</v>
      </c>
      <c r="Y30" s="10">
        <f>HLOOKUP(Y$5,$AC$1:$AF$3,2,FALSE)*INDEX('Pop and Housing Units'!$J$4:$Q$115,MATCH('Relocation Components'!$B30,'Pop and Housing Units'!$Q$4:$Q$115,0),MATCH('Relocation Components'!Y$4,'Pop and Housing Units'!$J$4:$Q$4,0))*HLOOKUP(Y$4,$V$1:$AA$2,2,FALSE)*'Number of Hazard Events'!F30*HLOOKUP(Y$4,Assumptions!$B$2:$H$3,2,FALSE)</f>
        <v>1341854454.8060184</v>
      </c>
      <c r="Z30" s="10">
        <f>HLOOKUP(Z$5,$AC$1:$AF$3,2,FALSE)*INDEX('Pop and Housing Units'!$J$4:$Q$115,MATCH('Relocation Components'!$B30,'Pop and Housing Units'!$Q$4:$Q$115,0),MATCH('Relocation Components'!Z$4,'Pop and Housing Units'!$J$4:$Q$4,0))*HLOOKUP(Z$4,$V$1:$AA$2,2,FALSE)*'Number of Hazard Events'!G30*HLOOKUP(Z$4,Assumptions!$B$2:$H$3,2,FALSE)</f>
        <v>389441591.85003108</v>
      </c>
      <c r="AA30" s="10">
        <f>HLOOKUP(AA$5,$AC$1:$AF$3,2,FALSE)*INDEX('Pop and Housing Units'!$J$4:$Q$115,MATCH('Relocation Components'!$B30,'Pop and Housing Units'!$Q$4:$Q$115,0),MATCH('Relocation Components'!AA$4,'Pop and Housing Units'!$J$4:$Q$4,0))*HLOOKUP(AA$4,$V$1:$AA$2,2,FALSE)*'Number of Hazard Events'!H30*HLOOKUP(AA$4,Assumptions!$B$2:$H$3,2,FALSE)</f>
        <v>0</v>
      </c>
      <c r="AB30" s="10">
        <f>HLOOKUP(AB$5,$AC$1:$AF$3,2,FALSE)*INDEX('Pop and Housing Units'!$J$4:$Q$115,MATCH('Relocation Components'!$B30,'Pop and Housing Units'!$Q$4:$Q$115,0),MATCH('Relocation Components'!AB$4,'Pop and Housing Units'!$J$4:$Q$4,0))*HLOOKUP(AB$4,$V$1:$AA$2,2,FALSE)*'Number of Hazard Events'!I30*HLOOKUP(AB$4,Assumptions!$B$2:$H$3,2,FALSE)</f>
        <v>2721981911.4254975</v>
      </c>
      <c r="AC30" s="10">
        <f>HLOOKUP(AC$5,$AC$1:$AF$3,2,FALSE)*INDEX('Pop and Housing Units'!$J$4:$Q$115,MATCH('Relocation Components'!$B30,'Pop and Housing Units'!$Q$4:$Q$115,0),MATCH('Relocation Components'!AC$4,'Pop and Housing Units'!$J$4:$Q$4,0))*HLOOKUP(AC$4,$V$1:$AA$2,2,FALSE)*'Number of Hazard Events'!J30*HLOOKUP(AC$4,Assumptions!$B$2:$H$3,2,FALSE)</f>
        <v>561200793.84096587</v>
      </c>
      <c r="AD30" s="10">
        <f>HLOOKUP(AD$5,$AC$1:$AF$3,2,FALSE)*INDEX('Pop and Housing Units'!$J$4:$Q$115,MATCH('Relocation Components'!$B30,'Pop and Housing Units'!$Q$4:$Q$115,0),MATCH('Relocation Components'!AD$4,'Pop and Housing Units'!$J$4:$Q$4,0))*HLOOKUP(AD$4,$V$1:$AA$2,2,FALSE)*'Number of Hazard Events'!K30*HLOOKUP(AD$4,Assumptions!$B$2:$H$3,2,FALSE)</f>
        <v>0</v>
      </c>
      <c r="AE30" s="10">
        <f>HLOOKUP(AE$5,$AC$1:$AF$3,2,FALSE)*INDEX('Pop and Housing Units'!$J$4:$Q$115,MATCH('Relocation Components'!$B30,'Pop and Housing Units'!$Q$4:$Q$115,0),MATCH('Relocation Components'!AE$4,'Pop and Housing Units'!$J$4:$Q$4,0))*HLOOKUP(AE$4,$V$1:$AA$2,2,FALSE)*'Number of Hazard Events'!L30*HLOOKUP(AE$4,Assumptions!$B$2:$H$3,2,FALSE)</f>
        <v>92347679.75840126</v>
      </c>
      <c r="AF30" s="10">
        <f>HLOOKUP(AF$5,$AC$1:$AF$3,2,FALSE)*INDEX('Pop and Housing Units'!$J$4:$Q$115,MATCH('Relocation Components'!$B30,'Pop and Housing Units'!$Q$4:$Q$115,0),MATCH('Relocation Components'!AF$4,'Pop and Housing Units'!$J$4:$Q$4,0))*HLOOKUP(AF$4,$V$1:$AA$2,2,FALSE)*'Number of Hazard Events'!M30*HLOOKUP(AF$4,Assumptions!$B$2:$H$3,2,FALSE)</f>
        <v>31844978.476414572</v>
      </c>
      <c r="AG30" s="10">
        <f>HLOOKUP(AG$5,$AC$1:$AF$3,2,FALSE)*INDEX('Pop and Housing Units'!$J$4:$Q$115,MATCH('Relocation Components'!$B30,'Pop and Housing Units'!$Q$4:$Q$115,0),MATCH('Relocation Components'!AG$4,'Pop and Housing Units'!$J$4:$Q$4,0))*HLOOKUP(AG$4,$V$1:$AA$2,2,FALSE)*'Number of Hazard Events'!N30*HLOOKUP(AG$4,Assumptions!$B$2:$H$3,2,FALSE)</f>
        <v>0</v>
      </c>
      <c r="AH30" s="10">
        <f>HLOOKUP(AH$5,$AC$1:$AF$3,2,FALSE)*INDEX('Pop and Housing Units'!$J$4:$Q$115,MATCH('Relocation Components'!$B30,'Pop and Housing Units'!$Q$4:$Q$115,0),MATCH('Relocation Components'!AH$4,'Pop and Housing Units'!$J$4:$Q$4,0))*HLOOKUP(AH$4,$V$1:$AA$2,2,FALSE)*'Number of Hazard Events'!O30*HLOOKUP(AH$4,Assumptions!$B$2:$H$3,2,FALSE)</f>
        <v>93557934.066228122</v>
      </c>
      <c r="AI30" s="10">
        <f>HLOOKUP(AI$5,$AC$1:$AF$3,2,FALSE)*INDEX('Pop and Housing Units'!$J$4:$Q$115,MATCH('Relocation Components'!$B30,'Pop and Housing Units'!$Q$4:$Q$115,0),MATCH('Relocation Components'!AI$4,'Pop and Housing Units'!$J$4:$Q$4,0))*HLOOKUP(AI$4,$V$1:$AA$2,2,FALSE)*'Number of Hazard Events'!P30*HLOOKUP(AI$4,Assumptions!$B$2:$H$3,2,FALSE)</f>
        <v>33582998.51981087</v>
      </c>
      <c r="AJ30" s="10">
        <f>HLOOKUP(AJ$5,$AC$1:$AF$3,2,FALSE)*INDEX('Pop and Housing Units'!$J$4:$Q$115,MATCH('Relocation Components'!$B30,'Pop and Housing Units'!$Q$4:$Q$115,0),MATCH('Relocation Components'!AJ$4,'Pop and Housing Units'!$J$4:$Q$4,0))*HLOOKUP(AJ$4,$V$1:$AA$2,2,FALSE)*'Number of Hazard Events'!Q30*HLOOKUP(AJ$4,Assumptions!$B$2:$H$3,2,FALSE)</f>
        <v>0</v>
      </c>
      <c r="AK30" s="10">
        <f>HLOOKUP(AK$5,$AC$1:$AF$3,2,FALSE)*INDEX('Pop and Housing Units'!$J$4:$Q$115,MATCH('Relocation Components'!$B30,'Pop and Housing Units'!$Q$4:$Q$115,0),MATCH('Relocation Components'!AK$4,'Pop and Housing Units'!$J$4:$Q$4,0))*HLOOKUP(AK$4,$V$1:$AA$2,2,FALSE)*'Number of Hazard Events'!R30*HLOOKUP(AK$4,Assumptions!$B$2:$H$3,2,FALSE)</f>
        <v>15906579.619198855</v>
      </c>
      <c r="AL30" s="10">
        <f>HLOOKUP(AL$5,$AC$1:$AF$3,2,FALSE)*INDEX('Pop and Housing Units'!$J$4:$Q$115,MATCH('Relocation Components'!$B30,'Pop and Housing Units'!$Q$4:$Q$115,0),MATCH('Relocation Components'!AL$4,'Pop and Housing Units'!$J$4:$Q$4,0))*HLOOKUP(AL$4,$V$1:$AA$2,2,FALSE)*'Number of Hazard Events'!S30*HLOOKUP(AL$4,Assumptions!$B$2:$H$3,2,FALSE)</f>
        <v>4477017.4424897423</v>
      </c>
      <c r="AM30" s="10">
        <f>HLOOKUP(AM$5,$AC$1:$AF$3,2,FALSE)*INDEX('Pop and Housing Units'!$J$4:$Q$115,MATCH('Relocation Components'!$B30,'Pop and Housing Units'!$Q$4:$Q$115,0),MATCH('Relocation Components'!AM$4,'Pop and Housing Units'!$J$4:$Q$4,0))*HLOOKUP(AM$4,$V$1:$AA$2,2,FALSE)*'Number of Hazard Events'!T30*HLOOKUP(AM$4,Assumptions!$B$2:$H$3,2,FALSE)</f>
        <v>0</v>
      </c>
      <c r="AN30" s="21">
        <f t="shared" si="2"/>
        <v>6649115950.2716246</v>
      </c>
      <c r="AO30" s="21">
        <f t="shared" si="3"/>
        <v>465233122.77445012</v>
      </c>
      <c r="AP30" s="21">
        <f t="shared" si="4"/>
        <v>148080881.93550587</v>
      </c>
      <c r="AQ30" s="21">
        <f t="shared" si="5"/>
        <v>0</v>
      </c>
      <c r="AR30" s="21">
        <f t="shared" si="6"/>
        <v>603834504.66270828</v>
      </c>
      <c r="AS30" s="21">
        <f t="shared" si="7"/>
        <v>175248716.33251399</v>
      </c>
      <c r="AT30" s="21">
        <f t="shared" si="8"/>
        <v>0</v>
      </c>
      <c r="AU30" s="21">
        <f t="shared" si="9"/>
        <v>1224891860.141474</v>
      </c>
      <c r="AV30" s="21">
        <f t="shared" si="10"/>
        <v>252540357.22843465</v>
      </c>
      <c r="AW30" s="21">
        <f t="shared" si="11"/>
        <v>0</v>
      </c>
      <c r="AX30" s="21">
        <f t="shared" si="12"/>
        <v>41556455.891280569</v>
      </c>
      <c r="AY30" s="21">
        <f t="shared" si="13"/>
        <v>14330240.314386558</v>
      </c>
      <c r="AZ30" s="21">
        <f t="shared" si="14"/>
        <v>0</v>
      </c>
      <c r="BA30" s="21">
        <f t="shared" si="15"/>
        <v>42101070.329802655</v>
      </c>
      <c r="BB30" s="21">
        <f t="shared" si="16"/>
        <v>15112349.333914893</v>
      </c>
      <c r="BC30" s="21">
        <f t="shared" si="17"/>
        <v>0</v>
      </c>
      <c r="BD30" s="21">
        <f t="shared" si="18"/>
        <v>7157960.8286394849</v>
      </c>
      <c r="BE30" s="21">
        <f t="shared" si="19"/>
        <v>2014657.8491203841</v>
      </c>
      <c r="BF30" s="21">
        <f t="shared" si="20"/>
        <v>0</v>
      </c>
      <c r="BG30" s="21">
        <f t="shared" si="21"/>
        <v>2992102177.622231</v>
      </c>
      <c r="BI30" s="21">
        <f t="shared" si="22"/>
        <v>1521622249.0985496</v>
      </c>
      <c r="BJ30" s="21">
        <f t="shared" si="23"/>
        <v>480671806.33930349</v>
      </c>
      <c r="BK30" s="21">
        <f t="shared" si="24"/>
        <v>737652.81705349777</v>
      </c>
      <c r="BL30" s="21">
        <f t="shared" si="25"/>
        <v>2165296529.7300601</v>
      </c>
      <c r="BM30" s="21">
        <f t="shared" si="26"/>
        <v>571584213.53468466</v>
      </c>
      <c r="BN30" s="21">
        <f t="shared" si="27"/>
        <v>1418035.437183951</v>
      </c>
      <c r="BO30" s="21">
        <f t="shared" si="28"/>
        <v>3982771367.1474619</v>
      </c>
      <c r="BP30" s="21">
        <f t="shared" si="29"/>
        <v>816226102.23260057</v>
      </c>
      <c r="BQ30" s="21">
        <f t="shared" si="30"/>
        <v>948425.23340720718</v>
      </c>
      <c r="BR30" s="21">
        <f t="shared" si="31"/>
        <v>156359620.61138952</v>
      </c>
      <c r="BS30" s="21">
        <f t="shared" si="32"/>
        <v>47012253.699856386</v>
      </c>
      <c r="BT30" s="21">
        <f t="shared" si="33"/>
        <v>307195.40612702467</v>
      </c>
      <c r="BU30" s="21">
        <f t="shared" si="34"/>
        <v>185960879.12208077</v>
      </c>
      <c r="BV30" s="21">
        <f t="shared" si="35"/>
        <v>49415156.494782314</v>
      </c>
      <c r="BW30" s="21">
        <f t="shared" si="36"/>
        <v>298829.13511224499</v>
      </c>
      <c r="BX30" s="21">
        <f t="shared" si="37"/>
        <v>25925857.65843834</v>
      </c>
      <c r="BY30" s="21">
        <f t="shared" si="38"/>
        <v>6842344.0156101268</v>
      </c>
      <c r="BZ30" s="21">
        <f t="shared" si="39"/>
        <v>192711.63805532202</v>
      </c>
    </row>
    <row r="31" spans="1:78">
      <c r="A31">
        <f t="shared" si="43"/>
        <v>0.02</v>
      </c>
      <c r="B31" s="18">
        <f t="shared" si="41"/>
        <v>2045</v>
      </c>
      <c r="C31" s="21">
        <f>IF(MOD($B31,10)=0,VLOOKUP($B31,'[1]R1 Analysis'!$B$45:$X$58,23,FALSE),(VLOOKUP(CEILING($B31,10),$B$6:$R$116,COLUMN()-1,FALSE)-VLOOKUP(FLOOR($B31,10),$B$6:$R$116,COLUMN()-1,FALSE))/10+C30)</f>
        <v>22622236.273742132</v>
      </c>
      <c r="D31" s="21">
        <f>IF(MOD($B31,10)=0,VLOOKUP($B31,'[1]R1 Analysis'!$B$45:$X$58,15,FALSE),(VLOOKUP(CEILING($B31,10),$B$6:$R$116,COLUMN()-1,FALSE)-VLOOKUP(FLOOR($B31,10),$B$6:$R$116,COLUMN()-1,FALSE))/10+D30)</f>
        <v>3535187.572404244</v>
      </c>
      <c r="E31" s="21">
        <f>IF(MOD($B31,10)=0,VLOOKUP($B31,'[1]R1 Analysis'!$B$45:$X$58,22,FALSE),(VLOOKUP(CEILING($B31,10),$B$6:$R$116,COLUMN()-1,FALSE)-VLOOKUP(FLOOR($B31,10),$B$6:$R$116,COLUMN()-1,FALSE))/10+E30)</f>
        <v>740378.73481481464</v>
      </c>
      <c r="F31" s="21">
        <f>IF(MOD($B31,10)=0,VLOOKUP($B31,'[1]R2 Analysis'!$B$45:$X$58,8,FALSE),(VLOOKUP(CEILING($B31,10),$B$6:$R$116,COLUMN()-1,FALSE)-VLOOKUP(FLOOR($B31,10),$B$6:$R$116,COLUMN()-1,FALSE))/10+F30)</f>
        <v>220412891.38952386</v>
      </c>
      <c r="G31" s="21">
        <f>IF(MOD($B31,10)=0,VLOOKUP($B31,'[1]R2 Analysis'!$B$45:$X$58,15,FALSE),(VLOOKUP(CEILING($B31,10),$B$6:$R$116,COLUMN()-1,FALSE)-VLOOKUP(FLOOR($B31,10),$B$6:$R$116,COLUMN()-1,FALSE))/10+G30)</f>
        <v>6919279.8320930237</v>
      </c>
      <c r="H31" s="21">
        <f>IF(MOD($B31,10)=0,VLOOKUP($B31,'[1]R2 Analysis'!$B$45:$X$58,22,FALSE),(VLOOKUP(CEILING($B31,10),$B$6:$R$116,COLUMN()-1,FALSE)-VLOOKUP(FLOOR($B31,10),$B$6:$R$116,COLUMN()-1,FALSE))/10+H30)</f>
        <v>1423271.0206913585</v>
      </c>
      <c r="I31" s="21">
        <f>IF(MOD($B31,10)=0,VLOOKUP($B31,'[1]R3 Analysis'!$B$45:$X$58,8,FALSE),(VLOOKUP(CEILING($B31,10),$B$6:$R$116,COLUMN()-1,FALSE)-VLOOKUP(FLOOR($B31,10),$B$6:$R$116,COLUMN()-1,FALSE))/10+I30)</f>
        <v>36031077.878645159</v>
      </c>
      <c r="J31" s="21">
        <f>IF(MOD($B31,10)=0,VLOOKUP($B31,'[1]R3 Analysis'!$B$45:$X$58,15,FALSE),(VLOOKUP(CEILING($B31,10),$B$6:$R$116,COLUMN()-1,FALSE)-VLOOKUP(FLOOR($B31,10),$B$6:$R$116,COLUMN()-1,FALSE))/10+J30)</f>
        <v>2494098.7500000009</v>
      </c>
      <c r="K31" s="21">
        <f>IF(MOD($B31,10)=0,VLOOKUP($B31,'[1]R3 Analysis'!$B$45:$X$58,22,FALSE),(VLOOKUP(CEILING($B31,10),$B$6:$R$116,COLUMN()-1,FALSE)-VLOOKUP(FLOOR($B31,10),$B$6:$R$116,COLUMN()-1,FALSE))/10+K30)</f>
        <v>951930.22925675672</v>
      </c>
      <c r="L31" s="21">
        <f>IF(MOD($B31,10)=0,VLOOKUP($B31,'[1]R4 Analysis'!$B$45:$X$58,8,FALSE),(VLOOKUP(CEILING($B31,10),$B$6:$R$116,COLUMN()-1,FALSE)-VLOOKUP(FLOOR($B31,10),$B$6:$R$116,COLUMN()-1,FALSE))/10+L30)</f>
        <v>22536914.834649034</v>
      </c>
      <c r="M31" s="21">
        <f>IF(MOD($B31,10)=0,VLOOKUP($B31,'[1]R4 Analysis'!$B$45:$X$58,15,FALSE),(VLOOKUP(CEILING($B31,10),$B$6:$R$116,COLUMN()-1,FALSE)-VLOOKUP(FLOOR($B31,10),$B$6:$R$116,COLUMN()-1,FALSE))/10+M30)</f>
        <v>840089.78098611103</v>
      </c>
      <c r="N31" s="21">
        <f>IF(MOD($B31,10)=0,VLOOKUP($B31,'[1]R4 Analysis'!$B$45:$X$58,22,FALSE),(VLOOKUP(CEILING($B31,10),$B$6:$R$116,COLUMN()-1,FALSE)-VLOOKUP(FLOOR($B31,10),$B$6:$R$116,COLUMN()-1,FALSE))/10+N30)</f>
        <v>308331.88001273898</v>
      </c>
      <c r="O31" s="21">
        <f>IF(MOD($B31,10)=0,VLOOKUP($B31,'[1]R5 Analysis'!$B$45:$X$58,8,FALSE),(VLOOKUP(CEILING($B31,10),$B$6:$R$116,COLUMN()-1,FALSE)-VLOOKUP(FLOOR($B31,10),$B$6:$R$116,COLUMN()-1,FALSE))/10+O30)</f>
        <v>50487882.714999996</v>
      </c>
      <c r="P31" s="21">
        <f>IF(MOD($B31,10)=0,VLOOKUP($B31,'[1]R5 Analysis'!$B$45:$X$58,15,FALSE),(VLOOKUP(CEILING($B31,10),$B$6:$R$116,COLUMN()-1,FALSE)-VLOOKUP(FLOOR($B31,10),$B$6:$R$116,COLUMN()-1,FALSE))/10+P30)</f>
        <v>722456.9436358622</v>
      </c>
      <c r="Q31" s="21">
        <f>IF(MOD($B31,10)=0,VLOOKUP($B31,'[1]R5 Analysis'!$B$45:$X$58,22,FALSE),(VLOOKUP(CEILING($B31,10),$B$6:$R$116,COLUMN()-1,FALSE)-VLOOKUP(FLOOR($B31,10),$B$6:$R$116,COLUMN()-1,FALSE))/10+Q30)</f>
        <v>299933.07906122459</v>
      </c>
      <c r="R31" s="21">
        <f>IF(MOD($B31,10)=0,VLOOKUP($B31,'[1]R6 Analysis'!$B$45:$X$58,8,FALSE),(VLOOKUP(CEILING($B31,10),$B$6:$R$116,COLUMN()-1,FALSE)-VLOOKUP(FLOOR($B31,10),$B$6:$R$116,COLUMN()-1,FALSE))/10+R30)</f>
        <v>2871976.0909374999</v>
      </c>
      <c r="S31" s="21">
        <f>IF(MOD($B31,10)=0,VLOOKUP($B31,'[1]R6 Analysis'!$B$45:$X$58,15,FALSE),(VLOOKUP(CEILING($B31,10),$B$6:$T$116,COLUMN()-1,FALSE)-VLOOKUP(FLOOR($B31,10),$B$6:$T$116,COLUMN()-1,FALSE))/10+S30)</f>
        <v>351957.94724999997</v>
      </c>
      <c r="T31" s="21">
        <f>IF(MOD($B31,10)=0,VLOOKUP($B31,'[1]R6 Analysis'!$B$45:$X$58,22,FALSE),(VLOOKUP(CEILING($B31,10),$B$6:$T$116,COLUMN()-1,FALSE)-VLOOKUP(FLOOR($B31,10),$B$6:$T$116,COLUMN()-1,FALSE))/10+T30)</f>
        <v>193424.42488067795</v>
      </c>
      <c r="U31" s="21">
        <f t="shared" si="40"/>
        <v>373743319.37758452</v>
      </c>
      <c r="V31" s="10">
        <f>HLOOKUP(V$5,$AC$1:$AF$3,2,FALSE)*INDEX('Pop and Housing Units'!$J$4:$Q$115,MATCH('Relocation Components'!$B31,'Pop and Housing Units'!$Q$4:$Q$115,0),MATCH('Relocation Components'!V$4,'Pop and Housing Units'!$J$4:$Q$4,0))*HLOOKUP(V$4,$V$1:$AA$2,2,FALSE)*'Number of Hazard Events'!C31*HLOOKUP(V$4,Assumptions!$B$2:$H$3,2,FALSE)</f>
        <v>1060720148.9435064</v>
      </c>
      <c r="W31" s="10">
        <f>HLOOKUP(W$5,$AC$1:$AF$3,2,FALSE)*INDEX('Pop and Housing Units'!$J$4:$Q$115,MATCH('Relocation Components'!$B31,'Pop and Housing Units'!$Q$4:$Q$115,0),MATCH('Relocation Components'!W$4,'Pop and Housing Units'!$J$4:$Q$4,0))*HLOOKUP(W$4,$V$1:$AA$2,2,FALSE)*'Number of Hazard Events'!D31*HLOOKUP(W$4,Assumptions!$B$2:$H$3,2,FALSE)</f>
        <v>337584142.96580869</v>
      </c>
      <c r="X31" s="10">
        <f>HLOOKUP(X$5,$AC$1:$AF$3,2,FALSE)*INDEX('Pop and Housing Units'!$J$4:$Q$115,MATCH('Relocation Components'!$B31,'Pop and Housing Units'!$Q$4:$Q$115,0),MATCH('Relocation Components'!X$4,'Pop and Housing Units'!$J$4:$Q$4,0))*HLOOKUP(X$4,$V$1:$AA$2,2,FALSE)*'Number of Hazard Events'!E31*HLOOKUP(X$4,Assumptions!$B$2:$H$3,2,FALSE)</f>
        <v>0</v>
      </c>
      <c r="Y31" s="10">
        <f>HLOOKUP(Y$5,$AC$1:$AF$3,2,FALSE)*INDEX('Pop and Housing Units'!$J$4:$Q$115,MATCH('Relocation Components'!$B31,'Pop and Housing Units'!$Q$4:$Q$115,0),MATCH('Relocation Components'!Y$4,'Pop and Housing Units'!$J$4:$Q$4,0))*HLOOKUP(Y$4,$V$1:$AA$2,2,FALSE)*'Number of Hazard Events'!F31*HLOOKUP(Y$4,Assumptions!$B$2:$H$3,2,FALSE)</f>
        <v>1371167929.2662263</v>
      </c>
      <c r="Z31" s="10">
        <f>HLOOKUP(Z$5,$AC$1:$AF$3,2,FALSE)*INDEX('Pop and Housing Units'!$J$4:$Q$115,MATCH('Relocation Components'!$B31,'Pop and Housing Units'!$Q$4:$Q$115,0),MATCH('Relocation Components'!Z$4,'Pop and Housing Units'!$J$4:$Q$4,0))*HLOOKUP(Z$4,$V$1:$AA$2,2,FALSE)*'Number of Hazard Events'!G31*HLOOKUP(Z$4,Assumptions!$B$2:$H$3,2,FALSE)</f>
        <v>397954536.42087299</v>
      </c>
      <c r="AA31" s="10">
        <f>HLOOKUP(AA$5,$AC$1:$AF$3,2,FALSE)*INDEX('Pop and Housing Units'!$J$4:$Q$115,MATCH('Relocation Components'!$B31,'Pop and Housing Units'!$Q$4:$Q$115,0),MATCH('Relocation Components'!AA$4,'Pop and Housing Units'!$J$4:$Q$4,0))*HLOOKUP(AA$4,$V$1:$AA$2,2,FALSE)*'Number of Hazard Events'!H31*HLOOKUP(AA$4,Assumptions!$B$2:$H$3,2,FALSE)</f>
        <v>0</v>
      </c>
      <c r="AB31" s="10">
        <f>HLOOKUP(AB$5,$AC$1:$AF$3,2,FALSE)*INDEX('Pop and Housing Units'!$J$4:$Q$115,MATCH('Relocation Components'!$B31,'Pop and Housing Units'!$Q$4:$Q$115,0),MATCH('Relocation Components'!AB$4,'Pop and Housing Units'!$J$4:$Q$4,0))*HLOOKUP(AB$4,$V$1:$AA$2,2,FALSE)*'Number of Hazard Events'!I31*HLOOKUP(AB$4,Assumptions!$B$2:$H$3,2,FALSE)</f>
        <v>2792111894.1941309</v>
      </c>
      <c r="AC31" s="10">
        <f>HLOOKUP(AC$5,$AC$1:$AF$3,2,FALSE)*INDEX('Pop and Housing Units'!$J$4:$Q$115,MATCH('Relocation Components'!$B31,'Pop and Housing Units'!$Q$4:$Q$115,0),MATCH('Relocation Components'!AC$4,'Pop and Housing Units'!$J$4:$Q$4,0))*HLOOKUP(AC$4,$V$1:$AA$2,2,FALSE)*'Number of Hazard Events'!J31*HLOOKUP(AC$4,Assumptions!$B$2:$H$3,2,FALSE)</f>
        <v>575638394.83195388</v>
      </c>
      <c r="AD31" s="10">
        <f>HLOOKUP(AD$5,$AC$1:$AF$3,2,FALSE)*INDEX('Pop and Housing Units'!$J$4:$Q$115,MATCH('Relocation Components'!$B31,'Pop and Housing Units'!$Q$4:$Q$115,0),MATCH('Relocation Components'!AD$4,'Pop and Housing Units'!$J$4:$Q$4,0))*HLOOKUP(AD$4,$V$1:$AA$2,2,FALSE)*'Number of Hazard Events'!K31*HLOOKUP(AD$4,Assumptions!$B$2:$H$3,2,FALSE)</f>
        <v>0</v>
      </c>
      <c r="AE31" s="10">
        <f>HLOOKUP(AE$5,$AC$1:$AF$3,2,FALSE)*INDEX('Pop and Housing Units'!$J$4:$Q$115,MATCH('Relocation Components'!$B31,'Pop and Housing Units'!$Q$4:$Q$115,0),MATCH('Relocation Components'!AE$4,'Pop and Housing Units'!$J$4:$Q$4,0))*HLOOKUP(AE$4,$V$1:$AA$2,2,FALSE)*'Number of Hazard Events'!L31*HLOOKUP(AE$4,Assumptions!$B$2:$H$3,2,FALSE)</f>
        <v>93345526.311079547</v>
      </c>
      <c r="AF31" s="10">
        <f>HLOOKUP(AF$5,$AC$1:$AF$3,2,FALSE)*INDEX('Pop and Housing Units'!$J$4:$Q$115,MATCH('Relocation Components'!$B31,'Pop and Housing Units'!$Q$4:$Q$115,0),MATCH('Relocation Components'!AF$4,'Pop and Housing Units'!$J$4:$Q$4,0))*HLOOKUP(AF$4,$V$1:$AA$2,2,FALSE)*'Number of Hazard Events'!M31*HLOOKUP(AF$4,Assumptions!$B$2:$H$3,2,FALSE)</f>
        <v>32189822.835223511</v>
      </c>
      <c r="AG31" s="10">
        <f>HLOOKUP(AG$5,$AC$1:$AF$3,2,FALSE)*INDEX('Pop and Housing Units'!$J$4:$Q$115,MATCH('Relocation Components'!$B31,'Pop and Housing Units'!$Q$4:$Q$115,0),MATCH('Relocation Components'!AG$4,'Pop and Housing Units'!$J$4:$Q$4,0))*HLOOKUP(AG$4,$V$1:$AA$2,2,FALSE)*'Number of Hazard Events'!N31*HLOOKUP(AG$4,Assumptions!$B$2:$H$3,2,FALSE)</f>
        <v>0</v>
      </c>
      <c r="AH31" s="10">
        <f>HLOOKUP(AH$5,$AC$1:$AF$3,2,FALSE)*INDEX('Pop and Housing Units'!$J$4:$Q$115,MATCH('Relocation Components'!$B31,'Pop and Housing Units'!$Q$4:$Q$115,0),MATCH('Relocation Components'!AH$4,'Pop and Housing Units'!$J$4:$Q$4,0))*HLOOKUP(AH$4,$V$1:$AA$2,2,FALSE)*'Number of Hazard Events'!O31*HLOOKUP(AH$4,Assumptions!$B$2:$H$3,2,FALSE)</f>
        <v>94633905.314031944</v>
      </c>
      <c r="AI31" s="10">
        <f>HLOOKUP(AI$5,$AC$1:$AF$3,2,FALSE)*INDEX('Pop and Housing Units'!$J$4:$Q$115,MATCH('Relocation Components'!$B31,'Pop and Housing Units'!$Q$4:$Q$115,0),MATCH('Relocation Components'!AI$4,'Pop and Housing Units'!$J$4:$Q$4,0))*HLOOKUP(AI$4,$V$1:$AA$2,2,FALSE)*'Number of Hazard Events'!P31*HLOOKUP(AI$4,Assumptions!$B$2:$H$3,2,FALSE)</f>
        <v>33968591.275878817</v>
      </c>
      <c r="AJ31" s="10">
        <f>HLOOKUP(AJ$5,$AC$1:$AF$3,2,FALSE)*INDEX('Pop and Housing Units'!$J$4:$Q$115,MATCH('Relocation Components'!$B31,'Pop and Housing Units'!$Q$4:$Q$115,0),MATCH('Relocation Components'!AJ$4,'Pop and Housing Units'!$J$4:$Q$4,0))*HLOOKUP(AJ$4,$V$1:$AA$2,2,FALSE)*'Number of Hazard Events'!Q31*HLOOKUP(AJ$4,Assumptions!$B$2:$H$3,2,FALSE)</f>
        <v>0</v>
      </c>
      <c r="AK31" s="10">
        <f>HLOOKUP(AK$5,$AC$1:$AF$3,2,FALSE)*INDEX('Pop and Housing Units'!$J$4:$Q$115,MATCH('Relocation Components'!$B31,'Pop and Housing Units'!$Q$4:$Q$115,0),MATCH('Relocation Components'!AK$4,'Pop and Housing Units'!$J$4:$Q$4,0))*HLOOKUP(AK$4,$V$1:$AA$2,2,FALSE)*'Number of Hazard Events'!R31*HLOOKUP(AK$4,Assumptions!$B$2:$H$3,2,FALSE)</f>
        <v>16125175.963876467</v>
      </c>
      <c r="AL31" s="10">
        <f>HLOOKUP(AL$5,$AC$1:$AF$3,2,FALSE)*INDEX('Pop and Housing Units'!$J$4:$Q$115,MATCH('Relocation Components'!$B31,'Pop and Housing Units'!$Q$4:$Q$115,0),MATCH('Relocation Components'!AL$4,'Pop and Housing Units'!$J$4:$Q$4,0))*HLOOKUP(AL$4,$V$1:$AA$2,2,FALSE)*'Number of Hazard Events'!S31*HLOOKUP(AL$4,Assumptions!$B$2:$H$3,2,FALSE)</f>
        <v>4538322.7197301779</v>
      </c>
      <c r="AM31" s="10">
        <f>HLOOKUP(AM$5,$AC$1:$AF$3,2,FALSE)*INDEX('Pop and Housing Units'!$J$4:$Q$115,MATCH('Relocation Components'!$B31,'Pop and Housing Units'!$Q$4:$Q$115,0),MATCH('Relocation Components'!AM$4,'Pop and Housing Units'!$J$4:$Q$4,0))*HLOOKUP(AM$4,$V$1:$AA$2,2,FALSE)*'Number of Hazard Events'!T31*HLOOKUP(AM$4,Assumptions!$B$2:$H$3,2,FALSE)</f>
        <v>0</v>
      </c>
      <c r="AN31" s="21">
        <f t="shared" si="2"/>
        <v>6809978391.0423203</v>
      </c>
      <c r="AO31" s="21">
        <f t="shared" si="3"/>
        <v>477324067.02457786</v>
      </c>
      <c r="AP31" s="21">
        <f t="shared" si="4"/>
        <v>151912864.33461392</v>
      </c>
      <c r="AQ31" s="21">
        <f t="shared" si="5"/>
        <v>0</v>
      </c>
      <c r="AR31" s="21">
        <f t="shared" si="6"/>
        <v>617025568.16980183</v>
      </c>
      <c r="AS31" s="21">
        <f t="shared" si="7"/>
        <v>179079541.38939285</v>
      </c>
      <c r="AT31" s="21">
        <f t="shared" si="8"/>
        <v>0</v>
      </c>
      <c r="AU31" s="21">
        <f t="shared" si="9"/>
        <v>1256450352.3873589</v>
      </c>
      <c r="AV31" s="21">
        <f t="shared" si="10"/>
        <v>259037277.67437926</v>
      </c>
      <c r="AW31" s="21">
        <f t="shared" si="11"/>
        <v>0</v>
      </c>
      <c r="AX31" s="21">
        <f t="shared" si="12"/>
        <v>42005486.839985795</v>
      </c>
      <c r="AY31" s="21">
        <f t="shared" si="13"/>
        <v>14485420.275850581</v>
      </c>
      <c r="AZ31" s="21">
        <f t="shared" si="14"/>
        <v>0</v>
      </c>
      <c r="BA31" s="21">
        <f t="shared" si="15"/>
        <v>42585257.391314372</v>
      </c>
      <c r="BB31" s="21">
        <f t="shared" si="16"/>
        <v>15285866.074145468</v>
      </c>
      <c r="BC31" s="21">
        <f t="shared" si="17"/>
        <v>0</v>
      </c>
      <c r="BD31" s="21">
        <f t="shared" si="18"/>
        <v>7256329.1837444101</v>
      </c>
      <c r="BE31" s="21">
        <f t="shared" si="19"/>
        <v>2042245.2238785801</v>
      </c>
      <c r="BF31" s="21">
        <f t="shared" si="20"/>
        <v>0</v>
      </c>
      <c r="BG31" s="21">
        <f t="shared" si="21"/>
        <v>3064490275.9690437</v>
      </c>
      <c r="BI31" s="21">
        <f t="shared" si="22"/>
        <v>1560666452.2418265</v>
      </c>
      <c r="BJ31" s="21">
        <f t="shared" si="23"/>
        <v>493032194.87282687</v>
      </c>
      <c r="BK31" s="21">
        <f t="shared" si="24"/>
        <v>740378.73481481464</v>
      </c>
      <c r="BL31" s="21">
        <f t="shared" si="25"/>
        <v>2208606388.825552</v>
      </c>
      <c r="BM31" s="21">
        <f t="shared" si="26"/>
        <v>583953357.64235878</v>
      </c>
      <c r="BN31" s="21">
        <f t="shared" si="27"/>
        <v>1423271.0206913585</v>
      </c>
      <c r="BO31" s="21">
        <f t="shared" si="28"/>
        <v>4084593324.4601345</v>
      </c>
      <c r="BP31" s="21">
        <f t="shared" si="29"/>
        <v>837169771.25633311</v>
      </c>
      <c r="BQ31" s="21">
        <f t="shared" si="30"/>
        <v>951930.22925675672</v>
      </c>
      <c r="BR31" s="21">
        <f t="shared" si="31"/>
        <v>157887927.98571438</v>
      </c>
      <c r="BS31" s="21">
        <f t="shared" si="32"/>
        <v>47515332.892060198</v>
      </c>
      <c r="BT31" s="21">
        <f t="shared" si="33"/>
        <v>308331.88001273898</v>
      </c>
      <c r="BU31" s="21">
        <f t="shared" si="34"/>
        <v>187707045.42034632</v>
      </c>
      <c r="BV31" s="21">
        <f t="shared" si="35"/>
        <v>49976914.293660142</v>
      </c>
      <c r="BW31" s="21">
        <f t="shared" si="36"/>
        <v>299933.07906122459</v>
      </c>
      <c r="BX31" s="21">
        <f t="shared" si="37"/>
        <v>26253481.238558378</v>
      </c>
      <c r="BY31" s="21">
        <f t="shared" si="38"/>
        <v>6932525.8908587582</v>
      </c>
      <c r="BZ31" s="21">
        <f t="shared" si="39"/>
        <v>193424.42488067795</v>
      </c>
    </row>
    <row r="32" spans="1:78">
      <c r="A32">
        <f t="shared" si="43"/>
        <v>0.02</v>
      </c>
      <c r="B32" s="18">
        <f t="shared" si="41"/>
        <v>2046</v>
      </c>
      <c r="C32" s="21">
        <f>IF(MOD($B32,10)=0,VLOOKUP($B32,'[1]R1 Analysis'!$B$45:$X$58,23,FALSE),(VLOOKUP(CEILING($B32,10),$B$6:$R$116,COLUMN()-1,FALSE)-VLOOKUP(FLOOR($B32,10),$B$6:$R$116,COLUMN()-1,FALSE))/10+C31)</f>
        <v>22706730.16660722</v>
      </c>
      <c r="D32" s="21">
        <f>IF(MOD($B32,10)=0,VLOOKUP($B32,'[1]R1 Analysis'!$B$45:$X$58,15,FALSE),(VLOOKUP(CEILING($B32,10),$B$6:$R$116,COLUMN()-1,FALSE)-VLOOKUP(FLOOR($B32,10),$B$6:$R$116,COLUMN()-1,FALSE))/10+D31)</f>
        <v>3548077.264357246</v>
      </c>
      <c r="E32" s="21">
        <f>IF(MOD($B32,10)=0,VLOOKUP($B32,'[1]R1 Analysis'!$B$45:$X$58,22,FALSE),(VLOOKUP(CEILING($B32,10),$B$6:$R$116,COLUMN()-1,FALSE)-VLOOKUP(FLOOR($B32,10),$B$6:$R$116,COLUMN()-1,FALSE))/10+E31)</f>
        <v>743104.65257613151</v>
      </c>
      <c r="F32" s="21">
        <f>IF(MOD($B32,10)=0,VLOOKUP($B32,'[1]R2 Analysis'!$B$45:$X$58,8,FALSE),(VLOOKUP(CEILING($B32,10),$B$6:$R$116,COLUMN()-1,FALSE)-VLOOKUP(FLOOR($B32,10),$B$6:$R$116,COLUMN()-1,FALSE))/10+F31)</f>
        <v>221218212.51771435</v>
      </c>
      <c r="G32" s="21">
        <f>IF(MOD($B32,10)=0,VLOOKUP($B32,'[1]R2 Analysis'!$B$45:$X$58,15,FALSE),(VLOOKUP(CEILING($B32,10),$B$6:$R$116,COLUMN()-1,FALSE)-VLOOKUP(FLOOR($B32,10),$B$6:$R$116,COLUMN()-1,FALSE))/10+G31)</f>
        <v>6944654.312046512</v>
      </c>
      <c r="H32" s="21">
        <f>IF(MOD($B32,10)=0,VLOOKUP($B32,'[1]R2 Analysis'!$B$45:$X$58,22,FALSE),(VLOOKUP(CEILING($B32,10),$B$6:$R$116,COLUMN()-1,FALSE)-VLOOKUP(FLOOR($B32,10),$B$6:$R$116,COLUMN()-1,FALSE))/10+H31)</f>
        <v>1428506.6041987659</v>
      </c>
      <c r="I32" s="21">
        <f>IF(MOD($B32,10)=0,VLOOKUP($B32,'[1]R3 Analysis'!$B$45:$X$58,8,FALSE),(VLOOKUP(CEILING($B32,10),$B$6:$R$116,COLUMN()-1,FALSE)-VLOOKUP(FLOOR($B32,10),$B$6:$R$116,COLUMN()-1,FALSE))/10+I31)</f>
        <v>36164560.176799998</v>
      </c>
      <c r="J32" s="21">
        <f>IF(MOD($B32,10)=0,VLOOKUP($B32,'[1]R3 Analysis'!$B$45:$X$58,15,FALSE),(VLOOKUP(CEILING($B32,10),$B$6:$R$116,COLUMN()-1,FALSE)-VLOOKUP(FLOOR($B32,10),$B$6:$R$116,COLUMN()-1,FALSE))/10+J31)</f>
        <v>2503246.3368000011</v>
      </c>
      <c r="K32" s="21">
        <f>IF(MOD($B32,10)=0,VLOOKUP($B32,'[1]R3 Analysis'!$B$45:$X$58,22,FALSE),(VLOOKUP(CEILING($B32,10),$B$6:$R$116,COLUMN()-1,FALSE)-VLOOKUP(FLOOR($B32,10),$B$6:$R$116,COLUMN()-1,FALSE))/10+K31)</f>
        <v>955435.22510630626</v>
      </c>
      <c r="L32" s="21">
        <f>IF(MOD($B32,10)=0,VLOOKUP($B32,'[1]R4 Analysis'!$B$45:$X$58,8,FALSE),(VLOOKUP(CEILING($B32,10),$B$6:$R$116,COLUMN()-1,FALSE)-VLOOKUP(FLOOR($B32,10),$B$6:$R$116,COLUMN()-1,FALSE))/10+L31)</f>
        <v>22618344.707590379</v>
      </c>
      <c r="M32" s="21">
        <f>IF(MOD($B32,10)=0,VLOOKUP($B32,'[1]R4 Analysis'!$B$45:$X$58,15,FALSE),(VLOOKUP(CEILING($B32,10),$B$6:$R$116,COLUMN()-1,FALSE)-VLOOKUP(FLOOR($B32,10),$B$6:$R$116,COLUMN()-1,FALSE))/10+M31)</f>
        <v>843144.65291696962</v>
      </c>
      <c r="N32" s="21">
        <f>IF(MOD($B32,10)=0,VLOOKUP($B32,'[1]R4 Analysis'!$B$45:$X$58,22,FALSE),(VLOOKUP(CEILING($B32,10),$B$6:$R$116,COLUMN()-1,FALSE)-VLOOKUP(FLOOR($B32,10),$B$6:$R$116,COLUMN()-1,FALSE))/10+N31)</f>
        <v>309468.35389845329</v>
      </c>
      <c r="O32" s="21">
        <f>IF(MOD($B32,10)=0,VLOOKUP($B32,'[1]R5 Analysis'!$B$45:$X$58,8,FALSE),(VLOOKUP(CEILING($B32,10),$B$6:$R$116,COLUMN()-1,FALSE)-VLOOKUP(FLOOR($B32,10),$B$6:$R$116,COLUMN()-1,FALSE))/10+O31)</f>
        <v>50673890.703949995</v>
      </c>
      <c r="P32" s="21">
        <f>IF(MOD($B32,10)=0,VLOOKUP($B32,'[1]R5 Analysis'!$B$45:$X$58,15,FALSE),(VLOOKUP(CEILING($B32,10),$B$6:$R$116,COLUMN()-1,FALSE)-VLOOKUP(FLOOR($B32,10),$B$6:$R$116,COLUMN()-1,FALSE))/10+P31)</f>
        <v>725105.24621517258</v>
      </c>
      <c r="Q32" s="21">
        <f>IF(MOD($B32,10)=0,VLOOKUP($B32,'[1]R5 Analysis'!$B$45:$X$58,22,FALSE),(VLOOKUP(CEILING($B32,10),$B$6:$R$116,COLUMN()-1,FALSE)-VLOOKUP(FLOOR($B32,10),$B$6:$R$116,COLUMN()-1,FALSE))/10+Q31)</f>
        <v>301037.0230102042</v>
      </c>
      <c r="R32" s="21">
        <f>IF(MOD($B32,10)=0,VLOOKUP($B32,'[1]R6 Analysis'!$B$45:$X$58,8,FALSE),(VLOOKUP(CEILING($B32,10),$B$6:$R$116,COLUMN()-1,FALSE)-VLOOKUP(FLOOR($B32,10),$B$6:$R$116,COLUMN()-1,FALSE))/10+R31)</f>
        <v>2882634.9712749999</v>
      </c>
      <c r="S32" s="21">
        <f>IF(MOD($B32,10)=0,VLOOKUP($B32,'[1]R6 Analysis'!$B$45:$X$58,15,FALSE),(VLOOKUP(CEILING($B32,10),$B$6:$T$116,COLUMN()-1,FALSE)-VLOOKUP(FLOOR($B32,10),$B$6:$T$116,COLUMN()-1,FALSE))/10+S31)</f>
        <v>353247.17049999995</v>
      </c>
      <c r="T32" s="21">
        <f>IF(MOD($B32,10)=0,VLOOKUP($B32,'[1]R6 Analysis'!$B$45:$X$58,22,FALSE),(VLOOKUP(CEILING($B32,10),$B$6:$T$116,COLUMN()-1,FALSE)-VLOOKUP(FLOOR($B32,10),$B$6:$T$116,COLUMN()-1,FALSE))/10+T31)</f>
        <v>194137.21170603388</v>
      </c>
      <c r="U32" s="21">
        <f t="shared" si="40"/>
        <v>375113537.29726863</v>
      </c>
      <c r="V32" s="10">
        <f>HLOOKUP(V$5,$AC$1:$AF$3,2,FALSE)*INDEX('Pop and Housing Units'!$J$4:$Q$115,MATCH('Relocation Components'!$B32,'Pop and Housing Units'!$Q$4:$Q$115,0),MATCH('Relocation Components'!V$4,'Pop and Housing Units'!$J$4:$Q$4,0))*HLOOKUP(V$4,$V$1:$AA$2,2,FALSE)*'Number of Hazard Events'!C32*HLOOKUP(V$4,Assumptions!$B$2:$H$3,2,FALSE)</f>
        <v>1088914525.833452</v>
      </c>
      <c r="W32" s="10">
        <f>HLOOKUP(W$5,$AC$1:$AF$3,2,FALSE)*INDEX('Pop and Housing Units'!$J$4:$Q$115,MATCH('Relocation Components'!$B32,'Pop and Housing Units'!$Q$4:$Q$115,0),MATCH('Relocation Components'!W$4,'Pop and Housing Units'!$J$4:$Q$4,0))*HLOOKUP(W$4,$V$1:$AA$2,2,FALSE)*'Number of Hazard Events'!D32*HLOOKUP(W$4,Assumptions!$B$2:$H$3,2,FALSE)</f>
        <v>346519926.80296767</v>
      </c>
      <c r="X32" s="10">
        <f>HLOOKUP(X$5,$AC$1:$AF$3,2,FALSE)*INDEX('Pop and Housing Units'!$J$4:$Q$115,MATCH('Relocation Components'!$B32,'Pop and Housing Units'!$Q$4:$Q$115,0),MATCH('Relocation Components'!X$4,'Pop and Housing Units'!$J$4:$Q$4,0))*HLOOKUP(X$4,$V$1:$AA$2,2,FALSE)*'Number of Hazard Events'!E32*HLOOKUP(X$4,Assumptions!$B$2:$H$3,2,FALSE)</f>
        <v>0</v>
      </c>
      <c r="Y32" s="10">
        <f>HLOOKUP(Y$5,$AC$1:$AF$3,2,FALSE)*INDEX('Pop and Housing Units'!$J$4:$Q$115,MATCH('Relocation Components'!$B32,'Pop and Housing Units'!$Q$4:$Q$115,0),MATCH('Relocation Components'!Y$4,'Pop and Housing Units'!$J$4:$Q$4,0))*HLOOKUP(Y$4,$V$1:$AA$2,2,FALSE)*'Number of Hazard Events'!F32*HLOOKUP(Y$4,Assumptions!$B$2:$H$3,2,FALSE)</f>
        <v>1401883745.8716667</v>
      </c>
      <c r="Z32" s="10">
        <f>HLOOKUP(Z$5,$AC$1:$AF$3,2,FALSE)*INDEX('Pop and Housing Units'!$J$4:$Q$115,MATCH('Relocation Components'!$B32,'Pop and Housing Units'!$Q$4:$Q$115,0),MATCH('Relocation Components'!Z$4,'Pop and Housing Units'!$J$4:$Q$4,0))*HLOOKUP(Z$4,$V$1:$AA$2,2,FALSE)*'Number of Hazard Events'!G32*HLOOKUP(Z$4,Assumptions!$B$2:$H$3,2,FALSE)</f>
        <v>406874679.45629555</v>
      </c>
      <c r="AA32" s="10">
        <f>HLOOKUP(AA$5,$AC$1:$AF$3,2,FALSE)*INDEX('Pop and Housing Units'!$J$4:$Q$115,MATCH('Relocation Components'!$B32,'Pop and Housing Units'!$Q$4:$Q$115,0),MATCH('Relocation Components'!AA$4,'Pop and Housing Units'!$J$4:$Q$4,0))*HLOOKUP(AA$4,$V$1:$AA$2,2,FALSE)*'Number of Hazard Events'!H32*HLOOKUP(AA$4,Assumptions!$B$2:$H$3,2,FALSE)</f>
        <v>0</v>
      </c>
      <c r="AB32" s="10">
        <f>HLOOKUP(AB$5,$AC$1:$AF$3,2,FALSE)*INDEX('Pop and Housing Units'!$J$4:$Q$115,MATCH('Relocation Components'!$B32,'Pop and Housing Units'!$Q$4:$Q$115,0),MATCH('Relocation Components'!AB$4,'Pop and Housing Units'!$J$4:$Q$4,0))*HLOOKUP(AB$4,$V$1:$AA$2,2,FALSE)*'Number of Hazard Events'!I32*HLOOKUP(AB$4,Assumptions!$B$2:$H$3,2,FALSE)</f>
        <v>2865697606.5722423</v>
      </c>
      <c r="AC32" s="10">
        <f>HLOOKUP(AC$5,$AC$1:$AF$3,2,FALSE)*INDEX('Pop and Housing Units'!$J$4:$Q$115,MATCH('Relocation Components'!$B32,'Pop and Housing Units'!$Q$4:$Q$115,0),MATCH('Relocation Components'!AC$4,'Pop and Housing Units'!$J$4:$Q$4,0))*HLOOKUP(AC$4,$V$1:$AA$2,2,FALSE)*'Number of Hazard Events'!J32*HLOOKUP(AC$4,Assumptions!$B$2:$H$3,2,FALSE)</f>
        <v>590787512.43996656</v>
      </c>
      <c r="AD32" s="10">
        <f>HLOOKUP(AD$5,$AC$1:$AF$3,2,FALSE)*INDEX('Pop and Housing Units'!$J$4:$Q$115,MATCH('Relocation Components'!$B32,'Pop and Housing Units'!$Q$4:$Q$115,0),MATCH('Relocation Components'!AD$4,'Pop and Housing Units'!$J$4:$Q$4,0))*HLOOKUP(AD$4,$V$1:$AA$2,2,FALSE)*'Number of Hazard Events'!K32*HLOOKUP(AD$4,Assumptions!$B$2:$H$3,2,FALSE)</f>
        <v>0</v>
      </c>
      <c r="AE32" s="10">
        <f>HLOOKUP(AE$5,$AC$1:$AF$3,2,FALSE)*INDEX('Pop and Housing Units'!$J$4:$Q$115,MATCH('Relocation Components'!$B32,'Pop and Housing Units'!$Q$4:$Q$115,0),MATCH('Relocation Components'!AE$4,'Pop and Housing Units'!$J$4:$Q$4,0))*HLOOKUP(AE$4,$V$1:$AA$2,2,FALSE)*'Number of Hazard Events'!L32*HLOOKUP(AE$4,Assumptions!$B$2:$H$3,2,FALSE)</f>
        <v>94348163.705993429</v>
      </c>
      <c r="AF32" s="10">
        <f>HLOOKUP(AF$5,$AC$1:$AF$3,2,FALSE)*INDEX('Pop and Housing Units'!$J$4:$Q$115,MATCH('Relocation Components'!$B32,'Pop and Housing Units'!$Q$4:$Q$115,0),MATCH('Relocation Components'!AF$4,'Pop and Housing Units'!$J$4:$Q$4,0))*HLOOKUP(AF$4,$V$1:$AA$2,2,FALSE)*'Number of Hazard Events'!M32*HLOOKUP(AF$4,Assumptions!$B$2:$H$3,2,FALSE)</f>
        <v>32536329.898102444</v>
      </c>
      <c r="AG32" s="10">
        <f>HLOOKUP(AG$5,$AC$1:$AF$3,2,FALSE)*INDEX('Pop and Housing Units'!$J$4:$Q$115,MATCH('Relocation Components'!$B32,'Pop and Housing Units'!$Q$4:$Q$115,0),MATCH('Relocation Components'!AG$4,'Pop and Housing Units'!$J$4:$Q$4,0))*HLOOKUP(AG$4,$V$1:$AA$2,2,FALSE)*'Number of Hazard Events'!N32*HLOOKUP(AG$4,Assumptions!$B$2:$H$3,2,FALSE)</f>
        <v>0</v>
      </c>
      <c r="AH32" s="10">
        <f>HLOOKUP(AH$5,$AC$1:$AF$3,2,FALSE)*INDEX('Pop and Housing Units'!$J$4:$Q$115,MATCH('Relocation Components'!$B32,'Pop and Housing Units'!$Q$4:$Q$115,0),MATCH('Relocation Components'!AH$4,'Pop and Housing Units'!$J$4:$Q$4,0))*HLOOKUP(AH$4,$V$1:$AA$2,2,FALSE)*'Number of Hazard Events'!O32*HLOOKUP(AH$4,Assumptions!$B$2:$H$3,2,FALSE)</f>
        <v>95715255.579399332</v>
      </c>
      <c r="AI32" s="10">
        <f>HLOOKUP(AI$5,$AC$1:$AF$3,2,FALSE)*INDEX('Pop and Housing Units'!$J$4:$Q$115,MATCH('Relocation Components'!$B32,'Pop and Housing Units'!$Q$4:$Q$115,0),MATCH('Relocation Components'!AI$4,'Pop and Housing Units'!$J$4:$Q$4,0))*HLOOKUP(AI$4,$V$1:$AA$2,2,FALSE)*'Number of Hazard Events'!P32*HLOOKUP(AI$4,Assumptions!$B$2:$H$3,2,FALSE)</f>
        <v>34356105.109648027</v>
      </c>
      <c r="AJ32" s="10">
        <f>HLOOKUP(AJ$5,$AC$1:$AF$3,2,FALSE)*INDEX('Pop and Housing Units'!$J$4:$Q$115,MATCH('Relocation Components'!$B32,'Pop and Housing Units'!$Q$4:$Q$115,0),MATCH('Relocation Components'!AJ$4,'Pop and Housing Units'!$J$4:$Q$4,0))*HLOOKUP(AJ$4,$V$1:$AA$2,2,FALSE)*'Number of Hazard Events'!Q32*HLOOKUP(AJ$4,Assumptions!$B$2:$H$3,2,FALSE)</f>
        <v>0</v>
      </c>
      <c r="AK32" s="10">
        <f>HLOOKUP(AK$5,$AC$1:$AF$3,2,FALSE)*INDEX('Pop and Housing Units'!$J$4:$Q$115,MATCH('Relocation Components'!$B32,'Pop and Housing Units'!$Q$4:$Q$115,0),MATCH('Relocation Components'!AK$4,'Pop and Housing Units'!$J$4:$Q$4,0))*HLOOKUP(AK$4,$V$1:$AA$2,2,FALSE)*'Number of Hazard Events'!R32*HLOOKUP(AK$4,Assumptions!$B$2:$H$3,2,FALSE)</f>
        <v>16346632.670735033</v>
      </c>
      <c r="AL32" s="10">
        <f>HLOOKUP(AL$5,$AC$1:$AF$3,2,FALSE)*INDEX('Pop and Housing Units'!$J$4:$Q$115,MATCH('Relocation Components'!$B32,'Pop and Housing Units'!$Q$4:$Q$115,0),MATCH('Relocation Components'!AL$4,'Pop and Housing Units'!$J$4:$Q$4,0))*HLOOKUP(AL$4,$V$1:$AA$2,2,FALSE)*'Number of Hazard Events'!S32*HLOOKUP(AL$4,Assumptions!$B$2:$H$3,2,FALSE)</f>
        <v>4600428.6686333148</v>
      </c>
      <c r="AM32" s="10">
        <f>HLOOKUP(AM$5,$AC$1:$AF$3,2,FALSE)*INDEX('Pop and Housing Units'!$J$4:$Q$115,MATCH('Relocation Components'!$B32,'Pop and Housing Units'!$Q$4:$Q$115,0),MATCH('Relocation Components'!AM$4,'Pop and Housing Units'!$J$4:$Q$4,0))*HLOOKUP(AM$4,$V$1:$AA$2,2,FALSE)*'Number of Hazard Events'!T32*HLOOKUP(AM$4,Assumptions!$B$2:$H$3,2,FALSE)</f>
        <v>0</v>
      </c>
      <c r="AN32" s="21">
        <f t="shared" si="2"/>
        <v>6978580912.6091022</v>
      </c>
      <c r="AO32" s="21">
        <f t="shared" si="3"/>
        <v>490011536.62505341</v>
      </c>
      <c r="AP32" s="21">
        <f t="shared" si="4"/>
        <v>155933967.06133544</v>
      </c>
      <c r="AQ32" s="21">
        <f t="shared" si="5"/>
        <v>0</v>
      </c>
      <c r="AR32" s="21">
        <f t="shared" si="6"/>
        <v>630847685.64225006</v>
      </c>
      <c r="AS32" s="21">
        <f t="shared" si="7"/>
        <v>183093605.75533301</v>
      </c>
      <c r="AT32" s="21">
        <f t="shared" si="8"/>
        <v>0</v>
      </c>
      <c r="AU32" s="21">
        <f t="shared" si="9"/>
        <v>1289563922.957509</v>
      </c>
      <c r="AV32" s="21">
        <f t="shared" si="10"/>
        <v>265854380.59798497</v>
      </c>
      <c r="AW32" s="21">
        <f t="shared" si="11"/>
        <v>0</v>
      </c>
      <c r="AX32" s="21">
        <f t="shared" si="12"/>
        <v>42456673.667697042</v>
      </c>
      <c r="AY32" s="21">
        <f t="shared" si="13"/>
        <v>14641348.4541461</v>
      </c>
      <c r="AZ32" s="21">
        <f t="shared" si="14"/>
        <v>0</v>
      </c>
      <c r="BA32" s="21">
        <f t="shared" si="15"/>
        <v>43071865.0107297</v>
      </c>
      <c r="BB32" s="21">
        <f t="shared" si="16"/>
        <v>15460247.299341612</v>
      </c>
      <c r="BC32" s="21">
        <f t="shared" si="17"/>
        <v>0</v>
      </c>
      <c r="BD32" s="21">
        <f t="shared" si="18"/>
        <v>7355984.7018307652</v>
      </c>
      <c r="BE32" s="21">
        <f t="shared" si="19"/>
        <v>2070192.9008849917</v>
      </c>
      <c r="BF32" s="21">
        <f t="shared" si="20"/>
        <v>0</v>
      </c>
      <c r="BG32" s="21">
        <f t="shared" si="21"/>
        <v>3140361410.6740961</v>
      </c>
      <c r="BI32" s="21">
        <f t="shared" si="22"/>
        <v>1601632792.6251125</v>
      </c>
      <c r="BJ32" s="21">
        <f t="shared" si="23"/>
        <v>506001971.12866038</v>
      </c>
      <c r="BK32" s="21">
        <f t="shared" si="24"/>
        <v>743104.65257613151</v>
      </c>
      <c r="BL32" s="21">
        <f t="shared" si="25"/>
        <v>2253949644.031631</v>
      </c>
      <c r="BM32" s="21">
        <f t="shared" si="26"/>
        <v>596912939.52367508</v>
      </c>
      <c r="BN32" s="21">
        <f t="shared" si="27"/>
        <v>1428506.6041987659</v>
      </c>
      <c r="BO32" s="21">
        <f t="shared" si="28"/>
        <v>4191426089.7065511</v>
      </c>
      <c r="BP32" s="21">
        <f t="shared" si="29"/>
        <v>859145139.37475145</v>
      </c>
      <c r="BQ32" s="21">
        <f t="shared" si="30"/>
        <v>955435.22510630626</v>
      </c>
      <c r="BR32" s="21">
        <f t="shared" si="31"/>
        <v>159423182.08128086</v>
      </c>
      <c r="BS32" s="21">
        <f t="shared" si="32"/>
        <v>48020823.00516551</v>
      </c>
      <c r="BT32" s="21">
        <f t="shared" si="33"/>
        <v>309468.35389845329</v>
      </c>
      <c r="BU32" s="21">
        <f t="shared" si="34"/>
        <v>189461011.29407901</v>
      </c>
      <c r="BV32" s="21">
        <f t="shared" si="35"/>
        <v>50541457.65520481</v>
      </c>
      <c r="BW32" s="21">
        <f t="shared" si="36"/>
        <v>301037.0230102042</v>
      </c>
      <c r="BX32" s="21">
        <f t="shared" si="37"/>
        <v>26585252.3438408</v>
      </c>
      <c r="BY32" s="21">
        <f t="shared" si="38"/>
        <v>7023868.7400183063</v>
      </c>
      <c r="BZ32" s="21">
        <f t="shared" si="39"/>
        <v>194137.21170603388</v>
      </c>
    </row>
    <row r="33" spans="1:78">
      <c r="A33">
        <f t="shared" si="43"/>
        <v>0.02</v>
      </c>
      <c r="B33" s="18">
        <f t="shared" si="41"/>
        <v>2047</v>
      </c>
      <c r="C33" s="21">
        <f>IF(MOD($B33,10)=0,VLOOKUP($B33,'[1]R1 Analysis'!$B$45:$X$58,23,FALSE),(VLOOKUP(CEILING($B33,10),$B$6:$R$116,COLUMN()-1,FALSE)-VLOOKUP(FLOOR($B33,10),$B$6:$R$116,COLUMN()-1,FALSE))/10+C32)</f>
        <v>22791224.059472308</v>
      </c>
      <c r="D33" s="21">
        <f>IF(MOD($B33,10)=0,VLOOKUP($B33,'[1]R1 Analysis'!$B$45:$X$58,15,FALSE),(VLOOKUP(CEILING($B33,10),$B$6:$R$116,COLUMN()-1,FALSE)-VLOOKUP(FLOOR($B33,10),$B$6:$R$116,COLUMN()-1,FALSE))/10+D32)</f>
        <v>3560966.956310248</v>
      </c>
      <c r="E33" s="21">
        <f>IF(MOD($B33,10)=0,VLOOKUP($B33,'[1]R1 Analysis'!$B$45:$X$58,22,FALSE),(VLOOKUP(CEILING($B33,10),$B$6:$R$116,COLUMN()-1,FALSE)-VLOOKUP(FLOOR($B33,10),$B$6:$R$116,COLUMN()-1,FALSE))/10+E32)</f>
        <v>745830.57033744839</v>
      </c>
      <c r="F33" s="21">
        <f>IF(MOD($B33,10)=0,VLOOKUP($B33,'[1]R2 Analysis'!$B$45:$X$58,8,FALSE),(VLOOKUP(CEILING($B33,10),$B$6:$R$116,COLUMN()-1,FALSE)-VLOOKUP(FLOOR($B33,10),$B$6:$R$116,COLUMN()-1,FALSE))/10+F32)</f>
        <v>222023533.64590484</v>
      </c>
      <c r="G33" s="21">
        <f>IF(MOD($B33,10)=0,VLOOKUP($B33,'[1]R2 Analysis'!$B$45:$X$58,15,FALSE),(VLOOKUP(CEILING($B33,10),$B$6:$R$116,COLUMN()-1,FALSE)-VLOOKUP(FLOOR($B33,10),$B$6:$R$116,COLUMN()-1,FALSE))/10+G32)</f>
        <v>6970028.7920000004</v>
      </c>
      <c r="H33" s="21">
        <f>IF(MOD($B33,10)=0,VLOOKUP($B33,'[1]R2 Analysis'!$B$45:$X$58,22,FALSE),(VLOOKUP(CEILING($B33,10),$B$6:$R$116,COLUMN()-1,FALSE)-VLOOKUP(FLOOR($B33,10),$B$6:$R$116,COLUMN()-1,FALSE))/10+H32)</f>
        <v>1433742.1877061734</v>
      </c>
      <c r="I33" s="21">
        <f>IF(MOD($B33,10)=0,VLOOKUP($B33,'[1]R3 Analysis'!$B$45:$X$58,8,FALSE),(VLOOKUP(CEILING($B33,10),$B$6:$R$116,COLUMN()-1,FALSE)-VLOOKUP(FLOOR($B33,10),$B$6:$R$116,COLUMN()-1,FALSE))/10+I32)</f>
        <v>36298042.474954836</v>
      </c>
      <c r="J33" s="21">
        <f>IF(MOD($B33,10)=0,VLOOKUP($B33,'[1]R3 Analysis'!$B$45:$X$58,15,FALSE),(VLOOKUP(CEILING($B33,10),$B$6:$R$116,COLUMN()-1,FALSE)-VLOOKUP(FLOOR($B33,10),$B$6:$R$116,COLUMN()-1,FALSE))/10+J32)</f>
        <v>2512393.9236000013</v>
      </c>
      <c r="K33" s="21">
        <f>IF(MOD($B33,10)=0,VLOOKUP($B33,'[1]R3 Analysis'!$B$45:$X$58,22,FALSE),(VLOOKUP(CEILING($B33,10),$B$6:$R$116,COLUMN()-1,FALSE)-VLOOKUP(FLOOR($B33,10),$B$6:$R$116,COLUMN()-1,FALSE))/10+K32)</f>
        <v>958940.2209558558</v>
      </c>
      <c r="L33" s="21">
        <f>IF(MOD($B33,10)=0,VLOOKUP($B33,'[1]R4 Analysis'!$B$45:$X$58,8,FALSE),(VLOOKUP(CEILING($B33,10),$B$6:$R$116,COLUMN()-1,FALSE)-VLOOKUP(FLOOR($B33,10),$B$6:$R$116,COLUMN()-1,FALSE))/10+L32)</f>
        <v>22699774.580531724</v>
      </c>
      <c r="M33" s="21">
        <f>IF(MOD($B33,10)=0,VLOOKUP($B33,'[1]R4 Analysis'!$B$45:$X$58,15,FALSE),(VLOOKUP(CEILING($B33,10),$B$6:$R$116,COLUMN()-1,FALSE)-VLOOKUP(FLOOR($B33,10),$B$6:$R$116,COLUMN()-1,FALSE))/10+M32)</f>
        <v>846199.5248478282</v>
      </c>
      <c r="N33" s="21">
        <f>IF(MOD($B33,10)=0,VLOOKUP($B33,'[1]R4 Analysis'!$B$45:$X$58,22,FALSE),(VLOOKUP(CEILING($B33,10),$B$6:$R$116,COLUMN()-1,FALSE)-VLOOKUP(FLOOR($B33,10),$B$6:$R$116,COLUMN()-1,FALSE))/10+N32)</f>
        <v>310604.8277841676</v>
      </c>
      <c r="O33" s="21">
        <f>IF(MOD($B33,10)=0,VLOOKUP($B33,'[1]R5 Analysis'!$B$45:$X$58,8,FALSE),(VLOOKUP(CEILING($B33,10),$B$6:$R$116,COLUMN()-1,FALSE)-VLOOKUP(FLOOR($B33,10),$B$6:$R$116,COLUMN()-1,FALSE))/10+O32)</f>
        <v>50859898.692899995</v>
      </c>
      <c r="P33" s="21">
        <f>IF(MOD($B33,10)=0,VLOOKUP($B33,'[1]R5 Analysis'!$B$45:$X$58,15,FALSE),(VLOOKUP(CEILING($B33,10),$B$6:$R$116,COLUMN()-1,FALSE)-VLOOKUP(FLOOR($B33,10),$B$6:$R$116,COLUMN()-1,FALSE))/10+P32)</f>
        <v>727753.54879448295</v>
      </c>
      <c r="Q33" s="21">
        <f>IF(MOD($B33,10)=0,VLOOKUP($B33,'[1]R5 Analysis'!$B$45:$X$58,22,FALSE),(VLOOKUP(CEILING($B33,10),$B$6:$R$116,COLUMN()-1,FALSE)-VLOOKUP(FLOOR($B33,10),$B$6:$R$116,COLUMN()-1,FALSE))/10+Q32)</f>
        <v>302140.9669591838</v>
      </c>
      <c r="R33" s="21">
        <f>IF(MOD($B33,10)=0,VLOOKUP($B33,'[1]R6 Analysis'!$B$45:$X$58,8,FALSE),(VLOOKUP(CEILING($B33,10),$B$6:$R$116,COLUMN()-1,FALSE)-VLOOKUP(FLOOR($B33,10),$B$6:$R$116,COLUMN()-1,FALSE))/10+R32)</f>
        <v>2893293.8516124999</v>
      </c>
      <c r="S33" s="21">
        <f>IF(MOD($B33,10)=0,VLOOKUP($B33,'[1]R6 Analysis'!$B$45:$X$58,15,FALSE),(VLOOKUP(CEILING($B33,10),$B$6:$T$116,COLUMN()-1,FALSE)-VLOOKUP(FLOOR($B33,10),$B$6:$T$116,COLUMN()-1,FALSE))/10+S32)</f>
        <v>354536.39374999993</v>
      </c>
      <c r="T33" s="21">
        <f>IF(MOD($B33,10)=0,VLOOKUP($B33,'[1]R6 Analysis'!$B$45:$X$58,22,FALSE),(VLOOKUP(CEILING($B33,10),$B$6:$T$116,COLUMN()-1,FALSE)-VLOOKUP(FLOOR($B33,10),$B$6:$T$116,COLUMN()-1,FALSE))/10+T32)</f>
        <v>194849.99853138981</v>
      </c>
      <c r="U33" s="21">
        <f t="shared" si="40"/>
        <v>376483755.21695304</v>
      </c>
      <c r="V33" s="10">
        <f>HLOOKUP(V$5,$AC$1:$AF$3,2,FALSE)*INDEX('Pop and Housing Units'!$J$4:$Q$115,MATCH('Relocation Components'!$B33,'Pop and Housing Units'!$Q$4:$Q$115,0),MATCH('Relocation Components'!V$4,'Pop and Housing Units'!$J$4:$Q$4,0))*HLOOKUP(V$4,$V$1:$AA$2,2,FALSE)*'Number of Hazard Events'!C33*HLOOKUP(V$4,Assumptions!$B$2:$H$3,2,FALSE)</f>
        <v>1118505194.9927633</v>
      </c>
      <c r="W33" s="10">
        <f>HLOOKUP(W$5,$AC$1:$AF$3,2,FALSE)*INDEX('Pop and Housing Units'!$J$4:$Q$115,MATCH('Relocation Components'!$B33,'Pop and Housing Units'!$Q$4:$Q$115,0),MATCH('Relocation Components'!W$4,'Pop and Housing Units'!$J$4:$Q$4,0))*HLOOKUP(W$4,$V$1:$AA$2,2,FALSE)*'Number of Hazard Events'!D33*HLOOKUP(W$4,Assumptions!$B$2:$H$3,2,FALSE)</f>
        <v>355898350.15470958</v>
      </c>
      <c r="X33" s="10">
        <f>HLOOKUP(X$5,$AC$1:$AF$3,2,FALSE)*INDEX('Pop and Housing Units'!$J$4:$Q$115,MATCH('Relocation Components'!$B33,'Pop and Housing Units'!$Q$4:$Q$115,0),MATCH('Relocation Components'!X$4,'Pop and Housing Units'!$J$4:$Q$4,0))*HLOOKUP(X$4,$V$1:$AA$2,2,FALSE)*'Number of Hazard Events'!E33*HLOOKUP(X$4,Assumptions!$B$2:$H$3,2,FALSE)</f>
        <v>0</v>
      </c>
      <c r="Y33" s="10">
        <f>HLOOKUP(Y$5,$AC$1:$AF$3,2,FALSE)*INDEX('Pop and Housing Units'!$J$4:$Q$115,MATCH('Relocation Components'!$B33,'Pop and Housing Units'!$Q$4:$Q$115,0),MATCH('Relocation Components'!Y$4,'Pop and Housing Units'!$J$4:$Q$4,0))*HLOOKUP(Y$4,$V$1:$AA$2,2,FALSE)*'Number of Hazard Events'!F33*HLOOKUP(Y$4,Assumptions!$B$2:$H$3,2,FALSE)</f>
        <v>1434076962.8042965</v>
      </c>
      <c r="Z33" s="10">
        <f>HLOOKUP(Z$5,$AC$1:$AF$3,2,FALSE)*INDEX('Pop and Housing Units'!$J$4:$Q$115,MATCH('Relocation Components'!$B33,'Pop and Housing Units'!$Q$4:$Q$115,0),MATCH('Relocation Components'!Z$4,'Pop and Housing Units'!$J$4:$Q$4,0))*HLOOKUP(Z$4,$V$1:$AA$2,2,FALSE)*'Number of Hazard Events'!G33*HLOOKUP(Z$4,Assumptions!$B$2:$H$3,2,FALSE)</f>
        <v>416223819.95663583</v>
      </c>
      <c r="AA33" s="10">
        <f>HLOOKUP(AA$5,$AC$1:$AF$3,2,FALSE)*INDEX('Pop and Housing Units'!$J$4:$Q$115,MATCH('Relocation Components'!$B33,'Pop and Housing Units'!$Q$4:$Q$115,0),MATCH('Relocation Components'!AA$4,'Pop and Housing Units'!$J$4:$Q$4,0))*HLOOKUP(AA$4,$V$1:$AA$2,2,FALSE)*'Number of Hazard Events'!H33*HLOOKUP(AA$4,Assumptions!$B$2:$H$3,2,FALSE)</f>
        <v>0</v>
      </c>
      <c r="AB33" s="10">
        <f>HLOOKUP(AB$5,$AC$1:$AF$3,2,FALSE)*INDEX('Pop and Housing Units'!$J$4:$Q$115,MATCH('Relocation Components'!$B33,'Pop and Housing Units'!$Q$4:$Q$115,0),MATCH('Relocation Components'!AB$4,'Pop and Housing Units'!$J$4:$Q$4,0))*HLOOKUP(AB$4,$V$1:$AA$2,2,FALSE)*'Number of Hazard Events'!I33*HLOOKUP(AB$4,Assumptions!$B$2:$H$3,2,FALSE)</f>
        <v>2942924108.3333726</v>
      </c>
      <c r="AC33" s="10">
        <f>HLOOKUP(AC$5,$AC$1:$AF$3,2,FALSE)*INDEX('Pop and Housing Units'!$J$4:$Q$115,MATCH('Relocation Components'!$B33,'Pop and Housing Units'!$Q$4:$Q$115,0),MATCH('Relocation Components'!AC$4,'Pop and Housing Units'!$J$4:$Q$4,0))*HLOOKUP(AC$4,$V$1:$AA$2,2,FALSE)*'Number of Hazard Events'!J33*HLOOKUP(AC$4,Assumptions!$B$2:$H$3,2,FALSE)</f>
        <v>606686228.83142698</v>
      </c>
      <c r="AD33" s="10">
        <f>HLOOKUP(AD$5,$AC$1:$AF$3,2,FALSE)*INDEX('Pop and Housing Units'!$J$4:$Q$115,MATCH('Relocation Components'!$B33,'Pop and Housing Units'!$Q$4:$Q$115,0),MATCH('Relocation Components'!AD$4,'Pop and Housing Units'!$J$4:$Q$4,0))*HLOOKUP(AD$4,$V$1:$AA$2,2,FALSE)*'Number of Hazard Events'!K33*HLOOKUP(AD$4,Assumptions!$B$2:$H$3,2,FALSE)</f>
        <v>0</v>
      </c>
      <c r="AE33" s="10">
        <f>HLOOKUP(AE$5,$AC$1:$AF$3,2,FALSE)*INDEX('Pop and Housing Units'!$J$4:$Q$115,MATCH('Relocation Components'!$B33,'Pop and Housing Units'!$Q$4:$Q$115,0),MATCH('Relocation Components'!AE$4,'Pop and Housing Units'!$J$4:$Q$4,0))*HLOOKUP(AE$4,$V$1:$AA$2,2,FALSE)*'Number of Hazard Events'!L33*HLOOKUP(AE$4,Assumptions!$B$2:$H$3,2,FALSE)</f>
        <v>95355591.943142891</v>
      </c>
      <c r="AF33" s="10">
        <f>HLOOKUP(AF$5,$AC$1:$AF$3,2,FALSE)*INDEX('Pop and Housing Units'!$J$4:$Q$115,MATCH('Relocation Components'!$B33,'Pop and Housing Units'!$Q$4:$Q$115,0),MATCH('Relocation Components'!AF$4,'Pop and Housing Units'!$J$4:$Q$4,0))*HLOOKUP(AF$4,$V$1:$AA$2,2,FALSE)*'Number of Hazard Events'!M33*HLOOKUP(AF$4,Assumptions!$B$2:$H$3,2,FALSE)</f>
        <v>32884499.665051371</v>
      </c>
      <c r="AG33" s="10">
        <f>HLOOKUP(AG$5,$AC$1:$AF$3,2,FALSE)*INDEX('Pop and Housing Units'!$J$4:$Q$115,MATCH('Relocation Components'!$B33,'Pop and Housing Units'!$Q$4:$Q$115,0),MATCH('Relocation Components'!AG$4,'Pop and Housing Units'!$J$4:$Q$4,0))*HLOOKUP(AG$4,$V$1:$AA$2,2,FALSE)*'Number of Hazard Events'!N33*HLOOKUP(AG$4,Assumptions!$B$2:$H$3,2,FALSE)</f>
        <v>0</v>
      </c>
      <c r="AH33" s="10">
        <f>HLOOKUP(AH$5,$AC$1:$AF$3,2,FALSE)*INDEX('Pop and Housing Units'!$J$4:$Q$115,MATCH('Relocation Components'!$B33,'Pop and Housing Units'!$Q$4:$Q$115,0),MATCH('Relocation Components'!AH$4,'Pop and Housing Units'!$J$4:$Q$4,0))*HLOOKUP(AH$4,$V$1:$AA$2,2,FALSE)*'Number of Hazard Events'!O33*HLOOKUP(AH$4,Assumptions!$B$2:$H$3,2,FALSE)</f>
        <v>96801984.862330258</v>
      </c>
      <c r="AI33" s="10">
        <f>HLOOKUP(AI$5,$AC$1:$AF$3,2,FALSE)*INDEX('Pop and Housing Units'!$J$4:$Q$115,MATCH('Relocation Components'!$B33,'Pop and Housing Units'!$Q$4:$Q$115,0),MATCH('Relocation Components'!AI$4,'Pop and Housing Units'!$J$4:$Q$4,0))*HLOOKUP(AI$4,$V$1:$AA$2,2,FALSE)*'Number of Hazard Events'!P33*HLOOKUP(AI$4,Assumptions!$B$2:$H$3,2,FALSE)</f>
        <v>34745540.021118514</v>
      </c>
      <c r="AJ33" s="10">
        <f>HLOOKUP(AJ$5,$AC$1:$AF$3,2,FALSE)*INDEX('Pop and Housing Units'!$J$4:$Q$115,MATCH('Relocation Components'!$B33,'Pop and Housing Units'!$Q$4:$Q$115,0),MATCH('Relocation Components'!AJ$4,'Pop and Housing Units'!$J$4:$Q$4,0))*HLOOKUP(AJ$4,$V$1:$AA$2,2,FALSE)*'Number of Hazard Events'!Q33*HLOOKUP(AJ$4,Assumptions!$B$2:$H$3,2,FALSE)</f>
        <v>0</v>
      </c>
      <c r="AK33" s="10">
        <f>HLOOKUP(AK$5,$AC$1:$AF$3,2,FALSE)*INDEX('Pop and Housing Units'!$J$4:$Q$115,MATCH('Relocation Components'!$B33,'Pop and Housing Units'!$Q$4:$Q$115,0),MATCH('Relocation Components'!AK$4,'Pop and Housing Units'!$J$4:$Q$4,0))*HLOOKUP(AK$4,$V$1:$AA$2,2,FALSE)*'Number of Hazard Events'!R33*HLOOKUP(AK$4,Assumptions!$B$2:$H$3,2,FALSE)</f>
        <v>16570874.803646201</v>
      </c>
      <c r="AL33" s="10">
        <f>HLOOKUP(AL$5,$AC$1:$AF$3,2,FALSE)*INDEX('Pop and Housing Units'!$J$4:$Q$115,MATCH('Relocation Components'!$B33,'Pop and Housing Units'!$Q$4:$Q$115,0),MATCH('Relocation Components'!AL$4,'Pop and Housing Units'!$J$4:$Q$4,0))*HLOOKUP(AL$4,$V$1:$AA$2,2,FALSE)*'Number of Hazard Events'!S33*HLOOKUP(AL$4,Assumptions!$B$2:$H$3,2,FALSE)</f>
        <v>4663314.1332405861</v>
      </c>
      <c r="AM33" s="10">
        <f>HLOOKUP(AM$5,$AC$1:$AF$3,2,FALSE)*INDEX('Pop and Housing Units'!$J$4:$Q$115,MATCH('Relocation Components'!$B33,'Pop and Housing Units'!$Q$4:$Q$115,0),MATCH('Relocation Components'!AM$4,'Pop and Housing Units'!$J$4:$Q$4,0))*HLOOKUP(AM$4,$V$1:$AA$2,2,FALSE)*'Number of Hazard Events'!T33*HLOOKUP(AM$4,Assumptions!$B$2:$H$3,2,FALSE)</f>
        <v>0</v>
      </c>
      <c r="AN33" s="21">
        <f t="shared" si="2"/>
        <v>7155336470.5017338</v>
      </c>
      <c r="AO33" s="21">
        <f t="shared" si="3"/>
        <v>503327337.7467435</v>
      </c>
      <c r="AP33" s="21">
        <f t="shared" si="4"/>
        <v>160154257.56961933</v>
      </c>
      <c r="AQ33" s="21">
        <f t="shared" si="5"/>
        <v>0</v>
      </c>
      <c r="AR33" s="21">
        <f t="shared" si="6"/>
        <v>645334633.26193345</v>
      </c>
      <c r="AS33" s="21">
        <f t="shared" si="7"/>
        <v>187300718.98048612</v>
      </c>
      <c r="AT33" s="21">
        <f t="shared" si="8"/>
        <v>0</v>
      </c>
      <c r="AU33" s="21">
        <f t="shared" si="9"/>
        <v>1324315848.7500176</v>
      </c>
      <c r="AV33" s="21">
        <f t="shared" si="10"/>
        <v>273008802.97414213</v>
      </c>
      <c r="AW33" s="21">
        <f t="shared" si="11"/>
        <v>0</v>
      </c>
      <c r="AX33" s="21">
        <f t="shared" si="12"/>
        <v>42910016.374414302</v>
      </c>
      <c r="AY33" s="21">
        <f t="shared" si="13"/>
        <v>14798024.849273117</v>
      </c>
      <c r="AZ33" s="21">
        <f t="shared" si="14"/>
        <v>0</v>
      </c>
      <c r="BA33" s="21">
        <f t="shared" si="15"/>
        <v>43560893.188048616</v>
      </c>
      <c r="BB33" s="21">
        <f t="shared" si="16"/>
        <v>15635493.009503331</v>
      </c>
      <c r="BC33" s="21">
        <f t="shared" si="17"/>
        <v>0</v>
      </c>
      <c r="BD33" s="21">
        <f t="shared" si="18"/>
        <v>7456893.6616407903</v>
      </c>
      <c r="BE33" s="21">
        <f t="shared" si="19"/>
        <v>2098491.359958264</v>
      </c>
      <c r="BF33" s="21">
        <f t="shared" si="20"/>
        <v>0</v>
      </c>
      <c r="BG33" s="21">
        <f t="shared" si="21"/>
        <v>3219901411.7257805</v>
      </c>
      <c r="BI33" s="21">
        <f t="shared" si="22"/>
        <v>1644623756.798979</v>
      </c>
      <c r="BJ33" s="21">
        <f t="shared" si="23"/>
        <v>519613574.68063915</v>
      </c>
      <c r="BK33" s="21">
        <f t="shared" si="24"/>
        <v>745830.57033744839</v>
      </c>
      <c r="BL33" s="21">
        <f t="shared" si="25"/>
        <v>2301435129.7121348</v>
      </c>
      <c r="BM33" s="21">
        <f t="shared" si="26"/>
        <v>610494567.72912204</v>
      </c>
      <c r="BN33" s="21">
        <f t="shared" si="27"/>
        <v>1433742.1877061734</v>
      </c>
      <c r="BO33" s="21">
        <f t="shared" si="28"/>
        <v>4303537999.5583448</v>
      </c>
      <c r="BP33" s="21">
        <f t="shared" si="29"/>
        <v>882207425.72916913</v>
      </c>
      <c r="BQ33" s="21">
        <f t="shared" si="30"/>
        <v>958940.2209558558</v>
      </c>
      <c r="BR33" s="21">
        <f t="shared" si="31"/>
        <v>160965382.8980889</v>
      </c>
      <c r="BS33" s="21">
        <f t="shared" si="32"/>
        <v>48528724.039172314</v>
      </c>
      <c r="BT33" s="21">
        <f t="shared" si="33"/>
        <v>310604.8277841676</v>
      </c>
      <c r="BU33" s="21">
        <f t="shared" si="34"/>
        <v>191222776.74327886</v>
      </c>
      <c r="BV33" s="21">
        <f t="shared" si="35"/>
        <v>51108786.579416327</v>
      </c>
      <c r="BW33" s="21">
        <f t="shared" si="36"/>
        <v>302140.9669591838</v>
      </c>
      <c r="BX33" s="21">
        <f t="shared" si="37"/>
        <v>26921062.316899493</v>
      </c>
      <c r="BY33" s="21">
        <f t="shared" si="38"/>
        <v>7116341.88694885</v>
      </c>
      <c r="BZ33" s="21">
        <f t="shared" si="39"/>
        <v>194849.99853138981</v>
      </c>
    </row>
    <row r="34" spans="1:78">
      <c r="A34">
        <f t="shared" si="43"/>
        <v>0.02</v>
      </c>
      <c r="B34" s="18">
        <f t="shared" si="41"/>
        <v>2048</v>
      </c>
      <c r="C34" s="21">
        <f>IF(MOD($B34,10)=0,VLOOKUP($B34,'[1]R1 Analysis'!$B$45:$X$58,23,FALSE),(VLOOKUP(CEILING($B34,10),$B$6:$R$116,COLUMN()-1,FALSE)-VLOOKUP(FLOOR($B34,10),$B$6:$R$116,COLUMN()-1,FALSE))/10+C33)</f>
        <v>22875717.952337395</v>
      </c>
      <c r="D34" s="21">
        <f>IF(MOD($B34,10)=0,VLOOKUP($B34,'[1]R1 Analysis'!$B$45:$X$58,15,FALSE),(VLOOKUP(CEILING($B34,10),$B$6:$R$116,COLUMN()-1,FALSE)-VLOOKUP(FLOOR($B34,10),$B$6:$R$116,COLUMN()-1,FALSE))/10+D33)</f>
        <v>3573856.64826325</v>
      </c>
      <c r="E34" s="21">
        <f>IF(MOD($B34,10)=0,VLOOKUP($B34,'[1]R1 Analysis'!$B$45:$X$58,22,FALSE),(VLOOKUP(CEILING($B34,10),$B$6:$R$116,COLUMN()-1,FALSE)-VLOOKUP(FLOOR($B34,10),$B$6:$R$116,COLUMN()-1,FALSE))/10+E33)</f>
        <v>748556.48809876526</v>
      </c>
      <c r="F34" s="21">
        <f>IF(MOD($B34,10)=0,VLOOKUP($B34,'[1]R2 Analysis'!$B$45:$X$58,8,FALSE),(VLOOKUP(CEILING($B34,10),$B$6:$R$116,COLUMN()-1,FALSE)-VLOOKUP(FLOOR($B34,10),$B$6:$R$116,COLUMN()-1,FALSE))/10+F33)</f>
        <v>222828854.77409533</v>
      </c>
      <c r="G34" s="21">
        <f>IF(MOD($B34,10)=0,VLOOKUP($B34,'[1]R2 Analysis'!$B$45:$X$58,15,FALSE),(VLOOKUP(CEILING($B34,10),$B$6:$R$116,COLUMN()-1,FALSE)-VLOOKUP(FLOOR($B34,10),$B$6:$R$116,COLUMN()-1,FALSE))/10+G33)</f>
        <v>6995403.2719534887</v>
      </c>
      <c r="H34" s="21">
        <f>IF(MOD($B34,10)=0,VLOOKUP($B34,'[1]R2 Analysis'!$B$45:$X$58,22,FALSE),(VLOOKUP(CEILING($B34,10),$B$6:$R$116,COLUMN()-1,FALSE)-VLOOKUP(FLOOR($B34,10),$B$6:$R$116,COLUMN()-1,FALSE))/10+H33)</f>
        <v>1438977.7712135809</v>
      </c>
      <c r="I34" s="21">
        <f>IF(MOD($B34,10)=0,VLOOKUP($B34,'[1]R3 Analysis'!$B$45:$X$58,8,FALSE),(VLOOKUP(CEILING($B34,10),$B$6:$R$116,COLUMN()-1,FALSE)-VLOOKUP(FLOOR($B34,10),$B$6:$R$116,COLUMN()-1,FALSE))/10+I33)</f>
        <v>36431524.773109674</v>
      </c>
      <c r="J34" s="21">
        <f>IF(MOD($B34,10)=0,VLOOKUP($B34,'[1]R3 Analysis'!$B$45:$X$58,15,FALSE),(VLOOKUP(CEILING($B34,10),$B$6:$R$116,COLUMN()-1,FALSE)-VLOOKUP(FLOOR($B34,10),$B$6:$R$116,COLUMN()-1,FALSE))/10+J33)</f>
        <v>2521541.5104000014</v>
      </c>
      <c r="K34" s="21">
        <f>IF(MOD($B34,10)=0,VLOOKUP($B34,'[1]R3 Analysis'!$B$45:$X$58,22,FALSE),(VLOOKUP(CEILING($B34,10),$B$6:$R$116,COLUMN()-1,FALSE)-VLOOKUP(FLOOR($B34,10),$B$6:$R$116,COLUMN()-1,FALSE))/10+K33)</f>
        <v>962445.21680540533</v>
      </c>
      <c r="L34" s="21">
        <f>IF(MOD($B34,10)=0,VLOOKUP($B34,'[1]R4 Analysis'!$B$45:$X$58,8,FALSE),(VLOOKUP(CEILING($B34,10),$B$6:$R$116,COLUMN()-1,FALSE)-VLOOKUP(FLOOR($B34,10),$B$6:$R$116,COLUMN()-1,FALSE))/10+L33)</f>
        <v>22781204.453473069</v>
      </c>
      <c r="M34" s="21">
        <f>IF(MOD($B34,10)=0,VLOOKUP($B34,'[1]R4 Analysis'!$B$45:$X$58,15,FALSE),(VLOOKUP(CEILING($B34,10),$B$6:$R$116,COLUMN()-1,FALSE)-VLOOKUP(FLOOR($B34,10),$B$6:$R$116,COLUMN()-1,FALSE))/10+M33)</f>
        <v>849254.39677868679</v>
      </c>
      <c r="N34" s="21">
        <f>IF(MOD($B34,10)=0,VLOOKUP($B34,'[1]R4 Analysis'!$B$45:$X$58,22,FALSE),(VLOOKUP(CEILING($B34,10),$B$6:$R$116,COLUMN()-1,FALSE)-VLOOKUP(FLOOR($B34,10),$B$6:$R$116,COLUMN()-1,FALSE))/10+N33)</f>
        <v>311741.30166988191</v>
      </c>
      <c r="O34" s="21">
        <f>IF(MOD($B34,10)=0,VLOOKUP($B34,'[1]R5 Analysis'!$B$45:$X$58,8,FALSE),(VLOOKUP(CEILING($B34,10),$B$6:$R$116,COLUMN()-1,FALSE)-VLOOKUP(FLOOR($B34,10),$B$6:$R$116,COLUMN()-1,FALSE))/10+O33)</f>
        <v>51045906.681849994</v>
      </c>
      <c r="P34" s="21">
        <f>IF(MOD($B34,10)=0,VLOOKUP($B34,'[1]R5 Analysis'!$B$45:$X$58,15,FALSE),(VLOOKUP(CEILING($B34,10),$B$6:$R$116,COLUMN()-1,FALSE)-VLOOKUP(FLOOR($B34,10),$B$6:$R$116,COLUMN()-1,FALSE))/10+P33)</f>
        <v>730401.85137379332</v>
      </c>
      <c r="Q34" s="21">
        <f>IF(MOD($B34,10)=0,VLOOKUP($B34,'[1]R5 Analysis'!$B$45:$X$58,22,FALSE),(VLOOKUP(CEILING($B34,10),$B$6:$R$116,COLUMN()-1,FALSE)-VLOOKUP(FLOOR($B34,10),$B$6:$R$116,COLUMN()-1,FALSE))/10+Q33)</f>
        <v>303244.91090816341</v>
      </c>
      <c r="R34" s="21">
        <f>IF(MOD($B34,10)=0,VLOOKUP($B34,'[1]R6 Analysis'!$B$45:$X$58,8,FALSE),(VLOOKUP(CEILING($B34,10),$B$6:$R$116,COLUMN()-1,FALSE)-VLOOKUP(FLOOR($B34,10),$B$6:$R$116,COLUMN()-1,FALSE))/10+R33)</f>
        <v>2903952.7319499999</v>
      </c>
      <c r="S34" s="21">
        <f>IF(MOD($B34,10)=0,VLOOKUP($B34,'[1]R6 Analysis'!$B$45:$X$58,15,FALSE),(VLOOKUP(CEILING($B34,10),$B$6:$T$116,COLUMN()-1,FALSE)-VLOOKUP(FLOOR($B34,10),$B$6:$T$116,COLUMN()-1,FALSE))/10+S33)</f>
        <v>355825.61699999991</v>
      </c>
      <c r="T34" s="21">
        <f>IF(MOD($B34,10)=0,VLOOKUP($B34,'[1]R6 Analysis'!$B$45:$X$58,22,FALSE),(VLOOKUP(CEILING($B34,10),$B$6:$T$116,COLUMN()-1,FALSE)-VLOOKUP(FLOOR($B34,10),$B$6:$T$116,COLUMN()-1,FALSE))/10+T33)</f>
        <v>195562.78535674574</v>
      </c>
      <c r="U34" s="21">
        <f t="shared" si="40"/>
        <v>377853973.13663727</v>
      </c>
      <c r="V34" s="10">
        <f>HLOOKUP(V$5,$AC$1:$AF$3,2,FALSE)*INDEX('Pop and Housing Units'!$J$4:$Q$115,MATCH('Relocation Components'!$B34,'Pop and Housing Units'!$Q$4:$Q$115,0),MATCH('Relocation Components'!V$4,'Pop and Housing Units'!$J$4:$Q$4,0))*HLOOKUP(V$4,$V$1:$AA$2,2,FALSE)*'Number of Hazard Events'!C34*HLOOKUP(V$4,Assumptions!$B$2:$H$3,2,FALSE)</f>
        <v>1149566569.1795509</v>
      </c>
      <c r="W34" s="10">
        <f>HLOOKUP(W$5,$AC$1:$AF$3,2,FALSE)*INDEX('Pop and Housing Units'!$J$4:$Q$115,MATCH('Relocation Components'!$B34,'Pop and Housing Units'!$Q$4:$Q$115,0),MATCH('Relocation Components'!W$4,'Pop and Housing Units'!$J$4:$Q$4,0))*HLOOKUP(W$4,$V$1:$AA$2,2,FALSE)*'Number of Hazard Events'!D34*HLOOKUP(W$4,Assumptions!$B$2:$H$3,2,FALSE)</f>
        <v>365742964.82131708</v>
      </c>
      <c r="X34" s="10">
        <f>HLOOKUP(X$5,$AC$1:$AF$3,2,FALSE)*INDEX('Pop and Housing Units'!$J$4:$Q$115,MATCH('Relocation Components'!$B34,'Pop and Housing Units'!$Q$4:$Q$115,0),MATCH('Relocation Components'!X$4,'Pop and Housing Units'!$J$4:$Q$4,0))*HLOOKUP(X$4,$V$1:$AA$2,2,FALSE)*'Number of Hazard Events'!E34*HLOOKUP(X$4,Assumptions!$B$2:$H$3,2,FALSE)</f>
        <v>0</v>
      </c>
      <c r="Y34" s="10">
        <f>HLOOKUP(Y$5,$AC$1:$AF$3,2,FALSE)*INDEX('Pop and Housing Units'!$J$4:$Q$115,MATCH('Relocation Components'!$B34,'Pop and Housing Units'!$Q$4:$Q$115,0),MATCH('Relocation Components'!Y$4,'Pop and Housing Units'!$J$4:$Q$4,0))*HLOOKUP(Y$4,$V$1:$AA$2,2,FALSE)*'Number of Hazard Events'!F34*HLOOKUP(Y$4,Assumptions!$B$2:$H$3,2,FALSE)</f>
        <v>1467825961.2615094</v>
      </c>
      <c r="Z34" s="10">
        <f>HLOOKUP(Z$5,$AC$1:$AF$3,2,FALSE)*INDEX('Pop and Housing Units'!$J$4:$Q$115,MATCH('Relocation Components'!$B34,'Pop and Housing Units'!$Q$4:$Q$115,0),MATCH('Relocation Components'!Z$4,'Pop and Housing Units'!$J$4:$Q$4,0))*HLOOKUP(Z$4,$V$1:$AA$2,2,FALSE)*'Number of Hazard Events'!G34*HLOOKUP(Z$4,Assumptions!$B$2:$H$3,2,FALSE)</f>
        <v>426024722.3516866</v>
      </c>
      <c r="AA34" s="10">
        <f>HLOOKUP(AA$5,$AC$1:$AF$3,2,FALSE)*INDEX('Pop and Housing Units'!$J$4:$Q$115,MATCH('Relocation Components'!$B34,'Pop and Housing Units'!$Q$4:$Q$115,0),MATCH('Relocation Components'!AA$4,'Pop and Housing Units'!$J$4:$Q$4,0))*HLOOKUP(AA$4,$V$1:$AA$2,2,FALSE)*'Number of Hazard Events'!H34*HLOOKUP(AA$4,Assumptions!$B$2:$H$3,2,FALSE)</f>
        <v>0</v>
      </c>
      <c r="AB34" s="10">
        <f>HLOOKUP(AB$5,$AC$1:$AF$3,2,FALSE)*INDEX('Pop and Housing Units'!$J$4:$Q$115,MATCH('Relocation Components'!$B34,'Pop and Housing Units'!$Q$4:$Q$115,0),MATCH('Relocation Components'!AB$4,'Pop and Housing Units'!$J$4:$Q$4,0))*HLOOKUP(AB$4,$V$1:$AA$2,2,FALSE)*'Number of Hazard Events'!I34*HLOOKUP(AB$4,Assumptions!$B$2:$H$3,2,FALSE)</f>
        <v>3023985652.1473584</v>
      </c>
      <c r="AC34" s="10">
        <f>HLOOKUP(AC$5,$AC$1:$AF$3,2,FALSE)*INDEX('Pop and Housing Units'!$J$4:$Q$115,MATCH('Relocation Components'!$B34,'Pop and Housing Units'!$Q$4:$Q$115,0),MATCH('Relocation Components'!AC$4,'Pop and Housing Units'!$J$4:$Q$4,0))*HLOOKUP(AC$4,$V$1:$AA$2,2,FALSE)*'Number of Hazard Events'!J34*HLOOKUP(AC$4,Assumptions!$B$2:$H$3,2,FALSE)</f>
        <v>623374516.68839693</v>
      </c>
      <c r="AD34" s="10">
        <f>HLOOKUP(AD$5,$AC$1:$AF$3,2,FALSE)*INDEX('Pop and Housing Units'!$J$4:$Q$115,MATCH('Relocation Components'!$B34,'Pop and Housing Units'!$Q$4:$Q$115,0),MATCH('Relocation Components'!AD$4,'Pop and Housing Units'!$J$4:$Q$4,0))*HLOOKUP(AD$4,$V$1:$AA$2,2,FALSE)*'Number of Hazard Events'!K34*HLOOKUP(AD$4,Assumptions!$B$2:$H$3,2,FALSE)</f>
        <v>0</v>
      </c>
      <c r="AE34" s="10">
        <f>HLOOKUP(AE$5,$AC$1:$AF$3,2,FALSE)*INDEX('Pop and Housing Units'!$J$4:$Q$115,MATCH('Relocation Components'!$B34,'Pop and Housing Units'!$Q$4:$Q$115,0),MATCH('Relocation Components'!AE$4,'Pop and Housing Units'!$J$4:$Q$4,0))*HLOOKUP(AE$4,$V$1:$AA$2,2,FALSE)*'Number of Hazard Events'!L34*HLOOKUP(AE$4,Assumptions!$B$2:$H$3,2,FALSE)</f>
        <v>96367811.022527948</v>
      </c>
      <c r="AF34" s="10">
        <f>HLOOKUP(AF$5,$AC$1:$AF$3,2,FALSE)*INDEX('Pop and Housing Units'!$J$4:$Q$115,MATCH('Relocation Components'!$B34,'Pop and Housing Units'!$Q$4:$Q$115,0),MATCH('Relocation Components'!AF$4,'Pop and Housing Units'!$J$4:$Q$4,0))*HLOOKUP(AF$4,$V$1:$AA$2,2,FALSE)*'Number of Hazard Events'!M34*HLOOKUP(AF$4,Assumptions!$B$2:$H$3,2,FALSE)</f>
        <v>33234332.136070311</v>
      </c>
      <c r="AG34" s="10">
        <f>HLOOKUP(AG$5,$AC$1:$AF$3,2,FALSE)*INDEX('Pop and Housing Units'!$J$4:$Q$115,MATCH('Relocation Components'!$B34,'Pop and Housing Units'!$Q$4:$Q$115,0),MATCH('Relocation Components'!AG$4,'Pop and Housing Units'!$J$4:$Q$4,0))*HLOOKUP(AG$4,$V$1:$AA$2,2,FALSE)*'Number of Hazard Events'!N34*HLOOKUP(AG$4,Assumptions!$B$2:$H$3,2,FALSE)</f>
        <v>0</v>
      </c>
      <c r="AH34" s="10">
        <f>HLOOKUP(AH$5,$AC$1:$AF$3,2,FALSE)*INDEX('Pop and Housing Units'!$J$4:$Q$115,MATCH('Relocation Components'!$B34,'Pop and Housing Units'!$Q$4:$Q$115,0),MATCH('Relocation Components'!AH$4,'Pop and Housing Units'!$J$4:$Q$4,0))*HLOOKUP(AH$4,$V$1:$AA$2,2,FALSE)*'Number of Hazard Events'!O34*HLOOKUP(AH$4,Assumptions!$B$2:$H$3,2,FALSE)</f>
        <v>97894093.16282472</v>
      </c>
      <c r="AI34" s="10">
        <f>HLOOKUP(AI$5,$AC$1:$AF$3,2,FALSE)*INDEX('Pop and Housing Units'!$J$4:$Q$115,MATCH('Relocation Components'!$B34,'Pop and Housing Units'!$Q$4:$Q$115,0),MATCH('Relocation Components'!AI$4,'Pop and Housing Units'!$J$4:$Q$4,0))*HLOOKUP(AI$4,$V$1:$AA$2,2,FALSE)*'Number of Hazard Events'!P34*HLOOKUP(AI$4,Assumptions!$B$2:$H$3,2,FALSE)</f>
        <v>35136896.010290258</v>
      </c>
      <c r="AJ34" s="10">
        <f>HLOOKUP(AJ$5,$AC$1:$AF$3,2,FALSE)*INDEX('Pop and Housing Units'!$J$4:$Q$115,MATCH('Relocation Components'!$B34,'Pop and Housing Units'!$Q$4:$Q$115,0),MATCH('Relocation Components'!AJ$4,'Pop and Housing Units'!$J$4:$Q$4,0))*HLOOKUP(AJ$4,$V$1:$AA$2,2,FALSE)*'Number of Hazard Events'!Q34*HLOOKUP(AJ$4,Assumptions!$B$2:$H$3,2,FALSE)</f>
        <v>0</v>
      </c>
      <c r="AK34" s="10">
        <f>HLOOKUP(AK$5,$AC$1:$AF$3,2,FALSE)*INDEX('Pop and Housing Units'!$J$4:$Q$115,MATCH('Relocation Components'!$B34,'Pop and Housing Units'!$Q$4:$Q$115,0),MATCH('Relocation Components'!AK$4,'Pop and Housing Units'!$J$4:$Q$4,0))*HLOOKUP(AK$4,$V$1:$AA$2,2,FALSE)*'Number of Hazard Events'!R34*HLOOKUP(AK$4,Assumptions!$B$2:$H$3,2,FALSE)</f>
        <v>16797919.938329395</v>
      </c>
      <c r="AL34" s="10">
        <f>HLOOKUP(AL$5,$AC$1:$AF$3,2,FALSE)*INDEX('Pop and Housing Units'!$J$4:$Q$115,MATCH('Relocation Components'!$B34,'Pop and Housing Units'!$Q$4:$Q$115,0),MATCH('Relocation Components'!AL$4,'Pop and Housing Units'!$J$4:$Q$4,0))*HLOOKUP(AL$4,$V$1:$AA$2,2,FALSE)*'Number of Hazard Events'!S34*HLOOKUP(AL$4,Assumptions!$B$2:$H$3,2,FALSE)</f>
        <v>4726983.9956962774</v>
      </c>
      <c r="AM34" s="10">
        <f>HLOOKUP(AM$5,$AC$1:$AF$3,2,FALSE)*INDEX('Pop and Housing Units'!$J$4:$Q$115,MATCH('Relocation Components'!$B34,'Pop and Housing Units'!$Q$4:$Q$115,0),MATCH('Relocation Components'!AM$4,'Pop and Housing Units'!$J$4:$Q$4,0))*HLOOKUP(AM$4,$V$1:$AA$2,2,FALSE)*'Number of Hazard Events'!T34*HLOOKUP(AM$4,Assumptions!$B$2:$H$3,2,FALSE)</f>
        <v>0</v>
      </c>
      <c r="AN34" s="21">
        <f t="shared" si="2"/>
        <v>7340678422.7155581</v>
      </c>
      <c r="AO34" s="21">
        <f t="shared" si="3"/>
        <v>517304956.13079792</v>
      </c>
      <c r="AP34" s="21">
        <f t="shared" si="4"/>
        <v>164584334.16959268</v>
      </c>
      <c r="AQ34" s="21">
        <f t="shared" si="5"/>
        <v>0</v>
      </c>
      <c r="AR34" s="21">
        <f t="shared" si="6"/>
        <v>660521682.56767929</v>
      </c>
      <c r="AS34" s="21">
        <f t="shared" si="7"/>
        <v>191711125.05825898</v>
      </c>
      <c r="AT34" s="21">
        <f t="shared" si="8"/>
        <v>0</v>
      </c>
      <c r="AU34" s="21">
        <f t="shared" si="9"/>
        <v>1360793543.4663112</v>
      </c>
      <c r="AV34" s="21">
        <f t="shared" si="10"/>
        <v>280518532.50977862</v>
      </c>
      <c r="AW34" s="21">
        <f t="shared" si="11"/>
        <v>0</v>
      </c>
      <c r="AX34" s="21">
        <f t="shared" si="12"/>
        <v>43365514.960137576</v>
      </c>
      <c r="AY34" s="21">
        <f t="shared" si="13"/>
        <v>14955449.46123164</v>
      </c>
      <c r="AZ34" s="21">
        <f t="shared" si="14"/>
        <v>0</v>
      </c>
      <c r="BA34" s="21">
        <f t="shared" si="15"/>
        <v>44052341.923271127</v>
      </c>
      <c r="BB34" s="21">
        <f t="shared" si="16"/>
        <v>15811603.204630617</v>
      </c>
      <c r="BC34" s="21">
        <f t="shared" si="17"/>
        <v>0</v>
      </c>
      <c r="BD34" s="21">
        <f t="shared" si="18"/>
        <v>7559063.9722482283</v>
      </c>
      <c r="BE34" s="21">
        <f t="shared" si="19"/>
        <v>2127142.7980633248</v>
      </c>
      <c r="BF34" s="21">
        <f t="shared" si="20"/>
        <v>0</v>
      </c>
      <c r="BG34" s="21">
        <f t="shared" si="21"/>
        <v>3303305290.2220011</v>
      </c>
      <c r="BI34" s="21">
        <f t="shared" si="22"/>
        <v>1689747243.2626863</v>
      </c>
      <c r="BJ34" s="21">
        <f t="shared" si="23"/>
        <v>533901155.63917303</v>
      </c>
      <c r="BK34" s="21">
        <f t="shared" si="24"/>
        <v>748556.48809876526</v>
      </c>
      <c r="BL34" s="21">
        <f t="shared" si="25"/>
        <v>2351176498.6032844</v>
      </c>
      <c r="BM34" s="21">
        <f t="shared" si="26"/>
        <v>624731250.68189907</v>
      </c>
      <c r="BN34" s="21">
        <f t="shared" si="27"/>
        <v>1438977.7712135809</v>
      </c>
      <c r="BO34" s="21">
        <f t="shared" si="28"/>
        <v>4421210720.3867788</v>
      </c>
      <c r="BP34" s="21">
        <f t="shared" si="29"/>
        <v>906414590.70857561</v>
      </c>
      <c r="BQ34" s="21">
        <f t="shared" si="30"/>
        <v>962445.21680540533</v>
      </c>
      <c r="BR34" s="21">
        <f t="shared" si="31"/>
        <v>162514530.4361386</v>
      </c>
      <c r="BS34" s="21">
        <f t="shared" si="32"/>
        <v>49039035.99408064</v>
      </c>
      <c r="BT34" s="21">
        <f t="shared" si="33"/>
        <v>311741.30166988191</v>
      </c>
      <c r="BU34" s="21">
        <f t="shared" si="34"/>
        <v>192992341.76794583</v>
      </c>
      <c r="BV34" s="21">
        <f t="shared" si="35"/>
        <v>51678901.06629467</v>
      </c>
      <c r="BW34" s="21">
        <f t="shared" si="36"/>
        <v>303244.91090816341</v>
      </c>
      <c r="BX34" s="21">
        <f t="shared" si="37"/>
        <v>27260936.642527625</v>
      </c>
      <c r="BY34" s="21">
        <f t="shared" si="38"/>
        <v>7209952.4107596017</v>
      </c>
      <c r="BZ34" s="21">
        <f t="shared" si="39"/>
        <v>195562.78535674574</v>
      </c>
    </row>
    <row r="35" spans="1:78">
      <c r="A35">
        <f t="shared" si="43"/>
        <v>0.02</v>
      </c>
      <c r="B35" s="18">
        <f t="shared" si="41"/>
        <v>2049</v>
      </c>
      <c r="C35" s="21">
        <f>IF(MOD($B35,10)=0,VLOOKUP($B35,'[1]R1 Analysis'!$B$45:$X$58,23,FALSE),(VLOOKUP(CEILING($B35,10),$B$6:$R$116,COLUMN()-1,FALSE)-VLOOKUP(FLOOR($B35,10),$B$6:$R$116,COLUMN()-1,FALSE))/10+C34)</f>
        <v>22960211.845202483</v>
      </c>
      <c r="D35" s="21">
        <f>IF(MOD($B35,10)=0,VLOOKUP($B35,'[1]R1 Analysis'!$B$45:$X$58,15,FALSE),(VLOOKUP(CEILING($B35,10),$B$6:$R$116,COLUMN()-1,FALSE)-VLOOKUP(FLOOR($B35,10),$B$6:$R$116,COLUMN()-1,FALSE))/10+D34)</f>
        <v>3586746.340216252</v>
      </c>
      <c r="E35" s="21">
        <f>IF(MOD($B35,10)=0,VLOOKUP($B35,'[1]R1 Analysis'!$B$45:$X$58,22,FALSE),(VLOOKUP(CEILING($B35,10),$B$6:$R$116,COLUMN()-1,FALSE)-VLOOKUP(FLOOR($B35,10),$B$6:$R$116,COLUMN()-1,FALSE))/10+E34)</f>
        <v>751282.40586008213</v>
      </c>
      <c r="F35" s="21">
        <f>IF(MOD($B35,10)=0,VLOOKUP($B35,'[1]R2 Analysis'!$B$45:$X$58,8,FALSE),(VLOOKUP(CEILING($B35,10),$B$6:$R$116,COLUMN()-1,FALSE)-VLOOKUP(FLOOR($B35,10),$B$6:$R$116,COLUMN()-1,FALSE))/10+F34)</f>
        <v>223634175.90228581</v>
      </c>
      <c r="G35" s="21">
        <f>IF(MOD($B35,10)=0,VLOOKUP($B35,'[1]R2 Analysis'!$B$45:$X$58,15,FALSE),(VLOOKUP(CEILING($B35,10),$B$6:$R$116,COLUMN()-1,FALSE)-VLOOKUP(FLOOR($B35,10),$B$6:$R$116,COLUMN()-1,FALSE))/10+G34)</f>
        <v>7020777.751906977</v>
      </c>
      <c r="H35" s="21">
        <f>IF(MOD($B35,10)=0,VLOOKUP($B35,'[1]R2 Analysis'!$B$45:$X$58,22,FALSE),(VLOOKUP(CEILING($B35,10),$B$6:$R$116,COLUMN()-1,FALSE)-VLOOKUP(FLOOR($B35,10),$B$6:$R$116,COLUMN()-1,FALSE))/10+H34)</f>
        <v>1444213.3547209883</v>
      </c>
      <c r="I35" s="21">
        <f>IF(MOD($B35,10)=0,VLOOKUP($B35,'[1]R3 Analysis'!$B$45:$X$58,8,FALSE),(VLOOKUP(CEILING($B35,10),$B$6:$R$116,COLUMN()-1,FALSE)-VLOOKUP(FLOOR($B35,10),$B$6:$R$116,COLUMN()-1,FALSE))/10+I34)</f>
        <v>36565007.071264513</v>
      </c>
      <c r="J35" s="21">
        <f>IF(MOD($B35,10)=0,VLOOKUP($B35,'[1]R3 Analysis'!$B$45:$X$58,15,FALSE),(VLOOKUP(CEILING($B35,10),$B$6:$R$116,COLUMN()-1,FALSE)-VLOOKUP(FLOOR($B35,10),$B$6:$R$116,COLUMN()-1,FALSE))/10+J34)</f>
        <v>2530689.0972000016</v>
      </c>
      <c r="K35" s="21">
        <f>IF(MOD($B35,10)=0,VLOOKUP($B35,'[1]R3 Analysis'!$B$45:$X$58,22,FALSE),(VLOOKUP(CEILING($B35,10),$B$6:$R$116,COLUMN()-1,FALSE)-VLOOKUP(FLOOR($B35,10),$B$6:$R$116,COLUMN()-1,FALSE))/10+K34)</f>
        <v>965950.21265495487</v>
      </c>
      <c r="L35" s="21">
        <f>IF(MOD($B35,10)=0,VLOOKUP($B35,'[1]R4 Analysis'!$B$45:$X$58,8,FALSE),(VLOOKUP(CEILING($B35,10),$B$6:$R$116,COLUMN()-1,FALSE)-VLOOKUP(FLOOR($B35,10),$B$6:$R$116,COLUMN()-1,FALSE))/10+L34)</f>
        <v>22862634.326414414</v>
      </c>
      <c r="M35" s="21">
        <f>IF(MOD($B35,10)=0,VLOOKUP($B35,'[1]R4 Analysis'!$B$45:$X$58,15,FALSE),(VLOOKUP(CEILING($B35,10),$B$6:$R$116,COLUMN()-1,FALSE)-VLOOKUP(FLOOR($B35,10),$B$6:$R$116,COLUMN()-1,FALSE))/10+M34)</f>
        <v>852309.26870954537</v>
      </c>
      <c r="N35" s="21">
        <f>IF(MOD($B35,10)=0,VLOOKUP($B35,'[1]R4 Analysis'!$B$45:$X$58,22,FALSE),(VLOOKUP(CEILING($B35,10),$B$6:$R$116,COLUMN()-1,FALSE)-VLOOKUP(FLOOR($B35,10),$B$6:$R$116,COLUMN()-1,FALSE))/10+N34)</f>
        <v>312877.77555559622</v>
      </c>
      <c r="O35" s="21">
        <f>IF(MOD($B35,10)=0,VLOOKUP($B35,'[1]R5 Analysis'!$B$45:$X$58,8,FALSE),(VLOOKUP(CEILING($B35,10),$B$6:$R$116,COLUMN()-1,FALSE)-VLOOKUP(FLOOR($B35,10),$B$6:$R$116,COLUMN()-1,FALSE))/10+O34)</f>
        <v>51231914.670799993</v>
      </c>
      <c r="P35" s="21">
        <f>IF(MOD($B35,10)=0,VLOOKUP($B35,'[1]R5 Analysis'!$B$45:$X$58,15,FALSE),(VLOOKUP(CEILING($B35,10),$B$6:$R$116,COLUMN()-1,FALSE)-VLOOKUP(FLOOR($B35,10),$B$6:$R$116,COLUMN()-1,FALSE))/10+P34)</f>
        <v>733050.1539531037</v>
      </c>
      <c r="Q35" s="21">
        <f>IF(MOD($B35,10)=0,VLOOKUP($B35,'[1]R5 Analysis'!$B$45:$X$58,22,FALSE),(VLOOKUP(CEILING($B35,10),$B$6:$R$116,COLUMN()-1,FALSE)-VLOOKUP(FLOOR($B35,10),$B$6:$R$116,COLUMN()-1,FALSE))/10+Q34)</f>
        <v>304348.85485714301</v>
      </c>
      <c r="R35" s="21">
        <f>IF(MOD($B35,10)=0,VLOOKUP($B35,'[1]R6 Analysis'!$B$45:$X$58,8,FALSE),(VLOOKUP(CEILING($B35,10),$B$6:$R$116,COLUMN()-1,FALSE)-VLOOKUP(FLOOR($B35,10),$B$6:$R$116,COLUMN()-1,FALSE))/10+R34)</f>
        <v>2914611.6122874999</v>
      </c>
      <c r="S35" s="21">
        <f>IF(MOD($B35,10)=0,VLOOKUP($B35,'[1]R6 Analysis'!$B$45:$X$58,15,FALSE),(VLOOKUP(CEILING($B35,10),$B$6:$T$116,COLUMN()-1,FALSE)-VLOOKUP(FLOOR($B35,10),$B$6:$T$116,COLUMN()-1,FALSE))/10+S34)</f>
        <v>357114.84024999989</v>
      </c>
      <c r="T35" s="21">
        <f>IF(MOD($B35,10)=0,VLOOKUP($B35,'[1]R6 Analysis'!$B$45:$X$58,22,FALSE),(VLOOKUP(CEILING($B35,10),$B$6:$T$116,COLUMN()-1,FALSE)-VLOOKUP(FLOOR($B35,10),$B$6:$T$116,COLUMN()-1,FALSE))/10+T34)</f>
        <v>196275.57218210166</v>
      </c>
      <c r="U35" s="21">
        <f t="shared" si="40"/>
        <v>379224191.05632144</v>
      </c>
      <c r="V35" s="10">
        <f>HLOOKUP(V$5,$AC$1:$AF$3,2,FALSE)*INDEX('Pop and Housing Units'!$J$4:$Q$115,MATCH('Relocation Components'!$B35,'Pop and Housing Units'!$Q$4:$Q$115,0),MATCH('Relocation Components'!V$4,'Pop and Housing Units'!$J$4:$Q$4,0))*HLOOKUP(V$4,$V$1:$AA$2,2,FALSE)*'Number of Hazard Events'!C35*HLOOKUP(V$4,Assumptions!$B$2:$H$3,2,FALSE)</f>
        <v>1182177370.907537</v>
      </c>
      <c r="W35" s="10">
        <f>HLOOKUP(W$5,$AC$1:$AF$3,2,FALSE)*INDEX('Pop and Housing Units'!$J$4:$Q$115,MATCH('Relocation Components'!$B35,'Pop and Housing Units'!$Q$4:$Q$115,0),MATCH('Relocation Components'!W$4,'Pop and Housing Units'!$J$4:$Q$4,0))*HLOOKUP(W$4,$V$1:$AA$2,2,FALSE)*'Number of Hazard Events'!D35*HLOOKUP(W$4,Assumptions!$B$2:$H$3,2,FALSE)</f>
        <v>376078685.47936118</v>
      </c>
      <c r="X35" s="10">
        <f>HLOOKUP(X$5,$AC$1:$AF$3,2,FALSE)*INDEX('Pop and Housing Units'!$J$4:$Q$115,MATCH('Relocation Components'!$B35,'Pop and Housing Units'!$Q$4:$Q$115,0),MATCH('Relocation Components'!X$4,'Pop and Housing Units'!$J$4:$Q$4,0))*HLOOKUP(X$4,$V$1:$AA$2,2,FALSE)*'Number of Hazard Events'!E35*HLOOKUP(X$4,Assumptions!$B$2:$H$3,2,FALSE)</f>
        <v>0</v>
      </c>
      <c r="Y35" s="10">
        <f>HLOOKUP(Y$5,$AC$1:$AF$3,2,FALSE)*INDEX('Pop and Housing Units'!$J$4:$Q$115,MATCH('Relocation Components'!$B35,'Pop and Housing Units'!$Q$4:$Q$115,0),MATCH('Relocation Components'!Y$4,'Pop and Housing Units'!$J$4:$Q$4,0))*HLOOKUP(Y$4,$V$1:$AA$2,2,FALSE)*'Number of Hazard Events'!F35*HLOOKUP(Y$4,Assumptions!$B$2:$H$3,2,FALSE)</f>
        <v>1503213707.7060273</v>
      </c>
      <c r="Z35" s="10">
        <f>HLOOKUP(Z$5,$AC$1:$AF$3,2,FALSE)*INDEX('Pop and Housing Units'!$J$4:$Q$115,MATCH('Relocation Components'!$B35,'Pop and Housing Units'!$Q$4:$Q$115,0),MATCH('Relocation Components'!Z$4,'Pop and Housing Units'!$J$4:$Q$4,0))*HLOOKUP(Z$4,$V$1:$AA$2,2,FALSE)*'Number of Hazard Events'!G35*HLOOKUP(Z$4,Assumptions!$B$2:$H$3,2,FALSE)</f>
        <v>436301482.90988469</v>
      </c>
      <c r="AA35" s="10">
        <f>HLOOKUP(AA$5,$AC$1:$AF$3,2,FALSE)*INDEX('Pop and Housing Units'!$J$4:$Q$115,MATCH('Relocation Components'!$B35,'Pop and Housing Units'!$Q$4:$Q$115,0),MATCH('Relocation Components'!AA$4,'Pop and Housing Units'!$J$4:$Q$4,0))*HLOOKUP(AA$4,$V$1:$AA$2,2,FALSE)*'Number of Hazard Events'!H35*HLOOKUP(AA$4,Assumptions!$B$2:$H$3,2,FALSE)</f>
        <v>0</v>
      </c>
      <c r="AB35" s="10">
        <f>HLOOKUP(AB$5,$AC$1:$AF$3,2,FALSE)*INDEX('Pop and Housing Units'!$J$4:$Q$115,MATCH('Relocation Components'!$B35,'Pop and Housing Units'!$Q$4:$Q$115,0),MATCH('Relocation Components'!AB$4,'Pop and Housing Units'!$J$4:$Q$4,0))*HLOOKUP(AB$4,$V$1:$AA$2,2,FALSE)*'Number of Hazard Events'!I35*HLOOKUP(AB$4,Assumptions!$B$2:$H$3,2,FALSE)</f>
        <v>3109086684.4430895</v>
      </c>
      <c r="AC35" s="10">
        <f>HLOOKUP(AC$5,$AC$1:$AF$3,2,FALSE)*INDEX('Pop and Housing Units'!$J$4:$Q$115,MATCH('Relocation Components'!$B35,'Pop and Housing Units'!$Q$4:$Q$115,0),MATCH('Relocation Components'!AC$4,'Pop and Housing Units'!$J$4:$Q$4,0))*HLOOKUP(AC$4,$V$1:$AA$2,2,FALSE)*'Number of Hazard Events'!J35*HLOOKUP(AC$4,Assumptions!$B$2:$H$3,2,FALSE)</f>
        <v>640894445.26393211</v>
      </c>
      <c r="AD35" s="10">
        <f>HLOOKUP(AD$5,$AC$1:$AF$3,2,FALSE)*INDEX('Pop and Housing Units'!$J$4:$Q$115,MATCH('Relocation Components'!$B35,'Pop and Housing Units'!$Q$4:$Q$115,0),MATCH('Relocation Components'!AD$4,'Pop and Housing Units'!$J$4:$Q$4,0))*HLOOKUP(AD$4,$V$1:$AA$2,2,FALSE)*'Number of Hazard Events'!K35*HLOOKUP(AD$4,Assumptions!$B$2:$H$3,2,FALSE)</f>
        <v>0</v>
      </c>
      <c r="AE35" s="10">
        <f>HLOOKUP(AE$5,$AC$1:$AF$3,2,FALSE)*INDEX('Pop and Housing Units'!$J$4:$Q$115,MATCH('Relocation Components'!$B35,'Pop and Housing Units'!$Q$4:$Q$115,0),MATCH('Relocation Components'!AE$4,'Pop and Housing Units'!$J$4:$Q$4,0))*HLOOKUP(AE$4,$V$1:$AA$2,2,FALSE)*'Number of Hazard Events'!L35*HLOOKUP(AE$4,Assumptions!$B$2:$H$3,2,FALSE)</f>
        <v>97384820.9441486</v>
      </c>
      <c r="AF35" s="10">
        <f>HLOOKUP(AF$5,$AC$1:$AF$3,2,FALSE)*INDEX('Pop and Housing Units'!$J$4:$Q$115,MATCH('Relocation Components'!$B35,'Pop and Housing Units'!$Q$4:$Q$115,0),MATCH('Relocation Components'!AF$4,'Pop and Housing Units'!$J$4:$Q$4,0))*HLOOKUP(AF$4,$V$1:$AA$2,2,FALSE)*'Number of Hazard Events'!M35*HLOOKUP(AF$4,Assumptions!$B$2:$H$3,2,FALSE)</f>
        <v>33585827.311159246</v>
      </c>
      <c r="AG35" s="10">
        <f>HLOOKUP(AG$5,$AC$1:$AF$3,2,FALSE)*INDEX('Pop and Housing Units'!$J$4:$Q$115,MATCH('Relocation Components'!$B35,'Pop and Housing Units'!$Q$4:$Q$115,0),MATCH('Relocation Components'!AG$4,'Pop and Housing Units'!$J$4:$Q$4,0))*HLOOKUP(AG$4,$V$1:$AA$2,2,FALSE)*'Number of Hazard Events'!N35*HLOOKUP(AG$4,Assumptions!$B$2:$H$3,2,FALSE)</f>
        <v>0</v>
      </c>
      <c r="AH35" s="10">
        <f>HLOOKUP(AH$5,$AC$1:$AF$3,2,FALSE)*INDEX('Pop and Housing Units'!$J$4:$Q$115,MATCH('Relocation Components'!$B35,'Pop and Housing Units'!$Q$4:$Q$115,0),MATCH('Relocation Components'!AH$4,'Pop and Housing Units'!$J$4:$Q$4,0))*HLOOKUP(AH$4,$V$1:$AA$2,2,FALSE)*'Number of Hazard Events'!O35*HLOOKUP(AH$4,Assumptions!$B$2:$H$3,2,FALSE)</f>
        <v>98991580.480882749</v>
      </c>
      <c r="AI35" s="10">
        <f>HLOOKUP(AI$5,$AC$1:$AF$3,2,FALSE)*INDEX('Pop and Housing Units'!$J$4:$Q$115,MATCH('Relocation Components'!$B35,'Pop and Housing Units'!$Q$4:$Q$115,0),MATCH('Relocation Components'!AI$4,'Pop and Housing Units'!$J$4:$Q$4,0))*HLOOKUP(AI$4,$V$1:$AA$2,2,FALSE)*'Number of Hazard Events'!P35*HLOOKUP(AI$4,Assumptions!$B$2:$H$3,2,FALSE)</f>
        <v>35530173.077163279</v>
      </c>
      <c r="AJ35" s="10">
        <f>HLOOKUP(AJ$5,$AC$1:$AF$3,2,FALSE)*INDEX('Pop and Housing Units'!$J$4:$Q$115,MATCH('Relocation Components'!$B35,'Pop and Housing Units'!$Q$4:$Q$115,0),MATCH('Relocation Components'!AJ$4,'Pop and Housing Units'!$J$4:$Q$4,0))*HLOOKUP(AJ$4,$V$1:$AA$2,2,FALSE)*'Number of Hazard Events'!Q35*HLOOKUP(AJ$4,Assumptions!$B$2:$H$3,2,FALSE)</f>
        <v>0</v>
      </c>
      <c r="AK35" s="10">
        <f>HLOOKUP(AK$5,$AC$1:$AF$3,2,FALSE)*INDEX('Pop and Housing Units'!$J$4:$Q$115,MATCH('Relocation Components'!$B35,'Pop and Housing Units'!$Q$4:$Q$115,0),MATCH('Relocation Components'!AK$4,'Pop and Housing Units'!$J$4:$Q$4,0))*HLOOKUP(AK$4,$V$1:$AA$2,2,FALSE)*'Number of Hazard Events'!R35*HLOOKUP(AK$4,Assumptions!$B$2:$H$3,2,FALSE)</f>
        <v>17027879.885461573</v>
      </c>
      <c r="AL35" s="10">
        <f>HLOOKUP(AL$5,$AC$1:$AF$3,2,FALSE)*INDEX('Pop and Housing Units'!$J$4:$Q$115,MATCH('Relocation Components'!$B35,'Pop and Housing Units'!$Q$4:$Q$115,0),MATCH('Relocation Components'!AL$4,'Pop and Housing Units'!$J$4:$Q$4,0))*HLOOKUP(AL$4,$V$1:$AA$2,2,FALSE)*'Number of Hazard Events'!S35*HLOOKUP(AL$4,Assumptions!$B$2:$H$3,2,FALSE)</f>
        <v>4791469.6548891198</v>
      </c>
      <c r="AM35" s="10">
        <f>HLOOKUP(AM$5,$AC$1:$AF$3,2,FALSE)*INDEX('Pop and Housing Units'!$J$4:$Q$115,MATCH('Relocation Components'!$B35,'Pop and Housing Units'!$Q$4:$Q$115,0),MATCH('Relocation Components'!AM$4,'Pop and Housing Units'!$J$4:$Q$4,0))*HLOOKUP(AM$4,$V$1:$AA$2,2,FALSE)*'Number of Hazard Events'!T35*HLOOKUP(AM$4,Assumptions!$B$2:$H$3,2,FALSE)</f>
        <v>0</v>
      </c>
      <c r="AN35" s="21">
        <f t="shared" si="2"/>
        <v>7535064128.0635366</v>
      </c>
      <c r="AO35" s="21">
        <f t="shared" si="3"/>
        <v>531979816.90839165</v>
      </c>
      <c r="AP35" s="21">
        <f t="shared" si="4"/>
        <v>169235408.46571255</v>
      </c>
      <c r="AQ35" s="21">
        <f t="shared" si="5"/>
        <v>0</v>
      </c>
      <c r="AR35" s="21">
        <f t="shared" si="6"/>
        <v>676446168.46771228</v>
      </c>
      <c r="AS35" s="21">
        <f t="shared" si="7"/>
        <v>196335667.30944812</v>
      </c>
      <c r="AT35" s="21">
        <f t="shared" si="8"/>
        <v>0</v>
      </c>
      <c r="AU35" s="21">
        <f t="shared" si="9"/>
        <v>1399089007.9993904</v>
      </c>
      <c r="AV35" s="21">
        <f t="shared" si="10"/>
        <v>288402500.36876947</v>
      </c>
      <c r="AW35" s="21">
        <f t="shared" si="11"/>
        <v>0</v>
      </c>
      <c r="AX35" s="21">
        <f t="shared" si="12"/>
        <v>43823169.42486687</v>
      </c>
      <c r="AY35" s="21">
        <f t="shared" si="13"/>
        <v>15113622.290021662</v>
      </c>
      <c r="AZ35" s="21">
        <f t="shared" si="14"/>
        <v>0</v>
      </c>
      <c r="BA35" s="21">
        <f t="shared" si="15"/>
        <v>44546211.216397241</v>
      </c>
      <c r="BB35" s="21">
        <f t="shared" si="16"/>
        <v>15988577.884723475</v>
      </c>
      <c r="BC35" s="21">
        <f t="shared" si="17"/>
        <v>0</v>
      </c>
      <c r="BD35" s="21">
        <f t="shared" si="18"/>
        <v>7662545.9484577077</v>
      </c>
      <c r="BE35" s="21">
        <f t="shared" si="19"/>
        <v>2156161.3447001041</v>
      </c>
      <c r="BF35" s="21">
        <f t="shared" si="20"/>
        <v>0</v>
      </c>
      <c r="BG35" s="21">
        <f t="shared" si="21"/>
        <v>3390778857.628592</v>
      </c>
      <c r="BI35" s="21">
        <f t="shared" si="22"/>
        <v>1737117399.6611311</v>
      </c>
      <c r="BJ35" s="21">
        <f t="shared" si="23"/>
        <v>548900840.28529</v>
      </c>
      <c r="BK35" s="21">
        <f t="shared" si="24"/>
        <v>751282.40586008213</v>
      </c>
      <c r="BL35" s="21">
        <f t="shared" si="25"/>
        <v>2403294052.076025</v>
      </c>
      <c r="BM35" s="21">
        <f t="shared" si="26"/>
        <v>639657927.97123981</v>
      </c>
      <c r="BN35" s="21">
        <f t="shared" si="27"/>
        <v>1444213.3547209883</v>
      </c>
      <c r="BO35" s="21">
        <f t="shared" si="28"/>
        <v>4544740699.5137444</v>
      </c>
      <c r="BP35" s="21">
        <f t="shared" si="29"/>
        <v>931827634.72990167</v>
      </c>
      <c r="BQ35" s="21">
        <f t="shared" si="30"/>
        <v>965950.21265495487</v>
      </c>
      <c r="BR35" s="21">
        <f t="shared" si="31"/>
        <v>164070624.69542986</v>
      </c>
      <c r="BS35" s="21">
        <f t="shared" si="32"/>
        <v>49551758.869890459</v>
      </c>
      <c r="BT35" s="21">
        <f t="shared" si="33"/>
        <v>312877.77555559622</v>
      </c>
      <c r="BU35" s="21">
        <f t="shared" si="34"/>
        <v>194769706.36807999</v>
      </c>
      <c r="BV35" s="21">
        <f t="shared" si="35"/>
        <v>52251801.115839861</v>
      </c>
      <c r="BW35" s="21">
        <f t="shared" si="36"/>
        <v>304348.85485714301</v>
      </c>
      <c r="BX35" s="21">
        <f t="shared" si="37"/>
        <v>27605037.446206778</v>
      </c>
      <c r="BY35" s="21">
        <f t="shared" si="38"/>
        <v>7304745.8398392238</v>
      </c>
      <c r="BZ35" s="21">
        <f t="shared" si="39"/>
        <v>196275.57218210166</v>
      </c>
    </row>
    <row r="36" spans="1:78">
      <c r="A36">
        <f t="shared" si="43"/>
        <v>0.02</v>
      </c>
      <c r="B36" s="18">
        <f t="shared" si="41"/>
        <v>2050</v>
      </c>
      <c r="C36" s="21">
        <f>IF(MOD($B36,10)=0,VLOOKUP($B36,'[1]R1 Analysis'!$B$45:$X$58,23,FALSE),(VLOOKUP(CEILING($B36,10),$B$6:$R$116,COLUMN()-1,FALSE)-VLOOKUP(FLOOR($B36,10),$B$6:$R$116,COLUMN()-1,FALSE))/10+C35)</f>
        <v>23044705.738067575</v>
      </c>
      <c r="D36" s="21">
        <f>IF(MOD($B36,10)=0,VLOOKUP($B36,'[1]R1 Analysis'!$B$45:$X$58,15,FALSE),(VLOOKUP(CEILING($B36,10),$B$6:$R$116,COLUMN()-1,FALSE)-VLOOKUP(FLOOR($B36,10),$B$6:$R$116,COLUMN()-1,FALSE))/10+D35)</f>
        <v>3599636.0321692545</v>
      </c>
      <c r="E36" s="21">
        <f>IF(MOD($B36,10)=0,VLOOKUP($B36,'[1]R1 Analysis'!$B$45:$X$58,22,FALSE),(VLOOKUP(CEILING($B36,10),$B$6:$R$116,COLUMN()-1,FALSE)-VLOOKUP(FLOOR($B36,10),$B$6:$R$116,COLUMN()-1,FALSE))/10+E35)</f>
        <v>754008.32362139912</v>
      </c>
      <c r="F36" s="21">
        <f>IF(MOD($B36,10)=0,VLOOKUP($B36,'[1]R2 Analysis'!$B$45:$X$58,8,FALSE),(VLOOKUP(CEILING($B36,10),$B$6:$R$116,COLUMN()-1,FALSE)-VLOOKUP(FLOOR($B36,10),$B$6:$R$116,COLUMN()-1,FALSE))/10+F35)</f>
        <v>224439497.03047618</v>
      </c>
      <c r="G36" s="21">
        <f>IF(MOD($B36,10)=0,VLOOKUP($B36,'[1]R2 Analysis'!$B$45:$X$58,15,FALSE),(VLOOKUP(CEILING($B36,10),$B$6:$R$116,COLUMN()-1,FALSE)-VLOOKUP(FLOOR($B36,10),$B$6:$R$116,COLUMN()-1,FALSE))/10+G35)</f>
        <v>7046152.2318604654</v>
      </c>
      <c r="H36" s="21">
        <f>IF(MOD($B36,10)=0,VLOOKUP($B36,'[1]R2 Analysis'!$B$45:$X$58,22,FALSE),(VLOOKUP(CEILING($B36,10),$B$6:$R$116,COLUMN()-1,FALSE)-VLOOKUP(FLOOR($B36,10),$B$6:$R$116,COLUMN()-1,FALSE))/10+H35)</f>
        <v>1449448.9382283951</v>
      </c>
      <c r="I36" s="21">
        <f>IF(MOD($B36,10)=0,VLOOKUP($B36,'[1]R3 Analysis'!$B$45:$X$58,8,FALSE),(VLOOKUP(CEILING($B36,10),$B$6:$R$116,COLUMN()-1,FALSE)-VLOOKUP(FLOOR($B36,10),$B$6:$R$116,COLUMN()-1,FALSE))/10+I35)</f>
        <v>36698489.369419359</v>
      </c>
      <c r="J36" s="21">
        <f>IF(MOD($B36,10)=0,VLOOKUP($B36,'[1]R3 Analysis'!$B$45:$X$58,15,FALSE),(VLOOKUP(CEILING($B36,10),$B$6:$R$116,COLUMN()-1,FALSE)-VLOOKUP(FLOOR($B36,10),$B$6:$R$116,COLUMN()-1,FALSE))/10+J35)</f>
        <v>2539836.6839999999</v>
      </c>
      <c r="K36" s="21">
        <f>IF(MOD($B36,10)=0,VLOOKUP($B36,'[1]R3 Analysis'!$B$45:$X$58,22,FALSE),(VLOOKUP(CEILING($B36,10),$B$6:$R$116,COLUMN()-1,FALSE)-VLOOKUP(FLOOR($B36,10),$B$6:$R$116,COLUMN()-1,FALSE))/10+K35)</f>
        <v>969455.20850450441</v>
      </c>
      <c r="L36" s="21">
        <f>IF(MOD($B36,10)=0,VLOOKUP($B36,'[1]R4 Analysis'!$B$45:$X$58,8,FALSE),(VLOOKUP(CEILING($B36,10),$B$6:$R$116,COLUMN()-1,FALSE)-VLOOKUP(FLOOR($B36,10),$B$6:$R$116,COLUMN()-1,FALSE))/10+L35)</f>
        <v>22944064.19935577</v>
      </c>
      <c r="M36" s="21">
        <f>IF(MOD($B36,10)=0,VLOOKUP($B36,'[1]R4 Analysis'!$B$45:$X$58,15,FALSE),(VLOOKUP(CEILING($B36,10),$B$6:$R$116,COLUMN()-1,FALSE)-VLOOKUP(FLOOR($B36,10),$B$6:$R$116,COLUMN()-1,FALSE))/10+M35)</f>
        <v>855364.14064040396</v>
      </c>
      <c r="N36" s="21">
        <f>IF(MOD($B36,10)=0,VLOOKUP($B36,'[1]R4 Analysis'!$B$45:$X$58,22,FALSE),(VLOOKUP(CEILING($B36,10),$B$6:$R$116,COLUMN()-1,FALSE)-VLOOKUP(FLOOR($B36,10),$B$6:$R$116,COLUMN()-1,FALSE))/10+N35)</f>
        <v>314014.2494413103</v>
      </c>
      <c r="O36" s="21">
        <f>IF(MOD($B36,10)=0,VLOOKUP($B36,'[1]R5 Analysis'!$B$45:$X$58,8,FALSE),(VLOOKUP(CEILING($B36,10),$B$6:$R$116,COLUMN()-1,FALSE)-VLOOKUP(FLOOR($B36,10),$B$6:$R$116,COLUMN()-1,FALSE))/10+O35)</f>
        <v>51417922.65975</v>
      </c>
      <c r="P36" s="21">
        <f>IF(MOD($B36,10)=0,VLOOKUP($B36,'[1]R5 Analysis'!$B$45:$X$58,15,FALSE),(VLOOKUP(CEILING($B36,10),$B$6:$R$116,COLUMN()-1,FALSE)-VLOOKUP(FLOOR($B36,10),$B$6:$R$116,COLUMN()-1,FALSE))/10+P35)</f>
        <v>735698.45653241384</v>
      </c>
      <c r="Q36" s="21">
        <f>IF(MOD($B36,10)=0,VLOOKUP($B36,'[1]R5 Analysis'!$B$45:$X$58,22,FALSE),(VLOOKUP(CEILING($B36,10),$B$6:$R$116,COLUMN()-1,FALSE)-VLOOKUP(FLOOR($B36,10),$B$6:$R$116,COLUMN()-1,FALSE))/10+Q35)</f>
        <v>305452.79880612245</v>
      </c>
      <c r="R36" s="21">
        <f>IF(MOD($B36,10)=0,VLOOKUP($B36,'[1]R6 Analysis'!$B$45:$X$58,8,FALSE),(VLOOKUP(CEILING($B36,10),$B$6:$R$116,COLUMN()-1,FALSE)-VLOOKUP(FLOOR($B36,10),$B$6:$R$116,COLUMN()-1,FALSE))/10+R35)</f>
        <v>2925270.492625</v>
      </c>
      <c r="S36" s="21">
        <f>IF(MOD($B36,10)=0,VLOOKUP($B36,'[1]R6 Analysis'!$B$45:$X$58,15,FALSE),(VLOOKUP(CEILING($B36,10),$B$6:$T$116,COLUMN()-1,FALSE)-VLOOKUP(FLOOR($B36,10),$B$6:$T$116,COLUMN()-1,FALSE))/10+S35)</f>
        <v>358404.06349999999</v>
      </c>
      <c r="T36" s="21">
        <f>IF(MOD($B36,10)=0,VLOOKUP($B36,'[1]R6 Analysis'!$B$45:$X$58,22,FALSE),(VLOOKUP(CEILING($B36,10),$B$6:$T$116,COLUMN()-1,FALSE)-VLOOKUP(FLOOR($B36,10),$B$6:$T$116,COLUMN()-1,FALSE))/10+T35)</f>
        <v>196988.35900745762</v>
      </c>
      <c r="U36" s="21">
        <f t="shared" si="40"/>
        <v>380594408.97600561</v>
      </c>
      <c r="V36" s="10">
        <f>HLOOKUP(V$5,$AC$1:$AF$3,2,FALSE)*INDEX('Pop and Housing Units'!$J$4:$Q$115,MATCH('Relocation Components'!$B36,'Pop and Housing Units'!$Q$4:$Q$115,0),MATCH('Relocation Components'!V$4,'Pop and Housing Units'!$J$4:$Q$4,0))*HLOOKUP(V$4,$V$1:$AA$2,2,FALSE)*'Number of Hazard Events'!C36*HLOOKUP(V$4,Assumptions!$B$2:$H$3,2,FALSE)</f>
        <v>1216420169.4341214</v>
      </c>
      <c r="W36" s="10">
        <f>HLOOKUP(W$5,$AC$1:$AF$3,2,FALSE)*INDEX('Pop and Housing Units'!$J$4:$Q$115,MATCH('Relocation Components'!$B36,'Pop and Housing Units'!$Q$4:$Q$115,0),MATCH('Relocation Components'!W$4,'Pop and Housing Units'!$J$4:$Q$4,0))*HLOOKUP(W$4,$V$1:$AA$2,2,FALSE)*'Number of Hazard Events'!D36*HLOOKUP(W$4,Assumptions!$B$2:$H$3,2,FALSE)</f>
        <v>386931641.83507478</v>
      </c>
      <c r="X36" s="10">
        <f>HLOOKUP(X$5,$AC$1:$AF$3,2,FALSE)*INDEX('Pop and Housing Units'!$J$4:$Q$115,MATCH('Relocation Components'!$B36,'Pop and Housing Units'!$Q$4:$Q$115,0),MATCH('Relocation Components'!X$4,'Pop and Housing Units'!$J$4:$Q$4,0))*HLOOKUP(X$4,$V$1:$AA$2,2,FALSE)*'Number of Hazard Events'!E36*HLOOKUP(X$4,Assumptions!$B$2:$H$3,2,FALSE)</f>
        <v>0</v>
      </c>
      <c r="Y36" s="10">
        <f>HLOOKUP(Y$5,$AC$1:$AF$3,2,FALSE)*INDEX('Pop and Housing Units'!$J$4:$Q$115,MATCH('Relocation Components'!$B36,'Pop and Housing Units'!$Q$4:$Q$115,0),MATCH('Relocation Components'!Y$4,'Pop and Housing Units'!$J$4:$Q$4,0))*HLOOKUP(Y$4,$V$1:$AA$2,2,FALSE)*'Number of Hazard Events'!F36*HLOOKUP(Y$4,Assumptions!$B$2:$H$3,2,FALSE)</f>
        <v>1540327819.6776335</v>
      </c>
      <c r="Z36" s="10">
        <f>HLOOKUP(Z$5,$AC$1:$AF$3,2,FALSE)*INDEX('Pop and Housing Units'!$J$4:$Q$115,MATCH('Relocation Components'!$B36,'Pop and Housing Units'!$Q$4:$Q$115,0),MATCH('Relocation Components'!Z$4,'Pop and Housing Units'!$J$4:$Q$4,0))*HLOOKUP(Z$4,$V$1:$AA$2,2,FALSE)*'Number of Hazard Events'!G36*HLOOKUP(Z$4,Assumptions!$B$2:$H$3,2,FALSE)</f>
        <v>447079548.90955335</v>
      </c>
      <c r="AA36" s="10">
        <f>HLOOKUP(AA$5,$AC$1:$AF$3,2,FALSE)*INDEX('Pop and Housing Units'!$J$4:$Q$115,MATCH('Relocation Components'!$B36,'Pop and Housing Units'!$Q$4:$Q$115,0),MATCH('Relocation Components'!AA$4,'Pop and Housing Units'!$J$4:$Q$4,0))*HLOOKUP(AA$4,$V$1:$AA$2,2,FALSE)*'Number of Hazard Events'!H36*HLOOKUP(AA$4,Assumptions!$B$2:$H$3,2,FALSE)</f>
        <v>0</v>
      </c>
      <c r="AB36" s="10">
        <f>HLOOKUP(AB$5,$AC$1:$AF$3,2,FALSE)*INDEX('Pop and Housing Units'!$J$4:$Q$115,MATCH('Relocation Components'!$B36,'Pop and Housing Units'!$Q$4:$Q$115,0),MATCH('Relocation Components'!AB$4,'Pop and Housing Units'!$J$4:$Q$4,0))*HLOOKUP(AB$4,$V$1:$AA$2,2,FALSE)*'Number of Hazard Events'!I36*HLOOKUP(AB$4,Assumptions!$B$2:$H$3,2,FALSE)</f>
        <v>3198442865.4002156</v>
      </c>
      <c r="AC36" s="10">
        <f>HLOOKUP(AC$5,$AC$1:$AF$3,2,FALSE)*INDEX('Pop and Housing Units'!$J$4:$Q$115,MATCH('Relocation Components'!$B36,'Pop and Housing Units'!$Q$4:$Q$115,0),MATCH('Relocation Components'!AC$4,'Pop and Housing Units'!$J$4:$Q$4,0))*HLOOKUP(AC$4,$V$1:$AA$2,2,FALSE)*'Number of Hazard Events'!J36*HLOOKUP(AC$4,Assumptions!$B$2:$H$3,2,FALSE)</f>
        <v>659290390.34183812</v>
      </c>
      <c r="AD36" s="10">
        <f>HLOOKUP(AD$5,$AC$1:$AF$3,2,FALSE)*INDEX('Pop and Housing Units'!$J$4:$Q$115,MATCH('Relocation Components'!$B36,'Pop and Housing Units'!$Q$4:$Q$115,0),MATCH('Relocation Components'!AD$4,'Pop and Housing Units'!$J$4:$Q$4,0))*HLOOKUP(AD$4,$V$1:$AA$2,2,FALSE)*'Number of Hazard Events'!K36*HLOOKUP(AD$4,Assumptions!$B$2:$H$3,2,FALSE)</f>
        <v>0</v>
      </c>
      <c r="AE36" s="10">
        <f>HLOOKUP(AE$5,$AC$1:$AF$3,2,FALSE)*INDEX('Pop and Housing Units'!$J$4:$Q$115,MATCH('Relocation Components'!$B36,'Pop and Housing Units'!$Q$4:$Q$115,0),MATCH('Relocation Components'!AE$4,'Pop and Housing Units'!$J$4:$Q$4,0))*HLOOKUP(AE$4,$V$1:$AA$2,2,FALSE)*'Number of Hazard Events'!L36*HLOOKUP(AE$4,Assumptions!$B$2:$H$3,2,FALSE)</f>
        <v>98406621.708004862</v>
      </c>
      <c r="AF36" s="10">
        <f>HLOOKUP(AF$5,$AC$1:$AF$3,2,FALSE)*INDEX('Pop and Housing Units'!$J$4:$Q$115,MATCH('Relocation Components'!$B36,'Pop and Housing Units'!$Q$4:$Q$115,0),MATCH('Relocation Components'!AF$4,'Pop and Housing Units'!$J$4:$Q$4,0))*HLOOKUP(AF$4,$V$1:$AA$2,2,FALSE)*'Number of Hazard Events'!M36*HLOOKUP(AF$4,Assumptions!$B$2:$H$3,2,FALSE)</f>
        <v>33938985.190318175</v>
      </c>
      <c r="AG36" s="10">
        <f>HLOOKUP(AG$5,$AC$1:$AF$3,2,FALSE)*INDEX('Pop and Housing Units'!$J$4:$Q$115,MATCH('Relocation Components'!$B36,'Pop and Housing Units'!$Q$4:$Q$115,0),MATCH('Relocation Components'!AG$4,'Pop and Housing Units'!$J$4:$Q$4,0))*HLOOKUP(AG$4,$V$1:$AA$2,2,FALSE)*'Number of Hazard Events'!N36*HLOOKUP(AG$4,Assumptions!$B$2:$H$3,2,FALSE)</f>
        <v>0</v>
      </c>
      <c r="AH36" s="10">
        <f>HLOOKUP(AH$5,$AC$1:$AF$3,2,FALSE)*INDEX('Pop and Housing Units'!$J$4:$Q$115,MATCH('Relocation Components'!$B36,'Pop and Housing Units'!$Q$4:$Q$115,0),MATCH('Relocation Components'!AH$4,'Pop and Housing Units'!$J$4:$Q$4,0))*HLOOKUP(AH$4,$V$1:$AA$2,2,FALSE)*'Number of Hazard Events'!O36*HLOOKUP(AH$4,Assumptions!$B$2:$H$3,2,FALSE)</f>
        <v>100094446.81650428</v>
      </c>
      <c r="AI36" s="10">
        <f>HLOOKUP(AI$5,$AC$1:$AF$3,2,FALSE)*INDEX('Pop and Housing Units'!$J$4:$Q$115,MATCH('Relocation Components'!$B36,'Pop and Housing Units'!$Q$4:$Q$115,0),MATCH('Relocation Components'!AI$4,'Pop and Housing Units'!$J$4:$Q$4,0))*HLOOKUP(AI$4,$V$1:$AA$2,2,FALSE)*'Number of Hazard Events'!P36*HLOOKUP(AI$4,Assumptions!$B$2:$H$3,2,FALSE)</f>
        <v>35925371.221737586</v>
      </c>
      <c r="AJ36" s="10">
        <f>HLOOKUP(AJ$5,$AC$1:$AF$3,2,FALSE)*INDEX('Pop and Housing Units'!$J$4:$Q$115,MATCH('Relocation Components'!$B36,'Pop and Housing Units'!$Q$4:$Q$115,0),MATCH('Relocation Components'!AJ$4,'Pop and Housing Units'!$J$4:$Q$4,0))*HLOOKUP(AJ$4,$V$1:$AA$2,2,FALSE)*'Number of Hazard Events'!Q36*HLOOKUP(AJ$4,Assumptions!$B$2:$H$3,2,FALSE)</f>
        <v>0</v>
      </c>
      <c r="AK36" s="10">
        <f>HLOOKUP(AK$5,$AC$1:$AF$3,2,FALSE)*INDEX('Pop and Housing Units'!$J$4:$Q$115,MATCH('Relocation Components'!$B36,'Pop and Housing Units'!$Q$4:$Q$115,0),MATCH('Relocation Components'!AK$4,'Pop and Housing Units'!$J$4:$Q$4,0))*HLOOKUP(AK$4,$V$1:$AA$2,2,FALSE)*'Number of Hazard Events'!R36*HLOOKUP(AK$4,Assumptions!$B$2:$H$3,2,FALSE)</f>
        <v>17260773.254627988</v>
      </c>
      <c r="AL36" s="10">
        <f>HLOOKUP(AL$5,$AC$1:$AF$3,2,FALSE)*INDEX('Pop and Housing Units'!$J$4:$Q$115,MATCH('Relocation Components'!$B36,'Pop and Housing Units'!$Q$4:$Q$115,0),MATCH('Relocation Components'!AL$4,'Pop and Housing Units'!$J$4:$Q$4,0))*HLOOKUP(AL$4,$V$1:$AA$2,2,FALSE)*'Number of Hazard Events'!S36*HLOOKUP(AL$4,Assumptions!$B$2:$H$3,2,FALSE)</f>
        <v>4856776.2801483609</v>
      </c>
      <c r="AM36" s="10">
        <f>HLOOKUP(AM$5,$AC$1:$AF$3,2,FALSE)*INDEX('Pop and Housing Units'!$J$4:$Q$115,MATCH('Relocation Components'!$B36,'Pop and Housing Units'!$Q$4:$Q$115,0),MATCH('Relocation Components'!AM$4,'Pop and Housing Units'!$J$4:$Q$4,0))*HLOOKUP(AM$4,$V$1:$AA$2,2,FALSE)*'Number of Hazard Events'!T36*HLOOKUP(AM$4,Assumptions!$B$2:$H$3,2,FALSE)</f>
        <v>0</v>
      </c>
      <c r="AN36" s="21">
        <f t="shared" si="2"/>
        <v>7738975410.0697794</v>
      </c>
      <c r="AO36" s="21">
        <f t="shared" si="3"/>
        <v>547389076.24535465</v>
      </c>
      <c r="AP36" s="21">
        <f t="shared" si="4"/>
        <v>174119238.82578367</v>
      </c>
      <c r="AQ36" s="21">
        <f t="shared" si="5"/>
        <v>0</v>
      </c>
      <c r="AR36" s="21">
        <f t="shared" si="6"/>
        <v>693147518.85493505</v>
      </c>
      <c r="AS36" s="21">
        <f t="shared" si="7"/>
        <v>201185797.00929901</v>
      </c>
      <c r="AT36" s="21">
        <f t="shared" si="8"/>
        <v>0</v>
      </c>
      <c r="AU36" s="21">
        <f t="shared" si="9"/>
        <v>1439299289.4300971</v>
      </c>
      <c r="AV36" s="21">
        <f t="shared" si="10"/>
        <v>296680675.65382719</v>
      </c>
      <c r="AW36" s="21">
        <f t="shared" si="11"/>
        <v>0</v>
      </c>
      <c r="AX36" s="21">
        <f t="shared" si="12"/>
        <v>44282979.768602192</v>
      </c>
      <c r="AY36" s="21">
        <f t="shared" si="13"/>
        <v>15272543.33564318</v>
      </c>
      <c r="AZ36" s="21">
        <f t="shared" si="14"/>
        <v>0</v>
      </c>
      <c r="BA36" s="21">
        <f t="shared" si="15"/>
        <v>45042501.067426927</v>
      </c>
      <c r="BB36" s="21">
        <f t="shared" si="16"/>
        <v>16166417.049781915</v>
      </c>
      <c r="BC36" s="21">
        <f t="shared" si="17"/>
        <v>0</v>
      </c>
      <c r="BD36" s="21">
        <f t="shared" si="18"/>
        <v>7767347.964582595</v>
      </c>
      <c r="BE36" s="21">
        <f t="shared" si="19"/>
        <v>2185549.3260667627</v>
      </c>
      <c r="BF36" s="21">
        <f t="shared" si="20"/>
        <v>0</v>
      </c>
      <c r="BG36" s="21">
        <f t="shared" si="21"/>
        <v>3482538934.5314012</v>
      </c>
      <c r="BI36" s="21">
        <f t="shared" si="22"/>
        <v>1786853951.4175436</v>
      </c>
      <c r="BJ36" s="21">
        <f t="shared" si="23"/>
        <v>564650516.69302762</v>
      </c>
      <c r="BK36" s="21">
        <f t="shared" si="24"/>
        <v>754008.32362139912</v>
      </c>
      <c r="BL36" s="21">
        <f t="shared" si="25"/>
        <v>2457914835.5630445</v>
      </c>
      <c r="BM36" s="21">
        <f t="shared" si="26"/>
        <v>655311498.15071285</v>
      </c>
      <c r="BN36" s="21">
        <f t="shared" si="27"/>
        <v>1449448.9382283951</v>
      </c>
      <c r="BO36" s="21">
        <f t="shared" si="28"/>
        <v>4674440644.1997318</v>
      </c>
      <c r="BP36" s="21">
        <f t="shared" si="29"/>
        <v>958510902.67966533</v>
      </c>
      <c r="BQ36" s="21">
        <f t="shared" si="30"/>
        <v>969455.20850450441</v>
      </c>
      <c r="BR36" s="21">
        <f t="shared" si="31"/>
        <v>165633665.67596284</v>
      </c>
      <c r="BS36" s="21">
        <f t="shared" si="32"/>
        <v>50066892.666601755</v>
      </c>
      <c r="BT36" s="21">
        <f t="shared" si="33"/>
        <v>314014.2494413103</v>
      </c>
      <c r="BU36" s="21">
        <f t="shared" si="34"/>
        <v>196554870.5436812</v>
      </c>
      <c r="BV36" s="21">
        <f t="shared" si="35"/>
        <v>52827486.728051908</v>
      </c>
      <c r="BW36" s="21">
        <f t="shared" si="36"/>
        <v>305452.79880612245</v>
      </c>
      <c r="BX36" s="21">
        <f t="shared" si="37"/>
        <v>27953391.711835586</v>
      </c>
      <c r="BY36" s="21">
        <f t="shared" si="38"/>
        <v>7400729.6697151233</v>
      </c>
      <c r="BZ36" s="21">
        <f t="shared" si="39"/>
        <v>196988.35900745762</v>
      </c>
    </row>
    <row r="37" spans="1:78">
      <c r="A37">
        <f t="shared" si="43"/>
        <v>0.02</v>
      </c>
      <c r="B37" s="18">
        <f t="shared" si="41"/>
        <v>2051</v>
      </c>
      <c r="C37" s="21">
        <f>IF(MOD($B37,10)=0,VLOOKUP($B37,'[1]R1 Analysis'!$B$45:$X$58,23,FALSE),(VLOOKUP(CEILING($B37,10),$B$6:$R$116,COLUMN()-1,FALSE)-VLOOKUP(FLOOR($B37,10),$B$6:$R$116,COLUMN()-1,FALSE))/10+C36)</f>
        <v>23064681.846026853</v>
      </c>
      <c r="D37" s="21">
        <f>IF(MOD($B37,10)=0,VLOOKUP($B37,'[1]R1 Analysis'!$B$45:$X$58,15,FALSE),(VLOOKUP(CEILING($B37,10),$B$6:$R$116,COLUMN()-1,FALSE)-VLOOKUP(FLOOR($B37,10),$B$6:$R$116,COLUMN()-1,FALSE))/10+D36)</f>
        <v>3603237.5637443578</v>
      </c>
      <c r="E37" s="21">
        <f>IF(MOD($B37,10)=0,VLOOKUP($B37,'[1]R1 Analysis'!$B$45:$X$58,22,FALSE),(VLOOKUP(CEILING($B37,10),$B$6:$R$116,COLUMN()-1,FALSE)-VLOOKUP(FLOOR($B37,10),$B$6:$R$116,COLUMN()-1,FALSE))/10+E36)</f>
        <v>754728.74474403285</v>
      </c>
      <c r="F37" s="21">
        <f>IF(MOD($B37,10)=0,VLOOKUP($B37,'[1]R2 Analysis'!$B$45:$X$58,8,FALSE),(VLOOKUP(CEILING($B37,10),$B$6:$R$116,COLUMN()-1,FALSE)-VLOOKUP(FLOOR($B37,10),$B$6:$R$116,COLUMN()-1,FALSE))/10+F36)</f>
        <v>224649580.8030476</v>
      </c>
      <c r="G37" s="21">
        <f>IF(MOD($B37,10)=0,VLOOKUP($B37,'[1]R2 Analysis'!$B$45:$X$58,15,FALSE),(VLOOKUP(CEILING($B37,10),$B$6:$R$116,COLUMN()-1,FALSE)-VLOOKUP(FLOOR($B37,10),$B$6:$R$116,COLUMN()-1,FALSE))/10+G36)</f>
        <v>7052969.256325582</v>
      </c>
      <c r="H37" s="21">
        <f>IF(MOD($B37,10)=0,VLOOKUP($B37,'[1]R2 Analysis'!$B$45:$X$58,22,FALSE),(VLOOKUP(CEILING($B37,10),$B$6:$R$116,COLUMN()-1,FALSE)-VLOOKUP(FLOOR($B37,10),$B$6:$R$116,COLUMN()-1,FALSE))/10+H36)</f>
        <v>1450847.9784493828</v>
      </c>
      <c r="I37" s="21">
        <f>IF(MOD($B37,10)=0,VLOOKUP($B37,'[1]R3 Analysis'!$B$45:$X$58,8,FALSE),(VLOOKUP(CEILING($B37,10),$B$6:$R$116,COLUMN()-1,FALSE)-VLOOKUP(FLOOR($B37,10),$B$6:$R$116,COLUMN()-1,FALSE))/10+I36)</f>
        <v>36733231.337432265</v>
      </c>
      <c r="J37" s="21">
        <f>IF(MOD($B37,10)=0,VLOOKUP($B37,'[1]R3 Analysis'!$B$45:$X$58,15,FALSE),(VLOOKUP(CEILING($B37,10),$B$6:$R$116,COLUMN()-1,FALSE)-VLOOKUP(FLOOR($B37,10),$B$6:$R$116,COLUMN()-1,FALSE))/10+J36)</f>
        <v>2542292.412</v>
      </c>
      <c r="K37" s="21">
        <f>IF(MOD($B37,10)=0,VLOOKUP($B37,'[1]R3 Analysis'!$B$45:$X$58,22,FALSE),(VLOOKUP(CEILING($B37,10),$B$6:$R$116,COLUMN()-1,FALSE)-VLOOKUP(FLOOR($B37,10),$B$6:$R$116,COLUMN()-1,FALSE))/10+K36)</f>
        <v>970387.73033603595</v>
      </c>
      <c r="L37" s="21">
        <f>IF(MOD($B37,10)=0,VLOOKUP($B37,'[1]R4 Analysis'!$B$45:$X$58,8,FALSE),(VLOOKUP(CEILING($B37,10),$B$6:$R$116,COLUMN()-1,FALSE)-VLOOKUP(FLOOR($B37,10),$B$6:$R$116,COLUMN()-1,FALSE))/10+L36)</f>
        <v>22968014.161985576</v>
      </c>
      <c r="M37" s="21">
        <f>IF(MOD($B37,10)=0,VLOOKUP($B37,'[1]R4 Analysis'!$B$45:$X$58,15,FALSE),(VLOOKUP(CEILING($B37,10),$B$6:$R$116,COLUMN()-1,FALSE)-VLOOKUP(FLOOR($B37,10),$B$6:$R$116,COLUMN()-1,FALSE))/10+M36)</f>
        <v>856192.58048606047</v>
      </c>
      <c r="N37" s="21">
        <f>IF(MOD($B37,10)=0,VLOOKUP($B37,'[1]R4 Analysis'!$B$45:$X$58,22,FALSE),(VLOOKUP(CEILING($B37,10),$B$6:$R$116,COLUMN()-1,FALSE)-VLOOKUP(FLOOR($B37,10),$B$6:$R$116,COLUMN()-1,FALSE))/10+N36)</f>
        <v>314314.65495887172</v>
      </c>
      <c r="O37" s="21">
        <f>IF(MOD($B37,10)=0,VLOOKUP($B37,'[1]R5 Analysis'!$B$45:$X$58,8,FALSE),(VLOOKUP(CEILING($B37,10),$B$6:$R$116,COLUMN()-1,FALSE)-VLOOKUP(FLOOR($B37,10),$B$6:$R$116,COLUMN()-1,FALSE))/10+O36)</f>
        <v>51457781.514524996</v>
      </c>
      <c r="P37" s="21">
        <f>IF(MOD($B37,10)=0,VLOOKUP($B37,'[1]R5 Analysis'!$B$45:$X$58,15,FALSE),(VLOOKUP(CEILING($B37,10),$B$6:$R$116,COLUMN()-1,FALSE)-VLOOKUP(FLOOR($B37,10),$B$6:$R$116,COLUMN()-1,FALSE))/10+P36)</f>
        <v>736439.98125462071</v>
      </c>
      <c r="Q37" s="21">
        <f>IF(MOD($B37,10)=0,VLOOKUP($B37,'[1]R5 Analysis'!$B$45:$X$58,22,FALSE),(VLOOKUP(CEILING($B37,10),$B$6:$R$116,COLUMN()-1,FALSE)-VLOOKUP(FLOOR($B37,10),$B$6:$R$116,COLUMN()-1,FALSE))/10+Q36)</f>
        <v>305745.76854642859</v>
      </c>
      <c r="R37" s="21">
        <f>IF(MOD($B37,10)=0,VLOOKUP($B37,'[1]R6 Analysis'!$B$45:$X$58,8,FALSE),(VLOOKUP(CEILING($B37,10),$B$6:$R$116,COLUMN()-1,FALSE)-VLOOKUP(FLOOR($B37,10),$B$6:$R$116,COLUMN()-1,FALSE))/10+R36)</f>
        <v>2927639.1327</v>
      </c>
      <c r="S37" s="21">
        <f>IF(MOD($B37,10)=0,VLOOKUP($B37,'[1]R6 Analysis'!$B$45:$X$58,15,FALSE),(VLOOKUP(CEILING($B37,10),$B$6:$T$116,COLUMN()-1,FALSE)-VLOOKUP(FLOOR($B37,10),$B$6:$T$116,COLUMN()-1,FALSE))/10+S36)</f>
        <v>358765.04600999999</v>
      </c>
      <c r="T37" s="21">
        <f>IF(MOD($B37,10)=0,VLOOKUP($B37,'[1]R6 Analysis'!$B$45:$X$58,22,FALSE),(VLOOKUP(CEILING($B37,10),$B$6:$T$116,COLUMN()-1,FALSE)-VLOOKUP(FLOOR($B37,10),$B$6:$T$116,COLUMN()-1,FALSE))/10+T36)</f>
        <v>197177.77089111865</v>
      </c>
      <c r="U37" s="21">
        <f t="shared" si="40"/>
        <v>380944028.28346372</v>
      </c>
      <c r="V37" s="10">
        <f>HLOOKUP(V$5,$AC$1:$AF$3,2,FALSE)*INDEX('Pop and Housing Units'!$J$4:$Q$115,MATCH('Relocation Components'!$B37,'Pop and Housing Units'!$Q$4:$Q$115,0),MATCH('Relocation Components'!V$4,'Pop and Housing Units'!$J$4:$Q$4,0))*HLOOKUP(V$4,$V$1:$AA$2,2,FALSE)*'Number of Hazard Events'!C37*HLOOKUP(V$4,Assumptions!$B$2:$H$3,2,FALSE)</f>
        <v>1248829072.1430178</v>
      </c>
      <c r="W37" s="10">
        <f>HLOOKUP(W$5,$AC$1:$AF$3,2,FALSE)*INDEX('Pop and Housing Units'!$J$4:$Q$115,MATCH('Relocation Components'!$B37,'Pop and Housing Units'!$Q$4:$Q$115,0),MATCH('Relocation Components'!W$4,'Pop and Housing Units'!$J$4:$Q$4,0))*HLOOKUP(W$4,$V$1:$AA$2,2,FALSE)*'Number of Hazard Events'!D37*HLOOKUP(W$4,Assumptions!$B$2:$H$3,2,FALSE)</f>
        <v>397305302.63375103</v>
      </c>
      <c r="X37" s="10">
        <f>HLOOKUP(X$5,$AC$1:$AF$3,2,FALSE)*INDEX('Pop and Housing Units'!$J$4:$Q$115,MATCH('Relocation Components'!$B37,'Pop and Housing Units'!$Q$4:$Q$115,0),MATCH('Relocation Components'!X$4,'Pop and Housing Units'!$J$4:$Q$4,0))*HLOOKUP(X$4,$V$1:$AA$2,2,FALSE)*'Number of Hazard Events'!E37*HLOOKUP(X$4,Assumptions!$B$2:$H$3,2,FALSE)</f>
        <v>0</v>
      </c>
      <c r="Y37" s="10">
        <f>HLOOKUP(Y$5,$AC$1:$AF$3,2,FALSE)*INDEX('Pop and Housing Units'!$J$4:$Q$115,MATCH('Relocation Components'!$B37,'Pop and Housing Units'!$Q$4:$Q$115,0),MATCH('Relocation Components'!Y$4,'Pop and Housing Units'!$J$4:$Q$4,0))*HLOOKUP(Y$4,$V$1:$AA$2,2,FALSE)*'Number of Hazard Events'!F37*HLOOKUP(Y$4,Assumptions!$B$2:$H$3,2,FALSE)</f>
        <v>1575086831.635561</v>
      </c>
      <c r="Z37" s="10">
        <f>HLOOKUP(Z$5,$AC$1:$AF$3,2,FALSE)*INDEX('Pop and Housing Units'!$J$4:$Q$115,MATCH('Relocation Components'!$B37,'Pop and Housing Units'!$Q$4:$Q$115,0),MATCH('Relocation Components'!Z$4,'Pop and Housing Units'!$J$4:$Q$4,0))*HLOOKUP(Z$4,$V$1:$AA$2,2,FALSE)*'Number of Hazard Events'!G37*HLOOKUP(Z$4,Assumptions!$B$2:$H$3,2,FALSE)</f>
        <v>457182700.52289659</v>
      </c>
      <c r="AA37" s="10">
        <f>HLOOKUP(AA$5,$AC$1:$AF$3,2,FALSE)*INDEX('Pop and Housing Units'!$J$4:$Q$115,MATCH('Relocation Components'!$B37,'Pop and Housing Units'!$Q$4:$Q$115,0),MATCH('Relocation Components'!AA$4,'Pop and Housing Units'!$J$4:$Q$4,0))*HLOOKUP(AA$4,$V$1:$AA$2,2,FALSE)*'Number of Hazard Events'!H37*HLOOKUP(AA$4,Assumptions!$B$2:$H$3,2,FALSE)</f>
        <v>0</v>
      </c>
      <c r="AB37" s="10">
        <f>HLOOKUP(AB$5,$AC$1:$AF$3,2,FALSE)*INDEX('Pop and Housing Units'!$J$4:$Q$115,MATCH('Relocation Components'!$B37,'Pop and Housing Units'!$Q$4:$Q$115,0),MATCH('Relocation Components'!AB$4,'Pop and Housing Units'!$J$4:$Q$4,0))*HLOOKUP(AB$4,$V$1:$AA$2,2,FALSE)*'Number of Hazard Events'!I37*HLOOKUP(AB$4,Assumptions!$B$2:$H$3,2,FALSE)</f>
        <v>3283454297.965167</v>
      </c>
      <c r="AC37" s="10">
        <f>HLOOKUP(AC$5,$AC$1:$AF$3,2,FALSE)*INDEX('Pop and Housing Units'!$J$4:$Q$115,MATCH('Relocation Components'!$B37,'Pop and Housing Units'!$Q$4:$Q$115,0),MATCH('Relocation Components'!AC$4,'Pop and Housing Units'!$J$4:$Q$4,0))*HLOOKUP(AC$4,$V$1:$AA$2,2,FALSE)*'Number of Hazard Events'!J37*HLOOKUP(AC$4,Assumptions!$B$2:$H$3,2,FALSE)</f>
        <v>676827330.77175343</v>
      </c>
      <c r="AD37" s="10">
        <f>HLOOKUP(AD$5,$AC$1:$AF$3,2,FALSE)*INDEX('Pop and Housing Units'!$J$4:$Q$115,MATCH('Relocation Components'!$B37,'Pop and Housing Units'!$Q$4:$Q$115,0),MATCH('Relocation Components'!AD$4,'Pop and Housing Units'!$J$4:$Q$4,0))*HLOOKUP(AD$4,$V$1:$AA$2,2,FALSE)*'Number of Hazard Events'!K37*HLOOKUP(AD$4,Assumptions!$B$2:$H$3,2,FALSE)</f>
        <v>0</v>
      </c>
      <c r="AE37" s="10">
        <f>HLOOKUP(AE$5,$AC$1:$AF$3,2,FALSE)*INDEX('Pop and Housing Units'!$J$4:$Q$115,MATCH('Relocation Components'!$B37,'Pop and Housing Units'!$Q$4:$Q$115,0),MATCH('Relocation Components'!AE$4,'Pop and Housing Units'!$J$4:$Q$4,0))*HLOOKUP(AE$4,$V$1:$AA$2,2,FALSE)*'Number of Hazard Events'!L37*HLOOKUP(AE$4,Assumptions!$B$2:$H$3,2,FALSE)</f>
        <v>99184992.269834369</v>
      </c>
      <c r="AF37" s="10">
        <f>HLOOKUP(AF$5,$AC$1:$AF$3,2,FALSE)*INDEX('Pop and Housing Units'!$J$4:$Q$115,MATCH('Relocation Components'!$B37,'Pop and Housing Units'!$Q$4:$Q$115,0),MATCH('Relocation Components'!AF$4,'Pop and Housing Units'!$J$4:$Q$4,0))*HLOOKUP(AF$4,$V$1:$AA$2,2,FALSE)*'Number of Hazard Events'!M37*HLOOKUP(AF$4,Assumptions!$B$2:$H$3,2,FALSE)</f>
        <v>34204859.899353094</v>
      </c>
      <c r="AG37" s="10">
        <f>HLOOKUP(AG$5,$AC$1:$AF$3,2,FALSE)*INDEX('Pop and Housing Units'!$J$4:$Q$115,MATCH('Relocation Components'!$B37,'Pop and Housing Units'!$Q$4:$Q$115,0),MATCH('Relocation Components'!AG$4,'Pop and Housing Units'!$J$4:$Q$4,0))*HLOOKUP(AG$4,$V$1:$AA$2,2,FALSE)*'Number of Hazard Events'!N37*HLOOKUP(AG$4,Assumptions!$B$2:$H$3,2,FALSE)</f>
        <v>0</v>
      </c>
      <c r="AH37" s="10">
        <f>HLOOKUP(AH$5,$AC$1:$AF$3,2,FALSE)*INDEX('Pop and Housing Units'!$J$4:$Q$115,MATCH('Relocation Components'!$B37,'Pop and Housing Units'!$Q$4:$Q$115,0),MATCH('Relocation Components'!AH$4,'Pop and Housing Units'!$J$4:$Q$4,0))*HLOOKUP(AH$4,$V$1:$AA$2,2,FALSE)*'Number of Hazard Events'!O37*HLOOKUP(AH$4,Assumptions!$B$2:$H$3,2,FALSE)</f>
        <v>100916072.80463621</v>
      </c>
      <c r="AI37" s="10">
        <f>HLOOKUP(AI$5,$AC$1:$AF$3,2,FALSE)*INDEX('Pop and Housing Units'!$J$4:$Q$115,MATCH('Relocation Components'!$B37,'Pop and Housing Units'!$Q$4:$Q$115,0),MATCH('Relocation Components'!AI$4,'Pop and Housing Units'!$J$4:$Q$4,0))*HLOOKUP(AI$4,$V$1:$AA$2,2,FALSE)*'Number of Hazard Events'!P37*HLOOKUP(AI$4,Assumptions!$B$2:$H$3,2,FALSE)</f>
        <v>36228687.742723003</v>
      </c>
      <c r="AJ37" s="10">
        <f>HLOOKUP(AJ$5,$AC$1:$AF$3,2,FALSE)*INDEX('Pop and Housing Units'!$J$4:$Q$115,MATCH('Relocation Components'!$B37,'Pop and Housing Units'!$Q$4:$Q$115,0),MATCH('Relocation Components'!AJ$4,'Pop and Housing Units'!$J$4:$Q$4,0))*HLOOKUP(AJ$4,$V$1:$AA$2,2,FALSE)*'Number of Hazard Events'!Q37*HLOOKUP(AJ$4,Assumptions!$B$2:$H$3,2,FALSE)</f>
        <v>0</v>
      </c>
      <c r="AK37" s="10">
        <f>HLOOKUP(AK$5,$AC$1:$AF$3,2,FALSE)*INDEX('Pop and Housing Units'!$J$4:$Q$115,MATCH('Relocation Components'!$B37,'Pop and Housing Units'!$Q$4:$Q$115,0),MATCH('Relocation Components'!AK$4,'Pop and Housing Units'!$J$4:$Q$4,0))*HLOOKUP(AK$4,$V$1:$AA$2,2,FALSE)*'Number of Hazard Events'!R37*HLOOKUP(AK$4,Assumptions!$B$2:$H$3,2,FALSE)</f>
        <v>17447213.116653193</v>
      </c>
      <c r="AL37" s="10">
        <f>HLOOKUP(AL$5,$AC$1:$AF$3,2,FALSE)*INDEX('Pop and Housing Units'!$J$4:$Q$115,MATCH('Relocation Components'!$B37,'Pop and Housing Units'!$Q$4:$Q$115,0),MATCH('Relocation Components'!AL$4,'Pop and Housing Units'!$J$4:$Q$4,0))*HLOOKUP(AL$4,$V$1:$AA$2,2,FALSE)*'Number of Hazard Events'!S37*HLOOKUP(AL$4,Assumptions!$B$2:$H$3,2,FALSE)</f>
        <v>4910204.7594076153</v>
      </c>
      <c r="AM37" s="10">
        <f>HLOOKUP(AM$5,$AC$1:$AF$3,2,FALSE)*INDEX('Pop and Housing Units'!$J$4:$Q$115,MATCH('Relocation Components'!$B37,'Pop and Housing Units'!$Q$4:$Q$115,0),MATCH('Relocation Components'!AM$4,'Pop and Housing Units'!$J$4:$Q$4,0))*HLOOKUP(AM$4,$V$1:$AA$2,2,FALSE)*'Number of Hazard Events'!T37*HLOOKUP(AM$4,Assumptions!$B$2:$H$3,2,FALSE)</f>
        <v>0</v>
      </c>
      <c r="AN37" s="21">
        <f t="shared" si="2"/>
        <v>7931577566.2647552</v>
      </c>
      <c r="AO37" s="21">
        <f t="shared" si="3"/>
        <v>561973082.46435797</v>
      </c>
      <c r="AP37" s="21">
        <f t="shared" si="4"/>
        <v>178787386.18518797</v>
      </c>
      <c r="AQ37" s="21">
        <f t="shared" si="5"/>
        <v>0</v>
      </c>
      <c r="AR37" s="21">
        <f t="shared" si="6"/>
        <v>708789074.23600245</v>
      </c>
      <c r="AS37" s="21">
        <f t="shared" si="7"/>
        <v>205732215.23530346</v>
      </c>
      <c r="AT37" s="21">
        <f t="shared" si="8"/>
        <v>0</v>
      </c>
      <c r="AU37" s="21">
        <f t="shared" si="9"/>
        <v>1477554434.0843253</v>
      </c>
      <c r="AV37" s="21">
        <f t="shared" si="10"/>
        <v>304572298.84728903</v>
      </c>
      <c r="AW37" s="21">
        <f t="shared" si="11"/>
        <v>0</v>
      </c>
      <c r="AX37" s="21">
        <f t="shared" si="12"/>
        <v>44633246.521425471</v>
      </c>
      <c r="AY37" s="21">
        <f t="shared" si="13"/>
        <v>15392186.954708893</v>
      </c>
      <c r="AZ37" s="21">
        <f t="shared" si="14"/>
        <v>0</v>
      </c>
      <c r="BA37" s="21">
        <f t="shared" si="15"/>
        <v>45412232.762086295</v>
      </c>
      <c r="BB37" s="21">
        <f t="shared" si="16"/>
        <v>16302909.484225351</v>
      </c>
      <c r="BC37" s="21">
        <f t="shared" si="17"/>
        <v>0</v>
      </c>
      <c r="BD37" s="21">
        <f t="shared" si="18"/>
        <v>7851245.9024939369</v>
      </c>
      <c r="BE37" s="21">
        <f t="shared" si="19"/>
        <v>2209592.1417334271</v>
      </c>
      <c r="BF37" s="21">
        <f t="shared" si="20"/>
        <v>0</v>
      </c>
      <c r="BG37" s="21">
        <f t="shared" si="21"/>
        <v>3569209904.81914</v>
      </c>
      <c r="BI37" s="21">
        <f t="shared" si="22"/>
        <v>1833866836.4534025</v>
      </c>
      <c r="BJ37" s="21">
        <f t="shared" si="23"/>
        <v>579695926.38268328</v>
      </c>
      <c r="BK37" s="21">
        <f t="shared" si="24"/>
        <v>754728.74474403285</v>
      </c>
      <c r="BL37" s="21">
        <f t="shared" si="25"/>
        <v>2508525486.6746111</v>
      </c>
      <c r="BM37" s="21">
        <f t="shared" si="26"/>
        <v>669967885.01452565</v>
      </c>
      <c r="BN37" s="21">
        <f t="shared" si="27"/>
        <v>1450847.9784493828</v>
      </c>
      <c r="BO37" s="21">
        <f t="shared" si="28"/>
        <v>4797741963.3869238</v>
      </c>
      <c r="BP37" s="21">
        <f t="shared" si="29"/>
        <v>983941922.03104234</v>
      </c>
      <c r="BQ37" s="21">
        <f t="shared" si="30"/>
        <v>970387.73033603595</v>
      </c>
      <c r="BR37" s="21">
        <f t="shared" si="31"/>
        <v>166786252.9532454</v>
      </c>
      <c r="BS37" s="21">
        <f t="shared" si="32"/>
        <v>50453239.43454805</v>
      </c>
      <c r="BT37" s="21">
        <f t="shared" si="33"/>
        <v>314314.65495887172</v>
      </c>
      <c r="BU37" s="21">
        <f t="shared" si="34"/>
        <v>197786087.08124751</v>
      </c>
      <c r="BV37" s="21">
        <f t="shared" si="35"/>
        <v>53268037.208202973</v>
      </c>
      <c r="BW37" s="21">
        <f t="shared" si="36"/>
        <v>305745.76854642859</v>
      </c>
      <c r="BX37" s="21">
        <f t="shared" si="37"/>
        <v>28226098.151847128</v>
      </c>
      <c r="BY37" s="21">
        <f t="shared" si="38"/>
        <v>7478561.9471510416</v>
      </c>
      <c r="BZ37" s="21">
        <f t="shared" si="39"/>
        <v>197177.77089111865</v>
      </c>
    </row>
    <row r="38" spans="1:78">
      <c r="A38">
        <f t="shared" si="43"/>
        <v>0.02</v>
      </c>
      <c r="B38" s="18">
        <f t="shared" si="41"/>
        <v>2052</v>
      </c>
      <c r="C38" s="21">
        <f>IF(MOD($B38,10)=0,VLOOKUP($B38,'[1]R1 Analysis'!$B$45:$X$58,23,FALSE),(VLOOKUP(CEILING($B38,10),$B$6:$R$116,COLUMN()-1,FALSE)-VLOOKUP(FLOOR($B38,10),$B$6:$R$116,COLUMN()-1,FALSE))/10+C37)</f>
        <v>23084657.953986131</v>
      </c>
      <c r="D38" s="21">
        <f>IF(MOD($B38,10)=0,VLOOKUP($B38,'[1]R1 Analysis'!$B$45:$X$58,15,FALSE),(VLOOKUP(CEILING($B38,10),$B$6:$R$116,COLUMN()-1,FALSE)-VLOOKUP(FLOOR($B38,10),$B$6:$R$116,COLUMN()-1,FALSE))/10+D37)</f>
        <v>3606839.0953194611</v>
      </c>
      <c r="E38" s="21">
        <f>IF(MOD($B38,10)=0,VLOOKUP($B38,'[1]R1 Analysis'!$B$45:$X$58,22,FALSE),(VLOOKUP(CEILING($B38,10),$B$6:$R$116,COLUMN()-1,FALSE)-VLOOKUP(FLOOR($B38,10),$B$6:$R$116,COLUMN()-1,FALSE))/10+E37)</f>
        <v>755449.16586666659</v>
      </c>
      <c r="F38" s="21">
        <f>IF(MOD($B38,10)=0,VLOOKUP($B38,'[1]R2 Analysis'!$B$45:$X$58,8,FALSE),(VLOOKUP(CEILING($B38,10),$B$6:$R$116,COLUMN()-1,FALSE)-VLOOKUP(FLOOR($B38,10),$B$6:$R$116,COLUMN()-1,FALSE))/10+F37)</f>
        <v>224859664.57561904</v>
      </c>
      <c r="G38" s="21">
        <f>IF(MOD($B38,10)=0,VLOOKUP($B38,'[1]R2 Analysis'!$B$45:$X$58,15,FALSE),(VLOOKUP(CEILING($B38,10),$B$6:$R$116,COLUMN()-1,FALSE)-VLOOKUP(FLOOR($B38,10),$B$6:$R$116,COLUMN()-1,FALSE))/10+G37)</f>
        <v>7059786.2807906987</v>
      </c>
      <c r="H38" s="21">
        <f>IF(MOD($B38,10)=0,VLOOKUP($B38,'[1]R2 Analysis'!$B$45:$X$58,22,FALSE),(VLOOKUP(CEILING($B38,10),$B$6:$R$116,COLUMN()-1,FALSE)-VLOOKUP(FLOOR($B38,10),$B$6:$R$116,COLUMN()-1,FALSE))/10+H37)</f>
        <v>1452247.0186703706</v>
      </c>
      <c r="I38" s="21">
        <f>IF(MOD($B38,10)=0,VLOOKUP($B38,'[1]R3 Analysis'!$B$45:$X$58,8,FALSE),(VLOOKUP(CEILING($B38,10),$B$6:$R$116,COLUMN()-1,FALSE)-VLOOKUP(FLOOR($B38,10),$B$6:$R$116,COLUMN()-1,FALSE))/10+I37)</f>
        <v>36767973.305445164</v>
      </c>
      <c r="J38" s="21">
        <f>IF(MOD($B38,10)=0,VLOOKUP($B38,'[1]R3 Analysis'!$B$45:$X$58,15,FALSE),(VLOOKUP(CEILING($B38,10),$B$6:$R$116,COLUMN()-1,FALSE)-VLOOKUP(FLOOR($B38,10),$B$6:$R$116,COLUMN()-1,FALSE))/10+J37)</f>
        <v>2544748.14</v>
      </c>
      <c r="K38" s="21">
        <f>IF(MOD($B38,10)=0,VLOOKUP($B38,'[1]R3 Analysis'!$B$45:$X$58,22,FALSE),(VLOOKUP(CEILING($B38,10),$B$6:$R$116,COLUMN()-1,FALSE)-VLOOKUP(FLOOR($B38,10),$B$6:$R$116,COLUMN()-1,FALSE))/10+K37)</f>
        <v>971320.25216756749</v>
      </c>
      <c r="L38" s="21">
        <f>IF(MOD($B38,10)=0,VLOOKUP($B38,'[1]R4 Analysis'!$B$45:$X$58,8,FALSE),(VLOOKUP(CEILING($B38,10),$B$6:$R$116,COLUMN()-1,FALSE)-VLOOKUP(FLOOR($B38,10),$B$6:$R$116,COLUMN()-1,FALSE))/10+L37)</f>
        <v>22991964.124615382</v>
      </c>
      <c r="M38" s="21">
        <f>IF(MOD($B38,10)=0,VLOOKUP($B38,'[1]R4 Analysis'!$B$45:$X$58,15,FALSE),(VLOOKUP(CEILING($B38,10),$B$6:$R$116,COLUMN()-1,FALSE)-VLOOKUP(FLOOR($B38,10),$B$6:$R$116,COLUMN()-1,FALSE))/10+M37)</f>
        <v>857021.02033171698</v>
      </c>
      <c r="N38" s="21">
        <f>IF(MOD($B38,10)=0,VLOOKUP($B38,'[1]R4 Analysis'!$B$45:$X$58,22,FALSE),(VLOOKUP(CEILING($B38,10),$B$6:$R$116,COLUMN()-1,FALSE)-VLOOKUP(FLOOR($B38,10),$B$6:$R$116,COLUMN()-1,FALSE))/10+N37)</f>
        <v>314615.06047643314</v>
      </c>
      <c r="O38" s="21">
        <f>IF(MOD($B38,10)=0,VLOOKUP($B38,'[1]R5 Analysis'!$B$45:$X$58,8,FALSE),(VLOOKUP(CEILING($B38,10),$B$6:$R$116,COLUMN()-1,FALSE)-VLOOKUP(FLOOR($B38,10),$B$6:$R$116,COLUMN()-1,FALSE))/10+O37)</f>
        <v>51497640.369299993</v>
      </c>
      <c r="P38" s="21">
        <f>IF(MOD($B38,10)=0,VLOOKUP($B38,'[1]R5 Analysis'!$B$45:$X$58,15,FALSE),(VLOOKUP(CEILING($B38,10),$B$6:$R$116,COLUMN()-1,FALSE)-VLOOKUP(FLOOR($B38,10),$B$6:$R$116,COLUMN()-1,FALSE))/10+P37)</f>
        <v>737181.50597682758</v>
      </c>
      <c r="Q38" s="21">
        <f>IF(MOD($B38,10)=0,VLOOKUP($B38,'[1]R5 Analysis'!$B$45:$X$58,22,FALSE),(VLOOKUP(CEILING($B38,10),$B$6:$R$116,COLUMN()-1,FALSE)-VLOOKUP(FLOOR($B38,10),$B$6:$R$116,COLUMN()-1,FALSE))/10+Q37)</f>
        <v>306038.73828673473</v>
      </c>
      <c r="R38" s="21">
        <f>IF(MOD($B38,10)=0,VLOOKUP($B38,'[1]R6 Analysis'!$B$45:$X$58,8,FALSE),(VLOOKUP(CEILING($B38,10),$B$6:$R$116,COLUMN()-1,FALSE)-VLOOKUP(FLOOR($B38,10),$B$6:$R$116,COLUMN()-1,FALSE))/10+R37)</f>
        <v>2930007.772775</v>
      </c>
      <c r="S38" s="21">
        <f>IF(MOD($B38,10)=0,VLOOKUP($B38,'[1]R6 Analysis'!$B$45:$X$58,15,FALSE),(VLOOKUP(CEILING($B38,10),$B$6:$T$116,COLUMN()-1,FALSE)-VLOOKUP(FLOOR($B38,10),$B$6:$T$116,COLUMN()-1,FALSE))/10+S37)</f>
        <v>359126.02851999999</v>
      </c>
      <c r="T38" s="21">
        <f>IF(MOD($B38,10)=0,VLOOKUP($B38,'[1]R6 Analysis'!$B$45:$X$58,22,FALSE),(VLOOKUP(CEILING($B38,10),$B$6:$T$116,COLUMN()-1,FALSE)-VLOOKUP(FLOOR($B38,10),$B$6:$T$116,COLUMN()-1,FALSE))/10+T37)</f>
        <v>197367.18277477968</v>
      </c>
      <c r="U38" s="21">
        <f t="shared" si="40"/>
        <v>381293647.590922</v>
      </c>
      <c r="V38" s="10">
        <f>HLOOKUP(V$5,$AC$1:$AF$3,2,FALSE)*INDEX('Pop and Housing Units'!$J$4:$Q$115,MATCH('Relocation Components'!$B38,'Pop and Housing Units'!$Q$4:$Q$115,0),MATCH('Relocation Components'!V$4,'Pop and Housing Units'!$J$4:$Q$4,0))*HLOOKUP(V$4,$V$1:$AA$2,2,FALSE)*'Number of Hazard Events'!C38*HLOOKUP(V$4,Assumptions!$B$2:$H$3,2,FALSE)</f>
        <v>1282861172.2210464</v>
      </c>
      <c r="W38" s="10">
        <f>HLOOKUP(W$5,$AC$1:$AF$3,2,FALSE)*INDEX('Pop and Housing Units'!$J$4:$Q$115,MATCH('Relocation Components'!$B38,'Pop and Housing Units'!$Q$4:$Q$115,0),MATCH('Relocation Components'!W$4,'Pop and Housing Units'!$J$4:$Q$4,0))*HLOOKUP(W$4,$V$1:$AA$2,2,FALSE)*'Number of Hazard Events'!D38*HLOOKUP(W$4,Assumptions!$B$2:$H$3,2,FALSE)</f>
        <v>408198702.09067023</v>
      </c>
      <c r="X38" s="10">
        <f>HLOOKUP(X$5,$AC$1:$AF$3,2,FALSE)*INDEX('Pop and Housing Units'!$J$4:$Q$115,MATCH('Relocation Components'!$B38,'Pop and Housing Units'!$Q$4:$Q$115,0),MATCH('Relocation Components'!X$4,'Pop and Housing Units'!$J$4:$Q$4,0))*HLOOKUP(X$4,$V$1:$AA$2,2,FALSE)*'Number of Hazard Events'!E38*HLOOKUP(X$4,Assumptions!$B$2:$H$3,2,FALSE)</f>
        <v>0</v>
      </c>
      <c r="Y38" s="10">
        <f>HLOOKUP(Y$5,$AC$1:$AF$3,2,FALSE)*INDEX('Pop and Housing Units'!$J$4:$Q$115,MATCH('Relocation Components'!$B38,'Pop and Housing Units'!$Q$4:$Q$115,0),MATCH('Relocation Components'!Y$4,'Pop and Housing Units'!$J$4:$Q$4,0))*HLOOKUP(Y$4,$V$1:$AA$2,2,FALSE)*'Number of Hazard Events'!F38*HLOOKUP(Y$4,Assumptions!$B$2:$H$3,2,FALSE)</f>
        <v>1611575453.2891088</v>
      </c>
      <c r="Z38" s="10">
        <f>HLOOKUP(Z$5,$AC$1:$AF$3,2,FALSE)*INDEX('Pop and Housing Units'!$J$4:$Q$115,MATCH('Relocation Components'!$B38,'Pop and Housing Units'!$Q$4:$Q$115,0),MATCH('Relocation Components'!Z$4,'Pop and Housing Units'!$J$4:$Q$4,0))*HLOOKUP(Z$4,$V$1:$AA$2,2,FALSE)*'Number of Hazard Events'!G38*HLOOKUP(Z$4,Assumptions!$B$2:$H$3,2,FALSE)</f>
        <v>467788508.63846576</v>
      </c>
      <c r="AA38" s="10">
        <f>HLOOKUP(AA$5,$AC$1:$AF$3,2,FALSE)*INDEX('Pop and Housing Units'!$J$4:$Q$115,MATCH('Relocation Components'!$B38,'Pop and Housing Units'!$Q$4:$Q$115,0),MATCH('Relocation Components'!AA$4,'Pop and Housing Units'!$J$4:$Q$4,0))*HLOOKUP(AA$4,$V$1:$AA$2,2,FALSE)*'Number of Hazard Events'!H38*HLOOKUP(AA$4,Assumptions!$B$2:$H$3,2,FALSE)</f>
        <v>0</v>
      </c>
      <c r="AB38" s="10">
        <f>HLOOKUP(AB$5,$AC$1:$AF$3,2,FALSE)*INDEX('Pop and Housing Units'!$J$4:$Q$115,MATCH('Relocation Components'!$B38,'Pop and Housing Units'!$Q$4:$Q$115,0),MATCH('Relocation Components'!AB$4,'Pop and Housing Units'!$J$4:$Q$4,0))*HLOOKUP(AB$4,$V$1:$AA$2,2,FALSE)*'Number of Hazard Events'!I38*HLOOKUP(AB$4,Assumptions!$B$2:$H$3,2,FALSE)</f>
        <v>3372724564.0889544</v>
      </c>
      <c r="AC38" s="10">
        <f>HLOOKUP(AC$5,$AC$1:$AF$3,2,FALSE)*INDEX('Pop and Housing Units'!$J$4:$Q$115,MATCH('Relocation Components'!$B38,'Pop and Housing Units'!$Q$4:$Q$115,0),MATCH('Relocation Components'!AC$4,'Pop and Housing Units'!$J$4:$Q$4,0))*HLOOKUP(AC$4,$V$1:$AA$2,2,FALSE)*'Number of Hazard Events'!J38*HLOOKUP(AC$4,Assumptions!$B$2:$H$3,2,FALSE)</f>
        <v>695242854.49317265</v>
      </c>
      <c r="AD38" s="10">
        <f>HLOOKUP(AD$5,$AC$1:$AF$3,2,FALSE)*INDEX('Pop and Housing Units'!$J$4:$Q$115,MATCH('Relocation Components'!$B38,'Pop and Housing Units'!$Q$4:$Q$115,0),MATCH('Relocation Components'!AD$4,'Pop and Housing Units'!$J$4:$Q$4,0))*HLOOKUP(AD$4,$V$1:$AA$2,2,FALSE)*'Number of Hazard Events'!K38*HLOOKUP(AD$4,Assumptions!$B$2:$H$3,2,FALSE)</f>
        <v>0</v>
      </c>
      <c r="AE38" s="10">
        <f>HLOOKUP(AE$5,$AC$1:$AF$3,2,FALSE)*INDEX('Pop and Housing Units'!$J$4:$Q$115,MATCH('Relocation Components'!$B38,'Pop and Housing Units'!$Q$4:$Q$115,0),MATCH('Relocation Components'!AE$4,'Pop and Housing Units'!$J$4:$Q$4,0))*HLOOKUP(AE$4,$V$1:$AA$2,2,FALSE)*'Number of Hazard Events'!L38*HLOOKUP(AE$4,Assumptions!$B$2:$H$3,2,FALSE)</f>
        <v>99964771.902909592</v>
      </c>
      <c r="AF38" s="10">
        <f>HLOOKUP(AF$5,$AC$1:$AF$3,2,FALSE)*INDEX('Pop and Housing Units'!$J$4:$Q$115,MATCH('Relocation Components'!$B38,'Pop and Housing Units'!$Q$4:$Q$115,0),MATCH('Relocation Components'!AF$4,'Pop and Housing Units'!$J$4:$Q$4,0))*HLOOKUP(AF$4,$V$1:$AA$2,2,FALSE)*'Number of Hazard Events'!M38*HLOOKUP(AF$4,Assumptions!$B$2:$H$3,2,FALSE)</f>
        <v>34471185.511186659</v>
      </c>
      <c r="AG38" s="10">
        <f>HLOOKUP(AG$5,$AC$1:$AF$3,2,FALSE)*INDEX('Pop and Housing Units'!$J$4:$Q$115,MATCH('Relocation Components'!$B38,'Pop and Housing Units'!$Q$4:$Q$115,0),MATCH('Relocation Components'!AG$4,'Pop and Housing Units'!$J$4:$Q$4,0))*HLOOKUP(AG$4,$V$1:$AA$2,2,FALSE)*'Number of Hazard Events'!N38*HLOOKUP(AG$4,Assumptions!$B$2:$H$3,2,FALSE)</f>
        <v>0</v>
      </c>
      <c r="AH38" s="10">
        <f>HLOOKUP(AH$5,$AC$1:$AF$3,2,FALSE)*INDEX('Pop and Housing Units'!$J$4:$Q$115,MATCH('Relocation Components'!$B38,'Pop and Housing Units'!$Q$4:$Q$115,0),MATCH('Relocation Components'!AH$4,'Pop and Housing Units'!$J$4:$Q$4,0))*HLOOKUP(AH$4,$V$1:$AA$2,2,FALSE)*'Number of Hazard Events'!O38*HLOOKUP(AH$4,Assumptions!$B$2:$H$3,2,FALSE)</f>
        <v>101738851.4393889</v>
      </c>
      <c r="AI38" s="10">
        <f>HLOOKUP(AI$5,$AC$1:$AF$3,2,FALSE)*INDEX('Pop and Housing Units'!$J$4:$Q$115,MATCH('Relocation Components'!$B38,'Pop and Housing Units'!$Q$4:$Q$115,0),MATCH('Relocation Components'!AI$4,'Pop and Housing Units'!$J$4:$Q$4,0))*HLOOKUP(AI$4,$V$1:$AA$2,2,FALSE)*'Number of Hazard Events'!P38*HLOOKUP(AI$4,Assumptions!$B$2:$H$3,2,FALSE)</f>
        <v>36532542.165464781</v>
      </c>
      <c r="AJ38" s="10">
        <f>HLOOKUP(AJ$5,$AC$1:$AF$3,2,FALSE)*INDEX('Pop and Housing Units'!$J$4:$Q$115,MATCH('Relocation Components'!$B38,'Pop and Housing Units'!$Q$4:$Q$115,0),MATCH('Relocation Components'!AJ$4,'Pop and Housing Units'!$J$4:$Q$4,0))*HLOOKUP(AJ$4,$V$1:$AA$2,2,FALSE)*'Number of Hazard Events'!Q38*HLOOKUP(AJ$4,Assumptions!$B$2:$H$3,2,FALSE)</f>
        <v>0</v>
      </c>
      <c r="AK38" s="10">
        <f>HLOOKUP(AK$5,$AC$1:$AF$3,2,FALSE)*INDEX('Pop and Housing Units'!$J$4:$Q$115,MATCH('Relocation Components'!$B38,'Pop and Housing Units'!$Q$4:$Q$115,0),MATCH('Relocation Components'!AK$4,'Pop and Housing Units'!$J$4:$Q$4,0))*HLOOKUP(AK$4,$V$1:$AA$2,2,FALSE)*'Number of Hazard Events'!R38*HLOOKUP(AK$4,Assumptions!$B$2:$H$3,2,FALSE)</f>
        <v>17635637.235281039</v>
      </c>
      <c r="AL38" s="10">
        <f>HLOOKUP(AL$5,$AC$1:$AF$3,2,FALSE)*INDEX('Pop and Housing Units'!$J$4:$Q$115,MATCH('Relocation Components'!$B38,'Pop and Housing Units'!$Q$4:$Q$115,0),MATCH('Relocation Components'!AL$4,'Pop and Housing Units'!$J$4:$Q$4,0))*HLOOKUP(AL$4,$V$1:$AA$2,2,FALSE)*'Number of Hazard Events'!S38*HLOOKUP(AL$4,Assumptions!$B$2:$H$3,2,FALSE)</f>
        <v>4964210.9016369097</v>
      </c>
      <c r="AM38" s="10">
        <f>HLOOKUP(AM$5,$AC$1:$AF$3,2,FALSE)*INDEX('Pop and Housing Units'!$J$4:$Q$115,MATCH('Relocation Components'!$B38,'Pop and Housing Units'!$Q$4:$Q$115,0),MATCH('Relocation Components'!AM$4,'Pop and Housing Units'!$J$4:$Q$4,0))*HLOOKUP(AM$4,$V$1:$AA$2,2,FALSE)*'Number of Hazard Events'!T38*HLOOKUP(AM$4,Assumptions!$B$2:$H$3,2,FALSE)</f>
        <v>0</v>
      </c>
      <c r="AN38" s="21">
        <f t="shared" ref="AN38:AN69" si="44">SUM(V38:AM38)</f>
        <v>8133698453.9772854</v>
      </c>
      <c r="AO38" s="21">
        <f t="shared" ref="AO38:AO69" si="45">V38*$AV$1</f>
        <v>577287527.49947095</v>
      </c>
      <c r="AP38" s="21">
        <f t="shared" ref="AP38:AP69" si="46">W38*$AV$1</f>
        <v>183689415.94080162</v>
      </c>
      <c r="AQ38" s="21">
        <f t="shared" ref="AQ38:AQ69" si="47">X38*$AV$1</f>
        <v>0</v>
      </c>
      <c r="AR38" s="21">
        <f t="shared" ref="AR38:AR69" si="48">Y38*$AV$1</f>
        <v>725208953.98009896</v>
      </c>
      <c r="AS38" s="21">
        <f t="shared" ref="AS38:AS69" si="49">Z38*$AV$1</f>
        <v>210504828.88730961</v>
      </c>
      <c r="AT38" s="21">
        <f t="shared" ref="AT38:AT69" si="50">AA38*$AV$1</f>
        <v>0</v>
      </c>
      <c r="AU38" s="21">
        <f t="shared" ref="AU38:AU69" si="51">AB38*$AV$1</f>
        <v>1517726053.8400295</v>
      </c>
      <c r="AV38" s="21">
        <f t="shared" ref="AV38:AV69" si="52">AC38*$AV$1</f>
        <v>312859284.52192771</v>
      </c>
      <c r="AW38" s="21">
        <f t="shared" ref="AW38:AW69" si="53">AD38*$AV$1</f>
        <v>0</v>
      </c>
      <c r="AX38" s="21">
        <f t="shared" ref="AX38:AX69" si="54">AE38*$AV$1</f>
        <v>44984147.356309317</v>
      </c>
      <c r="AY38" s="21">
        <f t="shared" ref="AY38:AY69" si="55">AF38*$AV$1</f>
        <v>15512033.480033997</v>
      </c>
      <c r="AZ38" s="21">
        <f t="shared" ref="AZ38:AZ69" si="56">AG38*$AV$1</f>
        <v>0</v>
      </c>
      <c r="BA38" s="21">
        <f t="shared" ref="BA38:BA69" si="57">AH38*$AV$1</f>
        <v>45782483.147725008</v>
      </c>
      <c r="BB38" s="21">
        <f t="shared" ref="BB38:BB69" si="58">AI38*$AV$1</f>
        <v>16439643.974459153</v>
      </c>
      <c r="BC38" s="21">
        <f t="shared" ref="BC38:BC69" si="59">AJ38*$AV$1</f>
        <v>0</v>
      </c>
      <c r="BD38" s="21">
        <f t="shared" ref="BD38:BD69" si="60">AK38*$AV$1</f>
        <v>7936036.7558764676</v>
      </c>
      <c r="BE38" s="21">
        <f t="shared" ref="BE38:BE69" si="61">AL38*$AV$1</f>
        <v>2233894.9057366094</v>
      </c>
      <c r="BF38" s="21">
        <f t="shared" ref="BF38:BF69" si="62">AM38*$AV$1</f>
        <v>0</v>
      </c>
      <c r="BG38" s="21">
        <f t="shared" ref="BG38:BG69" si="63">SUM(AO38:BF38)</f>
        <v>3660164304.2897792</v>
      </c>
      <c r="BI38" s="21">
        <f t="shared" ref="BI38:BI69" si="64">AO38+V38+C38</f>
        <v>1883233357.6745036</v>
      </c>
      <c r="BJ38" s="21">
        <f t="shared" ref="BJ38:BJ69" si="65">AP38+W38+D38</f>
        <v>595494957.12679136</v>
      </c>
      <c r="BK38" s="21">
        <f t="shared" ref="BK38:BK69" si="66">AQ38+X38+E38</f>
        <v>755449.16586666659</v>
      </c>
      <c r="BL38" s="21">
        <f t="shared" ref="BL38:BL69" si="67">AR38+Y38+F38</f>
        <v>2561644071.8448272</v>
      </c>
      <c r="BM38" s="21">
        <f t="shared" ref="BM38:BM69" si="68">AS38+Z38+G38</f>
        <v>685353123.80656612</v>
      </c>
      <c r="BN38" s="21">
        <f t="shared" ref="BN38:BN69" si="69">AT38+AA38+H38</f>
        <v>1452247.0186703706</v>
      </c>
      <c r="BO38" s="21">
        <f t="shared" ref="BO38:BO69" si="70">AU38+AB38+I38</f>
        <v>4927218591.2344284</v>
      </c>
      <c r="BP38" s="21">
        <f t="shared" ref="BP38:BP69" si="71">AV38+AC38+J38</f>
        <v>1010646887.1551003</v>
      </c>
      <c r="BQ38" s="21">
        <f t="shared" ref="BQ38:BQ69" si="72">AW38+AD38+K38</f>
        <v>971320.25216756749</v>
      </c>
      <c r="BR38" s="21">
        <f t="shared" ref="BR38:BR69" si="73">AX38+AE38+L38</f>
        <v>167940883.38383427</v>
      </c>
      <c r="BS38" s="21">
        <f t="shared" ref="BS38:BS69" si="74">AY38+AF38+M38</f>
        <v>50840240.011552371</v>
      </c>
      <c r="BT38" s="21">
        <f t="shared" ref="BT38:BT69" si="75">AZ38+AG38+N38</f>
        <v>314615.06047643314</v>
      </c>
      <c r="BU38" s="21">
        <f t="shared" ref="BU38:BU69" si="76">BA38+AH38+O38</f>
        <v>199018974.95641392</v>
      </c>
      <c r="BV38" s="21">
        <f t="shared" ref="BV38:BV69" si="77">BB38+AI38+P38</f>
        <v>53709367.645900756</v>
      </c>
      <c r="BW38" s="21">
        <f t="shared" ref="BW38:BW69" si="78">BC38+AJ38+Q38</f>
        <v>306038.73828673473</v>
      </c>
      <c r="BX38" s="21">
        <f t="shared" ref="BX38:BX69" si="79">BD38+AK38+R38</f>
        <v>28501681.763932504</v>
      </c>
      <c r="BY38" s="21">
        <f t="shared" ref="BY38:BY69" si="80">BE38+AL38+S38</f>
        <v>7557231.8358935192</v>
      </c>
      <c r="BZ38" s="21">
        <f t="shared" ref="BZ38:BZ69" si="81">BF38+AM38+T38</f>
        <v>197367.18277477968</v>
      </c>
    </row>
    <row r="39" spans="1:78">
      <c r="A39">
        <f t="shared" si="43"/>
        <v>0.02</v>
      </c>
      <c r="B39" s="18">
        <f t="shared" si="41"/>
        <v>2053</v>
      </c>
      <c r="C39" s="21">
        <f>IF(MOD($B39,10)=0,VLOOKUP($B39,'[1]R1 Analysis'!$B$45:$X$58,23,FALSE),(VLOOKUP(CEILING($B39,10),$B$6:$R$116,COLUMN()-1,FALSE)-VLOOKUP(FLOOR($B39,10),$B$6:$R$116,COLUMN()-1,FALSE))/10+C38)</f>
        <v>23104634.061945409</v>
      </c>
      <c r="D39" s="21">
        <f>IF(MOD($B39,10)=0,VLOOKUP($B39,'[1]R1 Analysis'!$B$45:$X$58,15,FALSE),(VLOOKUP(CEILING($B39,10),$B$6:$R$116,COLUMN()-1,FALSE)-VLOOKUP(FLOOR($B39,10),$B$6:$R$116,COLUMN()-1,FALSE))/10+D38)</f>
        <v>3610440.6268945644</v>
      </c>
      <c r="E39" s="21">
        <f>IF(MOD($B39,10)=0,VLOOKUP($B39,'[1]R1 Analysis'!$B$45:$X$58,22,FALSE),(VLOOKUP(CEILING($B39,10),$B$6:$R$116,COLUMN()-1,FALSE)-VLOOKUP(FLOOR($B39,10),$B$6:$R$116,COLUMN()-1,FALSE))/10+E38)</f>
        <v>756169.58698930033</v>
      </c>
      <c r="F39" s="21">
        <f>IF(MOD($B39,10)=0,VLOOKUP($B39,'[1]R2 Analysis'!$B$45:$X$58,8,FALSE),(VLOOKUP(CEILING($B39,10),$B$6:$R$116,COLUMN()-1,FALSE)-VLOOKUP(FLOOR($B39,10),$B$6:$R$116,COLUMN()-1,FALSE))/10+F38)</f>
        <v>225069748.34819049</v>
      </c>
      <c r="G39" s="21">
        <f>IF(MOD($B39,10)=0,VLOOKUP($B39,'[1]R2 Analysis'!$B$45:$X$58,15,FALSE),(VLOOKUP(CEILING($B39,10),$B$6:$R$116,COLUMN()-1,FALSE)-VLOOKUP(FLOOR($B39,10),$B$6:$R$116,COLUMN()-1,FALSE))/10+G38)</f>
        <v>7066603.3052558154</v>
      </c>
      <c r="H39" s="21">
        <f>IF(MOD($B39,10)=0,VLOOKUP($B39,'[1]R2 Analysis'!$B$45:$X$58,22,FALSE),(VLOOKUP(CEILING($B39,10),$B$6:$R$116,COLUMN()-1,FALSE)-VLOOKUP(FLOOR($B39,10),$B$6:$R$116,COLUMN()-1,FALSE))/10+H38)</f>
        <v>1453646.0588913583</v>
      </c>
      <c r="I39" s="21">
        <f>IF(MOD($B39,10)=0,VLOOKUP($B39,'[1]R3 Analysis'!$B$45:$X$58,8,FALSE),(VLOOKUP(CEILING($B39,10),$B$6:$R$116,COLUMN()-1,FALSE)-VLOOKUP(FLOOR($B39,10),$B$6:$R$116,COLUMN()-1,FALSE))/10+I38)</f>
        <v>36802715.273458064</v>
      </c>
      <c r="J39" s="21">
        <f>IF(MOD($B39,10)=0,VLOOKUP($B39,'[1]R3 Analysis'!$B$45:$X$58,15,FALSE),(VLOOKUP(CEILING($B39,10),$B$6:$R$116,COLUMN()-1,FALSE)-VLOOKUP(FLOOR($B39,10),$B$6:$R$116,COLUMN()-1,FALSE))/10+J38)</f>
        <v>2547203.8680000002</v>
      </c>
      <c r="K39" s="21">
        <f>IF(MOD($B39,10)=0,VLOOKUP($B39,'[1]R3 Analysis'!$B$45:$X$58,22,FALSE),(VLOOKUP(CEILING($B39,10),$B$6:$R$116,COLUMN()-1,FALSE)-VLOOKUP(FLOOR($B39,10),$B$6:$R$116,COLUMN()-1,FALSE))/10+K38)</f>
        <v>972252.77399909904</v>
      </c>
      <c r="L39" s="21">
        <f>IF(MOD($B39,10)=0,VLOOKUP($B39,'[1]R4 Analysis'!$B$45:$X$58,8,FALSE),(VLOOKUP(CEILING($B39,10),$B$6:$R$116,COLUMN()-1,FALSE)-VLOOKUP(FLOOR($B39,10),$B$6:$R$116,COLUMN()-1,FALSE))/10+L38)</f>
        <v>23015914.087245189</v>
      </c>
      <c r="M39" s="21">
        <f>IF(MOD($B39,10)=0,VLOOKUP($B39,'[1]R4 Analysis'!$B$45:$X$58,15,FALSE),(VLOOKUP(CEILING($B39,10),$B$6:$R$116,COLUMN()-1,FALSE)-VLOOKUP(FLOOR($B39,10),$B$6:$R$116,COLUMN()-1,FALSE))/10+M38)</f>
        <v>857849.46017737349</v>
      </c>
      <c r="N39" s="21">
        <f>IF(MOD($B39,10)=0,VLOOKUP($B39,'[1]R4 Analysis'!$B$45:$X$58,22,FALSE),(VLOOKUP(CEILING($B39,10),$B$6:$R$116,COLUMN()-1,FALSE)-VLOOKUP(FLOOR($B39,10),$B$6:$R$116,COLUMN()-1,FALSE))/10+N38)</f>
        <v>314915.46599399456</v>
      </c>
      <c r="O39" s="21">
        <f>IF(MOD($B39,10)=0,VLOOKUP($B39,'[1]R5 Analysis'!$B$45:$X$58,8,FALSE),(VLOOKUP(CEILING($B39,10),$B$6:$R$116,COLUMN()-1,FALSE)-VLOOKUP(FLOOR($B39,10),$B$6:$R$116,COLUMN()-1,FALSE))/10+O38)</f>
        <v>51537499.22407499</v>
      </c>
      <c r="P39" s="21">
        <f>IF(MOD($B39,10)=0,VLOOKUP($B39,'[1]R5 Analysis'!$B$45:$X$58,15,FALSE),(VLOOKUP(CEILING($B39,10),$B$6:$R$116,COLUMN()-1,FALSE)-VLOOKUP(FLOOR($B39,10),$B$6:$R$116,COLUMN()-1,FALSE))/10+P38)</f>
        <v>737923.03069903445</v>
      </c>
      <c r="Q39" s="21">
        <f>IF(MOD($B39,10)=0,VLOOKUP($B39,'[1]R5 Analysis'!$B$45:$X$58,22,FALSE),(VLOOKUP(CEILING($B39,10),$B$6:$R$116,COLUMN()-1,FALSE)-VLOOKUP(FLOOR($B39,10),$B$6:$R$116,COLUMN()-1,FALSE))/10+Q38)</f>
        <v>306331.70802704088</v>
      </c>
      <c r="R39" s="21">
        <f>IF(MOD($B39,10)=0,VLOOKUP($B39,'[1]R6 Analysis'!$B$45:$X$58,8,FALSE),(VLOOKUP(CEILING($B39,10),$B$6:$R$116,COLUMN()-1,FALSE)-VLOOKUP(FLOOR($B39,10),$B$6:$R$116,COLUMN()-1,FALSE))/10+R38)</f>
        <v>2932376.41285</v>
      </c>
      <c r="S39" s="21">
        <f>IF(MOD($B39,10)=0,VLOOKUP($B39,'[1]R6 Analysis'!$B$45:$X$58,15,FALSE),(VLOOKUP(CEILING($B39,10),$B$6:$T$116,COLUMN()-1,FALSE)-VLOOKUP(FLOOR($B39,10),$B$6:$T$116,COLUMN()-1,FALSE))/10+S38)</f>
        <v>359487.01102999999</v>
      </c>
      <c r="T39" s="21">
        <f>IF(MOD($B39,10)=0,VLOOKUP($B39,'[1]R6 Analysis'!$B$45:$X$58,22,FALSE),(VLOOKUP(CEILING($B39,10),$B$6:$T$116,COLUMN()-1,FALSE)-VLOOKUP(FLOOR($B39,10),$B$6:$T$116,COLUMN()-1,FALSE))/10+T38)</f>
        <v>197556.59465844071</v>
      </c>
      <c r="U39" s="21">
        <f t="shared" si="40"/>
        <v>381643266.8983801</v>
      </c>
      <c r="V39" s="10">
        <f>HLOOKUP(V$5,$AC$1:$AF$3,2,FALSE)*INDEX('Pop and Housing Units'!$J$4:$Q$115,MATCH('Relocation Components'!$B39,'Pop and Housing Units'!$Q$4:$Q$115,0),MATCH('Relocation Components'!V$4,'Pop and Housing Units'!$J$4:$Q$4,0))*HLOOKUP(V$4,$V$1:$AA$2,2,FALSE)*'Number of Hazard Events'!C39*HLOOKUP(V$4,Assumptions!$B$2:$H$3,2,FALSE)</f>
        <v>1318599245.4967735</v>
      </c>
      <c r="W39" s="10">
        <f>HLOOKUP(W$5,$AC$1:$AF$3,2,FALSE)*INDEX('Pop and Housing Units'!$J$4:$Q$115,MATCH('Relocation Components'!$B39,'Pop and Housing Units'!$Q$4:$Q$115,0),MATCH('Relocation Components'!W$4,'Pop and Housing Units'!$J$4:$Q$4,0))*HLOOKUP(W$4,$V$1:$AA$2,2,FALSE)*'Number of Hazard Events'!D39*HLOOKUP(W$4,Assumptions!$B$2:$H$3,2,FALSE)</f>
        <v>419638426.54932427</v>
      </c>
      <c r="X39" s="10">
        <f>HLOOKUP(X$5,$AC$1:$AF$3,2,FALSE)*INDEX('Pop and Housing Units'!$J$4:$Q$115,MATCH('Relocation Components'!$B39,'Pop and Housing Units'!$Q$4:$Q$115,0),MATCH('Relocation Components'!X$4,'Pop and Housing Units'!$J$4:$Q$4,0))*HLOOKUP(X$4,$V$1:$AA$2,2,FALSE)*'Number of Hazard Events'!E39*HLOOKUP(X$4,Assumptions!$B$2:$H$3,2,FALSE)</f>
        <v>0</v>
      </c>
      <c r="Y39" s="10">
        <f>HLOOKUP(Y$5,$AC$1:$AF$3,2,FALSE)*INDEX('Pop and Housing Units'!$J$4:$Q$115,MATCH('Relocation Components'!$B39,'Pop and Housing Units'!$Q$4:$Q$115,0),MATCH('Relocation Components'!Y$4,'Pop and Housing Units'!$J$4:$Q$4,0))*HLOOKUP(Y$4,$V$1:$AA$2,2,FALSE)*'Number of Hazard Events'!F39*HLOOKUP(Y$4,Assumptions!$B$2:$H$3,2,FALSE)</f>
        <v>1649881739.2060933</v>
      </c>
      <c r="Z39" s="10">
        <f>HLOOKUP(Z$5,$AC$1:$AF$3,2,FALSE)*INDEX('Pop and Housing Units'!$J$4:$Q$115,MATCH('Relocation Components'!$B39,'Pop and Housing Units'!$Q$4:$Q$115,0),MATCH('Relocation Components'!Z$4,'Pop and Housing Units'!$J$4:$Q$4,0))*HLOOKUP(Z$4,$V$1:$AA$2,2,FALSE)*'Number of Hazard Events'!G39*HLOOKUP(Z$4,Assumptions!$B$2:$H$3,2,FALSE)</f>
        <v>478922578.90240347</v>
      </c>
      <c r="AA39" s="10">
        <f>HLOOKUP(AA$5,$AC$1:$AF$3,2,FALSE)*INDEX('Pop and Housing Units'!$J$4:$Q$115,MATCH('Relocation Components'!$B39,'Pop and Housing Units'!$Q$4:$Q$115,0),MATCH('Relocation Components'!AA$4,'Pop and Housing Units'!$J$4:$Q$4,0))*HLOOKUP(AA$4,$V$1:$AA$2,2,FALSE)*'Number of Hazard Events'!H39*HLOOKUP(AA$4,Assumptions!$B$2:$H$3,2,FALSE)</f>
        <v>0</v>
      </c>
      <c r="AB39" s="10">
        <f>HLOOKUP(AB$5,$AC$1:$AF$3,2,FALSE)*INDEX('Pop and Housing Units'!$J$4:$Q$115,MATCH('Relocation Components'!$B39,'Pop and Housing Units'!$Q$4:$Q$115,0),MATCH('Relocation Components'!AB$4,'Pop and Housing Units'!$J$4:$Q$4,0))*HLOOKUP(AB$4,$V$1:$AA$2,2,FALSE)*'Number of Hazard Events'!I39*HLOOKUP(AB$4,Assumptions!$B$2:$H$3,2,FALSE)</f>
        <v>3466469227.9134731</v>
      </c>
      <c r="AC39" s="10">
        <f>HLOOKUP(AC$5,$AC$1:$AF$3,2,FALSE)*INDEX('Pop and Housing Units'!$J$4:$Q$115,MATCH('Relocation Components'!$B39,'Pop and Housing Units'!$Q$4:$Q$115,0),MATCH('Relocation Components'!AC$4,'Pop and Housing Units'!$J$4:$Q$4,0))*HLOOKUP(AC$4,$V$1:$AA$2,2,FALSE)*'Number of Hazard Events'!J39*HLOOKUP(AC$4,Assumptions!$B$2:$H$3,2,FALSE)</f>
        <v>714581449.12868249</v>
      </c>
      <c r="AD39" s="10">
        <f>HLOOKUP(AD$5,$AC$1:$AF$3,2,FALSE)*INDEX('Pop and Housing Units'!$J$4:$Q$115,MATCH('Relocation Components'!$B39,'Pop and Housing Units'!$Q$4:$Q$115,0),MATCH('Relocation Components'!AD$4,'Pop and Housing Units'!$J$4:$Q$4,0))*HLOOKUP(AD$4,$V$1:$AA$2,2,FALSE)*'Number of Hazard Events'!K39*HLOOKUP(AD$4,Assumptions!$B$2:$H$3,2,FALSE)</f>
        <v>0</v>
      </c>
      <c r="AE39" s="10">
        <f>HLOOKUP(AE$5,$AC$1:$AF$3,2,FALSE)*INDEX('Pop and Housing Units'!$J$4:$Q$115,MATCH('Relocation Components'!$B39,'Pop and Housing Units'!$Q$4:$Q$115,0),MATCH('Relocation Components'!AE$4,'Pop and Housing Units'!$J$4:$Q$4,0))*HLOOKUP(AE$4,$V$1:$AA$2,2,FALSE)*'Number of Hazard Events'!L39*HLOOKUP(AE$4,Assumptions!$B$2:$H$3,2,FALSE)</f>
        <v>100745960.6072306</v>
      </c>
      <c r="AF39" s="10">
        <f>HLOOKUP(AF$5,$AC$1:$AF$3,2,FALSE)*INDEX('Pop and Housing Units'!$J$4:$Q$115,MATCH('Relocation Components'!$B39,'Pop and Housing Units'!$Q$4:$Q$115,0),MATCH('Relocation Components'!AF$4,'Pop and Housing Units'!$J$4:$Q$4,0))*HLOOKUP(AF$4,$V$1:$AA$2,2,FALSE)*'Number of Hazard Events'!M39*HLOOKUP(AF$4,Assumptions!$B$2:$H$3,2,FALSE)</f>
        <v>34737962.025818869</v>
      </c>
      <c r="AG39" s="10">
        <f>HLOOKUP(AG$5,$AC$1:$AF$3,2,FALSE)*INDEX('Pop and Housing Units'!$J$4:$Q$115,MATCH('Relocation Components'!$B39,'Pop and Housing Units'!$Q$4:$Q$115,0),MATCH('Relocation Components'!AG$4,'Pop and Housing Units'!$J$4:$Q$4,0))*HLOOKUP(AG$4,$V$1:$AA$2,2,FALSE)*'Number of Hazard Events'!N39*HLOOKUP(AG$4,Assumptions!$B$2:$H$3,2,FALSE)</f>
        <v>0</v>
      </c>
      <c r="AH39" s="10">
        <f>HLOOKUP(AH$5,$AC$1:$AF$3,2,FALSE)*INDEX('Pop and Housing Units'!$J$4:$Q$115,MATCH('Relocation Components'!$B39,'Pop and Housing Units'!$Q$4:$Q$115,0),MATCH('Relocation Components'!AH$4,'Pop and Housing Units'!$J$4:$Q$4,0))*HLOOKUP(AH$4,$V$1:$AA$2,2,FALSE)*'Number of Hazard Events'!O39*HLOOKUP(AH$4,Assumptions!$B$2:$H$3,2,FALSE)</f>
        <v>102562782.72076234</v>
      </c>
      <c r="AI39" s="10">
        <f>HLOOKUP(AI$5,$AC$1:$AF$3,2,FALSE)*INDEX('Pop and Housing Units'!$J$4:$Q$115,MATCH('Relocation Components'!$B39,'Pop and Housing Units'!$Q$4:$Q$115,0),MATCH('Relocation Components'!AI$4,'Pop and Housing Units'!$J$4:$Q$4,0))*HLOOKUP(AI$4,$V$1:$AA$2,2,FALSE)*'Number of Hazard Events'!P39*HLOOKUP(AI$4,Assumptions!$B$2:$H$3,2,FALSE)</f>
        <v>36836934.489962906</v>
      </c>
      <c r="AJ39" s="10">
        <f>HLOOKUP(AJ$5,$AC$1:$AF$3,2,FALSE)*INDEX('Pop and Housing Units'!$J$4:$Q$115,MATCH('Relocation Components'!$B39,'Pop and Housing Units'!$Q$4:$Q$115,0),MATCH('Relocation Components'!AJ$4,'Pop and Housing Units'!$J$4:$Q$4,0))*HLOOKUP(AJ$4,$V$1:$AA$2,2,FALSE)*'Number of Hazard Events'!Q39*HLOOKUP(AJ$4,Assumptions!$B$2:$H$3,2,FALSE)</f>
        <v>0</v>
      </c>
      <c r="AK39" s="10">
        <f>HLOOKUP(AK$5,$AC$1:$AF$3,2,FALSE)*INDEX('Pop and Housing Units'!$J$4:$Q$115,MATCH('Relocation Components'!$B39,'Pop and Housing Units'!$Q$4:$Q$115,0),MATCH('Relocation Components'!AK$4,'Pop and Housing Units'!$J$4:$Q$4,0))*HLOOKUP(AK$4,$V$1:$AA$2,2,FALSE)*'Number of Hazard Events'!R39*HLOOKUP(AK$4,Assumptions!$B$2:$H$3,2,FALSE)</f>
        <v>17826144.555302363</v>
      </c>
      <c r="AL39" s="10">
        <f>HLOOKUP(AL$5,$AC$1:$AF$3,2,FALSE)*INDEX('Pop and Housing Units'!$J$4:$Q$115,MATCH('Relocation Components'!$B39,'Pop and Housing Units'!$Q$4:$Q$115,0),MATCH('Relocation Components'!AL$4,'Pop and Housing Units'!$J$4:$Q$4,0))*HLOOKUP(AL$4,$V$1:$AA$2,2,FALSE)*'Number of Hazard Events'!S39*HLOOKUP(AL$4,Assumptions!$B$2:$H$3,2,FALSE)</f>
        <v>5018822.8471329864</v>
      </c>
      <c r="AM39" s="10">
        <f>HLOOKUP(AM$5,$AC$1:$AF$3,2,FALSE)*INDEX('Pop and Housing Units'!$J$4:$Q$115,MATCH('Relocation Components'!$B39,'Pop and Housing Units'!$Q$4:$Q$115,0),MATCH('Relocation Components'!AM$4,'Pop and Housing Units'!$J$4:$Q$4,0))*HLOOKUP(AM$4,$V$1:$AA$2,2,FALSE)*'Number of Hazard Events'!T39*HLOOKUP(AM$4,Assumptions!$B$2:$H$3,2,FALSE)</f>
        <v>0</v>
      </c>
      <c r="AN39" s="21">
        <f t="shared" si="44"/>
        <v>8345821274.4429588</v>
      </c>
      <c r="AO39" s="21">
        <f t="shared" si="45"/>
        <v>593369660.47354805</v>
      </c>
      <c r="AP39" s="21">
        <f t="shared" si="46"/>
        <v>188837291.94719592</v>
      </c>
      <c r="AQ39" s="21">
        <f t="shared" si="47"/>
        <v>0</v>
      </c>
      <c r="AR39" s="21">
        <f t="shared" si="48"/>
        <v>742446782.64274204</v>
      </c>
      <c r="AS39" s="21">
        <f t="shared" si="49"/>
        <v>215515160.50608158</v>
      </c>
      <c r="AT39" s="21">
        <f t="shared" si="50"/>
        <v>0</v>
      </c>
      <c r="AU39" s="21">
        <f t="shared" si="51"/>
        <v>1559911152.5610631</v>
      </c>
      <c r="AV39" s="21">
        <f t="shared" si="52"/>
        <v>321561652.10790712</v>
      </c>
      <c r="AW39" s="21">
        <f t="shared" si="53"/>
        <v>0</v>
      </c>
      <c r="AX39" s="21">
        <f t="shared" si="54"/>
        <v>45335682.273253776</v>
      </c>
      <c r="AY39" s="21">
        <f t="shared" si="55"/>
        <v>15632082.911618492</v>
      </c>
      <c r="AZ39" s="21">
        <f t="shared" si="56"/>
        <v>0</v>
      </c>
      <c r="BA39" s="21">
        <f t="shared" si="57"/>
        <v>46153252.224343054</v>
      </c>
      <c r="BB39" s="21">
        <f t="shared" si="58"/>
        <v>16576620.520483308</v>
      </c>
      <c r="BC39" s="21">
        <f t="shared" si="59"/>
        <v>0</v>
      </c>
      <c r="BD39" s="21">
        <f t="shared" si="60"/>
        <v>8021765.0498860637</v>
      </c>
      <c r="BE39" s="21">
        <f t="shared" si="61"/>
        <v>2258470.2812098442</v>
      </c>
      <c r="BF39" s="21">
        <f t="shared" si="62"/>
        <v>0</v>
      </c>
      <c r="BG39" s="21">
        <f t="shared" si="63"/>
        <v>3755619573.4993329</v>
      </c>
      <c r="BI39" s="21">
        <f t="shared" si="64"/>
        <v>1935073540.0322671</v>
      </c>
      <c r="BJ39" s="21">
        <f t="shared" si="65"/>
        <v>612086159.12341475</v>
      </c>
      <c r="BK39" s="21">
        <f t="shared" si="66"/>
        <v>756169.58698930033</v>
      </c>
      <c r="BL39" s="21">
        <f t="shared" si="67"/>
        <v>2617398270.1970258</v>
      </c>
      <c r="BM39" s="21">
        <f t="shared" si="68"/>
        <v>701504342.71374083</v>
      </c>
      <c r="BN39" s="21">
        <f t="shared" si="69"/>
        <v>1453646.0588913583</v>
      </c>
      <c r="BO39" s="21">
        <f t="shared" si="70"/>
        <v>5063183095.7479944</v>
      </c>
      <c r="BP39" s="21">
        <f t="shared" si="71"/>
        <v>1038690305.1045897</v>
      </c>
      <c r="BQ39" s="21">
        <f t="shared" si="72"/>
        <v>972252.77399909904</v>
      </c>
      <c r="BR39" s="21">
        <f t="shared" si="73"/>
        <v>169097556.96772957</v>
      </c>
      <c r="BS39" s="21">
        <f t="shared" si="74"/>
        <v>51227894.39761474</v>
      </c>
      <c r="BT39" s="21">
        <f t="shared" si="75"/>
        <v>314915.46599399456</v>
      </c>
      <c r="BU39" s="21">
        <f t="shared" si="76"/>
        <v>200253534.16918039</v>
      </c>
      <c r="BV39" s="21">
        <f t="shared" si="77"/>
        <v>54151478.04114525</v>
      </c>
      <c r="BW39" s="21">
        <f t="shared" si="78"/>
        <v>306331.70802704088</v>
      </c>
      <c r="BX39" s="21">
        <f t="shared" si="79"/>
        <v>28780286.018038426</v>
      </c>
      <c r="BY39" s="21">
        <f t="shared" si="80"/>
        <v>7636780.1393728303</v>
      </c>
      <c r="BZ39" s="21">
        <f t="shared" si="81"/>
        <v>197556.59465844071</v>
      </c>
    </row>
    <row r="40" spans="1:78">
      <c r="A40">
        <f t="shared" si="43"/>
        <v>0.02</v>
      </c>
      <c r="B40" s="18">
        <f t="shared" si="41"/>
        <v>2054</v>
      </c>
      <c r="C40" s="21">
        <f>IF(MOD($B40,10)=0,VLOOKUP($B40,'[1]R1 Analysis'!$B$45:$X$58,23,FALSE),(VLOOKUP(CEILING($B40,10),$B$6:$R$116,COLUMN()-1,FALSE)-VLOOKUP(FLOOR($B40,10),$B$6:$R$116,COLUMN()-1,FALSE))/10+C39)</f>
        <v>23124610.169904687</v>
      </c>
      <c r="D40" s="21">
        <f>IF(MOD($B40,10)=0,VLOOKUP($B40,'[1]R1 Analysis'!$B$45:$X$58,15,FALSE),(VLOOKUP(CEILING($B40,10),$B$6:$R$116,COLUMN()-1,FALSE)-VLOOKUP(FLOOR($B40,10),$B$6:$R$116,COLUMN()-1,FALSE))/10+D39)</f>
        <v>3614042.1584696677</v>
      </c>
      <c r="E40" s="21">
        <f>IF(MOD($B40,10)=0,VLOOKUP($B40,'[1]R1 Analysis'!$B$45:$X$58,22,FALSE),(VLOOKUP(CEILING($B40,10),$B$6:$R$116,COLUMN()-1,FALSE)-VLOOKUP(FLOOR($B40,10),$B$6:$R$116,COLUMN()-1,FALSE))/10+E39)</f>
        <v>756890.00811193406</v>
      </c>
      <c r="F40" s="21">
        <f>IF(MOD($B40,10)=0,VLOOKUP($B40,'[1]R2 Analysis'!$B$45:$X$58,8,FALSE),(VLOOKUP(CEILING($B40,10),$B$6:$R$116,COLUMN()-1,FALSE)-VLOOKUP(FLOOR($B40,10),$B$6:$R$116,COLUMN()-1,FALSE))/10+F39)</f>
        <v>225279832.12076193</v>
      </c>
      <c r="G40" s="21">
        <f>IF(MOD($B40,10)=0,VLOOKUP($B40,'[1]R2 Analysis'!$B$45:$X$58,15,FALSE),(VLOOKUP(CEILING($B40,10),$B$6:$R$116,COLUMN()-1,FALSE)-VLOOKUP(FLOOR($B40,10),$B$6:$R$116,COLUMN()-1,FALSE))/10+G39)</f>
        <v>7073420.3297209321</v>
      </c>
      <c r="H40" s="21">
        <f>IF(MOD($B40,10)=0,VLOOKUP($B40,'[1]R2 Analysis'!$B$45:$X$58,22,FALSE),(VLOOKUP(CEILING($B40,10),$B$6:$R$116,COLUMN()-1,FALSE)-VLOOKUP(FLOOR($B40,10),$B$6:$R$116,COLUMN()-1,FALSE))/10+H39)</f>
        <v>1455045.0991123461</v>
      </c>
      <c r="I40" s="21">
        <f>IF(MOD($B40,10)=0,VLOOKUP($B40,'[1]R3 Analysis'!$B$45:$X$58,8,FALSE),(VLOOKUP(CEILING($B40,10),$B$6:$R$116,COLUMN()-1,FALSE)-VLOOKUP(FLOOR($B40,10),$B$6:$R$116,COLUMN()-1,FALSE))/10+I39)</f>
        <v>36837457.241470963</v>
      </c>
      <c r="J40" s="21">
        <f>IF(MOD($B40,10)=0,VLOOKUP($B40,'[1]R3 Analysis'!$B$45:$X$58,15,FALSE),(VLOOKUP(CEILING($B40,10),$B$6:$R$116,COLUMN()-1,FALSE)-VLOOKUP(FLOOR($B40,10),$B$6:$R$116,COLUMN()-1,FALSE))/10+J39)</f>
        <v>2549659.5960000004</v>
      </c>
      <c r="K40" s="21">
        <f>IF(MOD($B40,10)=0,VLOOKUP($B40,'[1]R3 Analysis'!$B$45:$X$58,22,FALSE),(VLOOKUP(CEILING($B40,10),$B$6:$R$116,COLUMN()-1,FALSE)-VLOOKUP(FLOOR($B40,10),$B$6:$R$116,COLUMN()-1,FALSE))/10+K39)</f>
        <v>973185.29583063058</v>
      </c>
      <c r="L40" s="21">
        <f>IF(MOD($B40,10)=0,VLOOKUP($B40,'[1]R4 Analysis'!$B$45:$X$58,8,FALSE),(VLOOKUP(CEILING($B40,10),$B$6:$R$116,COLUMN()-1,FALSE)-VLOOKUP(FLOOR($B40,10),$B$6:$R$116,COLUMN()-1,FALSE))/10+L39)</f>
        <v>23039864.049874995</v>
      </c>
      <c r="M40" s="21">
        <f>IF(MOD($B40,10)=0,VLOOKUP($B40,'[1]R4 Analysis'!$B$45:$X$58,15,FALSE),(VLOOKUP(CEILING($B40,10),$B$6:$R$116,COLUMN()-1,FALSE)-VLOOKUP(FLOOR($B40,10),$B$6:$R$116,COLUMN()-1,FALSE))/10+M39)</f>
        <v>858677.90002303</v>
      </c>
      <c r="N40" s="21">
        <f>IF(MOD($B40,10)=0,VLOOKUP($B40,'[1]R4 Analysis'!$B$45:$X$58,22,FALSE),(VLOOKUP(CEILING($B40,10),$B$6:$R$116,COLUMN()-1,FALSE)-VLOOKUP(FLOOR($B40,10),$B$6:$R$116,COLUMN()-1,FALSE))/10+N39)</f>
        <v>315215.87151155598</v>
      </c>
      <c r="O40" s="21">
        <f>IF(MOD($B40,10)=0,VLOOKUP($B40,'[1]R5 Analysis'!$B$45:$X$58,8,FALSE),(VLOOKUP(CEILING($B40,10),$B$6:$R$116,COLUMN()-1,FALSE)-VLOOKUP(FLOOR($B40,10),$B$6:$R$116,COLUMN()-1,FALSE))/10+O39)</f>
        <v>51577358.078849986</v>
      </c>
      <c r="P40" s="21">
        <f>IF(MOD($B40,10)=0,VLOOKUP($B40,'[1]R5 Analysis'!$B$45:$X$58,15,FALSE),(VLOOKUP(CEILING($B40,10),$B$6:$R$116,COLUMN()-1,FALSE)-VLOOKUP(FLOOR($B40,10),$B$6:$R$116,COLUMN()-1,FALSE))/10+P39)</f>
        <v>738664.55542124133</v>
      </c>
      <c r="Q40" s="21">
        <f>IF(MOD($B40,10)=0,VLOOKUP($B40,'[1]R5 Analysis'!$B$45:$X$58,22,FALSE),(VLOOKUP(CEILING($B40,10),$B$6:$R$116,COLUMN()-1,FALSE)-VLOOKUP(FLOOR($B40,10),$B$6:$R$116,COLUMN()-1,FALSE))/10+Q39)</f>
        <v>306624.67776734702</v>
      </c>
      <c r="R40" s="21">
        <f>IF(MOD($B40,10)=0,VLOOKUP($B40,'[1]R6 Analysis'!$B$45:$X$58,8,FALSE),(VLOOKUP(CEILING($B40,10),$B$6:$R$116,COLUMN()-1,FALSE)-VLOOKUP(FLOOR($B40,10),$B$6:$R$116,COLUMN()-1,FALSE))/10+R39)</f>
        <v>2934745.052925</v>
      </c>
      <c r="S40" s="21">
        <f>IF(MOD($B40,10)=0,VLOOKUP($B40,'[1]R6 Analysis'!$B$45:$X$58,15,FALSE),(VLOOKUP(CEILING($B40,10),$B$6:$T$116,COLUMN()-1,FALSE)-VLOOKUP(FLOOR($B40,10),$B$6:$T$116,COLUMN()-1,FALSE))/10+S39)</f>
        <v>359847.99354</v>
      </c>
      <c r="T40" s="21">
        <f>IF(MOD($B40,10)=0,VLOOKUP($B40,'[1]R6 Analysis'!$B$45:$X$58,22,FALSE),(VLOOKUP(CEILING($B40,10),$B$6:$T$116,COLUMN()-1,FALSE)-VLOOKUP(FLOOR($B40,10),$B$6:$T$116,COLUMN()-1,FALSE))/10+T39)</f>
        <v>197746.00654210174</v>
      </c>
      <c r="U40" s="21">
        <f t="shared" si="40"/>
        <v>381992886.20583832</v>
      </c>
      <c r="V40" s="10">
        <f>HLOOKUP(V$5,$AC$1:$AF$3,2,FALSE)*INDEX('Pop and Housing Units'!$J$4:$Q$115,MATCH('Relocation Components'!$B40,'Pop and Housing Units'!$Q$4:$Q$115,0),MATCH('Relocation Components'!V$4,'Pop and Housing Units'!$J$4:$Q$4,0))*HLOOKUP(V$4,$V$1:$AA$2,2,FALSE)*'Number of Hazard Events'!C40*HLOOKUP(V$4,Assumptions!$B$2:$H$3,2,FALSE)</f>
        <v>1356130025.6476843</v>
      </c>
      <c r="W40" s="10">
        <f>HLOOKUP(W$5,$AC$1:$AF$3,2,FALSE)*INDEX('Pop and Housing Units'!$J$4:$Q$115,MATCH('Relocation Components'!$B40,'Pop and Housing Units'!$Q$4:$Q$115,0),MATCH('Relocation Components'!W$4,'Pop and Housing Units'!$J$4:$Q$4,0))*HLOOKUP(W$4,$V$1:$AA$2,2,FALSE)*'Number of Hazard Events'!D40*HLOOKUP(W$4,Assumptions!$B$2:$H$3,2,FALSE)</f>
        <v>431652338.38061374</v>
      </c>
      <c r="X40" s="10">
        <f>HLOOKUP(X$5,$AC$1:$AF$3,2,FALSE)*INDEX('Pop and Housing Units'!$J$4:$Q$115,MATCH('Relocation Components'!$B40,'Pop and Housing Units'!$Q$4:$Q$115,0),MATCH('Relocation Components'!X$4,'Pop and Housing Units'!$J$4:$Q$4,0))*HLOOKUP(X$4,$V$1:$AA$2,2,FALSE)*'Number of Hazard Events'!E40*HLOOKUP(X$4,Assumptions!$B$2:$H$3,2,FALSE)</f>
        <v>0</v>
      </c>
      <c r="Y40" s="10">
        <f>HLOOKUP(Y$5,$AC$1:$AF$3,2,FALSE)*INDEX('Pop and Housing Units'!$J$4:$Q$115,MATCH('Relocation Components'!$B40,'Pop and Housing Units'!$Q$4:$Q$115,0),MATCH('Relocation Components'!Y$4,'Pop and Housing Units'!$J$4:$Q$4,0))*HLOOKUP(Y$4,$V$1:$AA$2,2,FALSE)*'Number of Hazard Events'!F40*HLOOKUP(Y$4,Assumptions!$B$2:$H$3,2,FALSE)</f>
        <v>1690098555.5229893</v>
      </c>
      <c r="Z40" s="10">
        <f>HLOOKUP(Z$5,$AC$1:$AF$3,2,FALSE)*INDEX('Pop and Housing Units'!$J$4:$Q$115,MATCH('Relocation Components'!$B40,'Pop and Housing Units'!$Q$4:$Q$115,0),MATCH('Relocation Components'!Z$4,'Pop and Housing Units'!$J$4:$Q$4,0))*HLOOKUP(Z$4,$V$1:$AA$2,2,FALSE)*'Number of Hazard Events'!G40*HLOOKUP(Z$4,Assumptions!$B$2:$H$3,2,FALSE)</f>
        <v>490611916.71592885</v>
      </c>
      <c r="AA40" s="10">
        <f>HLOOKUP(AA$5,$AC$1:$AF$3,2,FALSE)*INDEX('Pop and Housing Units'!$J$4:$Q$115,MATCH('Relocation Components'!$B40,'Pop and Housing Units'!$Q$4:$Q$115,0),MATCH('Relocation Components'!AA$4,'Pop and Housing Units'!$J$4:$Q$4,0))*HLOOKUP(AA$4,$V$1:$AA$2,2,FALSE)*'Number of Hazard Events'!H40*HLOOKUP(AA$4,Assumptions!$B$2:$H$3,2,FALSE)</f>
        <v>0</v>
      </c>
      <c r="AB40" s="10">
        <f>HLOOKUP(AB$5,$AC$1:$AF$3,2,FALSE)*INDEX('Pop and Housing Units'!$J$4:$Q$115,MATCH('Relocation Components'!$B40,'Pop and Housing Units'!$Q$4:$Q$115,0),MATCH('Relocation Components'!AB$4,'Pop and Housing Units'!$J$4:$Q$4,0))*HLOOKUP(AB$4,$V$1:$AA$2,2,FALSE)*'Number of Hazard Events'!I40*HLOOKUP(AB$4,Assumptions!$B$2:$H$3,2,FALSE)</f>
        <v>3564917821.287128</v>
      </c>
      <c r="AC40" s="10">
        <f>HLOOKUP(AC$5,$AC$1:$AF$3,2,FALSE)*INDEX('Pop and Housing Units'!$J$4:$Q$115,MATCH('Relocation Components'!$B40,'Pop and Housing Units'!$Q$4:$Q$115,0),MATCH('Relocation Components'!AC$4,'Pop and Housing Units'!$J$4:$Q$4,0))*HLOOKUP(AC$4,$V$1:$AA$2,2,FALSE)*'Number of Hazard Events'!J40*HLOOKUP(AC$4,Assumptions!$B$2:$H$3,2,FALSE)</f>
        <v>734890485.04941118</v>
      </c>
      <c r="AD40" s="10">
        <f>HLOOKUP(AD$5,$AC$1:$AF$3,2,FALSE)*INDEX('Pop and Housing Units'!$J$4:$Q$115,MATCH('Relocation Components'!$B40,'Pop and Housing Units'!$Q$4:$Q$115,0),MATCH('Relocation Components'!AD$4,'Pop and Housing Units'!$J$4:$Q$4,0))*HLOOKUP(AD$4,$V$1:$AA$2,2,FALSE)*'Number of Hazard Events'!K40*HLOOKUP(AD$4,Assumptions!$B$2:$H$3,2,FALSE)</f>
        <v>0</v>
      </c>
      <c r="AE40" s="10">
        <f>HLOOKUP(AE$5,$AC$1:$AF$3,2,FALSE)*INDEX('Pop and Housing Units'!$J$4:$Q$115,MATCH('Relocation Components'!$B40,'Pop and Housing Units'!$Q$4:$Q$115,0),MATCH('Relocation Components'!AE$4,'Pop and Housing Units'!$J$4:$Q$4,0))*HLOOKUP(AE$4,$V$1:$AA$2,2,FALSE)*'Number of Hazard Events'!L40*HLOOKUP(AE$4,Assumptions!$B$2:$H$3,2,FALSE)</f>
        <v>101528558.38279736</v>
      </c>
      <c r="AF40" s="10">
        <f>HLOOKUP(AF$5,$AC$1:$AF$3,2,FALSE)*INDEX('Pop and Housing Units'!$J$4:$Q$115,MATCH('Relocation Components'!$B40,'Pop and Housing Units'!$Q$4:$Q$115,0),MATCH('Relocation Components'!AF$4,'Pop and Housing Units'!$J$4:$Q$4,0))*HLOOKUP(AF$4,$V$1:$AA$2,2,FALSE)*'Number of Hazard Events'!M40*HLOOKUP(AF$4,Assumptions!$B$2:$H$3,2,FALSE)</f>
        <v>35005189.443249717</v>
      </c>
      <c r="AG40" s="10">
        <f>HLOOKUP(AG$5,$AC$1:$AF$3,2,FALSE)*INDEX('Pop and Housing Units'!$J$4:$Q$115,MATCH('Relocation Components'!$B40,'Pop and Housing Units'!$Q$4:$Q$115,0),MATCH('Relocation Components'!AG$4,'Pop and Housing Units'!$J$4:$Q$4,0))*HLOOKUP(AG$4,$V$1:$AA$2,2,FALSE)*'Number of Hazard Events'!N40*HLOOKUP(AG$4,Assumptions!$B$2:$H$3,2,FALSE)</f>
        <v>0</v>
      </c>
      <c r="AH40" s="10">
        <f>HLOOKUP(AH$5,$AC$1:$AF$3,2,FALSE)*INDEX('Pop and Housing Units'!$J$4:$Q$115,MATCH('Relocation Components'!$B40,'Pop and Housing Units'!$Q$4:$Q$115,0),MATCH('Relocation Components'!AH$4,'Pop and Housing Units'!$J$4:$Q$4,0))*HLOOKUP(AH$4,$V$1:$AA$2,2,FALSE)*'Number of Hazard Events'!O40*HLOOKUP(AH$4,Assumptions!$B$2:$H$3,2,FALSE)</f>
        <v>103387866.64875656</v>
      </c>
      <c r="AI40" s="10">
        <f>HLOOKUP(AI$5,$AC$1:$AF$3,2,FALSE)*INDEX('Pop and Housing Units'!$J$4:$Q$115,MATCH('Relocation Components'!$B40,'Pop and Housing Units'!$Q$4:$Q$115,0),MATCH('Relocation Components'!AI$4,'Pop and Housing Units'!$J$4:$Q$4,0))*HLOOKUP(AI$4,$V$1:$AA$2,2,FALSE)*'Number of Hazard Events'!P40*HLOOKUP(AI$4,Assumptions!$B$2:$H$3,2,FALSE)</f>
        <v>37141864.716217384</v>
      </c>
      <c r="AJ40" s="10">
        <f>HLOOKUP(AJ$5,$AC$1:$AF$3,2,FALSE)*INDEX('Pop and Housing Units'!$J$4:$Q$115,MATCH('Relocation Components'!$B40,'Pop and Housing Units'!$Q$4:$Q$115,0),MATCH('Relocation Components'!AJ$4,'Pop and Housing Units'!$J$4:$Q$4,0))*HLOOKUP(AJ$4,$V$1:$AA$2,2,FALSE)*'Number of Hazard Events'!Q40*HLOOKUP(AJ$4,Assumptions!$B$2:$H$3,2,FALSE)</f>
        <v>0</v>
      </c>
      <c r="AK40" s="10">
        <f>HLOOKUP(AK$5,$AC$1:$AF$3,2,FALSE)*INDEX('Pop and Housing Units'!$J$4:$Q$115,MATCH('Relocation Components'!$B40,'Pop and Housing Units'!$Q$4:$Q$115,0),MATCH('Relocation Components'!AK$4,'Pop and Housing Units'!$J$4:$Q$4,0))*HLOOKUP(AK$4,$V$1:$AA$2,2,FALSE)*'Number of Hazard Events'!R40*HLOOKUP(AK$4,Assumptions!$B$2:$H$3,2,FALSE)</f>
        <v>18018644.55601842</v>
      </c>
      <c r="AL40" s="10">
        <f>HLOOKUP(AL$5,$AC$1:$AF$3,2,FALSE)*INDEX('Pop and Housing Units'!$J$4:$Q$115,MATCH('Relocation Components'!$B40,'Pop and Housing Units'!$Q$4:$Q$115,0),MATCH('Relocation Components'!AL$4,'Pop and Housing Units'!$J$4:$Q$4,0))*HLOOKUP(AL$4,$V$1:$AA$2,2,FALSE)*'Number of Hazard Events'!S40*HLOOKUP(AL$4,Assumptions!$B$2:$H$3,2,FALSE)</f>
        <v>5074015.4040313382</v>
      </c>
      <c r="AM40" s="10">
        <f>HLOOKUP(AM$5,$AC$1:$AF$3,2,FALSE)*INDEX('Pop and Housing Units'!$J$4:$Q$115,MATCH('Relocation Components'!$B40,'Pop and Housing Units'!$Q$4:$Q$115,0),MATCH('Relocation Components'!AM$4,'Pop and Housing Units'!$J$4:$Q$4,0))*HLOOKUP(AM$4,$V$1:$AA$2,2,FALSE)*'Number of Hazard Events'!T40*HLOOKUP(AM$4,Assumptions!$B$2:$H$3,2,FALSE)</f>
        <v>0</v>
      </c>
      <c r="AN40" s="21">
        <f t="shared" si="44"/>
        <v>8568457281.7548265</v>
      </c>
      <c r="AO40" s="21">
        <f t="shared" si="45"/>
        <v>610258511.54145801</v>
      </c>
      <c r="AP40" s="21">
        <f t="shared" si="46"/>
        <v>194243552.27127618</v>
      </c>
      <c r="AQ40" s="21">
        <f t="shared" si="47"/>
        <v>0</v>
      </c>
      <c r="AR40" s="21">
        <f t="shared" si="48"/>
        <v>760544349.98534524</v>
      </c>
      <c r="AS40" s="21">
        <f t="shared" si="49"/>
        <v>220775362.52216798</v>
      </c>
      <c r="AT40" s="21">
        <f t="shared" si="50"/>
        <v>0</v>
      </c>
      <c r="AU40" s="21">
        <f t="shared" si="51"/>
        <v>1604213019.5792077</v>
      </c>
      <c r="AV40" s="21">
        <f t="shared" si="52"/>
        <v>330700718.27223504</v>
      </c>
      <c r="AW40" s="21">
        <f t="shared" si="53"/>
        <v>0</v>
      </c>
      <c r="AX40" s="21">
        <f t="shared" si="54"/>
        <v>45687851.272258811</v>
      </c>
      <c r="AY40" s="21">
        <f t="shared" si="55"/>
        <v>15752335.249462374</v>
      </c>
      <c r="AZ40" s="21">
        <f t="shared" si="56"/>
        <v>0</v>
      </c>
      <c r="BA40" s="21">
        <f t="shared" si="57"/>
        <v>46524539.991940454</v>
      </c>
      <c r="BB40" s="21">
        <f t="shared" si="58"/>
        <v>16713839.122297823</v>
      </c>
      <c r="BC40" s="21">
        <f t="shared" si="59"/>
        <v>0</v>
      </c>
      <c r="BD40" s="21">
        <f t="shared" si="60"/>
        <v>8108390.0502082892</v>
      </c>
      <c r="BE40" s="21">
        <f t="shared" si="61"/>
        <v>2283306.9318141025</v>
      </c>
      <c r="BF40" s="21">
        <f t="shared" si="62"/>
        <v>0</v>
      </c>
      <c r="BG40" s="21">
        <f t="shared" si="63"/>
        <v>3855805776.7896719</v>
      </c>
      <c r="BI40" s="21">
        <f t="shared" si="64"/>
        <v>1989513147.3590469</v>
      </c>
      <c r="BJ40" s="21">
        <f t="shared" si="65"/>
        <v>629509932.8103596</v>
      </c>
      <c r="BK40" s="21">
        <f t="shared" si="66"/>
        <v>756890.00811193406</v>
      </c>
      <c r="BL40" s="21">
        <f t="shared" si="67"/>
        <v>2675922737.6290965</v>
      </c>
      <c r="BM40" s="21">
        <f t="shared" si="68"/>
        <v>718460699.56781781</v>
      </c>
      <c r="BN40" s="21">
        <f t="shared" si="69"/>
        <v>1455045.0991123461</v>
      </c>
      <c r="BO40" s="21">
        <f t="shared" si="70"/>
        <v>5205968298.1078072</v>
      </c>
      <c r="BP40" s="21">
        <f t="shared" si="71"/>
        <v>1068140862.9176462</v>
      </c>
      <c r="BQ40" s="21">
        <f t="shared" si="72"/>
        <v>973185.29583063058</v>
      </c>
      <c r="BR40" s="21">
        <f t="shared" si="73"/>
        <v>170256273.70493117</v>
      </c>
      <c r="BS40" s="21">
        <f t="shared" si="74"/>
        <v>51616202.592735119</v>
      </c>
      <c r="BT40" s="21">
        <f t="shared" si="75"/>
        <v>315215.87151155598</v>
      </c>
      <c r="BU40" s="21">
        <f t="shared" si="76"/>
        <v>201489764.71954697</v>
      </c>
      <c r="BV40" s="21">
        <f t="shared" si="77"/>
        <v>54594368.393936448</v>
      </c>
      <c r="BW40" s="21">
        <f t="shared" si="78"/>
        <v>306624.67776734702</v>
      </c>
      <c r="BX40" s="21">
        <f t="shared" si="79"/>
        <v>29061779.659151711</v>
      </c>
      <c r="BY40" s="21">
        <f t="shared" si="80"/>
        <v>7717170.3293854408</v>
      </c>
      <c r="BZ40" s="21">
        <f t="shared" si="81"/>
        <v>197746.00654210174</v>
      </c>
    </row>
    <row r="41" spans="1:78">
      <c r="A41">
        <f t="shared" si="43"/>
        <v>0.02</v>
      </c>
      <c r="B41" s="18">
        <f t="shared" si="41"/>
        <v>2055</v>
      </c>
      <c r="C41" s="21">
        <f>IF(MOD($B41,10)=0,VLOOKUP($B41,'[1]R1 Analysis'!$B$45:$X$58,23,FALSE),(VLOOKUP(CEILING($B41,10),$B$6:$R$116,COLUMN()-1,FALSE)-VLOOKUP(FLOOR($B41,10),$B$6:$R$116,COLUMN()-1,FALSE))/10+C40)</f>
        <v>23144586.277863964</v>
      </c>
      <c r="D41" s="21">
        <f>IF(MOD($B41,10)=0,VLOOKUP($B41,'[1]R1 Analysis'!$B$45:$X$58,15,FALSE),(VLOOKUP(CEILING($B41,10),$B$6:$R$116,COLUMN()-1,FALSE)-VLOOKUP(FLOOR($B41,10),$B$6:$R$116,COLUMN()-1,FALSE))/10+D40)</f>
        <v>3617643.6900447709</v>
      </c>
      <c r="E41" s="21">
        <f>IF(MOD($B41,10)=0,VLOOKUP($B41,'[1]R1 Analysis'!$B$45:$X$58,22,FALSE),(VLOOKUP(CEILING($B41,10),$B$6:$R$116,COLUMN()-1,FALSE)-VLOOKUP(FLOOR($B41,10),$B$6:$R$116,COLUMN()-1,FALSE))/10+E40)</f>
        <v>757610.4292345678</v>
      </c>
      <c r="F41" s="21">
        <f>IF(MOD($B41,10)=0,VLOOKUP($B41,'[1]R2 Analysis'!$B$45:$X$58,8,FALSE),(VLOOKUP(CEILING($B41,10),$B$6:$R$116,COLUMN()-1,FALSE)-VLOOKUP(FLOOR($B41,10),$B$6:$R$116,COLUMN()-1,FALSE))/10+F40)</f>
        <v>225489915.89333338</v>
      </c>
      <c r="G41" s="21">
        <f>IF(MOD($B41,10)=0,VLOOKUP($B41,'[1]R2 Analysis'!$B$45:$X$58,15,FALSE),(VLOOKUP(CEILING($B41,10),$B$6:$R$116,COLUMN()-1,FALSE)-VLOOKUP(FLOOR($B41,10),$B$6:$R$116,COLUMN()-1,FALSE))/10+G40)</f>
        <v>7080237.3541860487</v>
      </c>
      <c r="H41" s="21">
        <f>IF(MOD($B41,10)=0,VLOOKUP($B41,'[1]R2 Analysis'!$B$45:$X$58,22,FALSE),(VLOOKUP(CEILING($B41,10),$B$6:$R$116,COLUMN()-1,FALSE)-VLOOKUP(FLOOR($B41,10),$B$6:$R$116,COLUMN()-1,FALSE))/10+H40)</f>
        <v>1456444.1393333338</v>
      </c>
      <c r="I41" s="21">
        <f>IF(MOD($B41,10)=0,VLOOKUP($B41,'[1]R3 Analysis'!$B$45:$X$58,8,FALSE),(VLOOKUP(CEILING($B41,10),$B$6:$R$116,COLUMN()-1,FALSE)-VLOOKUP(FLOOR($B41,10),$B$6:$R$116,COLUMN()-1,FALSE))/10+I40)</f>
        <v>36872199.209483862</v>
      </c>
      <c r="J41" s="21">
        <f>IF(MOD($B41,10)=0,VLOOKUP($B41,'[1]R3 Analysis'!$B$45:$X$58,15,FALSE),(VLOOKUP(CEILING($B41,10),$B$6:$R$116,COLUMN()-1,FALSE)-VLOOKUP(FLOOR($B41,10),$B$6:$R$116,COLUMN()-1,FALSE))/10+J40)</f>
        <v>2552115.3240000005</v>
      </c>
      <c r="K41" s="21">
        <f>IF(MOD($B41,10)=0,VLOOKUP($B41,'[1]R3 Analysis'!$B$45:$X$58,22,FALSE),(VLOOKUP(CEILING($B41,10),$B$6:$R$116,COLUMN()-1,FALSE)-VLOOKUP(FLOOR($B41,10),$B$6:$R$116,COLUMN()-1,FALSE))/10+K40)</f>
        <v>974117.81766216212</v>
      </c>
      <c r="L41" s="21">
        <f>IF(MOD($B41,10)=0,VLOOKUP($B41,'[1]R4 Analysis'!$B$45:$X$58,8,FALSE),(VLOOKUP(CEILING($B41,10),$B$6:$R$116,COLUMN()-1,FALSE)-VLOOKUP(FLOOR($B41,10),$B$6:$R$116,COLUMN()-1,FALSE))/10+L40)</f>
        <v>23063814.012504801</v>
      </c>
      <c r="M41" s="21">
        <f>IF(MOD($B41,10)=0,VLOOKUP($B41,'[1]R4 Analysis'!$B$45:$X$58,15,FALSE),(VLOOKUP(CEILING($B41,10),$B$6:$R$116,COLUMN()-1,FALSE)-VLOOKUP(FLOOR($B41,10),$B$6:$R$116,COLUMN()-1,FALSE))/10+M40)</f>
        <v>859506.33986868651</v>
      </c>
      <c r="N41" s="21">
        <f>IF(MOD($B41,10)=0,VLOOKUP($B41,'[1]R4 Analysis'!$B$45:$X$58,22,FALSE),(VLOOKUP(CEILING($B41,10),$B$6:$R$116,COLUMN()-1,FALSE)-VLOOKUP(FLOOR($B41,10),$B$6:$R$116,COLUMN()-1,FALSE))/10+N40)</f>
        <v>315516.27702911739</v>
      </c>
      <c r="O41" s="21">
        <f>IF(MOD($B41,10)=0,VLOOKUP($B41,'[1]R5 Analysis'!$B$45:$X$58,8,FALSE),(VLOOKUP(CEILING($B41,10),$B$6:$R$116,COLUMN()-1,FALSE)-VLOOKUP(FLOOR($B41,10),$B$6:$R$116,COLUMN()-1,FALSE))/10+O40)</f>
        <v>51617216.933624983</v>
      </c>
      <c r="P41" s="21">
        <f>IF(MOD($B41,10)=0,VLOOKUP($B41,'[1]R5 Analysis'!$B$45:$X$58,15,FALSE),(VLOOKUP(CEILING($B41,10),$B$6:$R$116,COLUMN()-1,FALSE)-VLOOKUP(FLOOR($B41,10),$B$6:$R$116,COLUMN()-1,FALSE))/10+P40)</f>
        <v>739406.0801434482</v>
      </c>
      <c r="Q41" s="21">
        <f>IF(MOD($B41,10)=0,VLOOKUP($B41,'[1]R5 Analysis'!$B$45:$X$58,22,FALSE),(VLOOKUP(CEILING($B41,10),$B$6:$R$116,COLUMN()-1,FALSE)-VLOOKUP(FLOOR($B41,10),$B$6:$R$116,COLUMN()-1,FALSE))/10+Q40)</f>
        <v>306917.64750765316</v>
      </c>
      <c r="R41" s="21">
        <f>IF(MOD($B41,10)=0,VLOOKUP($B41,'[1]R6 Analysis'!$B$45:$X$58,8,FALSE),(VLOOKUP(CEILING($B41,10),$B$6:$R$116,COLUMN()-1,FALSE)-VLOOKUP(FLOOR($B41,10),$B$6:$R$116,COLUMN()-1,FALSE))/10+R40)</f>
        <v>2937113.693</v>
      </c>
      <c r="S41" s="21">
        <f>IF(MOD($B41,10)=0,VLOOKUP($B41,'[1]R6 Analysis'!$B$45:$X$58,15,FALSE),(VLOOKUP(CEILING($B41,10),$B$6:$T$116,COLUMN()-1,FALSE)-VLOOKUP(FLOOR($B41,10),$B$6:$T$116,COLUMN()-1,FALSE))/10+S40)</f>
        <v>360208.97605</v>
      </c>
      <c r="T41" s="21">
        <f>IF(MOD($B41,10)=0,VLOOKUP($B41,'[1]R6 Analysis'!$B$45:$X$58,22,FALSE),(VLOOKUP(CEILING($B41,10),$B$6:$T$116,COLUMN()-1,FALSE)-VLOOKUP(FLOOR($B41,10),$B$6:$T$116,COLUMN()-1,FALSE))/10+T40)</f>
        <v>197935.41842576276</v>
      </c>
      <c r="U41" s="21">
        <f t="shared" si="40"/>
        <v>382342505.5132966</v>
      </c>
      <c r="V41" s="10">
        <f>HLOOKUP(V$5,$AC$1:$AF$3,2,FALSE)*INDEX('Pop and Housing Units'!$J$4:$Q$115,MATCH('Relocation Components'!$B41,'Pop and Housing Units'!$Q$4:$Q$115,0),MATCH('Relocation Components'!V$4,'Pop and Housing Units'!$J$4:$Q$4,0))*HLOOKUP(V$4,$V$1:$AA$2,2,FALSE)*'Number of Hazard Events'!C41*HLOOKUP(V$4,Assumptions!$B$2:$H$3,2,FALSE)</f>
        <v>1395544483.7254674</v>
      </c>
      <c r="W41" s="10">
        <f>HLOOKUP(W$5,$AC$1:$AF$3,2,FALSE)*INDEX('Pop and Housing Units'!$J$4:$Q$115,MATCH('Relocation Components'!$B41,'Pop and Housing Units'!$Q$4:$Q$115,0),MATCH('Relocation Components'!W$4,'Pop and Housing Units'!$J$4:$Q$4,0))*HLOOKUP(W$4,$V$1:$AA$2,2,FALSE)*'Number of Hazard Events'!D41*HLOOKUP(W$4,Assumptions!$B$2:$H$3,2,FALSE)</f>
        <v>444269665.91994256</v>
      </c>
      <c r="X41" s="10">
        <f>HLOOKUP(X$5,$AC$1:$AF$3,2,FALSE)*INDEX('Pop and Housing Units'!$J$4:$Q$115,MATCH('Relocation Components'!$B41,'Pop and Housing Units'!$Q$4:$Q$115,0),MATCH('Relocation Components'!X$4,'Pop and Housing Units'!$J$4:$Q$4,0))*HLOOKUP(X$4,$V$1:$AA$2,2,FALSE)*'Number of Hazard Events'!E41*HLOOKUP(X$4,Assumptions!$B$2:$H$3,2,FALSE)</f>
        <v>0</v>
      </c>
      <c r="Y41" s="10">
        <f>HLOOKUP(Y$5,$AC$1:$AF$3,2,FALSE)*INDEX('Pop and Housing Units'!$J$4:$Q$115,MATCH('Relocation Components'!$B41,'Pop and Housing Units'!$Q$4:$Q$115,0),MATCH('Relocation Components'!Y$4,'Pop and Housing Units'!$J$4:$Q$4,0))*HLOOKUP(Y$4,$V$1:$AA$2,2,FALSE)*'Number of Hazard Events'!F41*HLOOKUP(Y$4,Assumptions!$B$2:$H$3,2,FALSE)</f>
        <v>1732323191.4331725</v>
      </c>
      <c r="Z41" s="10">
        <f>HLOOKUP(Z$5,$AC$1:$AF$3,2,FALSE)*INDEX('Pop and Housing Units'!$J$4:$Q$115,MATCH('Relocation Components'!$B41,'Pop and Housing Units'!$Q$4:$Q$115,0),MATCH('Relocation Components'!Z$4,'Pop and Housing Units'!$J$4:$Q$4,0))*HLOOKUP(Z$4,$V$1:$AA$2,2,FALSE)*'Number of Hazard Events'!G41*HLOOKUP(Z$4,Assumptions!$B$2:$H$3,2,FALSE)</f>
        <v>502884814.65594959</v>
      </c>
      <c r="AA41" s="10">
        <f>HLOOKUP(AA$5,$AC$1:$AF$3,2,FALSE)*INDEX('Pop and Housing Units'!$J$4:$Q$115,MATCH('Relocation Components'!$B41,'Pop and Housing Units'!$Q$4:$Q$115,0),MATCH('Relocation Components'!AA$4,'Pop and Housing Units'!$J$4:$Q$4,0))*HLOOKUP(AA$4,$V$1:$AA$2,2,FALSE)*'Number of Hazard Events'!H41*HLOOKUP(AA$4,Assumptions!$B$2:$H$3,2,FALSE)</f>
        <v>0</v>
      </c>
      <c r="AB41" s="10">
        <f>HLOOKUP(AB$5,$AC$1:$AF$3,2,FALSE)*INDEX('Pop and Housing Units'!$J$4:$Q$115,MATCH('Relocation Components'!$B41,'Pop and Housing Units'!$Q$4:$Q$115,0),MATCH('Relocation Components'!AB$4,'Pop and Housing Units'!$J$4:$Q$4,0))*HLOOKUP(AB$4,$V$1:$AA$2,2,FALSE)*'Number of Hazard Events'!I41*HLOOKUP(AB$4,Assumptions!$B$2:$H$3,2,FALSE)</f>
        <v>3668308621.9576159</v>
      </c>
      <c r="AC41" s="10">
        <f>HLOOKUP(AC$5,$AC$1:$AF$3,2,FALSE)*INDEX('Pop and Housing Units'!$J$4:$Q$115,MATCH('Relocation Components'!$B41,'Pop and Housing Units'!$Q$4:$Q$115,0),MATCH('Relocation Components'!AC$4,'Pop and Housing Units'!$J$4:$Q$4,0))*HLOOKUP(AC$4,$V$1:$AA$2,2,FALSE)*'Number of Hazard Events'!J41*HLOOKUP(AC$4,Assumptions!$B$2:$H$3,2,FALSE)</f>
        <v>756219139.17569053</v>
      </c>
      <c r="AD41" s="10">
        <f>HLOOKUP(AD$5,$AC$1:$AF$3,2,FALSE)*INDEX('Pop and Housing Units'!$J$4:$Q$115,MATCH('Relocation Components'!$B41,'Pop and Housing Units'!$Q$4:$Q$115,0),MATCH('Relocation Components'!AD$4,'Pop and Housing Units'!$J$4:$Q$4,0))*HLOOKUP(AD$4,$V$1:$AA$2,2,FALSE)*'Number of Hazard Events'!K41*HLOOKUP(AD$4,Assumptions!$B$2:$H$3,2,FALSE)</f>
        <v>0</v>
      </c>
      <c r="AE41" s="10">
        <f>HLOOKUP(AE$5,$AC$1:$AF$3,2,FALSE)*INDEX('Pop and Housing Units'!$J$4:$Q$115,MATCH('Relocation Components'!$B41,'Pop and Housing Units'!$Q$4:$Q$115,0),MATCH('Relocation Components'!AE$4,'Pop and Housing Units'!$J$4:$Q$4,0))*HLOOKUP(AE$4,$V$1:$AA$2,2,FALSE)*'Number of Hazard Events'!L41*HLOOKUP(AE$4,Assumptions!$B$2:$H$3,2,FALSE)</f>
        <v>102312565.22960989</v>
      </c>
      <c r="AF41" s="10">
        <f>HLOOKUP(AF$5,$AC$1:$AF$3,2,FALSE)*INDEX('Pop and Housing Units'!$J$4:$Q$115,MATCH('Relocation Components'!$B41,'Pop and Housing Units'!$Q$4:$Q$115,0),MATCH('Relocation Components'!AF$4,'Pop and Housing Units'!$J$4:$Q$4,0))*HLOOKUP(AF$4,$V$1:$AA$2,2,FALSE)*'Number of Hazard Events'!M41*HLOOKUP(AF$4,Assumptions!$B$2:$H$3,2,FALSE)</f>
        <v>35272867.763479218</v>
      </c>
      <c r="AG41" s="10">
        <f>HLOOKUP(AG$5,$AC$1:$AF$3,2,FALSE)*INDEX('Pop and Housing Units'!$J$4:$Q$115,MATCH('Relocation Components'!$B41,'Pop and Housing Units'!$Q$4:$Q$115,0),MATCH('Relocation Components'!AG$4,'Pop and Housing Units'!$J$4:$Q$4,0))*HLOOKUP(AG$4,$V$1:$AA$2,2,FALSE)*'Number of Hazard Events'!N41*HLOOKUP(AG$4,Assumptions!$B$2:$H$3,2,FALSE)</f>
        <v>0</v>
      </c>
      <c r="AH41" s="10">
        <f>HLOOKUP(AH$5,$AC$1:$AF$3,2,FALSE)*INDEX('Pop and Housing Units'!$J$4:$Q$115,MATCH('Relocation Components'!$B41,'Pop and Housing Units'!$Q$4:$Q$115,0),MATCH('Relocation Components'!AH$4,'Pop and Housing Units'!$J$4:$Q$4,0))*HLOOKUP(AH$4,$V$1:$AA$2,2,FALSE)*'Number of Hazard Events'!O41*HLOOKUP(AH$4,Assumptions!$B$2:$H$3,2,FALSE)</f>
        <v>104214103.22337152</v>
      </c>
      <c r="AI41" s="10">
        <f>HLOOKUP(AI$5,$AC$1:$AF$3,2,FALSE)*INDEX('Pop and Housing Units'!$J$4:$Q$115,MATCH('Relocation Components'!$B41,'Pop and Housing Units'!$Q$4:$Q$115,0),MATCH('Relocation Components'!AI$4,'Pop and Housing Units'!$J$4:$Q$4,0))*HLOOKUP(AI$4,$V$1:$AA$2,2,FALSE)*'Number of Hazard Events'!P41*HLOOKUP(AI$4,Assumptions!$B$2:$H$3,2,FALSE)</f>
        <v>37447332.844228223</v>
      </c>
      <c r="AJ41" s="10">
        <f>HLOOKUP(AJ$5,$AC$1:$AF$3,2,FALSE)*INDEX('Pop and Housing Units'!$J$4:$Q$115,MATCH('Relocation Components'!$B41,'Pop and Housing Units'!$Q$4:$Q$115,0),MATCH('Relocation Components'!AJ$4,'Pop and Housing Units'!$J$4:$Q$4,0))*HLOOKUP(AJ$4,$V$1:$AA$2,2,FALSE)*'Number of Hazard Events'!Q41*HLOOKUP(AJ$4,Assumptions!$B$2:$H$3,2,FALSE)</f>
        <v>0</v>
      </c>
      <c r="AK41" s="10">
        <f>HLOOKUP(AK$5,$AC$1:$AF$3,2,FALSE)*INDEX('Pop and Housing Units'!$J$4:$Q$115,MATCH('Relocation Components'!$B41,'Pop and Housing Units'!$Q$4:$Q$115,0),MATCH('Relocation Components'!AK$4,'Pop and Housing Units'!$J$4:$Q$4,0))*HLOOKUP(AK$4,$V$1:$AA$2,2,FALSE)*'Number of Hazard Events'!R41*HLOOKUP(AK$4,Assumptions!$B$2:$H$3,2,FALSE)</f>
        <v>18213236.335385371</v>
      </c>
      <c r="AL41" s="10">
        <f>HLOOKUP(AL$5,$AC$1:$AF$3,2,FALSE)*INDEX('Pop and Housing Units'!$J$4:$Q$115,MATCH('Relocation Components'!$B41,'Pop and Housing Units'!$Q$4:$Q$115,0),MATCH('Relocation Components'!AL$4,'Pop and Housing Units'!$J$4:$Q$4,0))*HLOOKUP(AL$4,$V$1:$AA$2,2,FALSE)*'Number of Hazard Events'!S41*HLOOKUP(AL$4,Assumptions!$B$2:$H$3,2,FALSE)</f>
        <v>5129816.7662365651</v>
      </c>
      <c r="AM41" s="10">
        <f>HLOOKUP(AM$5,$AC$1:$AF$3,2,FALSE)*INDEX('Pop and Housing Units'!$J$4:$Q$115,MATCH('Relocation Components'!$B41,'Pop and Housing Units'!$Q$4:$Q$115,0),MATCH('Relocation Components'!AM$4,'Pop and Housing Units'!$J$4:$Q$4,0))*HLOOKUP(AM$4,$V$1:$AA$2,2,FALSE)*'Number of Hazard Events'!T41*HLOOKUP(AM$4,Assumptions!$B$2:$H$3,2,FALSE)</f>
        <v>0</v>
      </c>
      <c r="AN41" s="21">
        <f t="shared" si="44"/>
        <v>8802139839.0301514</v>
      </c>
      <c r="AO41" s="21">
        <f t="shared" si="45"/>
        <v>627995017.67646039</v>
      </c>
      <c r="AP41" s="21">
        <f t="shared" si="46"/>
        <v>199921349.66397417</v>
      </c>
      <c r="AQ41" s="21">
        <f t="shared" si="47"/>
        <v>0</v>
      </c>
      <c r="AR41" s="21">
        <f t="shared" si="48"/>
        <v>779545436.14492762</v>
      </c>
      <c r="AS41" s="21">
        <f t="shared" si="49"/>
        <v>226298166.59517732</v>
      </c>
      <c r="AT41" s="21">
        <f t="shared" si="50"/>
        <v>0</v>
      </c>
      <c r="AU41" s="21">
        <f t="shared" si="51"/>
        <v>1650738879.8809271</v>
      </c>
      <c r="AV41" s="21">
        <f t="shared" si="52"/>
        <v>340298612.62906075</v>
      </c>
      <c r="AW41" s="21">
        <f t="shared" si="53"/>
        <v>0</v>
      </c>
      <c r="AX41" s="21">
        <f t="shared" si="54"/>
        <v>46040654.353324451</v>
      </c>
      <c r="AY41" s="21">
        <f t="shared" si="55"/>
        <v>15872790.493565649</v>
      </c>
      <c r="AZ41" s="21">
        <f t="shared" si="56"/>
        <v>0</v>
      </c>
      <c r="BA41" s="21">
        <f t="shared" si="57"/>
        <v>46896346.450517185</v>
      </c>
      <c r="BB41" s="21">
        <f t="shared" si="58"/>
        <v>16851299.7799027</v>
      </c>
      <c r="BC41" s="21">
        <f t="shared" si="59"/>
        <v>0</v>
      </c>
      <c r="BD41" s="21">
        <f t="shared" si="60"/>
        <v>8195956.3509234171</v>
      </c>
      <c r="BE41" s="21">
        <f t="shared" si="61"/>
        <v>2308417.5448064543</v>
      </c>
      <c r="BF41" s="21">
        <f t="shared" si="62"/>
        <v>0</v>
      </c>
      <c r="BG41" s="21">
        <f t="shared" si="63"/>
        <v>3960962927.5635676</v>
      </c>
      <c r="BI41" s="21">
        <f t="shared" si="64"/>
        <v>2046684087.6797919</v>
      </c>
      <c r="BJ41" s="21">
        <f t="shared" si="65"/>
        <v>647808659.27396142</v>
      </c>
      <c r="BK41" s="21">
        <f t="shared" si="66"/>
        <v>757610.4292345678</v>
      </c>
      <c r="BL41" s="21">
        <f t="shared" si="67"/>
        <v>2737358543.4714336</v>
      </c>
      <c r="BM41" s="21">
        <f t="shared" si="68"/>
        <v>736263218.60531294</v>
      </c>
      <c r="BN41" s="21">
        <f t="shared" si="69"/>
        <v>1456444.1393333338</v>
      </c>
      <c r="BO41" s="21">
        <f t="shared" si="70"/>
        <v>5355919701.048027</v>
      </c>
      <c r="BP41" s="21">
        <f t="shared" si="71"/>
        <v>1099069867.1287513</v>
      </c>
      <c r="BQ41" s="21">
        <f t="shared" si="72"/>
        <v>974117.81766216212</v>
      </c>
      <c r="BR41" s="21">
        <f t="shared" si="73"/>
        <v>171417033.59543914</v>
      </c>
      <c r="BS41" s="21">
        <f t="shared" si="74"/>
        <v>52005164.596913554</v>
      </c>
      <c r="BT41" s="21">
        <f t="shared" si="75"/>
        <v>315516.27702911739</v>
      </c>
      <c r="BU41" s="21">
        <f t="shared" si="76"/>
        <v>202727666.6075137</v>
      </c>
      <c r="BV41" s="21">
        <f t="shared" si="77"/>
        <v>55038038.704274371</v>
      </c>
      <c r="BW41" s="21">
        <f t="shared" si="78"/>
        <v>306917.64750765316</v>
      </c>
      <c r="BX41" s="21">
        <f t="shared" si="79"/>
        <v>29346306.379308786</v>
      </c>
      <c r="BY41" s="21">
        <f t="shared" si="80"/>
        <v>7798443.2870930191</v>
      </c>
      <c r="BZ41" s="21">
        <f t="shared" si="81"/>
        <v>197935.41842576276</v>
      </c>
    </row>
    <row r="42" spans="1:78">
      <c r="A42">
        <f t="shared" si="43"/>
        <v>0.02</v>
      </c>
      <c r="B42" s="18">
        <f t="shared" si="41"/>
        <v>2056</v>
      </c>
      <c r="C42" s="21">
        <f>IF(MOD($B42,10)=0,VLOOKUP($B42,'[1]R1 Analysis'!$B$45:$X$58,23,FALSE),(VLOOKUP(CEILING($B42,10),$B$6:$R$116,COLUMN()-1,FALSE)-VLOOKUP(FLOOR($B42,10),$B$6:$R$116,COLUMN()-1,FALSE))/10+C41)</f>
        <v>23164562.385823242</v>
      </c>
      <c r="D42" s="21">
        <f>IF(MOD($B42,10)=0,VLOOKUP($B42,'[1]R1 Analysis'!$B$45:$X$58,15,FALSE),(VLOOKUP(CEILING($B42,10),$B$6:$R$116,COLUMN()-1,FALSE)-VLOOKUP(FLOOR($B42,10),$B$6:$R$116,COLUMN()-1,FALSE))/10+D41)</f>
        <v>3621245.2216198742</v>
      </c>
      <c r="E42" s="21">
        <f>IF(MOD($B42,10)=0,VLOOKUP($B42,'[1]R1 Analysis'!$B$45:$X$58,22,FALSE),(VLOOKUP(CEILING($B42,10),$B$6:$R$116,COLUMN()-1,FALSE)-VLOOKUP(FLOOR($B42,10),$B$6:$R$116,COLUMN()-1,FALSE))/10+E41)</f>
        <v>758330.85035720153</v>
      </c>
      <c r="F42" s="21">
        <f>IF(MOD($B42,10)=0,VLOOKUP($B42,'[1]R2 Analysis'!$B$45:$X$58,8,FALSE),(VLOOKUP(CEILING($B42,10),$B$6:$R$116,COLUMN()-1,FALSE)-VLOOKUP(FLOOR($B42,10),$B$6:$R$116,COLUMN()-1,FALSE))/10+F41)</f>
        <v>225699999.66590482</v>
      </c>
      <c r="G42" s="21">
        <f>IF(MOD($B42,10)=0,VLOOKUP($B42,'[1]R2 Analysis'!$B$45:$X$58,15,FALSE),(VLOOKUP(CEILING($B42,10),$B$6:$R$116,COLUMN()-1,FALSE)-VLOOKUP(FLOOR($B42,10),$B$6:$R$116,COLUMN()-1,FALSE))/10+G41)</f>
        <v>7087054.3786511654</v>
      </c>
      <c r="H42" s="21">
        <f>IF(MOD($B42,10)=0,VLOOKUP($B42,'[1]R2 Analysis'!$B$45:$X$58,22,FALSE),(VLOOKUP(CEILING($B42,10),$B$6:$R$116,COLUMN()-1,FALSE)-VLOOKUP(FLOOR($B42,10),$B$6:$R$116,COLUMN()-1,FALSE))/10+H41)</f>
        <v>1457843.1795543216</v>
      </c>
      <c r="I42" s="21">
        <f>IF(MOD($B42,10)=0,VLOOKUP($B42,'[1]R3 Analysis'!$B$45:$X$58,8,FALSE),(VLOOKUP(CEILING($B42,10),$B$6:$R$116,COLUMN()-1,FALSE)-VLOOKUP(FLOOR($B42,10),$B$6:$R$116,COLUMN()-1,FALSE))/10+I41)</f>
        <v>36906941.177496761</v>
      </c>
      <c r="J42" s="21">
        <f>IF(MOD($B42,10)=0,VLOOKUP($B42,'[1]R3 Analysis'!$B$45:$X$58,15,FALSE),(VLOOKUP(CEILING($B42,10),$B$6:$R$116,COLUMN()-1,FALSE)-VLOOKUP(FLOOR($B42,10),$B$6:$R$116,COLUMN()-1,FALSE))/10+J41)</f>
        <v>2554571.0520000006</v>
      </c>
      <c r="K42" s="21">
        <f>IF(MOD($B42,10)=0,VLOOKUP($B42,'[1]R3 Analysis'!$B$45:$X$58,22,FALSE),(VLOOKUP(CEILING($B42,10),$B$6:$R$116,COLUMN()-1,FALSE)-VLOOKUP(FLOOR($B42,10),$B$6:$R$116,COLUMN()-1,FALSE))/10+K41)</f>
        <v>975050.33949369367</v>
      </c>
      <c r="L42" s="21">
        <f>IF(MOD($B42,10)=0,VLOOKUP($B42,'[1]R4 Analysis'!$B$45:$X$58,8,FALSE),(VLOOKUP(CEILING($B42,10),$B$6:$R$116,COLUMN()-1,FALSE)-VLOOKUP(FLOOR($B42,10),$B$6:$R$116,COLUMN()-1,FALSE))/10+L41)</f>
        <v>23087763.975134607</v>
      </c>
      <c r="M42" s="21">
        <f>IF(MOD($B42,10)=0,VLOOKUP($B42,'[1]R4 Analysis'!$B$45:$X$58,15,FALSE),(VLOOKUP(CEILING($B42,10),$B$6:$R$116,COLUMN()-1,FALSE)-VLOOKUP(FLOOR($B42,10),$B$6:$R$116,COLUMN()-1,FALSE))/10+M41)</f>
        <v>860334.77971434302</v>
      </c>
      <c r="N42" s="21">
        <f>IF(MOD($B42,10)=0,VLOOKUP($B42,'[1]R4 Analysis'!$B$45:$X$58,22,FALSE),(VLOOKUP(CEILING($B42,10),$B$6:$R$116,COLUMN()-1,FALSE)-VLOOKUP(FLOOR($B42,10),$B$6:$R$116,COLUMN()-1,FALSE))/10+N41)</f>
        <v>315816.68254667881</v>
      </c>
      <c r="O42" s="21">
        <f>IF(MOD($B42,10)=0,VLOOKUP($B42,'[1]R5 Analysis'!$B$45:$X$58,8,FALSE),(VLOOKUP(CEILING($B42,10),$B$6:$R$116,COLUMN()-1,FALSE)-VLOOKUP(FLOOR($B42,10),$B$6:$R$116,COLUMN()-1,FALSE))/10+O41)</f>
        <v>51657075.788399979</v>
      </c>
      <c r="P42" s="21">
        <f>IF(MOD($B42,10)=0,VLOOKUP($B42,'[1]R5 Analysis'!$B$45:$X$58,15,FALSE),(VLOOKUP(CEILING($B42,10),$B$6:$R$116,COLUMN()-1,FALSE)-VLOOKUP(FLOOR($B42,10),$B$6:$R$116,COLUMN()-1,FALSE))/10+P41)</f>
        <v>740147.60486565507</v>
      </c>
      <c r="Q42" s="21">
        <f>IF(MOD($B42,10)=0,VLOOKUP($B42,'[1]R5 Analysis'!$B$45:$X$58,22,FALSE),(VLOOKUP(CEILING($B42,10),$B$6:$R$116,COLUMN()-1,FALSE)-VLOOKUP(FLOOR($B42,10),$B$6:$R$116,COLUMN()-1,FALSE))/10+Q41)</f>
        <v>307210.61724795931</v>
      </c>
      <c r="R42" s="21">
        <f>IF(MOD($B42,10)=0,VLOOKUP($B42,'[1]R6 Analysis'!$B$45:$X$58,8,FALSE),(VLOOKUP(CEILING($B42,10),$B$6:$R$116,COLUMN()-1,FALSE)-VLOOKUP(FLOOR($B42,10),$B$6:$R$116,COLUMN()-1,FALSE))/10+R41)</f>
        <v>2939482.333075</v>
      </c>
      <c r="S42" s="21">
        <f>IF(MOD($B42,10)=0,VLOOKUP($B42,'[1]R6 Analysis'!$B$45:$X$58,15,FALSE),(VLOOKUP(CEILING($B42,10),$B$6:$T$116,COLUMN()-1,FALSE)-VLOOKUP(FLOOR($B42,10),$B$6:$T$116,COLUMN()-1,FALSE))/10+S41)</f>
        <v>360569.95856</v>
      </c>
      <c r="T42" s="21">
        <f>IF(MOD($B42,10)=0,VLOOKUP($B42,'[1]R6 Analysis'!$B$45:$X$58,22,FALSE),(VLOOKUP(CEILING($B42,10),$B$6:$T$116,COLUMN()-1,FALSE)-VLOOKUP(FLOOR($B42,10),$B$6:$T$116,COLUMN()-1,FALSE))/10+T41)</f>
        <v>198124.83030942379</v>
      </c>
      <c r="U42" s="21">
        <f t="shared" si="40"/>
        <v>382692124.82075477</v>
      </c>
      <c r="V42" s="10">
        <f>HLOOKUP(V$5,$AC$1:$AF$3,2,FALSE)*INDEX('Pop and Housing Units'!$J$4:$Q$115,MATCH('Relocation Components'!$B42,'Pop and Housing Units'!$Q$4:$Q$115,0),MATCH('Relocation Components'!V$4,'Pop and Housing Units'!$J$4:$Q$4,0))*HLOOKUP(V$4,$V$1:$AA$2,2,FALSE)*'Number of Hazard Events'!C42*HLOOKUP(V$4,Assumptions!$B$2:$H$3,2,FALSE)</f>
        <v>1436938637.6559441</v>
      </c>
      <c r="W42" s="10">
        <f>HLOOKUP(W$5,$AC$1:$AF$3,2,FALSE)*INDEX('Pop and Housing Units'!$J$4:$Q$115,MATCH('Relocation Components'!$B42,'Pop and Housing Units'!$Q$4:$Q$115,0),MATCH('Relocation Components'!W$4,'Pop and Housing Units'!$J$4:$Q$4,0))*HLOOKUP(W$4,$V$1:$AA$2,2,FALSE)*'Number of Hazard Events'!D42*HLOOKUP(W$4,Assumptions!$B$2:$H$3,2,FALSE)</f>
        <v>457521262.22965288</v>
      </c>
      <c r="X42" s="10">
        <f>HLOOKUP(X$5,$AC$1:$AF$3,2,FALSE)*INDEX('Pop and Housing Units'!$J$4:$Q$115,MATCH('Relocation Components'!$B42,'Pop and Housing Units'!$Q$4:$Q$115,0),MATCH('Relocation Components'!X$4,'Pop and Housing Units'!$J$4:$Q$4,0))*HLOOKUP(X$4,$V$1:$AA$2,2,FALSE)*'Number of Hazard Events'!E42*HLOOKUP(X$4,Assumptions!$B$2:$H$3,2,FALSE)</f>
        <v>0</v>
      </c>
      <c r="Y42" s="10">
        <f>HLOOKUP(Y$5,$AC$1:$AF$3,2,FALSE)*INDEX('Pop and Housing Units'!$J$4:$Q$115,MATCH('Relocation Components'!$B42,'Pop and Housing Units'!$Q$4:$Q$115,0),MATCH('Relocation Components'!Y$4,'Pop and Housing Units'!$J$4:$Q$4,0))*HLOOKUP(Y$4,$V$1:$AA$2,2,FALSE)*'Number of Hazard Events'!F42*HLOOKUP(Y$4,Assumptions!$B$2:$H$3,2,FALSE)</f>
        <v>1776657788.1395092</v>
      </c>
      <c r="Z42" s="10">
        <f>HLOOKUP(Z$5,$AC$1:$AF$3,2,FALSE)*INDEX('Pop and Housing Units'!$J$4:$Q$115,MATCH('Relocation Components'!$B42,'Pop and Housing Units'!$Q$4:$Q$115,0),MATCH('Relocation Components'!Z$4,'Pop and Housing Units'!$J$4:$Q$4,0))*HLOOKUP(Z$4,$V$1:$AA$2,2,FALSE)*'Number of Hazard Events'!G42*HLOOKUP(Z$4,Assumptions!$B$2:$H$3,2,FALSE)</f>
        <v>515770977.18669903</v>
      </c>
      <c r="AA42" s="10">
        <f>HLOOKUP(AA$5,$AC$1:$AF$3,2,FALSE)*INDEX('Pop and Housing Units'!$J$4:$Q$115,MATCH('Relocation Components'!$B42,'Pop and Housing Units'!$Q$4:$Q$115,0),MATCH('Relocation Components'!AA$4,'Pop and Housing Units'!$J$4:$Q$4,0))*HLOOKUP(AA$4,$V$1:$AA$2,2,FALSE)*'Number of Hazard Events'!H42*HLOOKUP(AA$4,Assumptions!$B$2:$H$3,2,FALSE)</f>
        <v>0</v>
      </c>
      <c r="AB42" s="10">
        <f>HLOOKUP(AB$5,$AC$1:$AF$3,2,FALSE)*INDEX('Pop and Housing Units'!$J$4:$Q$115,MATCH('Relocation Components'!$B42,'Pop and Housing Units'!$Q$4:$Q$115,0),MATCH('Relocation Components'!AB$4,'Pop and Housing Units'!$J$4:$Q$4,0))*HLOOKUP(AB$4,$V$1:$AA$2,2,FALSE)*'Number of Hazard Events'!I42*HLOOKUP(AB$4,Assumptions!$B$2:$H$3,2,FALSE)</f>
        <v>3776893979.9332051</v>
      </c>
      <c r="AC42" s="10">
        <f>HLOOKUP(AC$5,$AC$1:$AF$3,2,FALSE)*INDEX('Pop and Housing Units'!$J$4:$Q$115,MATCH('Relocation Components'!$B42,'Pop and Housing Units'!$Q$4:$Q$115,0),MATCH('Relocation Components'!AC$4,'Pop and Housing Units'!$J$4:$Q$4,0))*HLOOKUP(AC$4,$V$1:$AA$2,2,FALSE)*'Number of Hazard Events'!J42*HLOOKUP(AC$4,Assumptions!$B$2:$H$3,2,FALSE)</f>
        <v>778619493.18777537</v>
      </c>
      <c r="AD42" s="10">
        <f>HLOOKUP(AD$5,$AC$1:$AF$3,2,FALSE)*INDEX('Pop and Housing Units'!$J$4:$Q$115,MATCH('Relocation Components'!$B42,'Pop and Housing Units'!$Q$4:$Q$115,0),MATCH('Relocation Components'!AD$4,'Pop and Housing Units'!$J$4:$Q$4,0))*HLOOKUP(AD$4,$V$1:$AA$2,2,FALSE)*'Number of Hazard Events'!K42*HLOOKUP(AD$4,Assumptions!$B$2:$H$3,2,FALSE)</f>
        <v>0</v>
      </c>
      <c r="AE42" s="10">
        <f>HLOOKUP(AE$5,$AC$1:$AF$3,2,FALSE)*INDEX('Pop and Housing Units'!$J$4:$Q$115,MATCH('Relocation Components'!$B42,'Pop and Housing Units'!$Q$4:$Q$115,0),MATCH('Relocation Components'!AE$4,'Pop and Housing Units'!$J$4:$Q$4,0))*HLOOKUP(AE$4,$V$1:$AA$2,2,FALSE)*'Number of Hazard Events'!L42*HLOOKUP(AE$4,Assumptions!$B$2:$H$3,2,FALSE)</f>
        <v>103097981.14766818</v>
      </c>
      <c r="AF42" s="10">
        <f>HLOOKUP(AF$5,$AC$1:$AF$3,2,FALSE)*INDEX('Pop and Housing Units'!$J$4:$Q$115,MATCH('Relocation Components'!$B42,'Pop and Housing Units'!$Q$4:$Q$115,0),MATCH('Relocation Components'!AF$4,'Pop and Housing Units'!$J$4:$Q$4,0))*HLOOKUP(AF$4,$V$1:$AA$2,2,FALSE)*'Number of Hazard Events'!M42*HLOOKUP(AF$4,Assumptions!$B$2:$H$3,2,FALSE)</f>
        <v>35540996.986507356</v>
      </c>
      <c r="AG42" s="10">
        <f>HLOOKUP(AG$5,$AC$1:$AF$3,2,FALSE)*INDEX('Pop and Housing Units'!$J$4:$Q$115,MATCH('Relocation Components'!$B42,'Pop and Housing Units'!$Q$4:$Q$115,0),MATCH('Relocation Components'!AG$4,'Pop and Housing Units'!$J$4:$Q$4,0))*HLOOKUP(AG$4,$V$1:$AA$2,2,FALSE)*'Number of Hazard Events'!N42*HLOOKUP(AG$4,Assumptions!$B$2:$H$3,2,FALSE)</f>
        <v>0</v>
      </c>
      <c r="AH42" s="10">
        <f>HLOOKUP(AH$5,$AC$1:$AF$3,2,FALSE)*INDEX('Pop and Housing Units'!$J$4:$Q$115,MATCH('Relocation Components'!$B42,'Pop and Housing Units'!$Q$4:$Q$115,0),MATCH('Relocation Components'!AH$4,'Pop and Housing Units'!$J$4:$Q$4,0))*HLOOKUP(AH$4,$V$1:$AA$2,2,FALSE)*'Number of Hazard Events'!O42*HLOOKUP(AH$4,Assumptions!$B$2:$H$3,2,FALSE)</f>
        <v>105041492.44460726</v>
      </c>
      <c r="AI42" s="10">
        <f>HLOOKUP(AI$5,$AC$1:$AF$3,2,FALSE)*INDEX('Pop and Housing Units'!$J$4:$Q$115,MATCH('Relocation Components'!$B42,'Pop and Housing Units'!$Q$4:$Q$115,0),MATCH('Relocation Components'!AI$4,'Pop and Housing Units'!$J$4:$Q$4,0))*HLOOKUP(AI$4,$V$1:$AA$2,2,FALSE)*'Number of Hazard Events'!P42*HLOOKUP(AI$4,Assumptions!$B$2:$H$3,2,FALSE)</f>
        <v>37753338.873995416</v>
      </c>
      <c r="AJ42" s="10">
        <f>HLOOKUP(AJ$5,$AC$1:$AF$3,2,FALSE)*INDEX('Pop and Housing Units'!$J$4:$Q$115,MATCH('Relocation Components'!$B42,'Pop and Housing Units'!$Q$4:$Q$115,0),MATCH('Relocation Components'!AJ$4,'Pop and Housing Units'!$J$4:$Q$4,0))*HLOOKUP(AJ$4,$V$1:$AA$2,2,FALSE)*'Number of Hazard Events'!Q42*HLOOKUP(AJ$4,Assumptions!$B$2:$H$3,2,FALSE)</f>
        <v>0</v>
      </c>
      <c r="AK42" s="10">
        <f>HLOOKUP(AK$5,$AC$1:$AF$3,2,FALSE)*INDEX('Pop and Housing Units'!$J$4:$Q$115,MATCH('Relocation Components'!$B42,'Pop and Housing Units'!$Q$4:$Q$115,0),MATCH('Relocation Components'!AK$4,'Pop and Housing Units'!$J$4:$Q$4,0))*HLOOKUP(AK$4,$V$1:$AA$2,2,FALSE)*'Number of Hazard Events'!R42*HLOOKUP(AK$4,Assumptions!$B$2:$H$3,2,FALSE)</f>
        <v>18409924.258614566</v>
      </c>
      <c r="AL42" s="10">
        <f>HLOOKUP(AL$5,$AC$1:$AF$3,2,FALSE)*INDEX('Pop and Housing Units'!$J$4:$Q$115,MATCH('Relocation Components'!$B42,'Pop and Housing Units'!$Q$4:$Q$115,0),MATCH('Relocation Components'!AL$4,'Pop and Housing Units'!$J$4:$Q$4,0))*HLOOKUP(AL$4,$V$1:$AA$2,2,FALSE)*'Number of Hazard Events'!S42*HLOOKUP(AL$4,Assumptions!$B$2:$H$3,2,FALSE)</f>
        <v>5186228.4615726452</v>
      </c>
      <c r="AM42" s="10">
        <f>HLOOKUP(AM$5,$AC$1:$AF$3,2,FALSE)*INDEX('Pop and Housing Units'!$J$4:$Q$115,MATCH('Relocation Components'!$B42,'Pop and Housing Units'!$Q$4:$Q$115,0),MATCH('Relocation Components'!AM$4,'Pop and Housing Units'!$J$4:$Q$4,0))*HLOOKUP(AM$4,$V$1:$AA$2,2,FALSE)*'Number of Hazard Events'!T42*HLOOKUP(AM$4,Assumptions!$B$2:$H$3,2,FALSE)</f>
        <v>0</v>
      </c>
      <c r="AN42" s="21">
        <f t="shared" si="44"/>
        <v>9047432100.5057507</v>
      </c>
      <c r="AO42" s="21">
        <f t="shared" si="45"/>
        <v>646622386.94517481</v>
      </c>
      <c r="AP42" s="21">
        <f t="shared" si="46"/>
        <v>205884568.00334379</v>
      </c>
      <c r="AQ42" s="21">
        <f t="shared" si="47"/>
        <v>0</v>
      </c>
      <c r="AR42" s="21">
        <f t="shared" si="48"/>
        <v>799496004.66277921</v>
      </c>
      <c r="AS42" s="21">
        <f t="shared" si="49"/>
        <v>232096939.73401457</v>
      </c>
      <c r="AT42" s="21">
        <f t="shared" si="50"/>
        <v>0</v>
      </c>
      <c r="AU42" s="21">
        <f t="shared" si="51"/>
        <v>1699602290.9699423</v>
      </c>
      <c r="AV42" s="21">
        <f t="shared" si="52"/>
        <v>350378771.93449891</v>
      </c>
      <c r="AW42" s="21">
        <f t="shared" si="53"/>
        <v>0</v>
      </c>
      <c r="AX42" s="21">
        <f t="shared" si="54"/>
        <v>46394091.516450681</v>
      </c>
      <c r="AY42" s="21">
        <f t="shared" si="55"/>
        <v>15993448.64392831</v>
      </c>
      <c r="AZ42" s="21">
        <f t="shared" si="56"/>
        <v>0</v>
      </c>
      <c r="BA42" s="21">
        <f t="shared" si="57"/>
        <v>47268671.60007327</v>
      </c>
      <c r="BB42" s="21">
        <f t="shared" si="58"/>
        <v>16989002.493297938</v>
      </c>
      <c r="BC42" s="21">
        <f t="shared" si="59"/>
        <v>0</v>
      </c>
      <c r="BD42" s="21">
        <f t="shared" si="60"/>
        <v>8284465.9163765553</v>
      </c>
      <c r="BE42" s="21">
        <f t="shared" si="61"/>
        <v>2333802.8077076906</v>
      </c>
      <c r="BF42" s="21">
        <f t="shared" si="62"/>
        <v>0</v>
      </c>
      <c r="BG42" s="21">
        <f t="shared" si="63"/>
        <v>4071344445.2275887</v>
      </c>
      <c r="BI42" s="21">
        <f t="shared" si="64"/>
        <v>2106725586.9869423</v>
      </c>
      <c r="BJ42" s="21">
        <f t="shared" si="65"/>
        <v>667027075.45461655</v>
      </c>
      <c r="BK42" s="21">
        <f t="shared" si="66"/>
        <v>758330.85035720153</v>
      </c>
      <c r="BL42" s="21">
        <f t="shared" si="67"/>
        <v>2801853792.4681935</v>
      </c>
      <c r="BM42" s="21">
        <f t="shared" si="68"/>
        <v>754954971.29936481</v>
      </c>
      <c r="BN42" s="21">
        <f t="shared" si="69"/>
        <v>1457843.1795543216</v>
      </c>
      <c r="BO42" s="21">
        <f t="shared" si="70"/>
        <v>5513403212.0806446</v>
      </c>
      <c r="BP42" s="21">
        <f t="shared" si="71"/>
        <v>1131552836.1742744</v>
      </c>
      <c r="BQ42" s="21">
        <f t="shared" si="72"/>
        <v>975050.33949369367</v>
      </c>
      <c r="BR42" s="21">
        <f t="shared" si="73"/>
        <v>172579836.63925347</v>
      </c>
      <c r="BS42" s="21">
        <f t="shared" si="74"/>
        <v>52394780.410150014</v>
      </c>
      <c r="BT42" s="21">
        <f t="shared" si="75"/>
        <v>315816.68254667881</v>
      </c>
      <c r="BU42" s="21">
        <f t="shared" si="76"/>
        <v>203967239.83308053</v>
      </c>
      <c r="BV42" s="21">
        <f t="shared" si="77"/>
        <v>55482488.972159013</v>
      </c>
      <c r="BW42" s="21">
        <f t="shared" si="78"/>
        <v>307210.61724795931</v>
      </c>
      <c r="BX42" s="21">
        <f t="shared" si="79"/>
        <v>29633872.508066125</v>
      </c>
      <c r="BY42" s="21">
        <f t="shared" si="80"/>
        <v>7880601.227840336</v>
      </c>
      <c r="BZ42" s="21">
        <f t="shared" si="81"/>
        <v>198124.83030942379</v>
      </c>
    </row>
    <row r="43" spans="1:78">
      <c r="A43">
        <f t="shared" si="43"/>
        <v>0.02</v>
      </c>
      <c r="B43" s="18">
        <f t="shared" si="41"/>
        <v>2057</v>
      </c>
      <c r="C43" s="21">
        <f>IF(MOD($B43,10)=0,VLOOKUP($B43,'[1]R1 Analysis'!$B$45:$X$58,23,FALSE),(VLOOKUP(CEILING($B43,10),$B$6:$R$116,COLUMN()-1,FALSE)-VLOOKUP(FLOOR($B43,10),$B$6:$R$116,COLUMN()-1,FALSE))/10+C42)</f>
        <v>23184538.49378252</v>
      </c>
      <c r="D43" s="21">
        <f>IF(MOD($B43,10)=0,VLOOKUP($B43,'[1]R1 Analysis'!$B$45:$X$58,15,FALSE),(VLOOKUP(CEILING($B43,10),$B$6:$R$116,COLUMN()-1,FALSE)-VLOOKUP(FLOOR($B43,10),$B$6:$R$116,COLUMN()-1,FALSE))/10+D42)</f>
        <v>3624846.7531949775</v>
      </c>
      <c r="E43" s="21">
        <f>IF(MOD($B43,10)=0,VLOOKUP($B43,'[1]R1 Analysis'!$B$45:$X$58,22,FALSE),(VLOOKUP(CEILING($B43,10),$B$6:$R$116,COLUMN()-1,FALSE)-VLOOKUP(FLOOR($B43,10),$B$6:$R$116,COLUMN()-1,FALSE))/10+E42)</f>
        <v>759051.27147983527</v>
      </c>
      <c r="F43" s="21">
        <f>IF(MOD($B43,10)=0,VLOOKUP($B43,'[1]R2 Analysis'!$B$45:$X$58,8,FALSE),(VLOOKUP(CEILING($B43,10),$B$6:$R$116,COLUMN()-1,FALSE)-VLOOKUP(FLOOR($B43,10),$B$6:$R$116,COLUMN()-1,FALSE))/10+F42)</f>
        <v>225910083.43847626</v>
      </c>
      <c r="G43" s="21">
        <f>IF(MOD($B43,10)=0,VLOOKUP($B43,'[1]R2 Analysis'!$B$45:$X$58,15,FALSE),(VLOOKUP(CEILING($B43,10),$B$6:$R$116,COLUMN()-1,FALSE)-VLOOKUP(FLOOR($B43,10),$B$6:$R$116,COLUMN()-1,FALSE))/10+G42)</f>
        <v>7093871.4031162821</v>
      </c>
      <c r="H43" s="21">
        <f>IF(MOD($B43,10)=0,VLOOKUP($B43,'[1]R2 Analysis'!$B$45:$X$58,22,FALSE),(VLOOKUP(CEILING($B43,10),$B$6:$R$116,COLUMN()-1,FALSE)-VLOOKUP(FLOOR($B43,10),$B$6:$R$116,COLUMN()-1,FALSE))/10+H42)</f>
        <v>1459242.2197753093</v>
      </c>
      <c r="I43" s="21">
        <f>IF(MOD($B43,10)=0,VLOOKUP($B43,'[1]R3 Analysis'!$B$45:$X$58,8,FALSE),(VLOOKUP(CEILING($B43,10),$B$6:$R$116,COLUMN()-1,FALSE)-VLOOKUP(FLOOR($B43,10),$B$6:$R$116,COLUMN()-1,FALSE))/10+I42)</f>
        <v>36941683.14550966</v>
      </c>
      <c r="J43" s="21">
        <f>IF(MOD($B43,10)=0,VLOOKUP($B43,'[1]R3 Analysis'!$B$45:$X$58,15,FALSE),(VLOOKUP(CEILING($B43,10),$B$6:$R$116,COLUMN()-1,FALSE)-VLOOKUP(FLOOR($B43,10),$B$6:$R$116,COLUMN()-1,FALSE))/10+J42)</f>
        <v>2557026.7800000007</v>
      </c>
      <c r="K43" s="21">
        <f>IF(MOD($B43,10)=0,VLOOKUP($B43,'[1]R3 Analysis'!$B$45:$X$58,22,FALSE),(VLOOKUP(CEILING($B43,10),$B$6:$R$116,COLUMN()-1,FALSE)-VLOOKUP(FLOOR($B43,10),$B$6:$R$116,COLUMN()-1,FALSE))/10+K42)</f>
        <v>975982.86132522521</v>
      </c>
      <c r="L43" s="21">
        <f>IF(MOD($B43,10)=0,VLOOKUP($B43,'[1]R4 Analysis'!$B$45:$X$58,8,FALSE),(VLOOKUP(CEILING($B43,10),$B$6:$R$116,COLUMN()-1,FALSE)-VLOOKUP(FLOOR($B43,10),$B$6:$R$116,COLUMN()-1,FALSE))/10+L42)</f>
        <v>23111713.937764414</v>
      </c>
      <c r="M43" s="21">
        <f>IF(MOD($B43,10)=0,VLOOKUP($B43,'[1]R4 Analysis'!$B$45:$X$58,15,FALSE),(VLOOKUP(CEILING($B43,10),$B$6:$R$116,COLUMN()-1,FALSE)-VLOOKUP(FLOOR($B43,10),$B$6:$R$116,COLUMN()-1,FALSE))/10+M42)</f>
        <v>861163.21955999953</v>
      </c>
      <c r="N43" s="21">
        <f>IF(MOD($B43,10)=0,VLOOKUP($B43,'[1]R4 Analysis'!$B$45:$X$58,22,FALSE),(VLOOKUP(CEILING($B43,10),$B$6:$R$116,COLUMN()-1,FALSE)-VLOOKUP(FLOOR($B43,10),$B$6:$R$116,COLUMN()-1,FALSE))/10+N42)</f>
        <v>316117.08806424023</v>
      </c>
      <c r="O43" s="21">
        <f>IF(MOD($B43,10)=0,VLOOKUP($B43,'[1]R5 Analysis'!$B$45:$X$58,8,FALSE),(VLOOKUP(CEILING($B43,10),$B$6:$R$116,COLUMN()-1,FALSE)-VLOOKUP(FLOOR($B43,10),$B$6:$R$116,COLUMN()-1,FALSE))/10+O42)</f>
        <v>51696934.643174976</v>
      </c>
      <c r="P43" s="21">
        <f>IF(MOD($B43,10)=0,VLOOKUP($B43,'[1]R5 Analysis'!$B$45:$X$58,15,FALSE),(VLOOKUP(CEILING($B43,10),$B$6:$R$116,COLUMN()-1,FALSE)-VLOOKUP(FLOOR($B43,10),$B$6:$R$116,COLUMN()-1,FALSE))/10+P42)</f>
        <v>740889.12958786194</v>
      </c>
      <c r="Q43" s="21">
        <f>IF(MOD($B43,10)=0,VLOOKUP($B43,'[1]R5 Analysis'!$B$45:$X$58,22,FALSE),(VLOOKUP(CEILING($B43,10),$B$6:$R$116,COLUMN()-1,FALSE)-VLOOKUP(FLOOR($B43,10),$B$6:$R$116,COLUMN()-1,FALSE))/10+Q42)</f>
        <v>307503.58698826545</v>
      </c>
      <c r="R43" s="21">
        <f>IF(MOD($B43,10)=0,VLOOKUP($B43,'[1]R6 Analysis'!$B$45:$X$58,8,FALSE),(VLOOKUP(CEILING($B43,10),$B$6:$R$116,COLUMN()-1,FALSE)-VLOOKUP(FLOOR($B43,10),$B$6:$R$116,COLUMN()-1,FALSE))/10+R42)</f>
        <v>2941850.97315</v>
      </c>
      <c r="S43" s="21">
        <f>IF(MOD($B43,10)=0,VLOOKUP($B43,'[1]R6 Analysis'!$B$45:$X$58,15,FALSE),(VLOOKUP(CEILING($B43,10),$B$6:$T$116,COLUMN()-1,FALSE)-VLOOKUP(FLOOR($B43,10),$B$6:$T$116,COLUMN()-1,FALSE))/10+S42)</f>
        <v>360930.94107</v>
      </c>
      <c r="T43" s="21">
        <f>IF(MOD($B43,10)=0,VLOOKUP($B43,'[1]R6 Analysis'!$B$45:$X$58,22,FALSE),(VLOOKUP(CEILING($B43,10),$B$6:$T$116,COLUMN()-1,FALSE)-VLOOKUP(FLOOR($B43,10),$B$6:$T$116,COLUMN()-1,FALSE))/10+T42)</f>
        <v>198314.24219308482</v>
      </c>
      <c r="U43" s="21">
        <f t="shared" si="40"/>
        <v>383041744.12821305</v>
      </c>
      <c r="V43" s="10">
        <f>HLOOKUP(V$5,$AC$1:$AF$3,2,FALSE)*INDEX('Pop and Housing Units'!$J$4:$Q$115,MATCH('Relocation Components'!$B43,'Pop and Housing Units'!$Q$4:$Q$115,0),MATCH('Relocation Components'!V$4,'Pop and Housing Units'!$J$4:$Q$4,0))*HLOOKUP(V$4,$V$1:$AA$2,2,FALSE)*'Number of Hazard Events'!C43*HLOOKUP(V$4,Assumptions!$B$2:$H$3,2,FALSE)</f>
        <v>1480413042.9699988</v>
      </c>
      <c r="W43" s="10">
        <f>HLOOKUP(W$5,$AC$1:$AF$3,2,FALSE)*INDEX('Pop and Housing Units'!$J$4:$Q$115,MATCH('Relocation Components'!$B43,'Pop and Housing Units'!$Q$4:$Q$115,0),MATCH('Relocation Components'!W$4,'Pop and Housing Units'!$J$4:$Q$4,0))*HLOOKUP(W$4,$V$1:$AA$2,2,FALSE)*'Number of Hazard Events'!D43*HLOOKUP(W$4,Assumptions!$B$2:$H$3,2,FALSE)</f>
        <v>471439444.14180368</v>
      </c>
      <c r="X43" s="10">
        <f>HLOOKUP(X$5,$AC$1:$AF$3,2,FALSE)*INDEX('Pop and Housing Units'!$J$4:$Q$115,MATCH('Relocation Components'!$B43,'Pop and Housing Units'!$Q$4:$Q$115,0),MATCH('Relocation Components'!X$4,'Pop and Housing Units'!$J$4:$Q$4,0))*HLOOKUP(X$4,$V$1:$AA$2,2,FALSE)*'Number of Hazard Events'!E43*HLOOKUP(X$4,Assumptions!$B$2:$H$3,2,FALSE)</f>
        <v>0</v>
      </c>
      <c r="Y43" s="10">
        <f>HLOOKUP(Y$5,$AC$1:$AF$3,2,FALSE)*INDEX('Pop and Housing Units'!$J$4:$Q$115,MATCH('Relocation Components'!$B43,'Pop and Housing Units'!$Q$4:$Q$115,0),MATCH('Relocation Components'!Y$4,'Pop and Housing Units'!$J$4:$Q$4,0))*HLOOKUP(Y$4,$V$1:$AA$2,2,FALSE)*'Number of Hazard Events'!F43*HLOOKUP(Y$4,Assumptions!$B$2:$H$3,2,FALSE)</f>
        <v>1823210180.3542814</v>
      </c>
      <c r="Z43" s="10">
        <f>HLOOKUP(Z$5,$AC$1:$AF$3,2,FALSE)*INDEX('Pop and Housing Units'!$J$4:$Q$115,MATCH('Relocation Components'!$B43,'Pop and Housing Units'!$Q$4:$Q$115,0),MATCH('Relocation Components'!Z$4,'Pop and Housing Units'!$J$4:$Q$4,0))*HLOOKUP(Z$4,$V$1:$AA$2,2,FALSE)*'Number of Hazard Events'!G43*HLOOKUP(Z$4,Assumptions!$B$2:$H$3,2,FALSE)</f>
        <v>529301765.16143882</v>
      </c>
      <c r="AA43" s="10">
        <f>HLOOKUP(AA$5,$AC$1:$AF$3,2,FALSE)*INDEX('Pop and Housing Units'!$J$4:$Q$115,MATCH('Relocation Components'!$B43,'Pop and Housing Units'!$Q$4:$Q$115,0),MATCH('Relocation Components'!AA$4,'Pop and Housing Units'!$J$4:$Q$4,0))*HLOOKUP(AA$4,$V$1:$AA$2,2,FALSE)*'Number of Hazard Events'!H43*HLOOKUP(AA$4,Assumptions!$B$2:$H$3,2,FALSE)</f>
        <v>0</v>
      </c>
      <c r="AB43" s="10">
        <f>HLOOKUP(AB$5,$AC$1:$AF$3,2,FALSE)*INDEX('Pop and Housing Units'!$J$4:$Q$115,MATCH('Relocation Components'!$B43,'Pop and Housing Units'!$Q$4:$Q$115,0),MATCH('Relocation Components'!AB$4,'Pop and Housing Units'!$J$4:$Q$4,0))*HLOOKUP(AB$4,$V$1:$AA$2,2,FALSE)*'Number of Hazard Events'!I43*HLOOKUP(AB$4,Assumptions!$B$2:$H$3,2,FALSE)</f>
        <v>3890938615.0508633</v>
      </c>
      <c r="AC43" s="10">
        <f>HLOOKUP(AC$5,$AC$1:$AF$3,2,FALSE)*INDEX('Pop and Housing Units'!$J$4:$Q$115,MATCH('Relocation Components'!$B43,'Pop and Housing Units'!$Q$4:$Q$115,0),MATCH('Relocation Components'!AC$4,'Pop and Housing Units'!$J$4:$Q$4,0))*HLOOKUP(AC$4,$V$1:$AA$2,2,FALSE)*'Number of Hazard Events'!J43*HLOOKUP(AC$4,Assumptions!$B$2:$H$3,2,FALSE)</f>
        <v>802146182.82863092</v>
      </c>
      <c r="AD43" s="10">
        <f>HLOOKUP(AD$5,$AC$1:$AF$3,2,FALSE)*INDEX('Pop and Housing Units'!$J$4:$Q$115,MATCH('Relocation Components'!$B43,'Pop and Housing Units'!$Q$4:$Q$115,0),MATCH('Relocation Components'!AD$4,'Pop and Housing Units'!$J$4:$Q$4,0))*HLOOKUP(AD$4,$V$1:$AA$2,2,FALSE)*'Number of Hazard Events'!K43*HLOOKUP(AD$4,Assumptions!$B$2:$H$3,2,FALSE)</f>
        <v>0</v>
      </c>
      <c r="AE43" s="10">
        <f>HLOOKUP(AE$5,$AC$1:$AF$3,2,FALSE)*INDEX('Pop and Housing Units'!$J$4:$Q$115,MATCH('Relocation Components'!$B43,'Pop and Housing Units'!$Q$4:$Q$115,0),MATCH('Relocation Components'!AE$4,'Pop and Housing Units'!$J$4:$Q$4,0))*HLOOKUP(AE$4,$V$1:$AA$2,2,FALSE)*'Number of Hazard Events'!L43*HLOOKUP(AE$4,Assumptions!$B$2:$H$3,2,FALSE)</f>
        <v>103884806.13697223</v>
      </c>
      <c r="AF43" s="10">
        <f>HLOOKUP(AF$5,$AC$1:$AF$3,2,FALSE)*INDEX('Pop and Housing Units'!$J$4:$Q$115,MATCH('Relocation Components'!$B43,'Pop and Housing Units'!$Q$4:$Q$115,0),MATCH('Relocation Components'!AF$4,'Pop and Housing Units'!$J$4:$Q$4,0))*HLOOKUP(AF$4,$V$1:$AA$2,2,FALSE)*'Number of Hazard Events'!M43*HLOOKUP(AF$4,Assumptions!$B$2:$H$3,2,FALSE)</f>
        <v>35809577.11233414</v>
      </c>
      <c r="AG43" s="10">
        <f>HLOOKUP(AG$5,$AC$1:$AF$3,2,FALSE)*INDEX('Pop and Housing Units'!$J$4:$Q$115,MATCH('Relocation Components'!$B43,'Pop and Housing Units'!$Q$4:$Q$115,0),MATCH('Relocation Components'!AG$4,'Pop and Housing Units'!$J$4:$Q$4,0))*HLOOKUP(AG$4,$V$1:$AA$2,2,FALSE)*'Number of Hazard Events'!N43*HLOOKUP(AG$4,Assumptions!$B$2:$H$3,2,FALSE)</f>
        <v>0</v>
      </c>
      <c r="AH43" s="10">
        <f>HLOOKUP(AH$5,$AC$1:$AF$3,2,FALSE)*INDEX('Pop and Housing Units'!$J$4:$Q$115,MATCH('Relocation Components'!$B43,'Pop and Housing Units'!$Q$4:$Q$115,0),MATCH('Relocation Components'!AH$4,'Pop and Housing Units'!$J$4:$Q$4,0))*HLOOKUP(AH$4,$V$1:$AA$2,2,FALSE)*'Number of Hazard Events'!O43*HLOOKUP(AH$4,Assumptions!$B$2:$H$3,2,FALSE)</f>
        <v>105870034.31246375</v>
      </c>
      <c r="AI43" s="10">
        <f>HLOOKUP(AI$5,$AC$1:$AF$3,2,FALSE)*INDEX('Pop and Housing Units'!$J$4:$Q$115,MATCH('Relocation Components'!$B43,'Pop and Housing Units'!$Q$4:$Q$115,0),MATCH('Relocation Components'!AI$4,'Pop and Housing Units'!$J$4:$Q$4,0))*HLOOKUP(AI$4,$V$1:$AA$2,2,FALSE)*'Number of Hazard Events'!P43*HLOOKUP(AI$4,Assumptions!$B$2:$H$3,2,FALSE)</f>
        <v>38059882.805518955</v>
      </c>
      <c r="AJ43" s="10">
        <f>HLOOKUP(AJ$5,$AC$1:$AF$3,2,FALSE)*INDEX('Pop and Housing Units'!$J$4:$Q$115,MATCH('Relocation Components'!$B43,'Pop and Housing Units'!$Q$4:$Q$115,0),MATCH('Relocation Components'!AJ$4,'Pop and Housing Units'!$J$4:$Q$4,0))*HLOOKUP(AJ$4,$V$1:$AA$2,2,FALSE)*'Number of Hazard Events'!Q43*HLOOKUP(AJ$4,Assumptions!$B$2:$H$3,2,FALSE)</f>
        <v>0</v>
      </c>
      <c r="AK43" s="10">
        <f>HLOOKUP(AK$5,$AC$1:$AF$3,2,FALSE)*INDEX('Pop and Housing Units'!$J$4:$Q$115,MATCH('Relocation Components'!$B43,'Pop and Housing Units'!$Q$4:$Q$115,0),MATCH('Relocation Components'!AK$4,'Pop and Housing Units'!$J$4:$Q$4,0))*HLOOKUP(AK$4,$V$1:$AA$2,2,FALSE)*'Number of Hazard Events'!R43*HLOOKUP(AK$4,Assumptions!$B$2:$H$3,2,FALSE)</f>
        <v>18608712.690917369</v>
      </c>
      <c r="AL43" s="10">
        <f>HLOOKUP(AL$5,$AC$1:$AF$3,2,FALSE)*INDEX('Pop and Housing Units'!$J$4:$Q$115,MATCH('Relocation Components'!$B43,'Pop and Housing Units'!$Q$4:$Q$115,0),MATCH('Relocation Components'!AL$4,'Pop and Housing Units'!$J$4:$Q$4,0))*HLOOKUP(AL$4,$V$1:$AA$2,2,FALSE)*'Number of Hazard Events'!S43*HLOOKUP(AL$4,Assumptions!$B$2:$H$3,2,FALSE)</f>
        <v>5243252.0178635539</v>
      </c>
      <c r="AM43" s="10">
        <f>HLOOKUP(AM$5,$AC$1:$AF$3,2,FALSE)*INDEX('Pop and Housing Units'!$J$4:$Q$115,MATCH('Relocation Components'!$B43,'Pop and Housing Units'!$Q$4:$Q$115,0),MATCH('Relocation Components'!AM$4,'Pop and Housing Units'!$J$4:$Q$4,0))*HLOOKUP(AM$4,$V$1:$AA$2,2,FALSE)*'Number of Hazard Events'!T43*HLOOKUP(AM$4,Assumptions!$B$2:$H$3,2,FALSE)</f>
        <v>0</v>
      </c>
      <c r="AN43" s="21">
        <f t="shared" si="44"/>
        <v>9304925495.5830879</v>
      </c>
      <c r="AO43" s="21">
        <f t="shared" si="45"/>
        <v>666185869.33649945</v>
      </c>
      <c r="AP43" s="21">
        <f t="shared" si="46"/>
        <v>212147749.86381167</v>
      </c>
      <c r="AQ43" s="21">
        <f t="shared" si="47"/>
        <v>0</v>
      </c>
      <c r="AR43" s="21">
        <f t="shared" si="48"/>
        <v>820444581.15942669</v>
      </c>
      <c r="AS43" s="21">
        <f t="shared" si="49"/>
        <v>238185794.32264748</v>
      </c>
      <c r="AT43" s="21">
        <f t="shared" si="50"/>
        <v>0</v>
      </c>
      <c r="AU43" s="21">
        <f t="shared" si="51"/>
        <v>1750922376.7728884</v>
      </c>
      <c r="AV43" s="21">
        <f t="shared" si="52"/>
        <v>360965782.27288395</v>
      </c>
      <c r="AW43" s="21">
        <f t="shared" si="53"/>
        <v>0</v>
      </c>
      <c r="AX43" s="21">
        <f t="shared" si="54"/>
        <v>46748162.761637509</v>
      </c>
      <c r="AY43" s="21">
        <f t="shared" si="55"/>
        <v>16114309.700550362</v>
      </c>
      <c r="AZ43" s="21">
        <f t="shared" si="56"/>
        <v>0</v>
      </c>
      <c r="BA43" s="21">
        <f t="shared" si="57"/>
        <v>47641515.440608688</v>
      </c>
      <c r="BB43" s="21">
        <f t="shared" si="58"/>
        <v>17126947.26248353</v>
      </c>
      <c r="BC43" s="21">
        <f t="shared" si="59"/>
        <v>0</v>
      </c>
      <c r="BD43" s="21">
        <f t="shared" si="60"/>
        <v>8373920.7109128162</v>
      </c>
      <c r="BE43" s="21">
        <f t="shared" si="61"/>
        <v>2359463.4080385994</v>
      </c>
      <c r="BF43" s="21">
        <f t="shared" si="62"/>
        <v>0</v>
      </c>
      <c r="BG43" s="21">
        <f t="shared" si="63"/>
        <v>4187216473.0123892</v>
      </c>
      <c r="BI43" s="21">
        <f t="shared" si="64"/>
        <v>2169783450.8002806</v>
      </c>
      <c r="BJ43" s="21">
        <f t="shared" si="65"/>
        <v>687212040.75881028</v>
      </c>
      <c r="BK43" s="21">
        <f t="shared" si="66"/>
        <v>759051.27147983527</v>
      </c>
      <c r="BL43" s="21">
        <f t="shared" si="67"/>
        <v>2869564844.9521842</v>
      </c>
      <c r="BM43" s="21">
        <f t="shared" si="68"/>
        <v>774581430.8872025</v>
      </c>
      <c r="BN43" s="21">
        <f t="shared" si="69"/>
        <v>1459242.2197753093</v>
      </c>
      <c r="BO43" s="21">
        <f t="shared" si="70"/>
        <v>5678802674.9692612</v>
      </c>
      <c r="BP43" s="21">
        <f t="shared" si="71"/>
        <v>1165668991.8815148</v>
      </c>
      <c r="BQ43" s="21">
        <f t="shared" si="72"/>
        <v>975982.86132522521</v>
      </c>
      <c r="BR43" s="21">
        <f t="shared" si="73"/>
        <v>173744682.83637416</v>
      </c>
      <c r="BS43" s="21">
        <f t="shared" si="74"/>
        <v>52785050.032444499</v>
      </c>
      <c r="BT43" s="21">
        <f t="shared" si="75"/>
        <v>316117.08806424023</v>
      </c>
      <c r="BU43" s="21">
        <f t="shared" si="76"/>
        <v>205208484.39624742</v>
      </c>
      <c r="BV43" s="21">
        <f t="shared" si="77"/>
        <v>55927719.197590344</v>
      </c>
      <c r="BW43" s="21">
        <f t="shared" si="78"/>
        <v>307503.58698826545</v>
      </c>
      <c r="BX43" s="21">
        <f t="shared" si="79"/>
        <v>29924484.374980185</v>
      </c>
      <c r="BY43" s="21">
        <f t="shared" si="80"/>
        <v>7963646.3669721531</v>
      </c>
      <c r="BZ43" s="21">
        <f t="shared" si="81"/>
        <v>198314.24219308482</v>
      </c>
    </row>
    <row r="44" spans="1:78">
      <c r="A44">
        <f t="shared" si="43"/>
        <v>0.02</v>
      </c>
      <c r="B44" s="18">
        <f t="shared" si="41"/>
        <v>2058</v>
      </c>
      <c r="C44" s="21">
        <f>IF(MOD($B44,10)=0,VLOOKUP($B44,'[1]R1 Analysis'!$B$45:$X$58,23,FALSE),(VLOOKUP(CEILING($B44,10),$B$6:$R$116,COLUMN()-1,FALSE)-VLOOKUP(FLOOR($B44,10),$B$6:$R$116,COLUMN()-1,FALSE))/10+C43)</f>
        <v>23204514.601741798</v>
      </c>
      <c r="D44" s="21">
        <f>IF(MOD($B44,10)=0,VLOOKUP($B44,'[1]R1 Analysis'!$B$45:$X$58,15,FALSE),(VLOOKUP(CEILING($B44,10),$B$6:$R$116,COLUMN()-1,FALSE)-VLOOKUP(FLOOR($B44,10),$B$6:$R$116,COLUMN()-1,FALSE))/10+D43)</f>
        <v>3628448.2847700808</v>
      </c>
      <c r="E44" s="21">
        <f>IF(MOD($B44,10)=0,VLOOKUP($B44,'[1]R1 Analysis'!$B$45:$X$58,22,FALSE),(VLOOKUP(CEILING($B44,10),$B$6:$R$116,COLUMN()-1,FALSE)-VLOOKUP(FLOOR($B44,10),$B$6:$R$116,COLUMN()-1,FALSE))/10+E43)</f>
        <v>759771.692602469</v>
      </c>
      <c r="F44" s="21">
        <f>IF(MOD($B44,10)=0,VLOOKUP($B44,'[1]R2 Analysis'!$B$45:$X$58,8,FALSE),(VLOOKUP(CEILING($B44,10),$B$6:$R$116,COLUMN()-1,FALSE)-VLOOKUP(FLOOR($B44,10),$B$6:$R$116,COLUMN()-1,FALSE))/10+F43)</f>
        <v>226120167.21104771</v>
      </c>
      <c r="G44" s="21">
        <f>IF(MOD($B44,10)=0,VLOOKUP($B44,'[1]R2 Analysis'!$B$45:$X$58,15,FALSE),(VLOOKUP(CEILING($B44,10),$B$6:$R$116,COLUMN()-1,FALSE)-VLOOKUP(FLOOR($B44,10),$B$6:$R$116,COLUMN()-1,FALSE))/10+G43)</f>
        <v>7100688.4275813987</v>
      </c>
      <c r="H44" s="21">
        <f>IF(MOD($B44,10)=0,VLOOKUP($B44,'[1]R2 Analysis'!$B$45:$X$58,22,FALSE),(VLOOKUP(CEILING($B44,10),$B$6:$R$116,COLUMN()-1,FALSE)-VLOOKUP(FLOOR($B44,10),$B$6:$R$116,COLUMN()-1,FALSE))/10+H43)</f>
        <v>1460641.2599962971</v>
      </c>
      <c r="I44" s="21">
        <f>IF(MOD($B44,10)=0,VLOOKUP($B44,'[1]R3 Analysis'!$B$45:$X$58,8,FALSE),(VLOOKUP(CEILING($B44,10),$B$6:$R$116,COLUMN()-1,FALSE)-VLOOKUP(FLOOR($B44,10),$B$6:$R$116,COLUMN()-1,FALSE))/10+I43)</f>
        <v>36976425.113522559</v>
      </c>
      <c r="J44" s="21">
        <f>IF(MOD($B44,10)=0,VLOOKUP($B44,'[1]R3 Analysis'!$B$45:$X$58,15,FALSE),(VLOOKUP(CEILING($B44,10),$B$6:$R$116,COLUMN()-1,FALSE)-VLOOKUP(FLOOR($B44,10),$B$6:$R$116,COLUMN()-1,FALSE))/10+J43)</f>
        <v>2559482.5080000008</v>
      </c>
      <c r="K44" s="21">
        <f>IF(MOD($B44,10)=0,VLOOKUP($B44,'[1]R3 Analysis'!$B$45:$X$58,22,FALSE),(VLOOKUP(CEILING($B44,10),$B$6:$R$116,COLUMN()-1,FALSE)-VLOOKUP(FLOOR($B44,10),$B$6:$R$116,COLUMN()-1,FALSE))/10+K43)</f>
        <v>976915.38315675675</v>
      </c>
      <c r="L44" s="21">
        <f>IF(MOD($B44,10)=0,VLOOKUP($B44,'[1]R4 Analysis'!$B$45:$X$58,8,FALSE),(VLOOKUP(CEILING($B44,10),$B$6:$R$116,COLUMN()-1,FALSE)-VLOOKUP(FLOOR($B44,10),$B$6:$R$116,COLUMN()-1,FALSE))/10+L43)</f>
        <v>23135663.90039422</v>
      </c>
      <c r="M44" s="21">
        <f>IF(MOD($B44,10)=0,VLOOKUP($B44,'[1]R4 Analysis'!$B$45:$X$58,15,FALSE),(VLOOKUP(CEILING($B44,10),$B$6:$R$116,COLUMN()-1,FALSE)-VLOOKUP(FLOOR($B44,10),$B$6:$R$116,COLUMN()-1,FALSE))/10+M43)</f>
        <v>861991.65940565604</v>
      </c>
      <c r="N44" s="21">
        <f>IF(MOD($B44,10)=0,VLOOKUP($B44,'[1]R4 Analysis'!$B$45:$X$58,22,FALSE),(VLOOKUP(CEILING($B44,10),$B$6:$R$116,COLUMN()-1,FALSE)-VLOOKUP(FLOOR($B44,10),$B$6:$R$116,COLUMN()-1,FALSE))/10+N43)</f>
        <v>316417.49358180165</v>
      </c>
      <c r="O44" s="21">
        <f>IF(MOD($B44,10)=0,VLOOKUP($B44,'[1]R5 Analysis'!$B$45:$X$58,8,FALSE),(VLOOKUP(CEILING($B44,10),$B$6:$R$116,COLUMN()-1,FALSE)-VLOOKUP(FLOOR($B44,10),$B$6:$R$116,COLUMN()-1,FALSE))/10+O43)</f>
        <v>51736793.497949973</v>
      </c>
      <c r="P44" s="21">
        <f>IF(MOD($B44,10)=0,VLOOKUP($B44,'[1]R5 Analysis'!$B$45:$X$58,15,FALSE),(VLOOKUP(CEILING($B44,10),$B$6:$R$116,COLUMN()-1,FALSE)-VLOOKUP(FLOOR($B44,10),$B$6:$R$116,COLUMN()-1,FALSE))/10+P43)</f>
        <v>741630.65431006881</v>
      </c>
      <c r="Q44" s="21">
        <f>IF(MOD($B44,10)=0,VLOOKUP($B44,'[1]R5 Analysis'!$B$45:$X$58,22,FALSE),(VLOOKUP(CEILING($B44,10),$B$6:$R$116,COLUMN()-1,FALSE)-VLOOKUP(FLOOR($B44,10),$B$6:$R$116,COLUMN()-1,FALSE))/10+Q43)</f>
        <v>307796.5567285716</v>
      </c>
      <c r="R44" s="21">
        <f>IF(MOD($B44,10)=0,VLOOKUP($B44,'[1]R6 Analysis'!$B$45:$X$58,8,FALSE),(VLOOKUP(CEILING($B44,10),$B$6:$R$116,COLUMN()-1,FALSE)-VLOOKUP(FLOOR($B44,10),$B$6:$R$116,COLUMN()-1,FALSE))/10+R43)</f>
        <v>2944219.613225</v>
      </c>
      <c r="S44" s="21">
        <f>IF(MOD($B44,10)=0,VLOOKUP($B44,'[1]R6 Analysis'!$B$45:$X$58,15,FALSE),(VLOOKUP(CEILING($B44,10),$B$6:$T$116,COLUMN()-1,FALSE)-VLOOKUP(FLOOR($B44,10),$B$6:$T$116,COLUMN()-1,FALSE))/10+S43)</f>
        <v>361291.92358</v>
      </c>
      <c r="T44" s="21">
        <f>IF(MOD($B44,10)=0,VLOOKUP($B44,'[1]R6 Analysis'!$B$45:$X$58,22,FALSE),(VLOOKUP(CEILING($B44,10),$B$6:$T$116,COLUMN()-1,FALSE)-VLOOKUP(FLOOR($B44,10),$B$6:$T$116,COLUMN()-1,FALSE))/10+T43)</f>
        <v>198503.65407674585</v>
      </c>
      <c r="U44" s="21">
        <f t="shared" si="40"/>
        <v>383391363.43567109</v>
      </c>
      <c r="V44" s="10">
        <f>HLOOKUP(V$5,$AC$1:$AF$3,2,FALSE)*INDEX('Pop and Housing Units'!$J$4:$Q$115,MATCH('Relocation Components'!$B44,'Pop and Housing Units'!$Q$4:$Q$115,0),MATCH('Relocation Components'!V$4,'Pop and Housing Units'!$J$4:$Q$4,0))*HLOOKUP(V$4,$V$1:$AA$2,2,FALSE)*'Number of Hazard Events'!C44*HLOOKUP(V$4,Assumptions!$B$2:$H$3,2,FALSE)</f>
        <v>1526073339.95945</v>
      </c>
      <c r="W44" s="10">
        <f>HLOOKUP(W$5,$AC$1:$AF$3,2,FALSE)*INDEX('Pop and Housing Units'!$J$4:$Q$115,MATCH('Relocation Components'!$B44,'Pop and Housing Units'!$Q$4:$Q$115,0),MATCH('Relocation Components'!W$4,'Pop and Housing Units'!$J$4:$Q$4,0))*HLOOKUP(W$4,$V$1:$AA$2,2,FALSE)*'Number of Hazard Events'!D44*HLOOKUP(W$4,Assumptions!$B$2:$H$3,2,FALSE)</f>
        <v>486058167.61237633</v>
      </c>
      <c r="X44" s="10">
        <f>HLOOKUP(X$5,$AC$1:$AF$3,2,FALSE)*INDEX('Pop and Housing Units'!$J$4:$Q$115,MATCH('Relocation Components'!$B44,'Pop and Housing Units'!$Q$4:$Q$115,0),MATCH('Relocation Components'!X$4,'Pop and Housing Units'!$J$4:$Q$4,0))*HLOOKUP(X$4,$V$1:$AA$2,2,FALSE)*'Number of Hazard Events'!E44*HLOOKUP(X$4,Assumptions!$B$2:$H$3,2,FALSE)</f>
        <v>0</v>
      </c>
      <c r="Y44" s="10">
        <f>HLOOKUP(Y$5,$AC$1:$AF$3,2,FALSE)*INDEX('Pop and Housing Units'!$J$4:$Q$115,MATCH('Relocation Components'!$B44,'Pop and Housing Units'!$Q$4:$Q$115,0),MATCH('Relocation Components'!Y$4,'Pop and Housing Units'!$J$4:$Q$4,0))*HLOOKUP(Y$4,$V$1:$AA$2,2,FALSE)*'Number of Hazard Events'!F44*HLOOKUP(Y$4,Assumptions!$B$2:$H$3,2,FALSE)</f>
        <v>1872093099.8182993</v>
      </c>
      <c r="Z44" s="10">
        <f>HLOOKUP(Z$5,$AC$1:$AF$3,2,FALSE)*INDEX('Pop and Housing Units'!$J$4:$Q$115,MATCH('Relocation Components'!$B44,'Pop and Housing Units'!$Q$4:$Q$115,0),MATCH('Relocation Components'!Z$4,'Pop and Housing Units'!$J$4:$Q$4,0))*HLOOKUP(Z$4,$V$1:$AA$2,2,FALSE)*'Number of Hazard Events'!G44*HLOOKUP(Z$4,Assumptions!$B$2:$H$3,2,FALSE)</f>
        <v>543509964.82646751</v>
      </c>
      <c r="AA44" s="10">
        <f>HLOOKUP(AA$5,$AC$1:$AF$3,2,FALSE)*INDEX('Pop and Housing Units'!$J$4:$Q$115,MATCH('Relocation Components'!$B44,'Pop and Housing Units'!$Q$4:$Q$115,0),MATCH('Relocation Components'!AA$4,'Pop and Housing Units'!$J$4:$Q$4,0))*HLOOKUP(AA$4,$V$1:$AA$2,2,FALSE)*'Number of Hazard Events'!H44*HLOOKUP(AA$4,Assumptions!$B$2:$H$3,2,FALSE)</f>
        <v>0</v>
      </c>
      <c r="AB44" s="10">
        <f>HLOOKUP(AB$5,$AC$1:$AF$3,2,FALSE)*INDEX('Pop and Housing Units'!$J$4:$Q$115,MATCH('Relocation Components'!$B44,'Pop and Housing Units'!$Q$4:$Q$115,0),MATCH('Relocation Components'!AB$4,'Pop and Housing Units'!$J$4:$Q$4,0))*HLOOKUP(AB$4,$V$1:$AA$2,2,FALSE)*'Number of Hazard Events'!I44*HLOOKUP(AB$4,Assumptions!$B$2:$H$3,2,FALSE)</f>
        <v>4010721437.2388968</v>
      </c>
      <c r="AC44" s="10">
        <f>HLOOKUP(AC$5,$AC$1:$AF$3,2,FALSE)*INDEX('Pop and Housing Units'!$J$4:$Q$115,MATCH('Relocation Components'!$B44,'Pop and Housing Units'!$Q$4:$Q$115,0),MATCH('Relocation Components'!AC$4,'Pop and Housing Units'!$J$4:$Q$4,0))*HLOOKUP(AC$4,$V$1:$AA$2,2,FALSE)*'Number of Hazard Events'!J44*HLOOKUP(AC$4,Assumptions!$B$2:$H$3,2,FALSE)</f>
        <v>826856773.40762281</v>
      </c>
      <c r="AD44" s="10">
        <f>HLOOKUP(AD$5,$AC$1:$AF$3,2,FALSE)*INDEX('Pop and Housing Units'!$J$4:$Q$115,MATCH('Relocation Components'!$B44,'Pop and Housing Units'!$Q$4:$Q$115,0),MATCH('Relocation Components'!AD$4,'Pop and Housing Units'!$J$4:$Q$4,0))*HLOOKUP(AD$4,$V$1:$AA$2,2,FALSE)*'Number of Hazard Events'!K44*HLOOKUP(AD$4,Assumptions!$B$2:$H$3,2,FALSE)</f>
        <v>0</v>
      </c>
      <c r="AE44" s="10">
        <f>HLOOKUP(AE$5,$AC$1:$AF$3,2,FALSE)*INDEX('Pop and Housing Units'!$J$4:$Q$115,MATCH('Relocation Components'!$B44,'Pop and Housing Units'!$Q$4:$Q$115,0),MATCH('Relocation Components'!AE$4,'Pop and Housing Units'!$J$4:$Q$4,0))*HLOOKUP(AE$4,$V$1:$AA$2,2,FALSE)*'Number of Hazard Events'!L44*HLOOKUP(AE$4,Assumptions!$B$2:$H$3,2,FALSE)</f>
        <v>104673040.19752204</v>
      </c>
      <c r="AF44" s="10">
        <f>HLOOKUP(AF$5,$AC$1:$AF$3,2,FALSE)*INDEX('Pop and Housing Units'!$J$4:$Q$115,MATCH('Relocation Components'!$B44,'Pop and Housing Units'!$Q$4:$Q$115,0),MATCH('Relocation Components'!AF$4,'Pop and Housing Units'!$J$4:$Q$4,0))*HLOOKUP(AF$4,$V$1:$AA$2,2,FALSE)*'Number of Hazard Events'!M44*HLOOKUP(AF$4,Assumptions!$B$2:$H$3,2,FALSE)</f>
        <v>36078608.140959576</v>
      </c>
      <c r="AG44" s="10">
        <f>HLOOKUP(AG$5,$AC$1:$AF$3,2,FALSE)*INDEX('Pop and Housing Units'!$J$4:$Q$115,MATCH('Relocation Components'!$B44,'Pop and Housing Units'!$Q$4:$Q$115,0),MATCH('Relocation Components'!AG$4,'Pop and Housing Units'!$J$4:$Q$4,0))*HLOOKUP(AG$4,$V$1:$AA$2,2,FALSE)*'Number of Hazard Events'!N44*HLOOKUP(AG$4,Assumptions!$B$2:$H$3,2,FALSE)</f>
        <v>0</v>
      </c>
      <c r="AH44" s="10">
        <f>HLOOKUP(AH$5,$AC$1:$AF$3,2,FALSE)*INDEX('Pop and Housing Units'!$J$4:$Q$115,MATCH('Relocation Components'!$B44,'Pop and Housing Units'!$Q$4:$Q$115,0),MATCH('Relocation Components'!AH$4,'Pop and Housing Units'!$J$4:$Q$4,0))*HLOOKUP(AH$4,$V$1:$AA$2,2,FALSE)*'Number of Hazard Events'!O44*HLOOKUP(AH$4,Assumptions!$B$2:$H$3,2,FALSE)</f>
        <v>106699728.82694097</v>
      </c>
      <c r="AI44" s="10">
        <f>HLOOKUP(AI$5,$AC$1:$AF$3,2,FALSE)*INDEX('Pop and Housing Units'!$J$4:$Q$115,MATCH('Relocation Components'!$B44,'Pop and Housing Units'!$Q$4:$Q$115,0),MATCH('Relocation Components'!AI$4,'Pop and Housing Units'!$J$4:$Q$4,0))*HLOOKUP(AI$4,$V$1:$AA$2,2,FALSE)*'Number of Hazard Events'!P44*HLOOKUP(AI$4,Assumptions!$B$2:$H$3,2,FALSE)</f>
        <v>38366964.638798855</v>
      </c>
      <c r="AJ44" s="10">
        <f>HLOOKUP(AJ$5,$AC$1:$AF$3,2,FALSE)*INDEX('Pop and Housing Units'!$J$4:$Q$115,MATCH('Relocation Components'!$B44,'Pop and Housing Units'!$Q$4:$Q$115,0),MATCH('Relocation Components'!AJ$4,'Pop and Housing Units'!$J$4:$Q$4,0))*HLOOKUP(AJ$4,$V$1:$AA$2,2,FALSE)*'Number of Hazard Events'!Q44*HLOOKUP(AJ$4,Assumptions!$B$2:$H$3,2,FALSE)</f>
        <v>0</v>
      </c>
      <c r="AK44" s="10">
        <f>HLOOKUP(AK$5,$AC$1:$AF$3,2,FALSE)*INDEX('Pop and Housing Units'!$J$4:$Q$115,MATCH('Relocation Components'!$B44,'Pop and Housing Units'!$Q$4:$Q$115,0),MATCH('Relocation Components'!AK$4,'Pop and Housing Units'!$J$4:$Q$4,0))*HLOOKUP(AK$4,$V$1:$AA$2,2,FALSE)*'Number of Hazard Events'!R44*HLOOKUP(AK$4,Assumptions!$B$2:$H$3,2,FALSE)</f>
        <v>18809605.997505143</v>
      </c>
      <c r="AL44" s="10">
        <f>HLOOKUP(AL$5,$AC$1:$AF$3,2,FALSE)*INDEX('Pop and Housing Units'!$J$4:$Q$115,MATCH('Relocation Components'!$B44,'Pop and Housing Units'!$Q$4:$Q$115,0),MATCH('Relocation Components'!AL$4,'Pop and Housing Units'!$J$4:$Q$4,0))*HLOOKUP(AL$4,$V$1:$AA$2,2,FALSE)*'Number of Hazard Events'!S44*HLOOKUP(AL$4,Assumptions!$B$2:$H$3,2,FALSE)</f>
        <v>5300888.9629332684</v>
      </c>
      <c r="AM44" s="10">
        <f>HLOOKUP(AM$5,$AC$1:$AF$3,2,FALSE)*INDEX('Pop and Housing Units'!$J$4:$Q$115,MATCH('Relocation Components'!$B44,'Pop and Housing Units'!$Q$4:$Q$115,0),MATCH('Relocation Components'!AM$4,'Pop and Housing Units'!$J$4:$Q$4,0))*HLOOKUP(AM$4,$V$1:$AA$2,2,FALSE)*'Number of Hazard Events'!T44*HLOOKUP(AM$4,Assumptions!$B$2:$H$3,2,FALSE)</f>
        <v>0</v>
      </c>
      <c r="AN44" s="21">
        <f t="shared" si="44"/>
        <v>9575241619.6277714</v>
      </c>
      <c r="AO44" s="21">
        <f t="shared" si="45"/>
        <v>686733002.98175251</v>
      </c>
      <c r="AP44" s="21">
        <f t="shared" si="46"/>
        <v>218726175.42556936</v>
      </c>
      <c r="AQ44" s="21">
        <f t="shared" si="47"/>
        <v>0</v>
      </c>
      <c r="AR44" s="21">
        <f t="shared" si="48"/>
        <v>842441894.91823471</v>
      </c>
      <c r="AS44" s="21">
        <f t="shared" si="49"/>
        <v>244579484.17191038</v>
      </c>
      <c r="AT44" s="21">
        <f t="shared" si="50"/>
        <v>0</v>
      </c>
      <c r="AU44" s="21">
        <f t="shared" si="51"/>
        <v>1804824646.7575035</v>
      </c>
      <c r="AV44" s="21">
        <f t="shared" si="52"/>
        <v>372085548.03343028</v>
      </c>
      <c r="AW44" s="21">
        <f t="shared" si="53"/>
        <v>0</v>
      </c>
      <c r="AX44" s="21">
        <f t="shared" si="54"/>
        <v>47102868.08888492</v>
      </c>
      <c r="AY44" s="21">
        <f t="shared" si="55"/>
        <v>16235373.66343181</v>
      </c>
      <c r="AZ44" s="21">
        <f t="shared" si="56"/>
        <v>0</v>
      </c>
      <c r="BA44" s="21">
        <f t="shared" si="57"/>
        <v>48014877.972123437</v>
      </c>
      <c r="BB44" s="21">
        <f t="shared" si="58"/>
        <v>17265134.087459486</v>
      </c>
      <c r="BC44" s="21">
        <f t="shared" si="59"/>
        <v>0</v>
      </c>
      <c r="BD44" s="21">
        <f t="shared" si="60"/>
        <v>8464322.6988773141</v>
      </c>
      <c r="BE44" s="21">
        <f t="shared" si="61"/>
        <v>2385400.0333199711</v>
      </c>
      <c r="BF44" s="21">
        <f t="shared" si="62"/>
        <v>0</v>
      </c>
      <c r="BG44" s="21">
        <f t="shared" si="63"/>
        <v>4308858728.8324976</v>
      </c>
      <c r="BI44" s="21">
        <f t="shared" si="64"/>
        <v>2236010857.5429444</v>
      </c>
      <c r="BJ44" s="21">
        <f t="shared" si="65"/>
        <v>708412791.32271588</v>
      </c>
      <c r="BK44" s="21">
        <f t="shared" si="66"/>
        <v>759771.692602469</v>
      </c>
      <c r="BL44" s="21">
        <f t="shared" si="67"/>
        <v>2940655161.9475818</v>
      </c>
      <c r="BM44" s="21">
        <f t="shared" si="68"/>
        <v>795190137.42595935</v>
      </c>
      <c r="BN44" s="21">
        <f t="shared" si="69"/>
        <v>1460641.2599962971</v>
      </c>
      <c r="BO44" s="21">
        <f t="shared" si="70"/>
        <v>5852522509.1099234</v>
      </c>
      <c r="BP44" s="21">
        <f t="shared" si="71"/>
        <v>1201501803.949053</v>
      </c>
      <c r="BQ44" s="21">
        <f t="shared" si="72"/>
        <v>976915.38315675675</v>
      </c>
      <c r="BR44" s="21">
        <f t="shared" si="73"/>
        <v>174911572.1868012</v>
      </c>
      <c r="BS44" s="21">
        <f t="shared" si="74"/>
        <v>53175973.46379704</v>
      </c>
      <c r="BT44" s="21">
        <f t="shared" si="75"/>
        <v>316417.49358180165</v>
      </c>
      <c r="BU44" s="21">
        <f t="shared" si="76"/>
        <v>206451400.29701436</v>
      </c>
      <c r="BV44" s="21">
        <f t="shared" si="77"/>
        <v>56373729.380568407</v>
      </c>
      <c r="BW44" s="21">
        <f t="shared" si="78"/>
        <v>307796.5567285716</v>
      </c>
      <c r="BX44" s="21">
        <f t="shared" si="79"/>
        <v>30218148.309607454</v>
      </c>
      <c r="BY44" s="21">
        <f t="shared" si="80"/>
        <v>8047580.9198332392</v>
      </c>
      <c r="BZ44" s="21">
        <f t="shared" si="81"/>
        <v>198503.65407674585</v>
      </c>
    </row>
    <row r="45" spans="1:78">
      <c r="A45">
        <f t="shared" si="43"/>
        <v>0.02</v>
      </c>
      <c r="B45" s="18">
        <f t="shared" si="41"/>
        <v>2059</v>
      </c>
      <c r="C45" s="21">
        <f>IF(MOD($B45,10)=0,VLOOKUP($B45,'[1]R1 Analysis'!$B$45:$X$58,23,FALSE),(VLOOKUP(CEILING($B45,10),$B$6:$R$116,COLUMN()-1,FALSE)-VLOOKUP(FLOOR($B45,10),$B$6:$R$116,COLUMN()-1,FALSE))/10+C44)</f>
        <v>23224490.709701076</v>
      </c>
      <c r="D45" s="21">
        <f>IF(MOD($B45,10)=0,VLOOKUP($B45,'[1]R1 Analysis'!$B$45:$X$58,15,FALSE),(VLOOKUP(CEILING($B45,10),$B$6:$R$116,COLUMN()-1,FALSE)-VLOOKUP(FLOOR($B45,10),$B$6:$R$116,COLUMN()-1,FALSE))/10+D44)</f>
        <v>3632049.8163451841</v>
      </c>
      <c r="E45" s="21">
        <f>IF(MOD($B45,10)=0,VLOOKUP($B45,'[1]R1 Analysis'!$B$45:$X$58,22,FALSE),(VLOOKUP(CEILING($B45,10),$B$6:$R$116,COLUMN()-1,FALSE)-VLOOKUP(FLOOR($B45,10),$B$6:$R$116,COLUMN()-1,FALSE))/10+E44)</f>
        <v>760492.11372510274</v>
      </c>
      <c r="F45" s="21">
        <f>IF(MOD($B45,10)=0,VLOOKUP($B45,'[1]R2 Analysis'!$B$45:$X$58,8,FALSE),(VLOOKUP(CEILING($B45,10),$B$6:$R$116,COLUMN()-1,FALSE)-VLOOKUP(FLOOR($B45,10),$B$6:$R$116,COLUMN()-1,FALSE))/10+F44)</f>
        <v>226330250.98361915</v>
      </c>
      <c r="G45" s="21">
        <f>IF(MOD($B45,10)=0,VLOOKUP($B45,'[1]R2 Analysis'!$B$45:$X$58,15,FALSE),(VLOOKUP(CEILING($B45,10),$B$6:$R$116,COLUMN()-1,FALSE)-VLOOKUP(FLOOR($B45,10),$B$6:$R$116,COLUMN()-1,FALSE))/10+G44)</f>
        <v>7107505.4520465154</v>
      </c>
      <c r="H45" s="21">
        <f>IF(MOD($B45,10)=0,VLOOKUP($B45,'[1]R2 Analysis'!$B$45:$X$58,22,FALSE),(VLOOKUP(CEILING($B45,10),$B$6:$R$116,COLUMN()-1,FALSE)-VLOOKUP(FLOOR($B45,10),$B$6:$R$116,COLUMN()-1,FALSE))/10+H44)</f>
        <v>1462040.3002172848</v>
      </c>
      <c r="I45" s="21">
        <f>IF(MOD($B45,10)=0,VLOOKUP($B45,'[1]R3 Analysis'!$B$45:$X$58,8,FALSE),(VLOOKUP(CEILING($B45,10),$B$6:$R$116,COLUMN()-1,FALSE)-VLOOKUP(FLOOR($B45,10),$B$6:$R$116,COLUMN()-1,FALSE))/10+I44)</f>
        <v>37011167.081535459</v>
      </c>
      <c r="J45" s="21">
        <f>IF(MOD($B45,10)=0,VLOOKUP($B45,'[1]R3 Analysis'!$B$45:$X$58,15,FALSE),(VLOOKUP(CEILING($B45,10),$B$6:$R$116,COLUMN()-1,FALSE)-VLOOKUP(FLOOR($B45,10),$B$6:$R$116,COLUMN()-1,FALSE))/10+J44)</f>
        <v>2561938.236000001</v>
      </c>
      <c r="K45" s="21">
        <f>IF(MOD($B45,10)=0,VLOOKUP($B45,'[1]R3 Analysis'!$B$45:$X$58,22,FALSE),(VLOOKUP(CEILING($B45,10),$B$6:$R$116,COLUMN()-1,FALSE)-VLOOKUP(FLOOR($B45,10),$B$6:$R$116,COLUMN()-1,FALSE))/10+K44)</f>
        <v>977847.9049882883</v>
      </c>
      <c r="L45" s="21">
        <f>IF(MOD($B45,10)=0,VLOOKUP($B45,'[1]R4 Analysis'!$B$45:$X$58,8,FALSE),(VLOOKUP(CEILING($B45,10),$B$6:$R$116,COLUMN()-1,FALSE)-VLOOKUP(FLOOR($B45,10),$B$6:$R$116,COLUMN()-1,FALSE))/10+L44)</f>
        <v>23159613.863024026</v>
      </c>
      <c r="M45" s="21">
        <f>IF(MOD($B45,10)=0,VLOOKUP($B45,'[1]R4 Analysis'!$B$45:$X$58,15,FALSE),(VLOOKUP(CEILING($B45,10),$B$6:$R$116,COLUMN()-1,FALSE)-VLOOKUP(FLOOR($B45,10),$B$6:$R$116,COLUMN()-1,FALSE))/10+M44)</f>
        <v>862820.09925131255</v>
      </c>
      <c r="N45" s="21">
        <f>IF(MOD($B45,10)=0,VLOOKUP($B45,'[1]R4 Analysis'!$B$45:$X$58,22,FALSE),(VLOOKUP(CEILING($B45,10),$B$6:$R$116,COLUMN()-1,FALSE)-VLOOKUP(FLOOR($B45,10),$B$6:$R$116,COLUMN()-1,FALSE))/10+N44)</f>
        <v>316717.89909936307</v>
      </c>
      <c r="O45" s="21">
        <f>IF(MOD($B45,10)=0,VLOOKUP($B45,'[1]R5 Analysis'!$B$45:$X$58,8,FALSE),(VLOOKUP(CEILING($B45,10),$B$6:$R$116,COLUMN()-1,FALSE)-VLOOKUP(FLOOR($B45,10),$B$6:$R$116,COLUMN()-1,FALSE))/10+O44)</f>
        <v>51776652.352724969</v>
      </c>
      <c r="P45" s="21">
        <f>IF(MOD($B45,10)=0,VLOOKUP($B45,'[1]R5 Analysis'!$B$45:$X$58,15,FALSE),(VLOOKUP(CEILING($B45,10),$B$6:$R$116,COLUMN()-1,FALSE)-VLOOKUP(FLOOR($B45,10),$B$6:$R$116,COLUMN()-1,FALSE))/10+P44)</f>
        <v>742372.17903227569</v>
      </c>
      <c r="Q45" s="21">
        <f>IF(MOD($B45,10)=0,VLOOKUP($B45,'[1]R5 Analysis'!$B$45:$X$58,22,FALSE),(VLOOKUP(CEILING($B45,10),$B$6:$R$116,COLUMN()-1,FALSE)-VLOOKUP(FLOOR($B45,10),$B$6:$R$116,COLUMN()-1,FALSE))/10+Q44)</f>
        <v>308089.52646887774</v>
      </c>
      <c r="R45" s="21">
        <f>IF(MOD($B45,10)=0,VLOOKUP($B45,'[1]R6 Analysis'!$B$45:$X$58,8,FALSE),(VLOOKUP(CEILING($B45,10),$B$6:$R$116,COLUMN()-1,FALSE)-VLOOKUP(FLOOR($B45,10),$B$6:$R$116,COLUMN()-1,FALSE))/10+R44)</f>
        <v>2946588.2533</v>
      </c>
      <c r="S45" s="21">
        <f>IF(MOD($B45,10)=0,VLOOKUP($B45,'[1]R6 Analysis'!$B$45:$X$58,15,FALSE),(VLOOKUP(CEILING($B45,10),$B$6:$T$116,COLUMN()-1,FALSE)-VLOOKUP(FLOOR($B45,10),$B$6:$T$116,COLUMN()-1,FALSE))/10+S44)</f>
        <v>361652.90609</v>
      </c>
      <c r="T45" s="21">
        <f>IF(MOD($B45,10)=0,VLOOKUP($B45,'[1]R6 Analysis'!$B$45:$X$58,22,FALSE),(VLOOKUP(CEILING($B45,10),$B$6:$T$116,COLUMN()-1,FALSE)-VLOOKUP(FLOOR($B45,10),$B$6:$T$116,COLUMN()-1,FALSE))/10+T44)</f>
        <v>198693.06596040688</v>
      </c>
      <c r="U45" s="21">
        <f t="shared" si="40"/>
        <v>383740982.74312937</v>
      </c>
      <c r="V45" s="10">
        <f>HLOOKUP(V$5,$AC$1:$AF$3,2,FALSE)*INDEX('Pop and Housing Units'!$J$4:$Q$115,MATCH('Relocation Components'!$B45,'Pop and Housing Units'!$Q$4:$Q$115,0),MATCH('Relocation Components'!V$4,'Pop and Housing Units'!$J$4:$Q$4,0))*HLOOKUP(V$4,$V$1:$AA$2,2,FALSE)*'Number of Hazard Events'!C45*HLOOKUP(V$4,Assumptions!$B$2:$H$3,2,FALSE)</f>
        <v>1574030803.4761863</v>
      </c>
      <c r="W45" s="10">
        <f>HLOOKUP(W$5,$AC$1:$AF$3,2,FALSE)*INDEX('Pop and Housing Units'!$J$4:$Q$115,MATCH('Relocation Components'!$B45,'Pop and Housing Units'!$Q$4:$Q$115,0),MATCH('Relocation Components'!W$4,'Pop and Housing Units'!$J$4:$Q$4,0))*HLOOKUP(W$4,$V$1:$AA$2,2,FALSE)*'Number of Hazard Events'!D45*HLOOKUP(W$4,Assumptions!$B$2:$H$3,2,FALSE)</f>
        <v>501413204.07992071</v>
      </c>
      <c r="X45" s="10">
        <f>HLOOKUP(X$5,$AC$1:$AF$3,2,FALSE)*INDEX('Pop and Housing Units'!$J$4:$Q$115,MATCH('Relocation Components'!$B45,'Pop and Housing Units'!$Q$4:$Q$115,0),MATCH('Relocation Components'!X$4,'Pop and Housing Units'!$J$4:$Q$4,0))*HLOOKUP(X$4,$V$1:$AA$2,2,FALSE)*'Number of Hazard Events'!E45*HLOOKUP(X$4,Assumptions!$B$2:$H$3,2,FALSE)</f>
        <v>0</v>
      </c>
      <c r="Y45" s="10">
        <f>HLOOKUP(Y$5,$AC$1:$AF$3,2,FALSE)*INDEX('Pop and Housing Units'!$J$4:$Q$115,MATCH('Relocation Components'!$B45,'Pop and Housing Units'!$Q$4:$Q$115,0),MATCH('Relocation Components'!Y$4,'Pop and Housing Units'!$J$4:$Q$4,0))*HLOOKUP(Y$4,$V$1:$AA$2,2,FALSE)*'Number of Hazard Events'!F45*HLOOKUP(Y$4,Assumptions!$B$2:$H$3,2,FALSE)</f>
        <v>1923425018.3268964</v>
      </c>
      <c r="Z45" s="10">
        <f>HLOOKUP(Z$5,$AC$1:$AF$3,2,FALSE)*INDEX('Pop and Housing Units'!$J$4:$Q$115,MATCH('Relocation Components'!$B45,'Pop and Housing Units'!$Q$4:$Q$115,0),MATCH('Relocation Components'!Z$4,'Pop and Housing Units'!$J$4:$Q$4,0))*HLOOKUP(Z$4,$V$1:$AA$2,2,FALSE)*'Number of Hazard Events'!G45*HLOOKUP(Z$4,Assumptions!$B$2:$H$3,2,FALSE)</f>
        <v>558430032.78064418</v>
      </c>
      <c r="AA45" s="10">
        <f>HLOOKUP(AA$5,$AC$1:$AF$3,2,FALSE)*INDEX('Pop and Housing Units'!$J$4:$Q$115,MATCH('Relocation Components'!$B45,'Pop and Housing Units'!$Q$4:$Q$115,0),MATCH('Relocation Components'!AA$4,'Pop and Housing Units'!$J$4:$Q$4,0))*HLOOKUP(AA$4,$V$1:$AA$2,2,FALSE)*'Number of Hazard Events'!H45*HLOOKUP(AA$4,Assumptions!$B$2:$H$3,2,FALSE)</f>
        <v>0</v>
      </c>
      <c r="AB45" s="10">
        <f>HLOOKUP(AB$5,$AC$1:$AF$3,2,FALSE)*INDEX('Pop and Housing Units'!$J$4:$Q$115,MATCH('Relocation Components'!$B45,'Pop and Housing Units'!$Q$4:$Q$115,0),MATCH('Relocation Components'!AB$4,'Pop and Housing Units'!$J$4:$Q$4,0))*HLOOKUP(AB$4,$V$1:$AA$2,2,FALSE)*'Number of Hazard Events'!I45*HLOOKUP(AB$4,Assumptions!$B$2:$H$3,2,FALSE)</f>
        <v>4136533840.7659073</v>
      </c>
      <c r="AC45" s="10">
        <f>HLOOKUP(AC$5,$AC$1:$AF$3,2,FALSE)*INDEX('Pop and Housing Units'!$J$4:$Q$115,MATCH('Relocation Components'!$B45,'Pop and Housing Units'!$Q$4:$Q$115,0),MATCH('Relocation Components'!AC$4,'Pop and Housing Units'!$J$4:$Q$4,0))*HLOOKUP(AC$4,$V$1:$AA$2,2,FALSE)*'Number of Hazard Events'!J45*HLOOKUP(AC$4,Assumptions!$B$2:$H$3,2,FALSE)</f>
        <v>852811408.40453112</v>
      </c>
      <c r="AD45" s="10">
        <f>HLOOKUP(AD$5,$AC$1:$AF$3,2,FALSE)*INDEX('Pop and Housing Units'!$J$4:$Q$115,MATCH('Relocation Components'!$B45,'Pop and Housing Units'!$Q$4:$Q$115,0),MATCH('Relocation Components'!AD$4,'Pop and Housing Units'!$J$4:$Q$4,0))*HLOOKUP(AD$4,$V$1:$AA$2,2,FALSE)*'Number of Hazard Events'!K45*HLOOKUP(AD$4,Assumptions!$B$2:$H$3,2,FALSE)</f>
        <v>0</v>
      </c>
      <c r="AE45" s="10">
        <f>HLOOKUP(AE$5,$AC$1:$AF$3,2,FALSE)*INDEX('Pop and Housing Units'!$J$4:$Q$115,MATCH('Relocation Components'!$B45,'Pop and Housing Units'!$Q$4:$Q$115,0),MATCH('Relocation Components'!AE$4,'Pop and Housing Units'!$J$4:$Q$4,0))*HLOOKUP(AE$4,$V$1:$AA$2,2,FALSE)*'Number of Hazard Events'!L45*HLOOKUP(AE$4,Assumptions!$B$2:$H$3,2,FALSE)</f>
        <v>105462683.32931763</v>
      </c>
      <c r="AF45" s="10">
        <f>HLOOKUP(AF$5,$AC$1:$AF$3,2,FALSE)*INDEX('Pop and Housing Units'!$J$4:$Q$115,MATCH('Relocation Components'!$B45,'Pop and Housing Units'!$Q$4:$Q$115,0),MATCH('Relocation Components'!AF$4,'Pop and Housing Units'!$J$4:$Q$4,0))*HLOOKUP(AF$4,$V$1:$AA$2,2,FALSE)*'Number of Hazard Events'!M45*HLOOKUP(AF$4,Assumptions!$B$2:$H$3,2,FALSE)</f>
        <v>36348090.07238365</v>
      </c>
      <c r="AG45" s="10">
        <f>HLOOKUP(AG$5,$AC$1:$AF$3,2,FALSE)*INDEX('Pop and Housing Units'!$J$4:$Q$115,MATCH('Relocation Components'!$B45,'Pop and Housing Units'!$Q$4:$Q$115,0),MATCH('Relocation Components'!AG$4,'Pop and Housing Units'!$J$4:$Q$4,0))*HLOOKUP(AG$4,$V$1:$AA$2,2,FALSE)*'Number of Hazard Events'!N45*HLOOKUP(AG$4,Assumptions!$B$2:$H$3,2,FALSE)</f>
        <v>0</v>
      </c>
      <c r="AH45" s="10">
        <f>HLOOKUP(AH$5,$AC$1:$AF$3,2,FALSE)*INDEX('Pop and Housing Units'!$J$4:$Q$115,MATCH('Relocation Components'!$B45,'Pop and Housing Units'!$Q$4:$Q$115,0),MATCH('Relocation Components'!AH$4,'Pop and Housing Units'!$J$4:$Q$4,0))*HLOOKUP(AH$4,$V$1:$AA$2,2,FALSE)*'Number of Hazard Events'!O45*HLOOKUP(AH$4,Assumptions!$B$2:$H$3,2,FALSE)</f>
        <v>107530575.988039</v>
      </c>
      <c r="AI45" s="10">
        <f>HLOOKUP(AI$5,$AC$1:$AF$3,2,FALSE)*INDEX('Pop and Housing Units'!$J$4:$Q$115,MATCH('Relocation Components'!$B45,'Pop and Housing Units'!$Q$4:$Q$115,0),MATCH('Relocation Components'!AI$4,'Pop and Housing Units'!$J$4:$Q$4,0))*HLOOKUP(AI$4,$V$1:$AA$2,2,FALSE)*'Number of Hazard Events'!P45*HLOOKUP(AI$4,Assumptions!$B$2:$H$3,2,FALSE)</f>
        <v>38674584.373835117</v>
      </c>
      <c r="AJ45" s="10">
        <f>HLOOKUP(AJ$5,$AC$1:$AF$3,2,FALSE)*INDEX('Pop and Housing Units'!$J$4:$Q$115,MATCH('Relocation Components'!$B45,'Pop and Housing Units'!$Q$4:$Q$115,0),MATCH('Relocation Components'!AJ$4,'Pop and Housing Units'!$J$4:$Q$4,0))*HLOOKUP(AJ$4,$V$1:$AA$2,2,FALSE)*'Number of Hazard Events'!Q45*HLOOKUP(AJ$4,Assumptions!$B$2:$H$3,2,FALSE)</f>
        <v>0</v>
      </c>
      <c r="AK45" s="10">
        <f>HLOOKUP(AK$5,$AC$1:$AF$3,2,FALSE)*INDEX('Pop and Housing Units'!$J$4:$Q$115,MATCH('Relocation Components'!$B45,'Pop and Housing Units'!$Q$4:$Q$115,0),MATCH('Relocation Components'!AK$4,'Pop and Housing Units'!$J$4:$Q$4,0))*HLOOKUP(AK$4,$V$1:$AA$2,2,FALSE)*'Number of Hazard Events'!R45*HLOOKUP(AK$4,Assumptions!$B$2:$H$3,2,FALSE)</f>
        <v>19012703.812412627</v>
      </c>
      <c r="AL45" s="10">
        <f>HLOOKUP(AL$5,$AC$1:$AF$3,2,FALSE)*INDEX('Pop and Housing Units'!$J$4:$Q$115,MATCH('Relocation Components'!$B45,'Pop and Housing Units'!$Q$4:$Q$115,0),MATCH('Relocation Components'!AL$4,'Pop and Housing Units'!$J$4:$Q$4,0))*HLOOKUP(AL$4,$V$1:$AA$2,2,FALSE)*'Number of Hazard Events'!S45*HLOOKUP(AL$4,Assumptions!$B$2:$H$3,2,FALSE)</f>
        <v>5359167.678313897</v>
      </c>
      <c r="AM45" s="10">
        <f>HLOOKUP(AM$5,$AC$1:$AF$3,2,FALSE)*INDEX('Pop and Housing Units'!$J$4:$Q$115,MATCH('Relocation Components'!$B45,'Pop and Housing Units'!$Q$4:$Q$115,0),MATCH('Relocation Components'!AM$4,'Pop and Housing Units'!$J$4:$Q$4,0))*HLOOKUP(AM$4,$V$1:$AA$2,2,FALSE)*'Number of Hazard Events'!T45*HLOOKUP(AM$4,Assumptions!$B$2:$H$3,2,FALSE)</f>
        <v>0</v>
      </c>
      <c r="AN45" s="21">
        <f t="shared" si="44"/>
        <v>9859032113.0883865</v>
      </c>
      <c r="AO45" s="21">
        <f t="shared" si="45"/>
        <v>708313861.56428385</v>
      </c>
      <c r="AP45" s="21">
        <f t="shared" si="46"/>
        <v>225635941.83596432</v>
      </c>
      <c r="AQ45" s="21">
        <f t="shared" si="47"/>
        <v>0</v>
      </c>
      <c r="AR45" s="21">
        <f t="shared" si="48"/>
        <v>865541258.24710345</v>
      </c>
      <c r="AS45" s="21">
        <f t="shared" si="49"/>
        <v>251293514.75128987</v>
      </c>
      <c r="AT45" s="21">
        <f t="shared" si="50"/>
        <v>0</v>
      </c>
      <c r="AU45" s="21">
        <f t="shared" si="51"/>
        <v>1861440228.3446584</v>
      </c>
      <c r="AV45" s="21">
        <f t="shared" si="52"/>
        <v>383765133.78203899</v>
      </c>
      <c r="AW45" s="21">
        <f t="shared" si="53"/>
        <v>0</v>
      </c>
      <c r="AX45" s="21">
        <f t="shared" si="54"/>
        <v>47458207.498192936</v>
      </c>
      <c r="AY45" s="21">
        <f t="shared" si="55"/>
        <v>16356640.532572642</v>
      </c>
      <c r="AZ45" s="21">
        <f t="shared" si="56"/>
        <v>0</v>
      </c>
      <c r="BA45" s="21">
        <f t="shared" si="57"/>
        <v>48388759.194617555</v>
      </c>
      <c r="BB45" s="21">
        <f t="shared" si="58"/>
        <v>17403562.968225803</v>
      </c>
      <c r="BC45" s="21">
        <f t="shared" si="59"/>
        <v>0</v>
      </c>
      <c r="BD45" s="21">
        <f t="shared" si="60"/>
        <v>8555716.7155856825</v>
      </c>
      <c r="BE45" s="21">
        <f t="shared" si="61"/>
        <v>2411625.4552412536</v>
      </c>
      <c r="BF45" s="21">
        <f t="shared" si="62"/>
        <v>0</v>
      </c>
      <c r="BG45" s="21">
        <f t="shared" si="63"/>
        <v>4436564450.8897743</v>
      </c>
      <c r="BI45" s="21">
        <f t="shared" si="64"/>
        <v>2305569155.7501712</v>
      </c>
      <c r="BJ45" s="21">
        <f t="shared" si="65"/>
        <v>730681195.73223019</v>
      </c>
      <c r="BK45" s="21">
        <f t="shared" si="66"/>
        <v>760492.11372510274</v>
      </c>
      <c r="BL45" s="21">
        <f t="shared" si="67"/>
        <v>3015296527.5576191</v>
      </c>
      <c r="BM45" s="21">
        <f t="shared" si="68"/>
        <v>816831052.98398054</v>
      </c>
      <c r="BN45" s="21">
        <f t="shared" si="69"/>
        <v>1462040.3002172848</v>
      </c>
      <c r="BO45" s="21">
        <f t="shared" si="70"/>
        <v>6034985236.1921005</v>
      </c>
      <c r="BP45" s="21">
        <f t="shared" si="71"/>
        <v>1239138480.4225702</v>
      </c>
      <c r="BQ45" s="21">
        <f t="shared" si="72"/>
        <v>977847.9049882883</v>
      </c>
      <c r="BR45" s="21">
        <f t="shared" si="73"/>
        <v>176080504.69053459</v>
      </c>
      <c r="BS45" s="21">
        <f t="shared" si="74"/>
        <v>53567550.704207607</v>
      </c>
      <c r="BT45" s="21">
        <f t="shared" si="75"/>
        <v>316717.89909936307</v>
      </c>
      <c r="BU45" s="21">
        <f t="shared" si="76"/>
        <v>207695987.53538153</v>
      </c>
      <c r="BV45" s="21">
        <f t="shared" si="77"/>
        <v>56820519.521093197</v>
      </c>
      <c r="BW45" s="21">
        <f t="shared" si="78"/>
        <v>308089.52646887774</v>
      </c>
      <c r="BX45" s="21">
        <f t="shared" si="79"/>
        <v>30515008.78129831</v>
      </c>
      <c r="BY45" s="21">
        <f t="shared" si="80"/>
        <v>8132446.0396451503</v>
      </c>
      <c r="BZ45" s="21">
        <f t="shared" si="81"/>
        <v>198693.06596040688</v>
      </c>
    </row>
    <row r="46" spans="1:78">
      <c r="A46">
        <f t="shared" si="43"/>
        <v>0.02</v>
      </c>
      <c r="B46" s="18">
        <f t="shared" si="41"/>
        <v>2060</v>
      </c>
      <c r="C46" s="21">
        <f>IF(MOD($B46,10)=0,VLOOKUP($B46,'[1]R1 Analysis'!$B$45:$X$58,23,FALSE),(VLOOKUP(CEILING($B46,10),$B$6:$R$116,COLUMN()-1,FALSE)-VLOOKUP(FLOOR($B46,10),$B$6:$R$116,COLUMN()-1,FALSE))/10+C45)</f>
        <v>23244466.817660335</v>
      </c>
      <c r="D46" s="21">
        <f>IF(MOD($B46,10)=0,VLOOKUP($B46,'[1]R1 Analysis'!$B$45:$X$58,15,FALSE),(VLOOKUP(CEILING($B46,10),$B$6:$R$116,COLUMN()-1,FALSE)-VLOOKUP(FLOOR($B46,10),$B$6:$R$116,COLUMN()-1,FALSE))/10+D45)</f>
        <v>3635651.3479202897</v>
      </c>
      <c r="E46" s="21">
        <f>IF(MOD($B46,10)=0,VLOOKUP($B46,'[1]R1 Analysis'!$B$45:$X$58,22,FALSE),(VLOOKUP(CEILING($B46,10),$B$6:$R$116,COLUMN()-1,FALSE)-VLOOKUP(FLOOR($B46,10),$B$6:$R$116,COLUMN()-1,FALSE))/10+E45)</f>
        <v>761212.53484773648</v>
      </c>
      <c r="F46" s="21">
        <f>IF(MOD($B46,10)=0,VLOOKUP($B46,'[1]R2 Analysis'!$B$45:$X$58,8,FALSE),(VLOOKUP(CEILING($B46,10),$B$6:$R$116,COLUMN()-1,FALSE)-VLOOKUP(FLOOR($B46,10),$B$6:$R$116,COLUMN()-1,FALSE))/10+F45)</f>
        <v>226540334.75619048</v>
      </c>
      <c r="G46" s="21">
        <f>IF(MOD($B46,10)=0,VLOOKUP($B46,'[1]R2 Analysis'!$B$45:$X$58,15,FALSE),(VLOOKUP(CEILING($B46,10),$B$6:$R$116,COLUMN()-1,FALSE)-VLOOKUP(FLOOR($B46,10),$B$6:$R$116,COLUMN()-1,FALSE))/10+G45)</f>
        <v>7114322.4765116284</v>
      </c>
      <c r="H46" s="21">
        <f>IF(MOD($B46,10)=0,VLOOKUP($B46,'[1]R2 Analysis'!$B$45:$X$58,22,FALSE),(VLOOKUP(CEILING($B46,10),$B$6:$R$116,COLUMN()-1,FALSE)-VLOOKUP(FLOOR($B46,10),$B$6:$R$116,COLUMN()-1,FALSE))/10+H45)</f>
        <v>1463439.3404382716</v>
      </c>
      <c r="I46" s="21">
        <f>IF(MOD($B46,10)=0,VLOOKUP($B46,'[1]R3 Analysis'!$B$45:$X$58,8,FALSE),(VLOOKUP(CEILING($B46,10),$B$6:$R$116,COLUMN()-1,FALSE)-VLOOKUP(FLOOR($B46,10),$B$6:$R$116,COLUMN()-1,FALSE))/10+I45)</f>
        <v>37045909.049548388</v>
      </c>
      <c r="J46" s="21">
        <f>IF(MOD($B46,10)=0,VLOOKUP($B46,'[1]R3 Analysis'!$B$45:$X$58,15,FALSE),(VLOOKUP(CEILING($B46,10),$B$6:$R$116,COLUMN()-1,FALSE)-VLOOKUP(FLOOR($B46,10),$B$6:$R$116,COLUMN()-1,FALSE))/10+J45)</f>
        <v>2564393.9639999997</v>
      </c>
      <c r="K46" s="21">
        <f>IF(MOD($B46,10)=0,VLOOKUP($B46,'[1]R3 Analysis'!$B$45:$X$58,22,FALSE),(VLOOKUP(CEILING($B46,10),$B$6:$R$116,COLUMN()-1,FALSE)-VLOOKUP(FLOOR($B46,10),$B$6:$R$116,COLUMN()-1,FALSE))/10+K45)</f>
        <v>978780.42681981972</v>
      </c>
      <c r="L46" s="21">
        <f>IF(MOD($B46,10)=0,VLOOKUP($B46,'[1]R4 Analysis'!$B$45:$X$58,8,FALSE),(VLOOKUP(CEILING($B46,10),$B$6:$R$116,COLUMN()-1,FALSE)-VLOOKUP(FLOOR($B46,10),$B$6:$R$116,COLUMN()-1,FALSE))/10+L45)</f>
        <v>23183563.825653844</v>
      </c>
      <c r="M46" s="21">
        <f>IF(MOD($B46,10)=0,VLOOKUP($B46,'[1]R4 Analysis'!$B$45:$X$58,15,FALSE),(VLOOKUP(CEILING($B46,10),$B$6:$R$116,COLUMN()-1,FALSE)-VLOOKUP(FLOOR($B46,10),$B$6:$R$116,COLUMN()-1,FALSE))/10+M45)</f>
        <v>863648.53909696953</v>
      </c>
      <c r="N46" s="21">
        <f>IF(MOD($B46,10)=0,VLOOKUP($B46,'[1]R4 Analysis'!$B$45:$X$58,22,FALSE),(VLOOKUP(CEILING($B46,10),$B$6:$R$116,COLUMN()-1,FALSE)-VLOOKUP(FLOOR($B46,10),$B$6:$R$116,COLUMN()-1,FALSE))/10+N45)</f>
        <v>317018.30461692449</v>
      </c>
      <c r="O46" s="21">
        <f>IF(MOD($B46,10)=0,VLOOKUP($B46,'[1]R5 Analysis'!$B$45:$X$58,8,FALSE),(VLOOKUP(CEILING($B46,10),$B$6:$R$116,COLUMN()-1,FALSE)-VLOOKUP(FLOOR($B46,10),$B$6:$R$116,COLUMN()-1,FALSE))/10+O45)</f>
        <v>51816511.207500003</v>
      </c>
      <c r="P46" s="21">
        <f>IF(MOD($B46,10)=0,VLOOKUP($B46,'[1]R5 Analysis'!$B$45:$X$58,15,FALSE),(VLOOKUP(CEILING($B46,10),$B$6:$R$116,COLUMN()-1,FALSE)-VLOOKUP(FLOOR($B46,10),$B$6:$R$116,COLUMN()-1,FALSE))/10+P45)</f>
        <v>743113.70375448279</v>
      </c>
      <c r="Q46" s="21">
        <f>IF(MOD($B46,10)=0,VLOOKUP($B46,'[1]R5 Analysis'!$B$45:$X$58,22,FALSE),(VLOOKUP(CEILING($B46,10),$B$6:$R$116,COLUMN()-1,FALSE)-VLOOKUP(FLOOR($B46,10),$B$6:$R$116,COLUMN()-1,FALSE))/10+Q45)</f>
        <v>308382.49620918371</v>
      </c>
      <c r="R46" s="21">
        <f>IF(MOD($B46,10)=0,VLOOKUP($B46,'[1]R6 Analysis'!$B$45:$X$58,8,FALSE),(VLOOKUP(CEILING($B46,10),$B$6:$R$116,COLUMN()-1,FALSE)-VLOOKUP(FLOOR($B46,10),$B$6:$R$116,COLUMN()-1,FALSE))/10+R45)</f>
        <v>2948956.893375</v>
      </c>
      <c r="S46" s="21">
        <f>IF(MOD($B46,10)=0,VLOOKUP($B46,'[1]R6 Analysis'!$B$45:$X$58,15,FALSE),(VLOOKUP(CEILING($B46,10),$B$6:$T$116,COLUMN()-1,FALSE)-VLOOKUP(FLOOR($B46,10),$B$6:$T$116,COLUMN()-1,FALSE))/10+S45)</f>
        <v>362013.88860000001</v>
      </c>
      <c r="T46" s="21">
        <f>IF(MOD($B46,10)=0,VLOOKUP($B46,'[1]R6 Analysis'!$B$45:$X$58,22,FALSE),(VLOOKUP(CEILING($B46,10),$B$6:$T$116,COLUMN()-1,FALSE)-VLOOKUP(FLOOR($B46,10),$B$6:$T$116,COLUMN()-1,FALSE))/10+T45)</f>
        <v>198882.47784406782</v>
      </c>
      <c r="U46" s="21">
        <f t="shared" si="40"/>
        <v>384090602.05058736</v>
      </c>
      <c r="V46" s="10">
        <f>HLOOKUP(V$5,$AC$1:$AF$3,2,FALSE)*INDEX('Pop and Housing Units'!$J$4:$Q$115,MATCH('Relocation Components'!$B46,'Pop and Housing Units'!$Q$4:$Q$115,0),MATCH('Relocation Components'!V$4,'Pop and Housing Units'!$J$4:$Q$4,0))*HLOOKUP(V$4,$V$1:$AA$2,2,FALSE)*'Number of Hazard Events'!C46*HLOOKUP(V$4,Assumptions!$B$2:$H$3,2,FALSE)</f>
        <v>1624402099.7517822</v>
      </c>
      <c r="W46" s="10">
        <f>HLOOKUP(W$5,$AC$1:$AF$3,2,FALSE)*INDEX('Pop and Housing Units'!$J$4:$Q$115,MATCH('Relocation Components'!$B46,'Pop and Housing Units'!$Q$4:$Q$115,0),MATCH('Relocation Components'!W$4,'Pop and Housing Units'!$J$4:$Q$4,0))*HLOOKUP(W$4,$V$1:$AA$2,2,FALSE)*'Number of Hazard Events'!D46*HLOOKUP(W$4,Assumptions!$B$2:$H$3,2,FALSE)</f>
        <v>517542064.33952141</v>
      </c>
      <c r="X46" s="10">
        <f>HLOOKUP(X$5,$AC$1:$AF$3,2,FALSE)*INDEX('Pop and Housing Units'!$J$4:$Q$115,MATCH('Relocation Components'!$B46,'Pop and Housing Units'!$Q$4:$Q$115,0),MATCH('Relocation Components'!X$4,'Pop and Housing Units'!$J$4:$Q$4,0))*HLOOKUP(X$4,$V$1:$AA$2,2,FALSE)*'Number of Hazard Events'!E46*HLOOKUP(X$4,Assumptions!$B$2:$H$3,2,FALSE)</f>
        <v>0</v>
      </c>
      <c r="Y46" s="10">
        <f>HLOOKUP(Y$5,$AC$1:$AF$3,2,FALSE)*INDEX('Pop and Housing Units'!$J$4:$Q$115,MATCH('Relocation Components'!$B46,'Pop and Housing Units'!$Q$4:$Q$115,0),MATCH('Relocation Components'!Y$4,'Pop and Housing Units'!$J$4:$Q$4,0))*HLOOKUP(Y$4,$V$1:$AA$2,2,FALSE)*'Number of Hazard Events'!F46*HLOOKUP(Y$4,Assumptions!$B$2:$H$3,2,FALSE)</f>
        <v>1977330995.3341348</v>
      </c>
      <c r="Z46" s="10">
        <f>HLOOKUP(Z$5,$AC$1:$AF$3,2,FALSE)*INDEX('Pop and Housing Units'!$J$4:$Q$115,MATCH('Relocation Components'!$B46,'Pop and Housing Units'!$Q$4:$Q$115,0),MATCH('Relocation Components'!Z$4,'Pop and Housing Units'!$J$4:$Q$4,0))*HLOOKUP(Z$4,$V$1:$AA$2,2,FALSE)*'Number of Hazard Events'!G46*HLOOKUP(Z$4,Assumptions!$B$2:$H$3,2,FALSE)</f>
        <v>574098342.30837274</v>
      </c>
      <c r="AA46" s="10">
        <f>HLOOKUP(AA$5,$AC$1:$AF$3,2,FALSE)*INDEX('Pop and Housing Units'!$J$4:$Q$115,MATCH('Relocation Components'!$B46,'Pop and Housing Units'!$Q$4:$Q$115,0),MATCH('Relocation Components'!AA$4,'Pop and Housing Units'!$J$4:$Q$4,0))*HLOOKUP(AA$4,$V$1:$AA$2,2,FALSE)*'Number of Hazard Events'!H46*HLOOKUP(AA$4,Assumptions!$B$2:$H$3,2,FALSE)</f>
        <v>0</v>
      </c>
      <c r="AB46" s="10">
        <f>HLOOKUP(AB$5,$AC$1:$AF$3,2,FALSE)*INDEX('Pop and Housing Units'!$J$4:$Q$115,MATCH('Relocation Components'!$B46,'Pop and Housing Units'!$Q$4:$Q$115,0),MATCH('Relocation Components'!AB$4,'Pop and Housing Units'!$J$4:$Q$4,0))*HLOOKUP(AB$4,$V$1:$AA$2,2,FALSE)*'Number of Hazard Events'!I46*HLOOKUP(AB$4,Assumptions!$B$2:$H$3,2,FALSE)</f>
        <v>4268683297.4678044</v>
      </c>
      <c r="AC46" s="10">
        <f>HLOOKUP(AC$5,$AC$1:$AF$3,2,FALSE)*INDEX('Pop and Housing Units'!$J$4:$Q$115,MATCH('Relocation Components'!$B46,'Pop and Housing Units'!$Q$4:$Q$115,0),MATCH('Relocation Components'!AC$4,'Pop and Housing Units'!$J$4:$Q$4,0))*HLOOKUP(AC$4,$V$1:$AA$2,2,FALSE)*'Number of Hazard Events'!J46*HLOOKUP(AC$4,Assumptions!$B$2:$H$3,2,FALSE)</f>
        <v>880073550.51939869</v>
      </c>
      <c r="AD46" s="10">
        <f>HLOOKUP(AD$5,$AC$1:$AF$3,2,FALSE)*INDEX('Pop and Housing Units'!$J$4:$Q$115,MATCH('Relocation Components'!$B46,'Pop and Housing Units'!$Q$4:$Q$115,0),MATCH('Relocation Components'!AD$4,'Pop and Housing Units'!$J$4:$Q$4,0))*HLOOKUP(AD$4,$V$1:$AA$2,2,FALSE)*'Number of Hazard Events'!K46*HLOOKUP(AD$4,Assumptions!$B$2:$H$3,2,FALSE)</f>
        <v>0</v>
      </c>
      <c r="AE46" s="10">
        <f>HLOOKUP(AE$5,$AC$1:$AF$3,2,FALSE)*INDEX('Pop and Housing Units'!$J$4:$Q$115,MATCH('Relocation Components'!$B46,'Pop and Housing Units'!$Q$4:$Q$115,0),MATCH('Relocation Components'!AE$4,'Pop and Housing Units'!$J$4:$Q$4,0))*HLOOKUP(AE$4,$V$1:$AA$2,2,FALSE)*'Number of Hazard Events'!L46*HLOOKUP(AE$4,Assumptions!$B$2:$H$3,2,FALSE)</f>
        <v>106253735.53235897</v>
      </c>
      <c r="AF46" s="10">
        <f>HLOOKUP(AF$5,$AC$1:$AF$3,2,FALSE)*INDEX('Pop and Housing Units'!$J$4:$Q$115,MATCH('Relocation Components'!$B46,'Pop and Housing Units'!$Q$4:$Q$115,0),MATCH('Relocation Components'!AF$4,'Pop and Housing Units'!$J$4:$Q$4,0))*HLOOKUP(AF$4,$V$1:$AA$2,2,FALSE)*'Number of Hazard Events'!M46*HLOOKUP(AF$4,Assumptions!$B$2:$H$3,2,FALSE)</f>
        <v>36618022.906606361</v>
      </c>
      <c r="AG46" s="10">
        <f>HLOOKUP(AG$5,$AC$1:$AF$3,2,FALSE)*INDEX('Pop and Housing Units'!$J$4:$Q$115,MATCH('Relocation Components'!$B46,'Pop and Housing Units'!$Q$4:$Q$115,0),MATCH('Relocation Components'!AG$4,'Pop and Housing Units'!$J$4:$Q$4,0))*HLOOKUP(AG$4,$V$1:$AA$2,2,FALSE)*'Number of Hazard Events'!N46*HLOOKUP(AG$4,Assumptions!$B$2:$H$3,2,FALSE)</f>
        <v>0</v>
      </c>
      <c r="AH46" s="10">
        <f>HLOOKUP(AH$5,$AC$1:$AF$3,2,FALSE)*INDEX('Pop and Housing Units'!$J$4:$Q$115,MATCH('Relocation Components'!$B46,'Pop and Housing Units'!$Q$4:$Q$115,0),MATCH('Relocation Components'!AH$4,'Pop and Housing Units'!$J$4:$Q$4,0))*HLOOKUP(AH$4,$V$1:$AA$2,2,FALSE)*'Number of Hazard Events'!O46*HLOOKUP(AH$4,Assumptions!$B$2:$H$3,2,FALSE)</f>
        <v>108362575.7957577</v>
      </c>
      <c r="AI46" s="10">
        <f>HLOOKUP(AI$5,$AC$1:$AF$3,2,FALSE)*INDEX('Pop and Housing Units'!$J$4:$Q$115,MATCH('Relocation Components'!$B46,'Pop and Housing Units'!$Q$4:$Q$115,0),MATCH('Relocation Components'!AI$4,'Pop and Housing Units'!$J$4:$Q$4,0))*HLOOKUP(AI$4,$V$1:$AA$2,2,FALSE)*'Number of Hazard Events'!P46*HLOOKUP(AI$4,Assumptions!$B$2:$H$3,2,FALSE)</f>
        <v>38982742.010627709</v>
      </c>
      <c r="AJ46" s="10">
        <f>HLOOKUP(AJ$5,$AC$1:$AF$3,2,FALSE)*INDEX('Pop and Housing Units'!$J$4:$Q$115,MATCH('Relocation Components'!$B46,'Pop and Housing Units'!$Q$4:$Q$115,0),MATCH('Relocation Components'!AJ$4,'Pop and Housing Units'!$J$4:$Q$4,0))*HLOOKUP(AJ$4,$V$1:$AA$2,2,FALSE)*'Number of Hazard Events'!Q46*HLOOKUP(AJ$4,Assumptions!$B$2:$H$3,2,FALSE)</f>
        <v>0</v>
      </c>
      <c r="AK46" s="10">
        <f>HLOOKUP(AK$5,$AC$1:$AF$3,2,FALSE)*INDEX('Pop and Housing Units'!$J$4:$Q$115,MATCH('Relocation Components'!$B46,'Pop and Housing Units'!$Q$4:$Q$115,0),MATCH('Relocation Components'!AK$4,'Pop and Housing Units'!$J$4:$Q$4,0))*HLOOKUP(AK$4,$V$1:$AA$2,2,FALSE)*'Number of Hazard Events'!R46*HLOOKUP(AK$4,Assumptions!$B$2:$H$3,2,FALSE)</f>
        <v>19218010.730599131</v>
      </c>
      <c r="AL46" s="10">
        <f>HLOOKUP(AL$5,$AC$1:$AF$3,2,FALSE)*INDEX('Pop and Housing Units'!$J$4:$Q$115,MATCH('Relocation Components'!$B46,'Pop and Housing Units'!$Q$4:$Q$115,0),MATCH('Relocation Components'!AL$4,'Pop and Housing Units'!$J$4:$Q$4,0))*HLOOKUP(AL$4,$V$1:$AA$2,2,FALSE)*'Number of Hazard Events'!S46*HLOOKUP(AL$4,Assumptions!$B$2:$H$3,2,FALSE)</f>
        <v>5418089.7722412003</v>
      </c>
      <c r="AM46" s="10">
        <f>HLOOKUP(AM$5,$AC$1:$AF$3,2,FALSE)*INDEX('Pop and Housing Units'!$J$4:$Q$115,MATCH('Relocation Components'!$B46,'Pop and Housing Units'!$Q$4:$Q$115,0),MATCH('Relocation Components'!AM$4,'Pop and Housing Units'!$J$4:$Q$4,0))*HLOOKUP(AM$4,$V$1:$AA$2,2,FALSE)*'Number of Hazard Events'!T46*HLOOKUP(AM$4,Assumptions!$B$2:$H$3,2,FALSE)</f>
        <v>0</v>
      </c>
      <c r="AN46" s="21">
        <f t="shared" si="44"/>
        <v>10156983526.469206</v>
      </c>
      <c r="AO46" s="21">
        <f t="shared" si="45"/>
        <v>730980944.88830197</v>
      </c>
      <c r="AP46" s="21">
        <f t="shared" si="46"/>
        <v>232893928.95278463</v>
      </c>
      <c r="AQ46" s="21">
        <f t="shared" si="47"/>
        <v>0</v>
      </c>
      <c r="AR46" s="21">
        <f t="shared" si="48"/>
        <v>889798947.9003607</v>
      </c>
      <c r="AS46" s="21">
        <f t="shared" si="49"/>
        <v>258344254.03876773</v>
      </c>
      <c r="AT46" s="21">
        <f t="shared" si="50"/>
        <v>0</v>
      </c>
      <c r="AU46" s="21">
        <f t="shared" si="51"/>
        <v>1920907483.860512</v>
      </c>
      <c r="AV46" s="21">
        <f t="shared" si="52"/>
        <v>396033097.73372942</v>
      </c>
      <c r="AW46" s="21">
        <f t="shared" si="53"/>
        <v>0</v>
      </c>
      <c r="AX46" s="21">
        <f t="shared" si="54"/>
        <v>47814180.989561543</v>
      </c>
      <c r="AY46" s="21">
        <f t="shared" si="55"/>
        <v>16478110.307972863</v>
      </c>
      <c r="AZ46" s="21">
        <f t="shared" si="56"/>
        <v>0</v>
      </c>
      <c r="BA46" s="21">
        <f t="shared" si="57"/>
        <v>48763159.108090967</v>
      </c>
      <c r="BB46" s="21">
        <f t="shared" si="58"/>
        <v>17542233.90478247</v>
      </c>
      <c r="BC46" s="21">
        <f t="shared" si="59"/>
        <v>0</v>
      </c>
      <c r="BD46" s="21">
        <f t="shared" si="60"/>
        <v>8648104.8287696093</v>
      </c>
      <c r="BE46" s="21">
        <f t="shared" si="61"/>
        <v>2438140.3975085402</v>
      </c>
      <c r="BF46" s="21">
        <f t="shared" si="62"/>
        <v>0</v>
      </c>
      <c r="BG46" s="21">
        <f t="shared" si="63"/>
        <v>4570642586.9111423</v>
      </c>
      <c r="BI46" s="21">
        <f t="shared" si="64"/>
        <v>2378627511.4577446</v>
      </c>
      <c r="BJ46" s="21">
        <f t="shared" si="65"/>
        <v>754071644.64022636</v>
      </c>
      <c r="BK46" s="21">
        <f t="shared" si="66"/>
        <v>761212.53484773648</v>
      </c>
      <c r="BL46" s="21">
        <f t="shared" si="67"/>
        <v>3093670277.9906859</v>
      </c>
      <c r="BM46" s="21">
        <f t="shared" si="68"/>
        <v>839556918.82365203</v>
      </c>
      <c r="BN46" s="21">
        <f t="shared" si="69"/>
        <v>1463439.3404382716</v>
      </c>
      <c r="BO46" s="21">
        <f t="shared" si="70"/>
        <v>6226636690.3778648</v>
      </c>
      <c r="BP46" s="21">
        <f t="shared" si="71"/>
        <v>1278671042.217128</v>
      </c>
      <c r="BQ46" s="21">
        <f t="shared" si="72"/>
        <v>978780.42681981972</v>
      </c>
      <c r="BR46" s="21">
        <f t="shared" si="73"/>
        <v>177251480.34757435</v>
      </c>
      <c r="BS46" s="21">
        <f t="shared" si="74"/>
        <v>53959781.753676191</v>
      </c>
      <c r="BT46" s="21">
        <f t="shared" si="75"/>
        <v>317018.30461692449</v>
      </c>
      <c r="BU46" s="21">
        <f t="shared" si="76"/>
        <v>208942246.11134866</v>
      </c>
      <c r="BV46" s="21">
        <f t="shared" si="77"/>
        <v>57268089.619164661</v>
      </c>
      <c r="BW46" s="21">
        <f t="shared" si="78"/>
        <v>308382.49620918371</v>
      </c>
      <c r="BX46" s="21">
        <f t="shared" si="79"/>
        <v>30815072.452743739</v>
      </c>
      <c r="BY46" s="21">
        <f t="shared" si="80"/>
        <v>8218244.0583497407</v>
      </c>
      <c r="BZ46" s="21">
        <f t="shared" si="81"/>
        <v>198882.47784406782</v>
      </c>
    </row>
    <row r="47" spans="1:78">
      <c r="A47">
        <f t="shared" si="43"/>
        <v>0.02</v>
      </c>
      <c r="B47" s="18">
        <f t="shared" si="41"/>
        <v>2061</v>
      </c>
      <c r="C47" s="21">
        <f>IF(MOD($B47,10)=0,VLOOKUP($B47,'[1]R1 Analysis'!$B$45:$X$58,23,FALSE),(VLOOKUP(CEILING($B47,10),$B$6:$R$116,COLUMN()-1,FALSE)-VLOOKUP(FLOOR($B47,10),$B$6:$R$116,COLUMN()-1,FALSE))/10+C46)</f>
        <v>23221340.4078076</v>
      </c>
      <c r="D47" s="21">
        <f>IF(MOD($B47,10)=0,VLOOKUP($B47,'[1]R1 Analysis'!$B$45:$X$58,15,FALSE),(VLOOKUP(CEILING($B47,10),$B$6:$R$116,COLUMN()-1,FALSE)-VLOOKUP(FLOOR($B47,10),$B$6:$R$116,COLUMN()-1,FALSE))/10+D46)</f>
        <v>3632049.816345186</v>
      </c>
      <c r="E47" s="21">
        <f>IF(MOD($B47,10)=0,VLOOKUP($B47,'[1]R1 Analysis'!$B$45:$X$58,22,FALSE),(VLOOKUP(CEILING($B47,10),$B$6:$R$116,COLUMN()-1,FALSE)-VLOOKUP(FLOOR($B47,10),$B$6:$R$116,COLUMN()-1,FALSE))/10+E46)</f>
        <v>760472.6428839505</v>
      </c>
      <c r="F47" s="21">
        <f>IF(MOD($B47,10)=0,VLOOKUP($B47,'[1]R2 Analysis'!$B$45:$X$58,8,FALSE),(VLOOKUP(CEILING($B47,10),$B$6:$R$116,COLUMN()-1,FALSE)-VLOOKUP(FLOOR($B47,10),$B$6:$R$116,COLUMN()-1,FALSE))/10+F46)</f>
        <v>226330250.98361903</v>
      </c>
      <c r="G47" s="21">
        <f>IF(MOD($B47,10)=0,VLOOKUP($B47,'[1]R2 Analysis'!$B$45:$X$58,15,FALSE),(VLOOKUP(CEILING($B47,10),$B$6:$R$116,COLUMN()-1,FALSE)-VLOOKUP(FLOOR($B47,10),$B$6:$R$116,COLUMN()-1,FALSE))/10+G46)</f>
        <v>7107316.0902558146</v>
      </c>
      <c r="H47" s="21">
        <f>IF(MOD($B47,10)=0,VLOOKUP($B47,'[1]R2 Analysis'!$B$45:$X$58,22,FALSE),(VLOOKUP(CEILING($B47,10),$B$6:$R$116,COLUMN()-1,FALSE)-VLOOKUP(FLOOR($B47,10),$B$6:$R$116,COLUMN()-1,FALSE))/10+H46)</f>
        <v>1462011.4540271605</v>
      </c>
      <c r="I47" s="21">
        <f>IF(MOD($B47,10)=0,VLOOKUP($B47,'[1]R3 Analysis'!$B$45:$X$58,8,FALSE),(VLOOKUP(CEILING($B47,10),$B$6:$R$116,COLUMN()-1,FALSE)-VLOOKUP(FLOOR($B47,10),$B$6:$R$116,COLUMN()-1,FALSE))/10+I46)</f>
        <v>37009338.556903228</v>
      </c>
      <c r="J47" s="21">
        <f>IF(MOD($B47,10)=0,VLOOKUP($B47,'[1]R3 Analysis'!$B$45:$X$58,15,FALSE),(VLOOKUP(CEILING($B47,10),$B$6:$R$116,COLUMN()-1,FALSE)-VLOOKUP(FLOOR($B47,10),$B$6:$R$116,COLUMN()-1,FALSE))/10+J46)</f>
        <v>2561876.8427999998</v>
      </c>
      <c r="K47" s="21">
        <f>IF(MOD($B47,10)=0,VLOOKUP($B47,'[1]R3 Analysis'!$B$45:$X$58,22,FALSE),(VLOOKUP(CEILING($B47,10),$B$6:$R$116,COLUMN()-1,FALSE)-VLOOKUP(FLOOR($B47,10),$B$6:$R$116,COLUMN()-1,FALSE))/10+K46)</f>
        <v>977824.93647027016</v>
      </c>
      <c r="L47" s="21">
        <f>IF(MOD($B47,10)=0,VLOOKUP($B47,'[1]R4 Analysis'!$B$45:$X$58,8,FALSE),(VLOOKUP(CEILING($B47,10),$B$6:$R$116,COLUMN()-1,FALSE)-VLOOKUP(FLOOR($B47,10),$B$6:$R$116,COLUMN()-1,FALSE))/10+L46)</f>
        <v>23159613.863024037</v>
      </c>
      <c r="M47" s="21">
        <f>IF(MOD($B47,10)=0,VLOOKUP($B47,'[1]R4 Analysis'!$B$45:$X$58,15,FALSE),(VLOOKUP(CEILING($B47,10),$B$6:$R$116,COLUMN()-1,FALSE)-VLOOKUP(FLOOR($B47,10),$B$6:$R$116,COLUMN()-1,FALSE))/10+M46)</f>
        <v>862820.09925131302</v>
      </c>
      <c r="N47" s="21">
        <f>IF(MOD($B47,10)=0,VLOOKUP($B47,'[1]R4 Analysis'!$B$45:$X$58,22,FALSE),(VLOOKUP(CEILING($B47,10),$B$6:$R$116,COLUMN()-1,FALSE)-VLOOKUP(FLOOR($B47,10),$B$6:$R$116,COLUMN()-1,FALSE))/10+N46)</f>
        <v>316710.66041219293</v>
      </c>
      <c r="O47" s="21">
        <f>IF(MOD($B47,10)=0,VLOOKUP($B47,'[1]R5 Analysis'!$B$45:$X$58,8,FALSE),(VLOOKUP(CEILING($B47,10),$B$6:$R$116,COLUMN()-1,FALSE)-VLOOKUP(FLOOR($B47,10),$B$6:$R$116,COLUMN()-1,FALSE))/10+O46)</f>
        <v>51763366.0678</v>
      </c>
      <c r="P47" s="21">
        <f>IF(MOD($B47,10)=0,VLOOKUP($B47,'[1]R5 Analysis'!$B$45:$X$58,15,FALSE),(VLOOKUP(CEILING($B47,10),$B$6:$R$116,COLUMN()-1,FALSE)-VLOOKUP(FLOOR($B47,10),$B$6:$R$116,COLUMN()-1,FALSE))/10+P46)</f>
        <v>742372.17903227592</v>
      </c>
      <c r="Q47" s="21">
        <f>IF(MOD($B47,10)=0,VLOOKUP($B47,'[1]R5 Analysis'!$B$45:$X$58,22,FALSE),(VLOOKUP(CEILING($B47,10),$B$6:$R$116,COLUMN()-1,FALSE)-VLOOKUP(FLOOR($B47,10),$B$6:$R$116,COLUMN()-1,FALSE))/10+Q46)</f>
        <v>308081.03459234699</v>
      </c>
      <c r="R47" s="21">
        <f>IF(MOD($B47,10)=0,VLOOKUP($B47,'[1]R6 Analysis'!$B$45:$X$58,8,FALSE),(VLOOKUP(CEILING($B47,10),$B$6:$R$116,COLUMN()-1,FALSE)-VLOOKUP(FLOOR($B47,10),$B$6:$R$116,COLUMN()-1,FALSE))/10+R46)</f>
        <v>2946588.2533</v>
      </c>
      <c r="S47" s="21">
        <f>IF(MOD($B47,10)=0,VLOOKUP($B47,'[1]R6 Analysis'!$B$45:$X$58,15,FALSE),(VLOOKUP(CEILING($B47,10),$B$6:$T$116,COLUMN()-1,FALSE)-VLOOKUP(FLOOR($B47,10),$B$6:$T$116,COLUMN()-1,FALSE))/10+S46)</f>
        <v>361652.90609</v>
      </c>
      <c r="T47" s="21">
        <f>IF(MOD($B47,10)=0,VLOOKUP($B47,'[1]R6 Analysis'!$B$45:$X$58,22,FALSE),(VLOOKUP(CEILING($B47,10),$B$6:$T$116,COLUMN()-1,FALSE)-VLOOKUP(FLOOR($B47,10),$B$6:$T$116,COLUMN()-1,FALSE))/10+T46)</f>
        <v>198688.08143715258</v>
      </c>
      <c r="U47" s="21">
        <f t="shared" si="40"/>
        <v>383722374.8760516</v>
      </c>
      <c r="V47" s="10">
        <f>HLOOKUP(V$5,$AC$1:$AF$3,2,FALSE)*INDEX('Pop and Housing Units'!$J$4:$Q$115,MATCH('Relocation Components'!$B47,'Pop and Housing Units'!$Q$4:$Q$115,0),MATCH('Relocation Components'!V$4,'Pop and Housing Units'!$J$4:$Q$4,0))*HLOOKUP(V$4,$V$1:$AA$2,2,FALSE)*'Number of Hazard Events'!C47*HLOOKUP(V$4,Assumptions!$B$2:$H$3,2,FALSE)</f>
        <v>1674247794.7040973</v>
      </c>
      <c r="W47" s="10">
        <f>HLOOKUP(W$5,$AC$1:$AF$3,2,FALSE)*INDEX('Pop and Housing Units'!$J$4:$Q$115,MATCH('Relocation Components'!$B47,'Pop and Housing Units'!$Q$4:$Q$115,0),MATCH('Relocation Components'!W$4,'Pop and Housing Units'!$J$4:$Q$4,0))*HLOOKUP(W$4,$V$1:$AA$2,2,FALSE)*'Number of Hazard Events'!D47*HLOOKUP(W$4,Assumptions!$B$2:$H$3,2,FALSE)</f>
        <v>533426371.70477563</v>
      </c>
      <c r="X47" s="10">
        <f>HLOOKUP(X$5,$AC$1:$AF$3,2,FALSE)*INDEX('Pop and Housing Units'!$J$4:$Q$115,MATCH('Relocation Components'!$B47,'Pop and Housing Units'!$Q$4:$Q$115,0),MATCH('Relocation Components'!X$4,'Pop and Housing Units'!$J$4:$Q$4,0))*HLOOKUP(X$4,$V$1:$AA$2,2,FALSE)*'Number of Hazard Events'!E47*HLOOKUP(X$4,Assumptions!$B$2:$H$3,2,FALSE)</f>
        <v>0</v>
      </c>
      <c r="Y47" s="10">
        <f>HLOOKUP(Y$5,$AC$1:$AF$3,2,FALSE)*INDEX('Pop and Housing Units'!$J$4:$Q$115,MATCH('Relocation Components'!$B47,'Pop and Housing Units'!$Q$4:$Q$115,0),MATCH('Relocation Components'!Y$4,'Pop and Housing Units'!$J$4:$Q$4,0))*HLOOKUP(Y$4,$V$1:$AA$2,2,FALSE)*'Number of Hazard Events'!F47*HLOOKUP(Y$4,Assumptions!$B$2:$H$3,2,FALSE)</f>
        <v>2030173408.5041335</v>
      </c>
      <c r="Z47" s="10">
        <f>HLOOKUP(Z$5,$AC$1:$AF$3,2,FALSE)*INDEX('Pop and Housing Units'!$J$4:$Q$115,MATCH('Relocation Components'!$B47,'Pop and Housing Units'!$Q$4:$Q$115,0),MATCH('Relocation Components'!Z$4,'Pop and Housing Units'!$J$4:$Q$4,0))*HLOOKUP(Z$4,$V$1:$AA$2,2,FALSE)*'Number of Hazard Events'!G47*HLOOKUP(Z$4,Assumptions!$B$2:$H$3,2,FALSE)</f>
        <v>589406702.82631218</v>
      </c>
      <c r="AA47" s="10">
        <f>HLOOKUP(AA$5,$AC$1:$AF$3,2,FALSE)*INDEX('Pop and Housing Units'!$J$4:$Q$115,MATCH('Relocation Components'!$B47,'Pop and Housing Units'!$Q$4:$Q$115,0),MATCH('Relocation Components'!AA$4,'Pop and Housing Units'!$J$4:$Q$4,0))*HLOOKUP(AA$4,$V$1:$AA$2,2,FALSE)*'Number of Hazard Events'!H47*HLOOKUP(AA$4,Assumptions!$B$2:$H$3,2,FALSE)</f>
        <v>0</v>
      </c>
      <c r="AB47" s="10">
        <f>HLOOKUP(AB$5,$AC$1:$AF$3,2,FALSE)*INDEX('Pop and Housing Units'!$J$4:$Q$115,MATCH('Relocation Components'!$B47,'Pop and Housing Units'!$Q$4:$Q$115,0),MATCH('Relocation Components'!AB$4,'Pop and Housing Units'!$J$4:$Q$4,0))*HLOOKUP(AB$4,$V$1:$AA$2,2,FALSE)*'Number of Hazard Events'!I47*HLOOKUP(AB$4,Assumptions!$B$2:$H$3,2,FALSE)</f>
        <v>4399016176.4657583</v>
      </c>
      <c r="AC47" s="10">
        <f>HLOOKUP(AC$5,$AC$1:$AF$3,2,FALSE)*INDEX('Pop and Housing Units'!$J$4:$Q$115,MATCH('Relocation Components'!$B47,'Pop and Housing Units'!$Q$4:$Q$115,0),MATCH('Relocation Components'!AC$4,'Pop and Housing Units'!$J$4:$Q$4,0))*HLOOKUP(AC$4,$V$1:$AA$2,2,FALSE)*'Number of Hazard Events'!J47*HLOOKUP(AC$4,Assumptions!$B$2:$H$3,2,FALSE)</f>
        <v>906949338.08171749</v>
      </c>
      <c r="AD47" s="10">
        <f>HLOOKUP(AD$5,$AC$1:$AF$3,2,FALSE)*INDEX('Pop and Housing Units'!$J$4:$Q$115,MATCH('Relocation Components'!$B47,'Pop and Housing Units'!$Q$4:$Q$115,0),MATCH('Relocation Components'!AD$4,'Pop and Housing Units'!$J$4:$Q$4,0))*HLOOKUP(AD$4,$V$1:$AA$2,2,FALSE)*'Number of Hazard Events'!K47*HLOOKUP(AD$4,Assumptions!$B$2:$H$3,2,FALSE)</f>
        <v>0</v>
      </c>
      <c r="AE47" s="10">
        <f>HLOOKUP(AE$5,$AC$1:$AF$3,2,FALSE)*INDEX('Pop and Housing Units'!$J$4:$Q$115,MATCH('Relocation Components'!$B47,'Pop and Housing Units'!$Q$4:$Q$115,0),MATCH('Relocation Components'!AE$4,'Pop and Housing Units'!$J$4:$Q$4,0))*HLOOKUP(AE$4,$V$1:$AA$2,2,FALSE)*'Number of Hazard Events'!L47*HLOOKUP(AE$4,Assumptions!$B$2:$H$3,2,FALSE)</f>
        <v>106825255.22396982</v>
      </c>
      <c r="AF47" s="10">
        <f>HLOOKUP(AF$5,$AC$1:$AF$3,2,FALSE)*INDEX('Pop and Housing Units'!$J$4:$Q$115,MATCH('Relocation Components'!$B47,'Pop and Housing Units'!$Q$4:$Q$115,0),MATCH('Relocation Components'!AF$4,'Pop and Housing Units'!$J$4:$Q$4,0))*HLOOKUP(AF$4,$V$1:$AA$2,2,FALSE)*'Number of Hazard Events'!M47*HLOOKUP(AF$4,Assumptions!$B$2:$H$3,2,FALSE)</f>
        <v>36817705.337171309</v>
      </c>
      <c r="AG47" s="10">
        <f>HLOOKUP(AG$5,$AC$1:$AF$3,2,FALSE)*INDEX('Pop and Housing Units'!$J$4:$Q$115,MATCH('Relocation Components'!$B47,'Pop and Housing Units'!$Q$4:$Q$115,0),MATCH('Relocation Components'!AG$4,'Pop and Housing Units'!$J$4:$Q$4,0))*HLOOKUP(AG$4,$V$1:$AA$2,2,FALSE)*'Number of Hazard Events'!N47*HLOOKUP(AG$4,Assumptions!$B$2:$H$3,2,FALSE)</f>
        <v>0</v>
      </c>
      <c r="AH47" s="10">
        <f>HLOOKUP(AH$5,$AC$1:$AF$3,2,FALSE)*INDEX('Pop and Housing Units'!$J$4:$Q$115,MATCH('Relocation Components'!$B47,'Pop and Housing Units'!$Q$4:$Q$115,0),MATCH('Relocation Components'!AH$4,'Pop and Housing Units'!$J$4:$Q$4,0))*HLOOKUP(AH$4,$V$1:$AA$2,2,FALSE)*'Number of Hazard Events'!O47*HLOOKUP(AH$4,Assumptions!$B$2:$H$3,2,FALSE)</f>
        <v>108999886.5647909</v>
      </c>
      <c r="AI47" s="10">
        <f>HLOOKUP(AI$5,$AC$1:$AF$3,2,FALSE)*INDEX('Pop and Housing Units'!$J$4:$Q$115,MATCH('Relocation Components'!$B47,'Pop and Housing Units'!$Q$4:$Q$115,0),MATCH('Relocation Components'!AI$4,'Pop and Housing Units'!$J$4:$Q$4,0))*HLOOKUP(AI$4,$V$1:$AA$2,2,FALSE)*'Number of Hazard Events'!P47*HLOOKUP(AI$4,Assumptions!$B$2:$H$3,2,FALSE)</f>
        <v>39213100.875054128</v>
      </c>
      <c r="AJ47" s="10">
        <f>HLOOKUP(AJ$5,$AC$1:$AF$3,2,FALSE)*INDEX('Pop and Housing Units'!$J$4:$Q$115,MATCH('Relocation Components'!$B47,'Pop and Housing Units'!$Q$4:$Q$115,0),MATCH('Relocation Components'!AJ$4,'Pop and Housing Units'!$J$4:$Q$4,0))*HLOOKUP(AJ$4,$V$1:$AA$2,2,FALSE)*'Number of Hazard Events'!Q47*HLOOKUP(AJ$4,Assumptions!$B$2:$H$3,2,FALSE)</f>
        <v>0</v>
      </c>
      <c r="AK47" s="10">
        <f>HLOOKUP(AK$5,$AC$1:$AF$3,2,FALSE)*INDEX('Pop and Housing Units'!$J$4:$Q$115,MATCH('Relocation Components'!$B47,'Pop and Housing Units'!$Q$4:$Q$115,0),MATCH('Relocation Components'!AK$4,'Pop and Housing Units'!$J$4:$Q$4,0))*HLOOKUP(AK$4,$V$1:$AA$2,2,FALSE)*'Number of Hazard Events'!R47*HLOOKUP(AK$4,Assumptions!$B$2:$H$3,2,FALSE)</f>
        <v>19394350.718858633</v>
      </c>
      <c r="AL47" s="10">
        <f>HLOOKUP(AL$5,$AC$1:$AF$3,2,FALSE)*INDEX('Pop and Housing Units'!$J$4:$Q$115,MATCH('Relocation Components'!$B47,'Pop and Housing Units'!$Q$4:$Q$115,0),MATCH('Relocation Components'!AL$4,'Pop and Housing Units'!$J$4:$Q$4,0))*HLOOKUP(AL$4,$V$1:$AA$2,2,FALSE)*'Number of Hazard Events'!S47*HLOOKUP(AL$4,Assumptions!$B$2:$H$3,2,FALSE)</f>
        <v>5466743.6330930702</v>
      </c>
      <c r="AM47" s="10">
        <f>HLOOKUP(AM$5,$AC$1:$AF$3,2,FALSE)*INDEX('Pop and Housing Units'!$J$4:$Q$115,MATCH('Relocation Components'!$B47,'Pop and Housing Units'!$Q$4:$Q$115,0),MATCH('Relocation Components'!AM$4,'Pop and Housing Units'!$J$4:$Q$4,0))*HLOOKUP(AM$4,$V$1:$AA$2,2,FALSE)*'Number of Hazard Events'!T47*HLOOKUP(AM$4,Assumptions!$B$2:$H$3,2,FALSE)</f>
        <v>0</v>
      </c>
      <c r="AN47" s="21">
        <f t="shared" si="44"/>
        <v>10449936834.639734</v>
      </c>
      <c r="AO47" s="21">
        <f t="shared" si="45"/>
        <v>753411507.61684382</v>
      </c>
      <c r="AP47" s="21">
        <f t="shared" si="46"/>
        <v>240041867.26714903</v>
      </c>
      <c r="AQ47" s="21">
        <f t="shared" si="47"/>
        <v>0</v>
      </c>
      <c r="AR47" s="21">
        <f t="shared" si="48"/>
        <v>913578033.82686007</v>
      </c>
      <c r="AS47" s="21">
        <f t="shared" si="49"/>
        <v>265233016.27184048</v>
      </c>
      <c r="AT47" s="21">
        <f t="shared" si="50"/>
        <v>0</v>
      </c>
      <c r="AU47" s="21">
        <f t="shared" si="51"/>
        <v>1979557279.4095912</v>
      </c>
      <c r="AV47" s="21">
        <f t="shared" si="52"/>
        <v>408127202.13677287</v>
      </c>
      <c r="AW47" s="21">
        <f t="shared" si="53"/>
        <v>0</v>
      </c>
      <c r="AX47" s="21">
        <f t="shared" si="54"/>
        <v>48071364.850786418</v>
      </c>
      <c r="AY47" s="21">
        <f t="shared" si="55"/>
        <v>16567967.40172709</v>
      </c>
      <c r="AZ47" s="21">
        <f t="shared" si="56"/>
        <v>0</v>
      </c>
      <c r="BA47" s="21">
        <f t="shared" si="57"/>
        <v>49049948.954155907</v>
      </c>
      <c r="BB47" s="21">
        <f t="shared" si="58"/>
        <v>17645895.393774357</v>
      </c>
      <c r="BC47" s="21">
        <f t="shared" si="59"/>
        <v>0</v>
      </c>
      <c r="BD47" s="21">
        <f t="shared" si="60"/>
        <v>8727457.8234863859</v>
      </c>
      <c r="BE47" s="21">
        <f t="shared" si="61"/>
        <v>2460034.6348918816</v>
      </c>
      <c r="BF47" s="21">
        <f t="shared" si="62"/>
        <v>0</v>
      </c>
      <c r="BG47" s="21">
        <f t="shared" si="63"/>
        <v>4702471575.5878782</v>
      </c>
      <c r="BI47" s="21">
        <f t="shared" si="64"/>
        <v>2450880642.7287488</v>
      </c>
      <c r="BJ47" s="21">
        <f t="shared" si="65"/>
        <v>777100288.78826988</v>
      </c>
      <c r="BK47" s="21">
        <f t="shared" si="66"/>
        <v>760472.6428839505</v>
      </c>
      <c r="BL47" s="21">
        <f t="shared" si="67"/>
        <v>3170081693.3146129</v>
      </c>
      <c r="BM47" s="21">
        <f t="shared" si="68"/>
        <v>861747035.18840849</v>
      </c>
      <c r="BN47" s="21">
        <f t="shared" si="69"/>
        <v>1462011.4540271605</v>
      </c>
      <c r="BO47" s="21">
        <f t="shared" si="70"/>
        <v>6415582794.4322519</v>
      </c>
      <c r="BP47" s="21">
        <f t="shared" si="71"/>
        <v>1317638417.0612903</v>
      </c>
      <c r="BQ47" s="21">
        <f t="shared" si="72"/>
        <v>977824.93647027016</v>
      </c>
      <c r="BR47" s="21">
        <f t="shared" si="73"/>
        <v>178056233.93778026</v>
      </c>
      <c r="BS47" s="21">
        <f t="shared" si="74"/>
        <v>54248492.838149711</v>
      </c>
      <c r="BT47" s="21">
        <f t="shared" si="75"/>
        <v>316710.66041219293</v>
      </c>
      <c r="BU47" s="21">
        <f t="shared" si="76"/>
        <v>209813201.58674681</v>
      </c>
      <c r="BV47" s="21">
        <f t="shared" si="77"/>
        <v>57601368.447860755</v>
      </c>
      <c r="BW47" s="21">
        <f t="shared" si="78"/>
        <v>308081.03459234699</v>
      </c>
      <c r="BX47" s="21">
        <f t="shared" si="79"/>
        <v>31068396.795645017</v>
      </c>
      <c r="BY47" s="21">
        <f t="shared" si="80"/>
        <v>8288431.1740749516</v>
      </c>
      <c r="BZ47" s="21">
        <f t="shared" si="81"/>
        <v>198688.08143715258</v>
      </c>
    </row>
    <row r="48" spans="1:78">
      <c r="A48">
        <f t="shared" si="43"/>
        <v>0.02</v>
      </c>
      <c r="B48" s="18">
        <f t="shared" si="41"/>
        <v>2062</v>
      </c>
      <c r="C48" s="21">
        <f>IF(MOD($B48,10)=0,VLOOKUP($B48,'[1]R1 Analysis'!$B$45:$X$58,23,FALSE),(VLOOKUP(CEILING($B48,10),$B$6:$R$116,COLUMN()-1,FALSE)-VLOOKUP(FLOOR($B48,10),$B$6:$R$116,COLUMN()-1,FALSE))/10+C47)</f>
        <v>23198213.997954864</v>
      </c>
      <c r="D48" s="21">
        <f>IF(MOD($B48,10)=0,VLOOKUP($B48,'[1]R1 Analysis'!$B$45:$X$58,15,FALSE),(VLOOKUP(CEILING($B48,10),$B$6:$R$116,COLUMN()-1,FALSE)-VLOOKUP(FLOOR($B48,10),$B$6:$R$116,COLUMN()-1,FALSE))/10+D47)</f>
        <v>3628448.2847700827</v>
      </c>
      <c r="E48" s="21">
        <f>IF(MOD($B48,10)=0,VLOOKUP($B48,'[1]R1 Analysis'!$B$45:$X$58,22,FALSE),(VLOOKUP(CEILING($B48,10),$B$6:$R$116,COLUMN()-1,FALSE)-VLOOKUP(FLOOR($B48,10),$B$6:$R$116,COLUMN()-1,FALSE))/10+E47)</f>
        <v>759732.75092016452</v>
      </c>
      <c r="F48" s="21">
        <f>IF(MOD($B48,10)=0,VLOOKUP($B48,'[1]R2 Analysis'!$B$45:$X$58,8,FALSE),(VLOOKUP(CEILING($B48,10),$B$6:$R$116,COLUMN()-1,FALSE)-VLOOKUP(FLOOR($B48,10),$B$6:$R$116,COLUMN()-1,FALSE))/10+F47)</f>
        <v>226120167.21104759</v>
      </c>
      <c r="G48" s="21">
        <f>IF(MOD($B48,10)=0,VLOOKUP($B48,'[1]R2 Analysis'!$B$45:$X$58,15,FALSE),(VLOOKUP(CEILING($B48,10),$B$6:$R$116,COLUMN()-1,FALSE)-VLOOKUP(FLOOR($B48,10),$B$6:$R$116,COLUMN()-1,FALSE))/10+G47)</f>
        <v>7100309.7040000008</v>
      </c>
      <c r="H48" s="21">
        <f>IF(MOD($B48,10)=0,VLOOKUP($B48,'[1]R2 Analysis'!$B$45:$X$58,22,FALSE),(VLOOKUP(CEILING($B48,10),$B$6:$R$116,COLUMN()-1,FALSE)-VLOOKUP(FLOOR($B48,10),$B$6:$R$116,COLUMN()-1,FALSE))/10+H47)</f>
        <v>1460583.5676160494</v>
      </c>
      <c r="I48" s="21">
        <f>IF(MOD($B48,10)=0,VLOOKUP($B48,'[1]R3 Analysis'!$B$45:$X$58,8,FALSE),(VLOOKUP(CEILING($B48,10),$B$6:$R$116,COLUMN()-1,FALSE)-VLOOKUP(FLOOR($B48,10),$B$6:$R$116,COLUMN()-1,FALSE))/10+I47)</f>
        <v>36972768.064258069</v>
      </c>
      <c r="J48" s="21">
        <f>IF(MOD($B48,10)=0,VLOOKUP($B48,'[1]R3 Analysis'!$B$45:$X$58,15,FALSE),(VLOOKUP(CEILING($B48,10),$B$6:$R$116,COLUMN()-1,FALSE)-VLOOKUP(FLOOR($B48,10),$B$6:$R$116,COLUMN()-1,FALSE))/10+J47)</f>
        <v>2559359.7215999998</v>
      </c>
      <c r="K48" s="21">
        <f>IF(MOD($B48,10)=0,VLOOKUP($B48,'[1]R3 Analysis'!$B$45:$X$58,22,FALSE),(VLOOKUP(CEILING($B48,10),$B$6:$R$116,COLUMN()-1,FALSE)-VLOOKUP(FLOOR($B48,10),$B$6:$R$116,COLUMN()-1,FALSE))/10+K47)</f>
        <v>976869.44612072059</v>
      </c>
      <c r="L48" s="21">
        <f>IF(MOD($B48,10)=0,VLOOKUP($B48,'[1]R4 Analysis'!$B$45:$X$58,8,FALSE),(VLOOKUP(CEILING($B48,10),$B$6:$R$116,COLUMN()-1,FALSE)-VLOOKUP(FLOOR($B48,10),$B$6:$R$116,COLUMN()-1,FALSE))/10+L47)</f>
        <v>23135663.900394231</v>
      </c>
      <c r="M48" s="21">
        <f>IF(MOD($B48,10)=0,VLOOKUP($B48,'[1]R4 Analysis'!$B$45:$X$58,15,FALSE),(VLOOKUP(CEILING($B48,10),$B$6:$R$116,COLUMN()-1,FALSE)-VLOOKUP(FLOOR($B48,10),$B$6:$R$116,COLUMN()-1,FALSE))/10+M47)</f>
        <v>861991.65940565651</v>
      </c>
      <c r="N48" s="21">
        <f>IF(MOD($B48,10)=0,VLOOKUP($B48,'[1]R4 Analysis'!$B$45:$X$58,22,FALSE),(VLOOKUP(CEILING($B48,10),$B$6:$R$116,COLUMN()-1,FALSE)-VLOOKUP(FLOOR($B48,10),$B$6:$R$116,COLUMN()-1,FALSE))/10+N47)</f>
        <v>316403.01620746136</v>
      </c>
      <c r="O48" s="21">
        <f>IF(MOD($B48,10)=0,VLOOKUP($B48,'[1]R5 Analysis'!$B$45:$X$58,8,FALSE),(VLOOKUP(CEILING($B48,10),$B$6:$R$116,COLUMN()-1,FALSE)-VLOOKUP(FLOOR($B48,10),$B$6:$R$116,COLUMN()-1,FALSE))/10+O47)</f>
        <v>51710220.928099997</v>
      </c>
      <c r="P48" s="21">
        <f>IF(MOD($B48,10)=0,VLOOKUP($B48,'[1]R5 Analysis'!$B$45:$X$58,15,FALSE),(VLOOKUP(CEILING($B48,10),$B$6:$R$116,COLUMN()-1,FALSE)-VLOOKUP(FLOOR($B48,10),$B$6:$R$116,COLUMN()-1,FALSE))/10+P47)</f>
        <v>741630.65431006905</v>
      </c>
      <c r="Q48" s="21">
        <f>IF(MOD($B48,10)=0,VLOOKUP($B48,'[1]R5 Analysis'!$B$45:$X$58,22,FALSE),(VLOOKUP(CEILING($B48,10),$B$6:$R$116,COLUMN()-1,FALSE)-VLOOKUP(FLOOR($B48,10),$B$6:$R$116,COLUMN()-1,FALSE))/10+Q47)</f>
        <v>307779.57297551027</v>
      </c>
      <c r="R48" s="21">
        <f>IF(MOD($B48,10)=0,VLOOKUP($B48,'[1]R6 Analysis'!$B$45:$X$58,8,FALSE),(VLOOKUP(CEILING($B48,10),$B$6:$R$116,COLUMN()-1,FALSE)-VLOOKUP(FLOOR($B48,10),$B$6:$R$116,COLUMN()-1,FALSE))/10+R47)</f>
        <v>2944219.613225</v>
      </c>
      <c r="S48" s="21">
        <f>IF(MOD($B48,10)=0,VLOOKUP($B48,'[1]R6 Analysis'!$B$45:$X$58,15,FALSE),(VLOOKUP(CEILING($B48,10),$B$6:$T$116,COLUMN()-1,FALSE)-VLOOKUP(FLOOR($B48,10),$B$6:$T$116,COLUMN()-1,FALSE))/10+S47)</f>
        <v>361291.92358</v>
      </c>
      <c r="T48" s="21">
        <f>IF(MOD($B48,10)=0,VLOOKUP($B48,'[1]R6 Analysis'!$B$45:$X$58,22,FALSE),(VLOOKUP(CEILING($B48,10),$B$6:$T$116,COLUMN()-1,FALSE)-VLOOKUP(FLOOR($B48,10),$B$6:$T$116,COLUMN()-1,FALSE))/10+T47)</f>
        <v>198493.68503023734</v>
      </c>
      <c r="U48" s="21">
        <f t="shared" si="40"/>
        <v>383354147.70151561</v>
      </c>
      <c r="V48" s="10">
        <f>HLOOKUP(V$5,$AC$1:$AF$3,2,FALSE)*INDEX('Pop and Housing Units'!$J$4:$Q$115,MATCH('Relocation Components'!$B48,'Pop and Housing Units'!$Q$4:$Q$115,0),MATCH('Relocation Components'!V$4,'Pop and Housing Units'!$J$4:$Q$4,0))*HLOOKUP(V$4,$V$1:$AA$2,2,FALSE)*'Number of Hazard Events'!C48*HLOOKUP(V$4,Assumptions!$B$2:$H$3,2,FALSE)</f>
        <v>1726561626.4461429</v>
      </c>
      <c r="W48" s="10">
        <f>HLOOKUP(W$5,$AC$1:$AF$3,2,FALSE)*INDEX('Pop and Housing Units'!$J$4:$Q$115,MATCH('Relocation Components'!$B48,'Pop and Housing Units'!$Q$4:$Q$115,0),MATCH('Relocation Components'!W$4,'Pop and Housing Units'!$J$4:$Q$4,0))*HLOOKUP(W$4,$V$1:$AA$2,2,FALSE)*'Number of Hazard Events'!D48*HLOOKUP(W$4,Assumptions!$B$2:$H$3,2,FALSE)</f>
        <v>550097247.89334345</v>
      </c>
      <c r="X48" s="10">
        <f>HLOOKUP(X$5,$AC$1:$AF$3,2,FALSE)*INDEX('Pop and Housing Units'!$J$4:$Q$115,MATCH('Relocation Components'!$B48,'Pop and Housing Units'!$Q$4:$Q$115,0),MATCH('Relocation Components'!X$4,'Pop and Housing Units'!$J$4:$Q$4,0))*HLOOKUP(X$4,$V$1:$AA$2,2,FALSE)*'Number of Hazard Events'!E48*HLOOKUP(X$4,Assumptions!$B$2:$H$3,2,FALSE)</f>
        <v>0</v>
      </c>
      <c r="Y48" s="10">
        <f>HLOOKUP(Y$5,$AC$1:$AF$3,2,FALSE)*INDEX('Pop and Housing Units'!$J$4:$Q$115,MATCH('Relocation Components'!$B48,'Pop and Housing Units'!$Q$4:$Q$115,0),MATCH('Relocation Components'!Y$4,'Pop and Housing Units'!$J$4:$Q$4,0))*HLOOKUP(Y$4,$V$1:$AA$2,2,FALSE)*'Number of Hazard Events'!F48*HLOOKUP(Y$4,Assumptions!$B$2:$H$3,2,FALSE)</f>
        <v>2085645484.026016</v>
      </c>
      <c r="Z48" s="10">
        <f>HLOOKUP(Z$5,$AC$1:$AF$3,2,FALSE)*INDEX('Pop and Housing Units'!$J$4:$Q$115,MATCH('Relocation Components'!$B48,'Pop and Housing Units'!$Q$4:$Q$115,0),MATCH('Relocation Components'!Z$4,'Pop and Housing Units'!$J$4:$Q$4,0))*HLOOKUP(Z$4,$V$1:$AA$2,2,FALSE)*'Number of Hazard Events'!G48*HLOOKUP(Z$4,Assumptions!$B$2:$H$3,2,FALSE)</f>
        <v>605476641.90956569</v>
      </c>
      <c r="AA48" s="10">
        <f>HLOOKUP(AA$5,$AC$1:$AF$3,2,FALSE)*INDEX('Pop and Housing Units'!$J$4:$Q$115,MATCH('Relocation Components'!$B48,'Pop and Housing Units'!$Q$4:$Q$115,0),MATCH('Relocation Components'!AA$4,'Pop and Housing Units'!$J$4:$Q$4,0))*HLOOKUP(AA$4,$V$1:$AA$2,2,FALSE)*'Number of Hazard Events'!H48*HLOOKUP(AA$4,Assumptions!$B$2:$H$3,2,FALSE)</f>
        <v>0</v>
      </c>
      <c r="AB48" s="10">
        <f>HLOOKUP(AB$5,$AC$1:$AF$3,2,FALSE)*INDEX('Pop and Housing Units'!$J$4:$Q$115,MATCH('Relocation Components'!$B48,'Pop and Housing Units'!$Q$4:$Q$115,0),MATCH('Relocation Components'!AB$4,'Pop and Housing Units'!$J$4:$Q$4,0))*HLOOKUP(AB$4,$V$1:$AA$2,2,FALSE)*'Number of Hazard Events'!I48*HLOOKUP(AB$4,Assumptions!$B$2:$H$3,2,FALSE)</f>
        <v>4535804241.6272488</v>
      </c>
      <c r="AC48" s="10">
        <f>HLOOKUP(AC$5,$AC$1:$AF$3,2,FALSE)*INDEX('Pop and Housing Units'!$J$4:$Q$115,MATCH('Relocation Components'!$B48,'Pop and Housing Units'!$Q$4:$Q$115,0),MATCH('Relocation Components'!AC$4,'Pop and Housing Units'!$J$4:$Q$4,0))*HLOOKUP(AC$4,$V$1:$AA$2,2,FALSE)*'Number of Hazard Events'!J48*HLOOKUP(AC$4,Assumptions!$B$2:$H$3,2,FALSE)</f>
        <v>935156316.64172447</v>
      </c>
      <c r="AD48" s="10">
        <f>HLOOKUP(AD$5,$AC$1:$AF$3,2,FALSE)*INDEX('Pop and Housing Units'!$J$4:$Q$115,MATCH('Relocation Components'!$B48,'Pop and Housing Units'!$Q$4:$Q$115,0),MATCH('Relocation Components'!AD$4,'Pop and Housing Units'!$J$4:$Q$4,0))*HLOOKUP(AD$4,$V$1:$AA$2,2,FALSE)*'Number of Hazard Events'!K48*HLOOKUP(AD$4,Assumptions!$B$2:$H$3,2,FALSE)</f>
        <v>0</v>
      </c>
      <c r="AE48" s="10">
        <f>HLOOKUP(AE$5,$AC$1:$AF$3,2,FALSE)*INDEX('Pop and Housing Units'!$J$4:$Q$115,MATCH('Relocation Components'!$B48,'Pop and Housing Units'!$Q$4:$Q$115,0),MATCH('Relocation Components'!AE$4,'Pop and Housing Units'!$J$4:$Q$4,0))*HLOOKUP(AE$4,$V$1:$AA$2,2,FALSE)*'Number of Hazard Events'!L48*HLOOKUP(AE$4,Assumptions!$B$2:$H$3,2,FALSE)</f>
        <v>107395365.8443349</v>
      </c>
      <c r="AF48" s="10">
        <f>HLOOKUP(AF$5,$AC$1:$AF$3,2,FALSE)*INDEX('Pop and Housing Units'!$J$4:$Q$115,MATCH('Relocation Components'!$B48,'Pop and Housing Units'!$Q$4:$Q$115,0),MATCH('Relocation Components'!AF$4,'Pop and Housing Units'!$J$4:$Q$4,0))*HLOOKUP(AF$4,$V$1:$AA$2,2,FALSE)*'Number of Hazard Events'!M48*HLOOKUP(AF$4,Assumptions!$B$2:$H$3,2,FALSE)</f>
        <v>37016936.864937626</v>
      </c>
      <c r="AG48" s="10">
        <f>HLOOKUP(AG$5,$AC$1:$AF$3,2,FALSE)*INDEX('Pop and Housing Units'!$J$4:$Q$115,MATCH('Relocation Components'!$B48,'Pop and Housing Units'!$Q$4:$Q$115,0),MATCH('Relocation Components'!AG$4,'Pop and Housing Units'!$J$4:$Q$4,0))*HLOOKUP(AG$4,$V$1:$AA$2,2,FALSE)*'Number of Hazard Events'!N48*HLOOKUP(AG$4,Assumptions!$B$2:$H$3,2,FALSE)</f>
        <v>0</v>
      </c>
      <c r="AH48" s="10">
        <f>HLOOKUP(AH$5,$AC$1:$AF$3,2,FALSE)*INDEX('Pop and Housing Units'!$J$4:$Q$115,MATCH('Relocation Components'!$B48,'Pop and Housing Units'!$Q$4:$Q$115,0),MATCH('Relocation Components'!AH$4,'Pop and Housing Units'!$J$4:$Q$4,0))*HLOOKUP(AH$4,$V$1:$AA$2,2,FALSE)*'Number of Hazard Events'!O48*HLOOKUP(AH$4,Assumptions!$B$2:$H$3,2,FALSE)</f>
        <v>109635660.47166306</v>
      </c>
      <c r="AI48" s="10">
        <f>HLOOKUP(AI$5,$AC$1:$AF$3,2,FALSE)*INDEX('Pop and Housing Units'!$J$4:$Q$115,MATCH('Relocation Components'!$B48,'Pop and Housing Units'!$Q$4:$Q$115,0),MATCH('Relocation Components'!AI$4,'Pop and Housing Units'!$J$4:$Q$4,0))*HLOOKUP(AI$4,$V$1:$AA$2,2,FALSE)*'Number of Hazard Events'!P48*HLOOKUP(AI$4,Assumptions!$B$2:$H$3,2,FALSE)</f>
        <v>39442921.837724194</v>
      </c>
      <c r="AJ48" s="10">
        <f>HLOOKUP(AJ$5,$AC$1:$AF$3,2,FALSE)*INDEX('Pop and Housing Units'!$J$4:$Q$115,MATCH('Relocation Components'!$B48,'Pop and Housing Units'!$Q$4:$Q$115,0),MATCH('Relocation Components'!AJ$4,'Pop and Housing Units'!$J$4:$Q$4,0))*HLOOKUP(AJ$4,$V$1:$AA$2,2,FALSE)*'Number of Hazard Events'!Q48*HLOOKUP(AJ$4,Assumptions!$B$2:$H$3,2,FALSE)</f>
        <v>0</v>
      </c>
      <c r="AK48" s="10">
        <f>HLOOKUP(AK$5,$AC$1:$AF$3,2,FALSE)*INDEX('Pop and Housing Units'!$J$4:$Q$115,MATCH('Relocation Components'!$B48,'Pop and Housing Units'!$Q$4:$Q$115,0),MATCH('Relocation Components'!AK$4,'Pop and Housing Units'!$J$4:$Q$4,0))*HLOOKUP(AK$4,$V$1:$AA$2,2,FALSE)*'Number of Hazard Events'!R48*HLOOKUP(AK$4,Assumptions!$B$2:$H$3,2,FALSE)</f>
        <v>19572286.23016173</v>
      </c>
      <c r="AL48" s="10">
        <f>HLOOKUP(AL$5,$AC$1:$AF$3,2,FALSE)*INDEX('Pop and Housing Units'!$J$4:$Q$115,MATCH('Relocation Components'!$B48,'Pop and Housing Units'!$Q$4:$Q$115,0),MATCH('Relocation Components'!AL$4,'Pop and Housing Units'!$J$4:$Q$4,0))*HLOOKUP(AL$4,$V$1:$AA$2,2,FALSE)*'Number of Hazard Events'!S48*HLOOKUP(AL$4,Assumptions!$B$2:$H$3,2,FALSE)</f>
        <v>5515826.1194092138</v>
      </c>
      <c r="AM48" s="10">
        <f>HLOOKUP(AM$5,$AC$1:$AF$3,2,FALSE)*INDEX('Pop and Housing Units'!$J$4:$Q$115,MATCH('Relocation Components'!$B48,'Pop and Housing Units'!$Q$4:$Q$115,0),MATCH('Relocation Components'!AM$4,'Pop and Housing Units'!$J$4:$Q$4,0))*HLOOKUP(AM$4,$V$1:$AA$2,2,FALSE)*'Number of Hazard Events'!T48*HLOOKUP(AM$4,Assumptions!$B$2:$H$3,2,FALSE)</f>
        <v>0</v>
      </c>
      <c r="AN48" s="21">
        <f t="shared" si="44"/>
        <v>10757320555.912271</v>
      </c>
      <c r="AO48" s="21">
        <f t="shared" si="45"/>
        <v>776952731.90076435</v>
      </c>
      <c r="AP48" s="21">
        <f t="shared" si="46"/>
        <v>247543761.55200455</v>
      </c>
      <c r="AQ48" s="21">
        <f t="shared" si="47"/>
        <v>0</v>
      </c>
      <c r="AR48" s="21">
        <f t="shared" si="48"/>
        <v>938540467.81170726</v>
      </c>
      <c r="AS48" s="21">
        <f t="shared" si="49"/>
        <v>272464488.85930455</v>
      </c>
      <c r="AT48" s="21">
        <f t="shared" si="50"/>
        <v>0</v>
      </c>
      <c r="AU48" s="21">
        <f t="shared" si="51"/>
        <v>2041111908.7322619</v>
      </c>
      <c r="AV48" s="21">
        <f t="shared" si="52"/>
        <v>420820342.48877603</v>
      </c>
      <c r="AW48" s="21">
        <f t="shared" si="53"/>
        <v>0</v>
      </c>
      <c r="AX48" s="21">
        <f t="shared" si="54"/>
        <v>48327914.62995071</v>
      </c>
      <c r="AY48" s="21">
        <f t="shared" si="55"/>
        <v>16657621.589221932</v>
      </c>
      <c r="AZ48" s="21">
        <f t="shared" si="56"/>
        <v>0</v>
      </c>
      <c r="BA48" s="21">
        <f t="shared" si="57"/>
        <v>49336047.212248378</v>
      </c>
      <c r="BB48" s="21">
        <f t="shared" si="58"/>
        <v>17749314.82697589</v>
      </c>
      <c r="BC48" s="21">
        <f t="shared" si="59"/>
        <v>0</v>
      </c>
      <c r="BD48" s="21">
        <f t="shared" si="60"/>
        <v>8807528.8035727795</v>
      </c>
      <c r="BE48" s="21">
        <f t="shared" si="61"/>
        <v>2482121.7537341462</v>
      </c>
      <c r="BF48" s="21">
        <f t="shared" si="62"/>
        <v>0</v>
      </c>
      <c r="BG48" s="21">
        <f t="shared" si="63"/>
        <v>4840794250.1605234</v>
      </c>
      <c r="BI48" s="21">
        <f t="shared" si="64"/>
        <v>2526712572.344862</v>
      </c>
      <c r="BJ48" s="21">
        <f t="shared" si="65"/>
        <v>801269457.73011816</v>
      </c>
      <c r="BK48" s="21">
        <f t="shared" si="66"/>
        <v>759732.75092016452</v>
      </c>
      <c r="BL48" s="21">
        <f t="shared" si="67"/>
        <v>3250306119.0487709</v>
      </c>
      <c r="BM48" s="21">
        <f t="shared" si="68"/>
        <v>885041440.47287023</v>
      </c>
      <c r="BN48" s="21">
        <f t="shared" si="69"/>
        <v>1460583.5676160494</v>
      </c>
      <c r="BO48" s="21">
        <f t="shared" si="70"/>
        <v>6613888918.423768</v>
      </c>
      <c r="BP48" s="21">
        <f t="shared" si="71"/>
        <v>1358536018.8521006</v>
      </c>
      <c r="BQ48" s="21">
        <f t="shared" si="72"/>
        <v>976869.44612072059</v>
      </c>
      <c r="BR48" s="21">
        <f t="shared" si="73"/>
        <v>178858944.37467983</v>
      </c>
      <c r="BS48" s="21">
        <f t="shared" si="74"/>
        <v>54536550.113565214</v>
      </c>
      <c r="BT48" s="21">
        <f t="shared" si="75"/>
        <v>316403.01620746136</v>
      </c>
      <c r="BU48" s="21">
        <f t="shared" si="76"/>
        <v>210681928.61201143</v>
      </c>
      <c r="BV48" s="21">
        <f t="shared" si="77"/>
        <v>57933867.319010153</v>
      </c>
      <c r="BW48" s="21">
        <f t="shared" si="78"/>
        <v>307779.57297551027</v>
      </c>
      <c r="BX48" s="21">
        <f t="shared" si="79"/>
        <v>31324034.646959506</v>
      </c>
      <c r="BY48" s="21">
        <f t="shared" si="80"/>
        <v>8359239.7967233602</v>
      </c>
      <c r="BZ48" s="21">
        <f t="shared" si="81"/>
        <v>198493.68503023734</v>
      </c>
    </row>
    <row r="49" spans="1:78">
      <c r="A49">
        <f t="shared" si="43"/>
        <v>0.02</v>
      </c>
      <c r="B49" s="18">
        <f t="shared" si="41"/>
        <v>2063</v>
      </c>
      <c r="C49" s="21">
        <f>IF(MOD($B49,10)=0,VLOOKUP($B49,'[1]R1 Analysis'!$B$45:$X$58,23,FALSE),(VLOOKUP(CEILING($B49,10),$B$6:$R$116,COLUMN()-1,FALSE)-VLOOKUP(FLOOR($B49,10),$B$6:$R$116,COLUMN()-1,FALSE))/10+C48)</f>
        <v>23175087.588102128</v>
      </c>
      <c r="D49" s="21">
        <f>IF(MOD($B49,10)=0,VLOOKUP($B49,'[1]R1 Analysis'!$B$45:$X$58,15,FALSE),(VLOOKUP(CEILING($B49,10),$B$6:$R$116,COLUMN()-1,FALSE)-VLOOKUP(FLOOR($B49,10),$B$6:$R$116,COLUMN()-1,FALSE))/10+D48)</f>
        <v>3624846.7531949794</v>
      </c>
      <c r="E49" s="21">
        <f>IF(MOD($B49,10)=0,VLOOKUP($B49,'[1]R1 Analysis'!$B$45:$X$58,22,FALSE),(VLOOKUP(CEILING($B49,10),$B$6:$R$116,COLUMN()-1,FALSE)-VLOOKUP(FLOOR($B49,10),$B$6:$R$116,COLUMN()-1,FALSE))/10+E48)</f>
        <v>758992.85895637854</v>
      </c>
      <c r="F49" s="21">
        <f>IF(MOD($B49,10)=0,VLOOKUP($B49,'[1]R2 Analysis'!$B$45:$X$58,8,FALSE),(VLOOKUP(CEILING($B49,10),$B$6:$R$116,COLUMN()-1,FALSE)-VLOOKUP(FLOOR($B49,10),$B$6:$R$116,COLUMN()-1,FALSE))/10+F48)</f>
        <v>225910083.43847615</v>
      </c>
      <c r="G49" s="21">
        <f>IF(MOD($B49,10)=0,VLOOKUP($B49,'[1]R2 Analysis'!$B$45:$X$58,15,FALSE),(VLOOKUP(CEILING($B49,10),$B$6:$R$116,COLUMN()-1,FALSE)-VLOOKUP(FLOOR($B49,10),$B$6:$R$116,COLUMN()-1,FALSE))/10+G48)</f>
        <v>7093303.3177441871</v>
      </c>
      <c r="H49" s="21">
        <f>IF(MOD($B49,10)=0,VLOOKUP($B49,'[1]R2 Analysis'!$B$45:$X$58,22,FALSE),(VLOOKUP(CEILING($B49,10),$B$6:$R$116,COLUMN()-1,FALSE)-VLOOKUP(FLOOR($B49,10),$B$6:$R$116,COLUMN()-1,FALSE))/10+H48)</f>
        <v>1459155.6812049383</v>
      </c>
      <c r="I49" s="21">
        <f>IF(MOD($B49,10)=0,VLOOKUP($B49,'[1]R3 Analysis'!$B$45:$X$58,8,FALSE),(VLOOKUP(CEILING($B49,10),$B$6:$R$116,COLUMN()-1,FALSE)-VLOOKUP(FLOOR($B49,10),$B$6:$R$116,COLUMN()-1,FALSE))/10+I48)</f>
        <v>36936197.571612909</v>
      </c>
      <c r="J49" s="21">
        <f>IF(MOD($B49,10)=0,VLOOKUP($B49,'[1]R3 Analysis'!$B$45:$X$58,15,FALSE),(VLOOKUP(CEILING($B49,10),$B$6:$R$116,COLUMN()-1,FALSE)-VLOOKUP(FLOOR($B49,10),$B$6:$R$116,COLUMN()-1,FALSE))/10+J48)</f>
        <v>2556842.6003999999</v>
      </c>
      <c r="K49" s="21">
        <f>IF(MOD($B49,10)=0,VLOOKUP($B49,'[1]R3 Analysis'!$B$45:$X$58,22,FALSE),(VLOOKUP(CEILING($B49,10),$B$6:$R$116,COLUMN()-1,FALSE)-VLOOKUP(FLOOR($B49,10),$B$6:$R$116,COLUMN()-1,FALSE))/10+K48)</f>
        <v>975913.95577117102</v>
      </c>
      <c r="L49" s="21">
        <f>IF(MOD($B49,10)=0,VLOOKUP($B49,'[1]R4 Analysis'!$B$45:$X$58,8,FALSE),(VLOOKUP(CEILING($B49,10),$B$6:$R$116,COLUMN()-1,FALSE)-VLOOKUP(FLOOR($B49,10),$B$6:$R$116,COLUMN()-1,FALSE))/10+L48)</f>
        <v>23111713.937764425</v>
      </c>
      <c r="M49" s="21">
        <f>IF(MOD($B49,10)=0,VLOOKUP($B49,'[1]R4 Analysis'!$B$45:$X$58,15,FALSE),(VLOOKUP(CEILING($B49,10),$B$6:$R$116,COLUMN()-1,FALSE)-VLOOKUP(FLOOR($B49,10),$B$6:$R$116,COLUMN()-1,FALSE))/10+M48)</f>
        <v>861163.21956</v>
      </c>
      <c r="N49" s="21">
        <f>IF(MOD($B49,10)=0,VLOOKUP($B49,'[1]R4 Analysis'!$B$45:$X$58,22,FALSE),(VLOOKUP(CEILING($B49,10),$B$6:$R$116,COLUMN()-1,FALSE)-VLOOKUP(FLOOR($B49,10),$B$6:$R$116,COLUMN()-1,FALSE))/10+N48)</f>
        <v>316095.3720027298</v>
      </c>
      <c r="O49" s="21">
        <f>IF(MOD($B49,10)=0,VLOOKUP($B49,'[1]R5 Analysis'!$B$45:$X$58,8,FALSE),(VLOOKUP(CEILING($B49,10),$B$6:$R$116,COLUMN()-1,FALSE)-VLOOKUP(FLOOR($B49,10),$B$6:$R$116,COLUMN()-1,FALSE))/10+O48)</f>
        <v>51657075.788399994</v>
      </c>
      <c r="P49" s="21">
        <f>IF(MOD($B49,10)=0,VLOOKUP($B49,'[1]R5 Analysis'!$B$45:$X$58,15,FALSE),(VLOOKUP(CEILING($B49,10),$B$6:$R$116,COLUMN()-1,FALSE)-VLOOKUP(FLOOR($B49,10),$B$6:$R$116,COLUMN()-1,FALSE))/10+P48)</f>
        <v>740889.12958786217</v>
      </c>
      <c r="Q49" s="21">
        <f>IF(MOD($B49,10)=0,VLOOKUP($B49,'[1]R5 Analysis'!$B$45:$X$58,22,FALSE),(VLOOKUP(CEILING($B49,10),$B$6:$R$116,COLUMN()-1,FALSE)-VLOOKUP(FLOOR($B49,10),$B$6:$R$116,COLUMN()-1,FALSE))/10+Q48)</f>
        <v>307478.11135867354</v>
      </c>
      <c r="R49" s="21">
        <f>IF(MOD($B49,10)=0,VLOOKUP($B49,'[1]R6 Analysis'!$B$45:$X$58,8,FALSE),(VLOOKUP(CEILING($B49,10),$B$6:$R$116,COLUMN()-1,FALSE)-VLOOKUP(FLOOR($B49,10),$B$6:$R$116,COLUMN()-1,FALSE))/10+R48)</f>
        <v>2941850.97315</v>
      </c>
      <c r="S49" s="21">
        <f>IF(MOD($B49,10)=0,VLOOKUP($B49,'[1]R6 Analysis'!$B$45:$X$58,15,FALSE),(VLOOKUP(CEILING($B49,10),$B$6:$T$116,COLUMN()-1,FALSE)-VLOOKUP(FLOOR($B49,10),$B$6:$T$116,COLUMN()-1,FALSE))/10+S48)</f>
        <v>360930.94107</v>
      </c>
      <c r="T49" s="21">
        <f>IF(MOD($B49,10)=0,VLOOKUP($B49,'[1]R6 Analysis'!$B$45:$X$58,22,FALSE),(VLOOKUP(CEILING($B49,10),$B$6:$T$116,COLUMN()-1,FALSE)-VLOOKUP(FLOOR($B49,10),$B$6:$T$116,COLUMN()-1,FALSE))/10+T48)</f>
        <v>198299.28862332209</v>
      </c>
      <c r="U49" s="21">
        <f t="shared" si="40"/>
        <v>382985920.52697992</v>
      </c>
      <c r="V49" s="10">
        <f>HLOOKUP(V$5,$AC$1:$AF$3,2,FALSE)*INDEX('Pop and Housing Units'!$J$4:$Q$115,MATCH('Relocation Components'!$B49,'Pop and Housing Units'!$Q$4:$Q$115,0),MATCH('Relocation Components'!V$4,'Pop and Housing Units'!$J$4:$Q$4,0))*HLOOKUP(V$4,$V$1:$AA$2,2,FALSE)*'Number of Hazard Events'!C49*HLOOKUP(V$4,Assumptions!$B$2:$H$3,2,FALSE)</f>
        <v>1781464133.8571684</v>
      </c>
      <c r="W49" s="10">
        <f>HLOOKUP(W$5,$AC$1:$AF$3,2,FALSE)*INDEX('Pop and Housing Units'!$J$4:$Q$115,MATCH('Relocation Components'!$B49,'Pop and Housing Units'!$Q$4:$Q$115,0),MATCH('Relocation Components'!W$4,'Pop and Housing Units'!$J$4:$Q$4,0))*HLOOKUP(W$4,$V$1:$AA$2,2,FALSE)*'Number of Hazard Events'!D49*HLOOKUP(W$4,Assumptions!$B$2:$H$3,2,FALSE)</f>
        <v>567593112.82490242</v>
      </c>
      <c r="X49" s="10">
        <f>HLOOKUP(X$5,$AC$1:$AF$3,2,FALSE)*INDEX('Pop and Housing Units'!$J$4:$Q$115,MATCH('Relocation Components'!$B49,'Pop and Housing Units'!$Q$4:$Q$115,0),MATCH('Relocation Components'!X$4,'Pop and Housing Units'!$J$4:$Q$4,0))*HLOOKUP(X$4,$V$1:$AA$2,2,FALSE)*'Number of Hazard Events'!E49*HLOOKUP(X$4,Assumptions!$B$2:$H$3,2,FALSE)</f>
        <v>0</v>
      </c>
      <c r="Y49" s="10">
        <f>HLOOKUP(Y$5,$AC$1:$AF$3,2,FALSE)*INDEX('Pop and Housing Units'!$J$4:$Q$115,MATCH('Relocation Components'!$B49,'Pop and Housing Units'!$Q$4:$Q$115,0),MATCH('Relocation Components'!Y$4,'Pop and Housing Units'!$J$4:$Q$4,0))*HLOOKUP(Y$4,$V$1:$AA$2,2,FALSE)*'Number of Hazard Events'!F49*HLOOKUP(Y$4,Assumptions!$B$2:$H$3,2,FALSE)</f>
        <v>2143876225.4793997</v>
      </c>
      <c r="Z49" s="10">
        <f>HLOOKUP(Z$5,$AC$1:$AF$3,2,FALSE)*INDEX('Pop and Housing Units'!$J$4:$Q$115,MATCH('Relocation Components'!$B49,'Pop and Housing Units'!$Q$4:$Q$115,0),MATCH('Relocation Components'!Z$4,'Pop and Housing Units'!$J$4:$Q$4,0))*HLOOKUP(Z$4,$V$1:$AA$2,2,FALSE)*'Number of Hazard Events'!G49*HLOOKUP(Z$4,Assumptions!$B$2:$H$3,2,FALSE)</f>
        <v>622345470.6310668</v>
      </c>
      <c r="AA49" s="10">
        <f>HLOOKUP(AA$5,$AC$1:$AF$3,2,FALSE)*INDEX('Pop and Housing Units'!$J$4:$Q$115,MATCH('Relocation Components'!$B49,'Pop and Housing Units'!$Q$4:$Q$115,0),MATCH('Relocation Components'!AA$4,'Pop and Housing Units'!$J$4:$Q$4,0))*HLOOKUP(AA$4,$V$1:$AA$2,2,FALSE)*'Number of Hazard Events'!H49*HLOOKUP(AA$4,Assumptions!$B$2:$H$3,2,FALSE)</f>
        <v>0</v>
      </c>
      <c r="AB49" s="10">
        <f>HLOOKUP(AB$5,$AC$1:$AF$3,2,FALSE)*INDEX('Pop and Housing Units'!$J$4:$Q$115,MATCH('Relocation Components'!$B49,'Pop and Housing Units'!$Q$4:$Q$115,0),MATCH('Relocation Components'!AB$4,'Pop and Housing Units'!$J$4:$Q$4,0))*HLOOKUP(AB$4,$V$1:$AA$2,2,FALSE)*'Number of Hazard Events'!I49*HLOOKUP(AB$4,Assumptions!$B$2:$H$3,2,FALSE)</f>
        <v>4679362785.9037361</v>
      </c>
      <c r="AC49" s="10">
        <f>HLOOKUP(AC$5,$AC$1:$AF$3,2,FALSE)*INDEX('Pop and Housing Units'!$J$4:$Q$115,MATCH('Relocation Components'!$B49,'Pop and Housing Units'!$Q$4:$Q$115,0),MATCH('Relocation Components'!AC$4,'Pop and Housing Units'!$J$4:$Q$4,0))*HLOOKUP(AC$4,$V$1:$AA$2,2,FALSE)*'Number of Hazard Events'!J49*HLOOKUP(AC$4,Assumptions!$B$2:$H$3,2,FALSE)</f>
        <v>964759514.57689512</v>
      </c>
      <c r="AD49" s="10">
        <f>HLOOKUP(AD$5,$AC$1:$AF$3,2,FALSE)*INDEX('Pop and Housing Units'!$J$4:$Q$115,MATCH('Relocation Components'!$B49,'Pop and Housing Units'!$Q$4:$Q$115,0),MATCH('Relocation Components'!AD$4,'Pop and Housing Units'!$J$4:$Q$4,0))*HLOOKUP(AD$4,$V$1:$AA$2,2,FALSE)*'Number of Hazard Events'!K49*HLOOKUP(AD$4,Assumptions!$B$2:$H$3,2,FALSE)</f>
        <v>0</v>
      </c>
      <c r="AE49" s="10">
        <f>HLOOKUP(AE$5,$AC$1:$AF$3,2,FALSE)*INDEX('Pop and Housing Units'!$J$4:$Q$115,MATCH('Relocation Components'!$B49,'Pop and Housing Units'!$Q$4:$Q$115,0),MATCH('Relocation Components'!AE$4,'Pop and Housing Units'!$J$4:$Q$4,0))*HLOOKUP(AE$4,$V$1:$AA$2,2,FALSE)*'Number of Hazard Events'!L49*HLOOKUP(AE$4,Assumptions!$B$2:$H$3,2,FALSE)</f>
        <v>107964067.39345422</v>
      </c>
      <c r="AF49" s="10">
        <f>HLOOKUP(AF$5,$AC$1:$AF$3,2,FALSE)*INDEX('Pop and Housing Units'!$J$4:$Q$115,MATCH('Relocation Components'!$B49,'Pop and Housing Units'!$Q$4:$Q$115,0),MATCH('Relocation Components'!AF$4,'Pop and Housing Units'!$J$4:$Q$4,0))*HLOOKUP(AF$4,$V$1:$AA$2,2,FALSE)*'Number of Hazard Events'!M49*HLOOKUP(AF$4,Assumptions!$B$2:$H$3,2,FALSE)</f>
        <v>37215717.48990529</v>
      </c>
      <c r="AG49" s="10">
        <f>HLOOKUP(AG$5,$AC$1:$AF$3,2,FALSE)*INDEX('Pop and Housing Units'!$J$4:$Q$115,MATCH('Relocation Components'!$B49,'Pop and Housing Units'!$Q$4:$Q$115,0),MATCH('Relocation Components'!AG$4,'Pop and Housing Units'!$J$4:$Q$4,0))*HLOOKUP(AG$4,$V$1:$AA$2,2,FALSE)*'Number of Hazard Events'!N49*HLOOKUP(AG$4,Assumptions!$B$2:$H$3,2,FALSE)</f>
        <v>0</v>
      </c>
      <c r="AH49" s="10">
        <f>HLOOKUP(AH$5,$AC$1:$AF$3,2,FALSE)*INDEX('Pop and Housing Units'!$J$4:$Q$115,MATCH('Relocation Components'!$B49,'Pop and Housing Units'!$Q$4:$Q$115,0),MATCH('Relocation Components'!AH$4,'Pop and Housing Units'!$J$4:$Q$4,0))*HLOOKUP(AH$4,$V$1:$AA$2,2,FALSE)*'Number of Hazard Events'!O49*HLOOKUP(AH$4,Assumptions!$B$2:$H$3,2,FALSE)</f>
        <v>110269897.51637417</v>
      </c>
      <c r="AI49" s="10">
        <f>HLOOKUP(AI$5,$AC$1:$AF$3,2,FALSE)*INDEX('Pop and Housing Units'!$J$4:$Q$115,MATCH('Relocation Components'!$B49,'Pop and Housing Units'!$Q$4:$Q$115,0),MATCH('Relocation Components'!AI$4,'Pop and Housing Units'!$J$4:$Q$4,0))*HLOOKUP(AI$4,$V$1:$AA$2,2,FALSE)*'Number of Hazard Events'!P49*HLOOKUP(AI$4,Assumptions!$B$2:$H$3,2,FALSE)</f>
        <v>39672204.898637906</v>
      </c>
      <c r="AJ49" s="10">
        <f>HLOOKUP(AJ$5,$AC$1:$AF$3,2,FALSE)*INDEX('Pop and Housing Units'!$J$4:$Q$115,MATCH('Relocation Components'!$B49,'Pop and Housing Units'!$Q$4:$Q$115,0),MATCH('Relocation Components'!AJ$4,'Pop and Housing Units'!$J$4:$Q$4,0))*HLOOKUP(AJ$4,$V$1:$AA$2,2,FALSE)*'Number of Hazard Events'!Q49*HLOOKUP(AJ$4,Assumptions!$B$2:$H$3,2,FALSE)</f>
        <v>0</v>
      </c>
      <c r="AK49" s="10">
        <f>HLOOKUP(AK$5,$AC$1:$AF$3,2,FALSE)*INDEX('Pop and Housing Units'!$J$4:$Q$115,MATCH('Relocation Components'!$B49,'Pop and Housing Units'!$Q$4:$Q$115,0),MATCH('Relocation Components'!AK$4,'Pop and Housing Units'!$J$4:$Q$4,0))*HLOOKUP(AK$4,$V$1:$AA$2,2,FALSE)*'Number of Hazard Events'!R49*HLOOKUP(AK$4,Assumptions!$B$2:$H$3,2,FALSE)</f>
        <v>19751812.669549081</v>
      </c>
      <c r="AL49" s="10">
        <f>HLOOKUP(AL$5,$AC$1:$AF$3,2,FALSE)*INDEX('Pop and Housing Units'!$J$4:$Q$115,MATCH('Relocation Components'!$B49,'Pop and Housing Units'!$Q$4:$Q$115,0),MATCH('Relocation Components'!AL$4,'Pop and Housing Units'!$J$4:$Q$4,0))*HLOOKUP(AL$4,$V$1:$AA$2,2,FALSE)*'Number of Hazard Events'!S49*HLOOKUP(AL$4,Assumptions!$B$2:$H$3,2,FALSE)</f>
        <v>5565335.6229538657</v>
      </c>
      <c r="AM49" s="10">
        <f>HLOOKUP(AM$5,$AC$1:$AF$3,2,FALSE)*INDEX('Pop and Housing Units'!$J$4:$Q$115,MATCH('Relocation Components'!$B49,'Pop and Housing Units'!$Q$4:$Q$115,0),MATCH('Relocation Components'!AM$4,'Pop and Housing Units'!$J$4:$Q$4,0))*HLOOKUP(AM$4,$V$1:$AA$2,2,FALSE)*'Number of Hazard Events'!T49*HLOOKUP(AM$4,Assumptions!$B$2:$H$3,2,FALSE)</f>
        <v>0</v>
      </c>
      <c r="AN49" s="21">
        <f t="shared" si="44"/>
        <v>11079840278.864042</v>
      </c>
      <c r="AO49" s="21">
        <f t="shared" si="45"/>
        <v>801658860.23572576</v>
      </c>
      <c r="AP49" s="21">
        <f t="shared" si="46"/>
        <v>255416900.77120608</v>
      </c>
      <c r="AQ49" s="21">
        <f t="shared" si="47"/>
        <v>0</v>
      </c>
      <c r="AR49" s="21">
        <f t="shared" si="48"/>
        <v>964744301.46572983</v>
      </c>
      <c r="AS49" s="21">
        <f t="shared" si="49"/>
        <v>280055461.78398007</v>
      </c>
      <c r="AT49" s="21">
        <f t="shared" si="50"/>
        <v>0</v>
      </c>
      <c r="AU49" s="21">
        <f t="shared" si="51"/>
        <v>2105713253.6566813</v>
      </c>
      <c r="AV49" s="21">
        <f t="shared" si="52"/>
        <v>434141781.5596028</v>
      </c>
      <c r="AW49" s="21">
        <f t="shared" si="53"/>
        <v>0</v>
      </c>
      <c r="AX49" s="21">
        <f t="shared" si="54"/>
        <v>48583830.327054404</v>
      </c>
      <c r="AY49" s="21">
        <f t="shared" si="55"/>
        <v>16747072.870457381</v>
      </c>
      <c r="AZ49" s="21">
        <f t="shared" si="56"/>
        <v>0</v>
      </c>
      <c r="BA49" s="21">
        <f t="shared" si="57"/>
        <v>49621453.882368378</v>
      </c>
      <c r="BB49" s="21">
        <f t="shared" si="58"/>
        <v>17852492.204387058</v>
      </c>
      <c r="BC49" s="21">
        <f t="shared" si="59"/>
        <v>0</v>
      </c>
      <c r="BD49" s="21">
        <f t="shared" si="60"/>
        <v>8888315.7012970876</v>
      </c>
      <c r="BE49" s="21">
        <f t="shared" si="61"/>
        <v>2504401.0303292396</v>
      </c>
      <c r="BF49" s="21">
        <f t="shared" si="62"/>
        <v>0</v>
      </c>
      <c r="BG49" s="21">
        <f t="shared" si="63"/>
        <v>4985928125.4888182</v>
      </c>
      <c r="BI49" s="21">
        <f t="shared" si="64"/>
        <v>2606298081.6809964</v>
      </c>
      <c r="BJ49" s="21">
        <f t="shared" si="65"/>
        <v>826634860.34930336</v>
      </c>
      <c r="BK49" s="21">
        <f t="shared" si="66"/>
        <v>758992.85895637854</v>
      </c>
      <c r="BL49" s="21">
        <f t="shared" si="67"/>
        <v>3334530610.3836055</v>
      </c>
      <c r="BM49" s="21">
        <f t="shared" si="68"/>
        <v>909494235.73279107</v>
      </c>
      <c r="BN49" s="21">
        <f t="shared" si="69"/>
        <v>1459155.6812049383</v>
      </c>
      <c r="BO49" s="21">
        <f t="shared" si="70"/>
        <v>6822012237.1320305</v>
      </c>
      <c r="BP49" s="21">
        <f t="shared" si="71"/>
        <v>1401458138.7368979</v>
      </c>
      <c r="BQ49" s="21">
        <f t="shared" si="72"/>
        <v>975913.95577117102</v>
      </c>
      <c r="BR49" s="21">
        <f t="shared" si="73"/>
        <v>179659611.65827307</v>
      </c>
      <c r="BS49" s="21">
        <f t="shared" si="74"/>
        <v>54823953.579922669</v>
      </c>
      <c r="BT49" s="21">
        <f t="shared" si="75"/>
        <v>316095.3720027298</v>
      </c>
      <c r="BU49" s="21">
        <f t="shared" si="76"/>
        <v>211548427.18714255</v>
      </c>
      <c r="BV49" s="21">
        <f t="shared" si="77"/>
        <v>58265586.232612818</v>
      </c>
      <c r="BW49" s="21">
        <f t="shared" si="78"/>
        <v>307478.11135867354</v>
      </c>
      <c r="BX49" s="21">
        <f t="shared" si="79"/>
        <v>31581979.343996167</v>
      </c>
      <c r="BY49" s="21">
        <f t="shared" si="80"/>
        <v>8430667.5943531059</v>
      </c>
      <c r="BZ49" s="21">
        <f t="shared" si="81"/>
        <v>198299.28862332209</v>
      </c>
    </row>
    <row r="50" spans="1:78">
      <c r="A50">
        <f t="shared" si="43"/>
        <v>0.02</v>
      </c>
      <c r="B50" s="18">
        <f t="shared" si="41"/>
        <v>2064</v>
      </c>
      <c r="C50" s="21">
        <f>IF(MOD($B50,10)=0,VLOOKUP($B50,'[1]R1 Analysis'!$B$45:$X$58,23,FALSE),(VLOOKUP(CEILING($B50,10),$B$6:$R$116,COLUMN()-1,FALSE)-VLOOKUP(FLOOR($B50,10),$B$6:$R$116,COLUMN()-1,FALSE))/10+C49)</f>
        <v>23151961.178249393</v>
      </c>
      <c r="D50" s="21">
        <f>IF(MOD($B50,10)=0,VLOOKUP($B50,'[1]R1 Analysis'!$B$45:$X$58,15,FALSE),(VLOOKUP(CEILING($B50,10),$B$6:$R$116,COLUMN()-1,FALSE)-VLOOKUP(FLOOR($B50,10),$B$6:$R$116,COLUMN()-1,FALSE))/10+D49)</f>
        <v>3621245.2216198761</v>
      </c>
      <c r="E50" s="21">
        <f>IF(MOD($B50,10)=0,VLOOKUP($B50,'[1]R1 Analysis'!$B$45:$X$58,22,FALSE),(VLOOKUP(CEILING($B50,10),$B$6:$R$116,COLUMN()-1,FALSE)-VLOOKUP(FLOOR($B50,10),$B$6:$R$116,COLUMN()-1,FALSE))/10+E49)</f>
        <v>758252.96699259256</v>
      </c>
      <c r="F50" s="21">
        <f>IF(MOD($B50,10)=0,VLOOKUP($B50,'[1]R2 Analysis'!$B$45:$X$58,8,FALSE),(VLOOKUP(CEILING($B50,10),$B$6:$R$116,COLUMN()-1,FALSE)-VLOOKUP(FLOOR($B50,10),$B$6:$R$116,COLUMN()-1,FALSE))/10+F49)</f>
        <v>225699999.6659047</v>
      </c>
      <c r="G50" s="21">
        <f>IF(MOD($B50,10)=0,VLOOKUP($B50,'[1]R2 Analysis'!$B$45:$X$58,15,FALSE),(VLOOKUP(CEILING($B50,10),$B$6:$R$116,COLUMN()-1,FALSE)-VLOOKUP(FLOOR($B50,10),$B$6:$R$116,COLUMN()-1,FALSE))/10+G49)</f>
        <v>7086296.9314883733</v>
      </c>
      <c r="H50" s="21">
        <f>IF(MOD($B50,10)=0,VLOOKUP($B50,'[1]R2 Analysis'!$B$45:$X$58,22,FALSE),(VLOOKUP(CEILING($B50,10),$B$6:$R$116,COLUMN()-1,FALSE)-VLOOKUP(FLOOR($B50,10),$B$6:$R$116,COLUMN()-1,FALSE))/10+H49)</f>
        <v>1457727.7947938272</v>
      </c>
      <c r="I50" s="21">
        <f>IF(MOD($B50,10)=0,VLOOKUP($B50,'[1]R3 Analysis'!$B$45:$X$58,8,FALSE),(VLOOKUP(CEILING($B50,10),$B$6:$R$116,COLUMN()-1,FALSE)-VLOOKUP(FLOOR($B50,10),$B$6:$R$116,COLUMN()-1,FALSE))/10+I49)</f>
        <v>36899627.07896775</v>
      </c>
      <c r="J50" s="21">
        <f>IF(MOD($B50,10)=0,VLOOKUP($B50,'[1]R3 Analysis'!$B$45:$X$58,15,FALSE),(VLOOKUP(CEILING($B50,10),$B$6:$R$116,COLUMN()-1,FALSE)-VLOOKUP(FLOOR($B50,10),$B$6:$R$116,COLUMN()-1,FALSE))/10+J49)</f>
        <v>2554325.4791999999</v>
      </c>
      <c r="K50" s="21">
        <f>IF(MOD($B50,10)=0,VLOOKUP($B50,'[1]R3 Analysis'!$B$45:$X$58,22,FALSE),(VLOOKUP(CEILING($B50,10),$B$6:$R$116,COLUMN()-1,FALSE)-VLOOKUP(FLOOR($B50,10),$B$6:$R$116,COLUMN()-1,FALSE))/10+K49)</f>
        <v>974958.46542162145</v>
      </c>
      <c r="L50" s="21">
        <f>IF(MOD($B50,10)=0,VLOOKUP($B50,'[1]R4 Analysis'!$B$45:$X$58,8,FALSE),(VLOOKUP(CEILING($B50,10),$B$6:$R$116,COLUMN()-1,FALSE)-VLOOKUP(FLOOR($B50,10),$B$6:$R$116,COLUMN()-1,FALSE))/10+L49)</f>
        <v>23087763.975134619</v>
      </c>
      <c r="M50" s="21">
        <f>IF(MOD($B50,10)=0,VLOOKUP($B50,'[1]R4 Analysis'!$B$45:$X$58,15,FALSE),(VLOOKUP(CEILING($B50,10),$B$6:$R$116,COLUMN()-1,FALSE)-VLOOKUP(FLOOR($B50,10),$B$6:$R$116,COLUMN()-1,FALSE))/10+M49)</f>
        <v>860334.77971434349</v>
      </c>
      <c r="N50" s="21">
        <f>IF(MOD($B50,10)=0,VLOOKUP($B50,'[1]R4 Analysis'!$B$45:$X$58,22,FALSE),(VLOOKUP(CEILING($B50,10),$B$6:$R$116,COLUMN()-1,FALSE)-VLOOKUP(FLOOR($B50,10),$B$6:$R$116,COLUMN()-1,FALSE))/10+N49)</f>
        <v>315787.72779799823</v>
      </c>
      <c r="O50" s="21">
        <f>IF(MOD($B50,10)=0,VLOOKUP($B50,'[1]R5 Analysis'!$B$45:$X$58,8,FALSE),(VLOOKUP(CEILING($B50,10),$B$6:$R$116,COLUMN()-1,FALSE)-VLOOKUP(FLOOR($B50,10),$B$6:$R$116,COLUMN()-1,FALSE))/10+O49)</f>
        <v>51603930.648699991</v>
      </c>
      <c r="P50" s="21">
        <f>IF(MOD($B50,10)=0,VLOOKUP($B50,'[1]R5 Analysis'!$B$45:$X$58,15,FALSE),(VLOOKUP(CEILING($B50,10),$B$6:$R$116,COLUMN()-1,FALSE)-VLOOKUP(FLOOR($B50,10),$B$6:$R$116,COLUMN()-1,FALSE))/10+P49)</f>
        <v>740147.6048656553</v>
      </c>
      <c r="Q50" s="21">
        <f>IF(MOD($B50,10)=0,VLOOKUP($B50,'[1]R5 Analysis'!$B$45:$X$58,22,FALSE),(VLOOKUP(CEILING($B50,10),$B$6:$R$116,COLUMN()-1,FALSE)-VLOOKUP(FLOOR($B50,10),$B$6:$R$116,COLUMN()-1,FALSE))/10+Q49)</f>
        <v>307176.64974183682</v>
      </c>
      <c r="R50" s="21">
        <f>IF(MOD($B50,10)=0,VLOOKUP($B50,'[1]R6 Analysis'!$B$45:$X$58,8,FALSE),(VLOOKUP(CEILING($B50,10),$B$6:$R$116,COLUMN()-1,FALSE)-VLOOKUP(FLOOR($B50,10),$B$6:$R$116,COLUMN()-1,FALSE))/10+R49)</f>
        <v>2939482.333075</v>
      </c>
      <c r="S50" s="21">
        <f>IF(MOD($B50,10)=0,VLOOKUP($B50,'[1]R6 Analysis'!$B$45:$X$58,15,FALSE),(VLOOKUP(CEILING($B50,10),$B$6:$T$116,COLUMN()-1,FALSE)-VLOOKUP(FLOOR($B50,10),$B$6:$T$116,COLUMN()-1,FALSE))/10+S49)</f>
        <v>360569.95856</v>
      </c>
      <c r="T50" s="21">
        <f>IF(MOD($B50,10)=0,VLOOKUP($B50,'[1]R6 Analysis'!$B$45:$X$58,22,FALSE),(VLOOKUP(CEILING($B50,10),$B$6:$T$116,COLUMN()-1,FALSE)-VLOOKUP(FLOOR($B50,10),$B$6:$T$116,COLUMN()-1,FALSE))/10+T49)</f>
        <v>198104.89221640685</v>
      </c>
      <c r="U50" s="21">
        <f t="shared" si="40"/>
        <v>382617693.35244393</v>
      </c>
      <c r="V50" s="10">
        <f>HLOOKUP(V$5,$AC$1:$AF$3,2,FALSE)*INDEX('Pop and Housing Units'!$J$4:$Q$115,MATCH('Relocation Components'!$B50,'Pop and Housing Units'!$Q$4:$Q$115,0),MATCH('Relocation Components'!V$4,'Pop and Housing Units'!$J$4:$Q$4,0))*HLOOKUP(V$4,$V$1:$AA$2,2,FALSE)*'Number of Hazard Events'!C50*HLOOKUP(V$4,Assumptions!$B$2:$H$3,2,FALSE)</f>
        <v>1839081946.7802646</v>
      </c>
      <c r="W50" s="10">
        <f>HLOOKUP(W$5,$AC$1:$AF$3,2,FALSE)*INDEX('Pop and Housing Units'!$J$4:$Q$115,MATCH('Relocation Components'!$B50,'Pop and Housing Units'!$Q$4:$Q$115,0),MATCH('Relocation Components'!W$4,'Pop and Housing Units'!$J$4:$Q$4,0))*HLOOKUP(W$4,$V$1:$AA$2,2,FALSE)*'Number of Hazard Events'!D50*HLOOKUP(W$4,Assumptions!$B$2:$H$3,2,FALSE)</f>
        <v>585954328.07355213</v>
      </c>
      <c r="X50" s="10">
        <f>HLOOKUP(X$5,$AC$1:$AF$3,2,FALSE)*INDEX('Pop and Housing Units'!$J$4:$Q$115,MATCH('Relocation Components'!$B50,'Pop and Housing Units'!$Q$4:$Q$115,0),MATCH('Relocation Components'!X$4,'Pop and Housing Units'!$J$4:$Q$4,0))*HLOOKUP(X$4,$V$1:$AA$2,2,FALSE)*'Number of Hazard Events'!E50*HLOOKUP(X$4,Assumptions!$B$2:$H$3,2,FALSE)</f>
        <v>0</v>
      </c>
      <c r="Y50" s="10">
        <f>HLOOKUP(Y$5,$AC$1:$AF$3,2,FALSE)*INDEX('Pop and Housing Units'!$J$4:$Q$115,MATCH('Relocation Components'!$B50,'Pop and Housing Units'!$Q$4:$Q$115,0),MATCH('Relocation Components'!Y$4,'Pop and Housing Units'!$J$4:$Q$4,0))*HLOOKUP(Y$4,$V$1:$AA$2,2,FALSE)*'Number of Hazard Events'!F50*HLOOKUP(Y$4,Assumptions!$B$2:$H$3,2,FALSE)</f>
        <v>2205000686.2904525</v>
      </c>
      <c r="Z50" s="10">
        <f>HLOOKUP(Z$5,$AC$1:$AF$3,2,FALSE)*INDEX('Pop and Housing Units'!$J$4:$Q$115,MATCH('Relocation Components'!$B50,'Pop and Housing Units'!$Q$4:$Q$115,0),MATCH('Relocation Components'!Z$4,'Pop and Housing Units'!$J$4:$Q$4,0))*HLOOKUP(Z$4,$V$1:$AA$2,2,FALSE)*'Number of Hazard Events'!G50*HLOOKUP(Z$4,Assumptions!$B$2:$H$3,2,FALSE)</f>
        <v>640052246.99318457</v>
      </c>
      <c r="AA50" s="10">
        <f>HLOOKUP(AA$5,$AC$1:$AF$3,2,FALSE)*INDEX('Pop and Housing Units'!$J$4:$Q$115,MATCH('Relocation Components'!$B50,'Pop and Housing Units'!$Q$4:$Q$115,0),MATCH('Relocation Components'!AA$4,'Pop and Housing Units'!$J$4:$Q$4,0))*HLOOKUP(AA$4,$V$1:$AA$2,2,FALSE)*'Number of Hazard Events'!H50*HLOOKUP(AA$4,Assumptions!$B$2:$H$3,2,FALSE)</f>
        <v>0</v>
      </c>
      <c r="AB50" s="10">
        <f>HLOOKUP(AB$5,$AC$1:$AF$3,2,FALSE)*INDEX('Pop and Housing Units'!$J$4:$Q$115,MATCH('Relocation Components'!$B50,'Pop and Housing Units'!$Q$4:$Q$115,0),MATCH('Relocation Components'!AB$4,'Pop and Housing Units'!$J$4:$Q$4,0))*HLOOKUP(AB$4,$V$1:$AA$2,2,FALSE)*'Number of Hazard Events'!I50*HLOOKUP(AB$4,Assumptions!$B$2:$H$3,2,FALSE)</f>
        <v>4830022519.8219347</v>
      </c>
      <c r="AC50" s="10">
        <f>HLOOKUP(AC$5,$AC$1:$AF$3,2,FALSE)*INDEX('Pop and Housing Units'!$J$4:$Q$115,MATCH('Relocation Components'!$B50,'Pop and Housing Units'!$Q$4:$Q$115,0),MATCH('Relocation Components'!AC$4,'Pop and Housing Units'!$J$4:$Q$4,0))*HLOOKUP(AC$4,$V$1:$AA$2,2,FALSE)*'Number of Hazard Events'!J50*HLOOKUP(AC$4,Assumptions!$B$2:$H$3,2,FALSE)</f>
        <v>995827140.53375256</v>
      </c>
      <c r="AD50" s="10">
        <f>HLOOKUP(AD$5,$AC$1:$AF$3,2,FALSE)*INDEX('Pop and Housing Units'!$J$4:$Q$115,MATCH('Relocation Components'!$B50,'Pop and Housing Units'!$Q$4:$Q$115,0),MATCH('Relocation Components'!AD$4,'Pop and Housing Units'!$J$4:$Q$4,0))*HLOOKUP(AD$4,$V$1:$AA$2,2,FALSE)*'Number of Hazard Events'!K50*HLOOKUP(AD$4,Assumptions!$B$2:$H$3,2,FALSE)</f>
        <v>0</v>
      </c>
      <c r="AE50" s="10">
        <f>HLOOKUP(AE$5,$AC$1:$AF$3,2,FALSE)*INDEX('Pop and Housing Units'!$J$4:$Q$115,MATCH('Relocation Components'!$B50,'Pop and Housing Units'!$Q$4:$Q$115,0),MATCH('Relocation Components'!AE$4,'Pop and Housing Units'!$J$4:$Q$4,0))*HLOOKUP(AE$4,$V$1:$AA$2,2,FALSE)*'Number of Hazard Events'!L50*HLOOKUP(AE$4,Assumptions!$B$2:$H$3,2,FALSE)</f>
        <v>108531359.87132779</v>
      </c>
      <c r="AF50" s="10">
        <f>HLOOKUP(AF$5,$AC$1:$AF$3,2,FALSE)*INDEX('Pop and Housing Units'!$J$4:$Q$115,MATCH('Relocation Components'!$B50,'Pop and Housing Units'!$Q$4:$Q$115,0),MATCH('Relocation Components'!AF$4,'Pop and Housing Units'!$J$4:$Q$4,0))*HLOOKUP(AF$4,$V$1:$AA$2,2,FALSE)*'Number of Hazard Events'!M50*HLOOKUP(AF$4,Assumptions!$B$2:$H$3,2,FALSE)</f>
        <v>37414047.212074317</v>
      </c>
      <c r="AG50" s="10">
        <f>HLOOKUP(AG$5,$AC$1:$AF$3,2,FALSE)*INDEX('Pop and Housing Units'!$J$4:$Q$115,MATCH('Relocation Components'!$B50,'Pop and Housing Units'!$Q$4:$Q$115,0),MATCH('Relocation Components'!AG$4,'Pop and Housing Units'!$J$4:$Q$4,0))*HLOOKUP(AG$4,$V$1:$AA$2,2,FALSE)*'Number of Hazard Events'!N50*HLOOKUP(AG$4,Assumptions!$B$2:$H$3,2,FALSE)</f>
        <v>0</v>
      </c>
      <c r="AH50" s="10">
        <f>HLOOKUP(AH$5,$AC$1:$AF$3,2,FALSE)*INDEX('Pop and Housing Units'!$J$4:$Q$115,MATCH('Relocation Components'!$B50,'Pop and Housing Units'!$Q$4:$Q$115,0),MATCH('Relocation Components'!AH$4,'Pop and Housing Units'!$J$4:$Q$4,0))*HLOOKUP(AH$4,$V$1:$AA$2,2,FALSE)*'Number of Hazard Events'!O50*HLOOKUP(AH$4,Assumptions!$B$2:$H$3,2,FALSE)</f>
        <v>110902597.6989243</v>
      </c>
      <c r="AI50" s="10">
        <f>HLOOKUP(AI$5,$AC$1:$AF$3,2,FALSE)*INDEX('Pop and Housing Units'!$J$4:$Q$115,MATCH('Relocation Components'!$B50,'Pop and Housing Units'!$Q$4:$Q$115,0),MATCH('Relocation Components'!AI$4,'Pop and Housing Units'!$J$4:$Q$4,0))*HLOOKUP(AI$4,$V$1:$AA$2,2,FALSE)*'Number of Hazard Events'!P50*HLOOKUP(AI$4,Assumptions!$B$2:$H$3,2,FALSE)</f>
        <v>39900950.057795264</v>
      </c>
      <c r="AJ50" s="10">
        <f>HLOOKUP(AJ$5,$AC$1:$AF$3,2,FALSE)*INDEX('Pop and Housing Units'!$J$4:$Q$115,MATCH('Relocation Components'!$B50,'Pop and Housing Units'!$Q$4:$Q$115,0),MATCH('Relocation Components'!AJ$4,'Pop and Housing Units'!$J$4:$Q$4,0))*HLOOKUP(AJ$4,$V$1:$AA$2,2,FALSE)*'Number of Hazard Events'!Q50*HLOOKUP(AJ$4,Assumptions!$B$2:$H$3,2,FALSE)</f>
        <v>0</v>
      </c>
      <c r="AK50" s="10">
        <f>HLOOKUP(AK$5,$AC$1:$AF$3,2,FALSE)*INDEX('Pop and Housing Units'!$J$4:$Q$115,MATCH('Relocation Components'!$B50,'Pop and Housing Units'!$Q$4:$Q$115,0),MATCH('Relocation Components'!AK$4,'Pop and Housing Units'!$J$4:$Q$4,0))*HLOOKUP(AK$4,$V$1:$AA$2,2,FALSE)*'Number of Hazard Events'!R50*HLOOKUP(AK$4,Assumptions!$B$2:$H$3,2,FALSE)</f>
        <v>19933020.481136784</v>
      </c>
      <c r="AL50" s="10">
        <f>HLOOKUP(AL$5,$AC$1:$AF$3,2,FALSE)*INDEX('Pop and Housing Units'!$J$4:$Q$115,MATCH('Relocation Components'!$B50,'Pop and Housing Units'!$Q$4:$Q$115,0),MATCH('Relocation Components'!AL$4,'Pop and Housing Units'!$J$4:$Q$4,0))*HLOOKUP(AL$4,$V$1:$AA$2,2,FALSE)*'Number of Hazard Events'!S50*HLOOKUP(AL$4,Assumptions!$B$2:$H$3,2,FALSE)</f>
        <v>5615297.3087876048</v>
      </c>
      <c r="AM50" s="10">
        <f>HLOOKUP(AM$5,$AC$1:$AF$3,2,FALSE)*INDEX('Pop and Housing Units'!$J$4:$Q$115,MATCH('Relocation Components'!$B50,'Pop and Housing Units'!$Q$4:$Q$115,0),MATCH('Relocation Components'!AM$4,'Pop and Housing Units'!$J$4:$Q$4,0))*HLOOKUP(AM$4,$V$1:$AA$2,2,FALSE)*'Number of Hazard Events'!T50*HLOOKUP(AM$4,Assumptions!$B$2:$H$3,2,FALSE)</f>
        <v>0</v>
      </c>
      <c r="AN50" s="21">
        <f t="shared" si="44"/>
        <v>11418236141.123188</v>
      </c>
      <c r="AO50" s="21">
        <f t="shared" si="45"/>
        <v>827586876.05111909</v>
      </c>
      <c r="AP50" s="21">
        <f t="shared" si="46"/>
        <v>263679447.63309845</v>
      </c>
      <c r="AQ50" s="21">
        <f t="shared" si="47"/>
        <v>0</v>
      </c>
      <c r="AR50" s="21">
        <f t="shared" si="48"/>
        <v>992250308.83070362</v>
      </c>
      <c r="AS50" s="21">
        <f t="shared" si="49"/>
        <v>288023511.14693308</v>
      </c>
      <c r="AT50" s="21">
        <f t="shared" si="50"/>
        <v>0</v>
      </c>
      <c r="AU50" s="21">
        <f t="shared" si="51"/>
        <v>2173510133.9198709</v>
      </c>
      <c r="AV50" s="21">
        <f t="shared" si="52"/>
        <v>448122213.24018866</v>
      </c>
      <c r="AW50" s="21">
        <f t="shared" si="53"/>
        <v>0</v>
      </c>
      <c r="AX50" s="21">
        <f t="shared" si="54"/>
        <v>48839111.942097507</v>
      </c>
      <c r="AY50" s="21">
        <f t="shared" si="55"/>
        <v>16836321.245433442</v>
      </c>
      <c r="AZ50" s="21">
        <f t="shared" si="56"/>
        <v>0</v>
      </c>
      <c r="BA50" s="21">
        <f t="shared" si="57"/>
        <v>49906168.964515939</v>
      </c>
      <c r="BB50" s="21">
        <f t="shared" si="58"/>
        <v>17955427.526007868</v>
      </c>
      <c r="BC50" s="21">
        <f t="shared" si="59"/>
        <v>0</v>
      </c>
      <c r="BD50" s="21">
        <f t="shared" si="60"/>
        <v>8969859.2165115532</v>
      </c>
      <c r="BE50" s="21">
        <f t="shared" si="61"/>
        <v>2526883.7889544223</v>
      </c>
      <c r="BF50" s="21">
        <f t="shared" si="62"/>
        <v>0</v>
      </c>
      <c r="BG50" s="21">
        <f t="shared" si="63"/>
        <v>5138206263.505435</v>
      </c>
      <c r="BI50" s="21">
        <f t="shared" si="64"/>
        <v>2689820784.0096331</v>
      </c>
      <c r="BJ50" s="21">
        <f t="shared" si="65"/>
        <v>853255020.92827046</v>
      </c>
      <c r="BK50" s="21">
        <f t="shared" si="66"/>
        <v>758252.96699259256</v>
      </c>
      <c r="BL50" s="21">
        <f t="shared" si="67"/>
        <v>3422950994.7870607</v>
      </c>
      <c r="BM50" s="21">
        <f t="shared" si="68"/>
        <v>935162055.07160604</v>
      </c>
      <c r="BN50" s="21">
        <f t="shared" si="69"/>
        <v>1457727.7947938272</v>
      </c>
      <c r="BO50" s="21">
        <f t="shared" si="70"/>
        <v>7040432280.8207741</v>
      </c>
      <c r="BP50" s="21">
        <f t="shared" si="71"/>
        <v>1446503679.2531412</v>
      </c>
      <c r="BQ50" s="21">
        <f t="shared" si="72"/>
        <v>974958.46542162145</v>
      </c>
      <c r="BR50" s="21">
        <f t="shared" si="73"/>
        <v>180458235.78855991</v>
      </c>
      <c r="BS50" s="21">
        <f t="shared" si="74"/>
        <v>55110703.237222105</v>
      </c>
      <c r="BT50" s="21">
        <f t="shared" si="75"/>
        <v>315787.72779799823</v>
      </c>
      <c r="BU50" s="21">
        <f t="shared" si="76"/>
        <v>212412697.31214023</v>
      </c>
      <c r="BV50" s="21">
        <f t="shared" si="77"/>
        <v>58596525.188668787</v>
      </c>
      <c r="BW50" s="21">
        <f t="shared" si="78"/>
        <v>307176.64974183682</v>
      </c>
      <c r="BX50" s="21">
        <f t="shared" si="79"/>
        <v>31842362.030723341</v>
      </c>
      <c r="BY50" s="21">
        <f t="shared" si="80"/>
        <v>8502751.0563020259</v>
      </c>
      <c r="BZ50" s="21">
        <f t="shared" si="81"/>
        <v>198104.89221640685</v>
      </c>
    </row>
    <row r="51" spans="1:78">
      <c r="A51">
        <f t="shared" si="43"/>
        <v>0.02</v>
      </c>
      <c r="B51" s="18">
        <f t="shared" si="41"/>
        <v>2065</v>
      </c>
      <c r="C51" s="21">
        <f>IF(MOD($B51,10)=0,VLOOKUP($B51,'[1]R1 Analysis'!$B$45:$X$58,23,FALSE),(VLOOKUP(CEILING($B51,10),$B$6:$R$116,COLUMN()-1,FALSE)-VLOOKUP(FLOOR($B51,10),$B$6:$R$116,COLUMN()-1,FALSE))/10+C50)</f>
        <v>23128834.768396657</v>
      </c>
      <c r="D51" s="21">
        <f>IF(MOD($B51,10)=0,VLOOKUP($B51,'[1]R1 Analysis'!$B$45:$X$58,15,FALSE),(VLOOKUP(CEILING($B51,10),$B$6:$R$116,COLUMN()-1,FALSE)-VLOOKUP(FLOOR($B51,10),$B$6:$R$116,COLUMN()-1,FALSE))/10+D50)</f>
        <v>3617643.6900447728</v>
      </c>
      <c r="E51" s="21">
        <f>IF(MOD($B51,10)=0,VLOOKUP($B51,'[1]R1 Analysis'!$B$45:$X$58,22,FALSE),(VLOOKUP(CEILING($B51,10),$B$6:$R$116,COLUMN()-1,FALSE)-VLOOKUP(FLOOR($B51,10),$B$6:$R$116,COLUMN()-1,FALSE))/10+E50)</f>
        <v>757513.07502880658</v>
      </c>
      <c r="F51" s="21">
        <f>IF(MOD($B51,10)=0,VLOOKUP($B51,'[1]R2 Analysis'!$B$45:$X$58,8,FALSE),(VLOOKUP(CEILING($B51,10),$B$6:$R$116,COLUMN()-1,FALSE)-VLOOKUP(FLOOR($B51,10),$B$6:$R$116,COLUMN()-1,FALSE))/10+F50)</f>
        <v>225489915.89333326</v>
      </c>
      <c r="G51" s="21">
        <f>IF(MOD($B51,10)=0,VLOOKUP($B51,'[1]R2 Analysis'!$B$45:$X$58,15,FALSE),(VLOOKUP(CEILING($B51,10),$B$6:$R$116,COLUMN()-1,FALSE)-VLOOKUP(FLOOR($B51,10),$B$6:$R$116,COLUMN()-1,FALSE))/10+G50)</f>
        <v>7079290.5452325596</v>
      </c>
      <c r="H51" s="21">
        <f>IF(MOD($B51,10)=0,VLOOKUP($B51,'[1]R2 Analysis'!$B$45:$X$58,22,FALSE),(VLOOKUP(CEILING($B51,10),$B$6:$R$116,COLUMN()-1,FALSE)-VLOOKUP(FLOOR($B51,10),$B$6:$R$116,COLUMN()-1,FALSE))/10+H50)</f>
        <v>1456299.9083827161</v>
      </c>
      <c r="I51" s="21">
        <f>IF(MOD($B51,10)=0,VLOOKUP($B51,'[1]R3 Analysis'!$B$45:$X$58,8,FALSE),(VLOOKUP(CEILING($B51,10),$B$6:$R$116,COLUMN()-1,FALSE)-VLOOKUP(FLOOR($B51,10),$B$6:$R$116,COLUMN()-1,FALSE))/10+I50)</f>
        <v>36863056.586322591</v>
      </c>
      <c r="J51" s="21">
        <f>IF(MOD($B51,10)=0,VLOOKUP($B51,'[1]R3 Analysis'!$B$45:$X$58,15,FALSE),(VLOOKUP(CEILING($B51,10),$B$6:$R$116,COLUMN()-1,FALSE)-VLOOKUP(FLOOR($B51,10),$B$6:$R$116,COLUMN()-1,FALSE))/10+J50)</f>
        <v>2551808.358</v>
      </c>
      <c r="K51" s="21">
        <f>IF(MOD($B51,10)=0,VLOOKUP($B51,'[1]R3 Analysis'!$B$45:$X$58,22,FALSE),(VLOOKUP(CEILING($B51,10),$B$6:$R$116,COLUMN()-1,FALSE)-VLOOKUP(FLOOR($B51,10),$B$6:$R$116,COLUMN()-1,FALSE))/10+K50)</f>
        <v>974002.97507207189</v>
      </c>
      <c r="L51" s="21">
        <f>IF(MOD($B51,10)=0,VLOOKUP($B51,'[1]R4 Analysis'!$B$45:$X$58,8,FALSE),(VLOOKUP(CEILING($B51,10),$B$6:$R$116,COLUMN()-1,FALSE)-VLOOKUP(FLOOR($B51,10),$B$6:$R$116,COLUMN()-1,FALSE))/10+L50)</f>
        <v>23063814.012504812</v>
      </c>
      <c r="M51" s="21">
        <f>IF(MOD($B51,10)=0,VLOOKUP($B51,'[1]R4 Analysis'!$B$45:$X$58,15,FALSE),(VLOOKUP(CEILING($B51,10),$B$6:$R$116,COLUMN()-1,FALSE)-VLOOKUP(FLOOR($B51,10),$B$6:$R$116,COLUMN()-1,FALSE))/10+M50)</f>
        <v>859506.33986868698</v>
      </c>
      <c r="N51" s="21">
        <f>IF(MOD($B51,10)=0,VLOOKUP($B51,'[1]R4 Analysis'!$B$45:$X$58,22,FALSE),(VLOOKUP(CEILING($B51,10),$B$6:$R$116,COLUMN()-1,FALSE)-VLOOKUP(FLOOR($B51,10),$B$6:$R$116,COLUMN()-1,FALSE))/10+N50)</f>
        <v>315480.08359326667</v>
      </c>
      <c r="O51" s="21">
        <f>IF(MOD($B51,10)=0,VLOOKUP($B51,'[1]R5 Analysis'!$B$45:$X$58,8,FALSE),(VLOOKUP(CEILING($B51,10),$B$6:$R$116,COLUMN()-1,FALSE)-VLOOKUP(FLOOR($B51,10),$B$6:$R$116,COLUMN()-1,FALSE))/10+O50)</f>
        <v>51550785.508999988</v>
      </c>
      <c r="P51" s="21">
        <f>IF(MOD($B51,10)=0,VLOOKUP($B51,'[1]R5 Analysis'!$B$45:$X$58,15,FALSE),(VLOOKUP(CEILING($B51,10),$B$6:$R$116,COLUMN()-1,FALSE)-VLOOKUP(FLOOR($B51,10),$B$6:$R$116,COLUMN()-1,FALSE))/10+P50)</f>
        <v>739406.08014344843</v>
      </c>
      <c r="Q51" s="21">
        <f>IF(MOD($B51,10)=0,VLOOKUP($B51,'[1]R5 Analysis'!$B$45:$X$58,22,FALSE),(VLOOKUP(CEILING($B51,10),$B$6:$R$116,COLUMN()-1,FALSE)-VLOOKUP(FLOOR($B51,10),$B$6:$R$116,COLUMN()-1,FALSE))/10+Q50)</f>
        <v>306875.1881250001</v>
      </c>
      <c r="R51" s="21">
        <f>IF(MOD($B51,10)=0,VLOOKUP($B51,'[1]R6 Analysis'!$B$45:$X$58,8,FALSE),(VLOOKUP(CEILING($B51,10),$B$6:$R$116,COLUMN()-1,FALSE)-VLOOKUP(FLOOR($B51,10),$B$6:$R$116,COLUMN()-1,FALSE))/10+R50)</f>
        <v>2937113.693</v>
      </c>
      <c r="S51" s="21">
        <f>IF(MOD($B51,10)=0,VLOOKUP($B51,'[1]R6 Analysis'!$B$45:$X$58,15,FALSE),(VLOOKUP(CEILING($B51,10),$B$6:$T$116,COLUMN()-1,FALSE)-VLOOKUP(FLOOR($B51,10),$B$6:$T$116,COLUMN()-1,FALSE))/10+S50)</f>
        <v>360208.97605</v>
      </c>
      <c r="T51" s="21">
        <f>IF(MOD($B51,10)=0,VLOOKUP($B51,'[1]R6 Analysis'!$B$45:$X$58,22,FALSE),(VLOOKUP(CEILING($B51,10),$B$6:$T$116,COLUMN()-1,FALSE)-VLOOKUP(FLOOR($B51,10),$B$6:$T$116,COLUMN()-1,FALSE))/10+T50)</f>
        <v>197910.49580949161</v>
      </c>
      <c r="U51" s="21">
        <f t="shared" si="40"/>
        <v>382249466.17790818</v>
      </c>
      <c r="V51" s="10">
        <f>HLOOKUP(V$5,$AC$1:$AF$3,2,FALSE)*INDEX('Pop and Housing Units'!$J$4:$Q$115,MATCH('Relocation Components'!$B51,'Pop and Housing Units'!$Q$4:$Q$115,0),MATCH('Relocation Components'!V$4,'Pop and Housing Units'!$J$4:$Q$4,0))*HLOOKUP(V$4,$V$1:$AA$2,2,FALSE)*'Number of Hazard Events'!C51*HLOOKUP(V$4,Assumptions!$B$2:$H$3,2,FALSE)</f>
        <v>1899547752.9815516</v>
      </c>
      <c r="W51" s="10">
        <f>HLOOKUP(W$5,$AC$1:$AF$3,2,FALSE)*INDEX('Pop and Housing Units'!$J$4:$Q$115,MATCH('Relocation Components'!$B51,'Pop and Housing Units'!$Q$4:$Q$115,0),MATCH('Relocation Components'!W$4,'Pop and Housing Units'!$J$4:$Q$4,0))*HLOOKUP(W$4,$V$1:$AA$2,2,FALSE)*'Number of Hazard Events'!D51*HLOOKUP(W$4,Assumptions!$B$2:$H$3,2,FALSE)</f>
        <v>605223186.4048903</v>
      </c>
      <c r="X51" s="10">
        <f>HLOOKUP(X$5,$AC$1:$AF$3,2,FALSE)*INDEX('Pop and Housing Units'!$J$4:$Q$115,MATCH('Relocation Components'!$B51,'Pop and Housing Units'!$Q$4:$Q$115,0),MATCH('Relocation Components'!X$4,'Pop and Housing Units'!$J$4:$Q$4,0))*HLOOKUP(X$4,$V$1:$AA$2,2,FALSE)*'Number of Hazard Events'!E51*HLOOKUP(X$4,Assumptions!$B$2:$H$3,2,FALSE)</f>
        <v>0</v>
      </c>
      <c r="Y51" s="10">
        <f>HLOOKUP(Y$5,$AC$1:$AF$3,2,FALSE)*INDEX('Pop and Housing Units'!$J$4:$Q$115,MATCH('Relocation Components'!$B51,'Pop and Housing Units'!$Q$4:$Q$115,0),MATCH('Relocation Components'!Y$4,'Pop and Housing Units'!$J$4:$Q$4,0))*HLOOKUP(Y$4,$V$1:$AA$2,2,FALSE)*'Number of Hazard Events'!F51*HLOOKUP(Y$4,Assumptions!$B$2:$H$3,2,FALSE)</f>
        <v>2269160348.7057137</v>
      </c>
      <c r="Z51" s="10">
        <f>HLOOKUP(Z$5,$AC$1:$AF$3,2,FALSE)*INDEX('Pop and Housing Units'!$J$4:$Q$115,MATCH('Relocation Components'!$B51,'Pop and Housing Units'!$Q$4:$Q$115,0),MATCH('Relocation Components'!Z$4,'Pop and Housing Units'!$J$4:$Q$4,0))*HLOOKUP(Z$4,$V$1:$AA$2,2,FALSE)*'Number of Hazard Events'!G51*HLOOKUP(Z$4,Assumptions!$B$2:$H$3,2,FALSE)</f>
        <v>658637885.37549031</v>
      </c>
      <c r="AA51" s="10">
        <f>HLOOKUP(AA$5,$AC$1:$AF$3,2,FALSE)*INDEX('Pop and Housing Units'!$J$4:$Q$115,MATCH('Relocation Components'!$B51,'Pop and Housing Units'!$Q$4:$Q$115,0),MATCH('Relocation Components'!AA$4,'Pop and Housing Units'!$J$4:$Q$4,0))*HLOOKUP(AA$4,$V$1:$AA$2,2,FALSE)*'Number of Hazard Events'!H51*HLOOKUP(AA$4,Assumptions!$B$2:$H$3,2,FALSE)</f>
        <v>0</v>
      </c>
      <c r="AB51" s="10">
        <f>HLOOKUP(AB$5,$AC$1:$AF$3,2,FALSE)*INDEX('Pop and Housing Units'!$J$4:$Q$115,MATCH('Relocation Components'!$B51,'Pop and Housing Units'!$Q$4:$Q$115,0),MATCH('Relocation Components'!AB$4,'Pop and Housing Units'!$J$4:$Q$4,0))*HLOOKUP(AB$4,$V$1:$AA$2,2,FALSE)*'Number of Hazard Events'!I51*HLOOKUP(AB$4,Assumptions!$B$2:$H$3,2,FALSE)</f>
        <v>4988132129.8701849</v>
      </c>
      <c r="AC51" s="10">
        <f>HLOOKUP(AC$5,$AC$1:$AF$3,2,FALSE)*INDEX('Pop and Housing Units'!$J$4:$Q$115,MATCH('Relocation Components'!$B51,'Pop and Housing Units'!$Q$4:$Q$115,0),MATCH('Relocation Components'!AC$4,'Pop and Housing Units'!$J$4:$Q$4,0))*HLOOKUP(AC$4,$V$1:$AA$2,2,FALSE)*'Number of Hazard Events'!J51*HLOOKUP(AC$4,Assumptions!$B$2:$H$3,2,FALSE)</f>
        <v>1028431111.0022525</v>
      </c>
      <c r="AD51" s="10">
        <f>HLOOKUP(AD$5,$AC$1:$AF$3,2,FALSE)*INDEX('Pop and Housing Units'!$J$4:$Q$115,MATCH('Relocation Components'!$B51,'Pop and Housing Units'!$Q$4:$Q$115,0),MATCH('Relocation Components'!AD$4,'Pop and Housing Units'!$J$4:$Q$4,0))*HLOOKUP(AD$4,$V$1:$AA$2,2,FALSE)*'Number of Hazard Events'!K51*HLOOKUP(AD$4,Assumptions!$B$2:$H$3,2,FALSE)</f>
        <v>0</v>
      </c>
      <c r="AE51" s="10">
        <f>HLOOKUP(AE$5,$AC$1:$AF$3,2,FALSE)*INDEX('Pop and Housing Units'!$J$4:$Q$115,MATCH('Relocation Components'!$B51,'Pop and Housing Units'!$Q$4:$Q$115,0),MATCH('Relocation Components'!AE$4,'Pop and Housing Units'!$J$4:$Q$4,0))*HLOOKUP(AE$4,$V$1:$AA$2,2,FALSE)*'Number of Hazard Events'!L51*HLOOKUP(AE$4,Assumptions!$B$2:$H$3,2,FALSE)</f>
        <v>109097243.27795556</v>
      </c>
      <c r="AF51" s="10">
        <f>HLOOKUP(AF$5,$AC$1:$AF$3,2,FALSE)*INDEX('Pop and Housing Units'!$J$4:$Q$115,MATCH('Relocation Components'!$B51,'Pop and Housing Units'!$Q$4:$Q$115,0),MATCH('Relocation Components'!AF$4,'Pop and Housing Units'!$J$4:$Q$4,0))*HLOOKUP(AF$4,$V$1:$AA$2,2,FALSE)*'Number of Hazard Events'!M51*HLOOKUP(AF$4,Assumptions!$B$2:$H$3,2,FALSE)</f>
        <v>37611926.031444699</v>
      </c>
      <c r="AG51" s="10">
        <f>HLOOKUP(AG$5,$AC$1:$AF$3,2,FALSE)*INDEX('Pop and Housing Units'!$J$4:$Q$115,MATCH('Relocation Components'!$B51,'Pop and Housing Units'!$Q$4:$Q$115,0),MATCH('Relocation Components'!AG$4,'Pop and Housing Units'!$J$4:$Q$4,0))*HLOOKUP(AG$4,$V$1:$AA$2,2,FALSE)*'Number of Hazard Events'!N51*HLOOKUP(AG$4,Assumptions!$B$2:$H$3,2,FALSE)</f>
        <v>0</v>
      </c>
      <c r="AH51" s="10">
        <f>HLOOKUP(AH$5,$AC$1:$AF$3,2,FALSE)*INDEX('Pop and Housing Units'!$J$4:$Q$115,MATCH('Relocation Components'!$B51,'Pop and Housing Units'!$Q$4:$Q$115,0),MATCH('Relocation Components'!AH$4,'Pop and Housing Units'!$J$4:$Q$4,0))*HLOOKUP(AH$4,$V$1:$AA$2,2,FALSE)*'Number of Hazard Events'!O51*HLOOKUP(AH$4,Assumptions!$B$2:$H$3,2,FALSE)</f>
        <v>111533761.01931342</v>
      </c>
      <c r="AI51" s="10">
        <f>HLOOKUP(AI$5,$AC$1:$AF$3,2,FALSE)*INDEX('Pop and Housing Units'!$J$4:$Q$115,MATCH('Relocation Components'!$B51,'Pop and Housing Units'!$Q$4:$Q$115,0),MATCH('Relocation Components'!AI$4,'Pop and Housing Units'!$J$4:$Q$4,0))*HLOOKUP(AI$4,$V$1:$AA$2,2,FALSE)*'Number of Hazard Events'!P51*HLOOKUP(AI$4,Assumptions!$B$2:$H$3,2,FALSE)</f>
        <v>40129157.315196261</v>
      </c>
      <c r="AJ51" s="10">
        <f>HLOOKUP(AJ$5,$AC$1:$AF$3,2,FALSE)*INDEX('Pop and Housing Units'!$J$4:$Q$115,MATCH('Relocation Components'!$B51,'Pop and Housing Units'!$Q$4:$Q$115,0),MATCH('Relocation Components'!AJ$4,'Pop and Housing Units'!$J$4:$Q$4,0))*HLOOKUP(AJ$4,$V$1:$AA$2,2,FALSE)*'Number of Hazard Events'!Q51*HLOOKUP(AJ$4,Assumptions!$B$2:$H$3,2,FALSE)</f>
        <v>0</v>
      </c>
      <c r="AK51" s="10">
        <f>HLOOKUP(AK$5,$AC$1:$AF$3,2,FALSE)*INDEX('Pop and Housing Units'!$J$4:$Q$115,MATCH('Relocation Components'!$B51,'Pop and Housing Units'!$Q$4:$Q$115,0),MATCH('Relocation Components'!AK$4,'Pop and Housing Units'!$J$4:$Q$4,0))*HLOOKUP(AK$4,$V$1:$AA$2,2,FALSE)*'Number of Hazard Events'!R51*HLOOKUP(AK$4,Assumptions!$B$2:$H$3,2,FALSE)</f>
        <v>20115809.877724782</v>
      </c>
      <c r="AL51" s="10">
        <f>HLOOKUP(AL$5,$AC$1:$AF$3,2,FALSE)*INDEX('Pop and Housing Units'!$J$4:$Q$115,MATCH('Relocation Components'!$B51,'Pop and Housing Units'!$Q$4:$Q$115,0),MATCH('Relocation Components'!AL$4,'Pop and Housing Units'!$J$4:$Q$4,0))*HLOOKUP(AL$4,$V$1:$AA$2,2,FALSE)*'Number of Hazard Events'!S51*HLOOKUP(AL$4,Assumptions!$B$2:$H$3,2,FALSE)</f>
        <v>5665682.7417704659</v>
      </c>
      <c r="AM51" s="10">
        <f>HLOOKUP(AM$5,$AC$1:$AF$3,2,FALSE)*INDEX('Pop and Housing Units'!$J$4:$Q$115,MATCH('Relocation Components'!$B51,'Pop and Housing Units'!$Q$4:$Q$115,0),MATCH('Relocation Components'!AM$4,'Pop and Housing Units'!$J$4:$Q$4,0))*HLOOKUP(AM$4,$V$1:$AA$2,2,FALSE)*'Number of Hazard Events'!T51*HLOOKUP(AM$4,Assumptions!$B$2:$H$3,2,FALSE)</f>
        <v>0</v>
      </c>
      <c r="AN51" s="21">
        <f t="shared" si="44"/>
        <v>11773285994.603489</v>
      </c>
      <c r="AO51" s="21">
        <f t="shared" si="45"/>
        <v>854796488.84169829</v>
      </c>
      <c r="AP51" s="21">
        <f t="shared" si="46"/>
        <v>272350433.88220066</v>
      </c>
      <c r="AQ51" s="21">
        <f t="shared" si="47"/>
        <v>0</v>
      </c>
      <c r="AR51" s="21">
        <f t="shared" si="48"/>
        <v>1021122156.9175712</v>
      </c>
      <c r="AS51" s="21">
        <f t="shared" si="49"/>
        <v>296387048.41897064</v>
      </c>
      <c r="AT51" s="21">
        <f t="shared" si="50"/>
        <v>0</v>
      </c>
      <c r="AU51" s="21">
        <f t="shared" si="51"/>
        <v>2244659458.4415832</v>
      </c>
      <c r="AV51" s="21">
        <f t="shared" si="52"/>
        <v>462793999.95101362</v>
      </c>
      <c r="AW51" s="21">
        <f t="shared" si="53"/>
        <v>0</v>
      </c>
      <c r="AX51" s="21">
        <f t="shared" si="54"/>
        <v>49093759.475080006</v>
      </c>
      <c r="AY51" s="21">
        <f t="shared" si="55"/>
        <v>16925366.714150116</v>
      </c>
      <c r="AZ51" s="21">
        <f t="shared" si="56"/>
        <v>0</v>
      </c>
      <c r="BA51" s="21">
        <f t="shared" si="57"/>
        <v>50190192.458691046</v>
      </c>
      <c r="BB51" s="21">
        <f t="shared" si="58"/>
        <v>18058120.791838318</v>
      </c>
      <c r="BC51" s="21">
        <f t="shared" si="59"/>
        <v>0</v>
      </c>
      <c r="BD51" s="21">
        <f t="shared" si="60"/>
        <v>9052114.4449761529</v>
      </c>
      <c r="BE51" s="21">
        <f t="shared" si="61"/>
        <v>2549557.2337967097</v>
      </c>
      <c r="BF51" s="21">
        <f t="shared" si="62"/>
        <v>0</v>
      </c>
      <c r="BG51" s="21">
        <f t="shared" si="63"/>
        <v>5297978697.5715694</v>
      </c>
      <c r="BI51" s="21">
        <f t="shared" si="64"/>
        <v>2777473076.5916467</v>
      </c>
      <c r="BJ51" s="21">
        <f t="shared" si="65"/>
        <v>881191263.97713578</v>
      </c>
      <c r="BK51" s="21">
        <f t="shared" si="66"/>
        <v>757513.07502880658</v>
      </c>
      <c r="BL51" s="21">
        <f t="shared" si="67"/>
        <v>3515772421.5166183</v>
      </c>
      <c r="BM51" s="21">
        <f t="shared" si="68"/>
        <v>962104224.33969355</v>
      </c>
      <c r="BN51" s="21">
        <f t="shared" si="69"/>
        <v>1456299.9083827161</v>
      </c>
      <c r="BO51" s="21">
        <f t="shared" si="70"/>
        <v>7269654644.8980904</v>
      </c>
      <c r="BP51" s="21">
        <f t="shared" si="71"/>
        <v>1493776919.3112662</v>
      </c>
      <c r="BQ51" s="21">
        <f t="shared" si="72"/>
        <v>974002.97507207189</v>
      </c>
      <c r="BR51" s="21">
        <f t="shared" si="73"/>
        <v>181254816.76554039</v>
      </c>
      <c r="BS51" s="21">
        <f t="shared" si="74"/>
        <v>55396799.085463502</v>
      </c>
      <c r="BT51" s="21">
        <f t="shared" si="75"/>
        <v>315480.08359326667</v>
      </c>
      <c r="BU51" s="21">
        <f t="shared" si="76"/>
        <v>213274738.98700446</v>
      </c>
      <c r="BV51" s="21">
        <f t="shared" si="77"/>
        <v>58926684.187178031</v>
      </c>
      <c r="BW51" s="21">
        <f t="shared" si="78"/>
        <v>306875.1881250001</v>
      </c>
      <c r="BX51" s="21">
        <f t="shared" si="79"/>
        <v>32105038.015700933</v>
      </c>
      <c r="BY51" s="21">
        <f t="shared" si="80"/>
        <v>8575448.9516171757</v>
      </c>
      <c r="BZ51" s="21">
        <f t="shared" si="81"/>
        <v>197910.49580949161</v>
      </c>
    </row>
    <row r="52" spans="1:78">
      <c r="A52">
        <f t="shared" si="43"/>
        <v>0.02</v>
      </c>
      <c r="B52" s="18">
        <f t="shared" si="41"/>
        <v>2066</v>
      </c>
      <c r="C52" s="21">
        <f>IF(MOD($B52,10)=0,VLOOKUP($B52,'[1]R1 Analysis'!$B$45:$X$58,23,FALSE),(VLOOKUP(CEILING($B52,10),$B$6:$R$116,COLUMN()-1,FALSE)-VLOOKUP(FLOOR($B52,10),$B$6:$R$116,COLUMN()-1,FALSE))/10+C51)</f>
        <v>23105708.358543921</v>
      </c>
      <c r="D52" s="21">
        <f>IF(MOD($B52,10)=0,VLOOKUP($B52,'[1]R1 Analysis'!$B$45:$X$58,15,FALSE),(VLOOKUP(CEILING($B52,10),$B$6:$R$116,COLUMN()-1,FALSE)-VLOOKUP(FLOOR($B52,10),$B$6:$R$116,COLUMN()-1,FALSE))/10+D51)</f>
        <v>3614042.1584696695</v>
      </c>
      <c r="E52" s="21">
        <f>IF(MOD($B52,10)=0,VLOOKUP($B52,'[1]R1 Analysis'!$B$45:$X$58,22,FALSE),(VLOOKUP(CEILING($B52,10),$B$6:$R$116,COLUMN()-1,FALSE)-VLOOKUP(FLOOR($B52,10),$B$6:$R$116,COLUMN()-1,FALSE))/10+E51)</f>
        <v>756773.1830650206</v>
      </c>
      <c r="F52" s="21">
        <f>IF(MOD($B52,10)=0,VLOOKUP($B52,'[1]R2 Analysis'!$B$45:$X$58,8,FALSE),(VLOOKUP(CEILING($B52,10),$B$6:$R$116,COLUMN()-1,FALSE)-VLOOKUP(FLOOR($B52,10),$B$6:$R$116,COLUMN()-1,FALSE))/10+F51)</f>
        <v>225279832.12076181</v>
      </c>
      <c r="G52" s="21">
        <f>IF(MOD($B52,10)=0,VLOOKUP($B52,'[1]R2 Analysis'!$B$45:$X$58,15,FALSE),(VLOOKUP(CEILING($B52,10),$B$6:$R$116,COLUMN()-1,FALSE)-VLOOKUP(FLOOR($B52,10),$B$6:$R$116,COLUMN()-1,FALSE))/10+G51)</f>
        <v>7072284.1589767458</v>
      </c>
      <c r="H52" s="21">
        <f>IF(MOD($B52,10)=0,VLOOKUP($B52,'[1]R2 Analysis'!$B$45:$X$58,22,FALSE),(VLOOKUP(CEILING($B52,10),$B$6:$R$116,COLUMN()-1,FALSE)-VLOOKUP(FLOOR($B52,10),$B$6:$R$116,COLUMN()-1,FALSE))/10+H51)</f>
        <v>1454872.021971605</v>
      </c>
      <c r="I52" s="21">
        <f>IF(MOD($B52,10)=0,VLOOKUP($B52,'[1]R3 Analysis'!$B$45:$X$58,8,FALSE),(VLOOKUP(CEILING($B52,10),$B$6:$R$116,COLUMN()-1,FALSE)-VLOOKUP(FLOOR($B52,10),$B$6:$R$116,COLUMN()-1,FALSE))/10+I51)</f>
        <v>36826486.093677431</v>
      </c>
      <c r="J52" s="21">
        <f>IF(MOD($B52,10)=0,VLOOKUP($B52,'[1]R3 Analysis'!$B$45:$X$58,15,FALSE),(VLOOKUP(CEILING($B52,10),$B$6:$R$116,COLUMN()-1,FALSE)-VLOOKUP(FLOOR($B52,10),$B$6:$R$116,COLUMN()-1,FALSE))/10+J51)</f>
        <v>2549291.2368000001</v>
      </c>
      <c r="K52" s="21">
        <f>IF(MOD($B52,10)=0,VLOOKUP($B52,'[1]R3 Analysis'!$B$45:$X$58,22,FALSE),(VLOOKUP(CEILING($B52,10),$B$6:$R$116,COLUMN()-1,FALSE)-VLOOKUP(FLOOR($B52,10),$B$6:$R$116,COLUMN()-1,FALSE))/10+K51)</f>
        <v>973047.48472252232</v>
      </c>
      <c r="L52" s="21">
        <f>IF(MOD($B52,10)=0,VLOOKUP($B52,'[1]R4 Analysis'!$B$45:$X$58,8,FALSE),(VLOOKUP(CEILING($B52,10),$B$6:$R$116,COLUMN()-1,FALSE)-VLOOKUP(FLOOR($B52,10),$B$6:$R$116,COLUMN()-1,FALSE))/10+L51)</f>
        <v>23039864.049875006</v>
      </c>
      <c r="M52" s="21">
        <f>IF(MOD($B52,10)=0,VLOOKUP($B52,'[1]R4 Analysis'!$B$45:$X$58,15,FALSE),(VLOOKUP(CEILING($B52,10),$B$6:$R$116,COLUMN()-1,FALSE)-VLOOKUP(FLOOR($B52,10),$B$6:$R$116,COLUMN()-1,FALSE))/10+M51)</f>
        <v>858677.90002303047</v>
      </c>
      <c r="N52" s="21">
        <f>IF(MOD($B52,10)=0,VLOOKUP($B52,'[1]R4 Analysis'!$B$45:$X$58,22,FALSE),(VLOOKUP(CEILING($B52,10),$B$6:$R$116,COLUMN()-1,FALSE)-VLOOKUP(FLOOR($B52,10),$B$6:$R$116,COLUMN()-1,FALSE))/10+N51)</f>
        <v>315172.4393885351</v>
      </c>
      <c r="O52" s="21">
        <f>IF(MOD($B52,10)=0,VLOOKUP($B52,'[1]R5 Analysis'!$B$45:$X$58,8,FALSE),(VLOOKUP(CEILING($B52,10),$B$6:$R$116,COLUMN()-1,FALSE)-VLOOKUP(FLOOR($B52,10),$B$6:$R$116,COLUMN()-1,FALSE))/10+O51)</f>
        <v>51497640.369299985</v>
      </c>
      <c r="P52" s="21">
        <f>IF(MOD($B52,10)=0,VLOOKUP($B52,'[1]R5 Analysis'!$B$45:$X$58,15,FALSE),(VLOOKUP(CEILING($B52,10),$B$6:$R$116,COLUMN()-1,FALSE)-VLOOKUP(FLOOR($B52,10),$B$6:$R$116,COLUMN()-1,FALSE))/10+P51)</f>
        <v>738664.55542124156</v>
      </c>
      <c r="Q52" s="21">
        <f>IF(MOD($B52,10)=0,VLOOKUP($B52,'[1]R5 Analysis'!$B$45:$X$58,22,FALSE),(VLOOKUP(CEILING($B52,10),$B$6:$R$116,COLUMN()-1,FALSE)-VLOOKUP(FLOOR($B52,10),$B$6:$R$116,COLUMN()-1,FALSE))/10+Q51)</f>
        <v>306573.72650816338</v>
      </c>
      <c r="R52" s="21">
        <f>IF(MOD($B52,10)=0,VLOOKUP($B52,'[1]R6 Analysis'!$B$45:$X$58,8,FALSE),(VLOOKUP(CEILING($B52,10),$B$6:$R$116,COLUMN()-1,FALSE)-VLOOKUP(FLOOR($B52,10),$B$6:$R$116,COLUMN()-1,FALSE))/10+R51)</f>
        <v>2934745.052925</v>
      </c>
      <c r="S52" s="21">
        <f>IF(MOD($B52,10)=0,VLOOKUP($B52,'[1]R6 Analysis'!$B$45:$X$58,15,FALSE),(VLOOKUP(CEILING($B52,10),$B$6:$T$116,COLUMN()-1,FALSE)-VLOOKUP(FLOOR($B52,10),$B$6:$T$116,COLUMN()-1,FALSE))/10+S51)</f>
        <v>359847.99354</v>
      </c>
      <c r="T52" s="21">
        <f>IF(MOD($B52,10)=0,VLOOKUP($B52,'[1]R6 Analysis'!$B$45:$X$58,22,FALSE),(VLOOKUP(CEILING($B52,10),$B$6:$T$116,COLUMN()-1,FALSE)-VLOOKUP(FLOOR($B52,10),$B$6:$T$116,COLUMN()-1,FALSE))/10+T51)</f>
        <v>197716.09940257636</v>
      </c>
      <c r="U52" s="21">
        <f t="shared" si="40"/>
        <v>381881239.00337219</v>
      </c>
      <c r="V52" s="10">
        <f>HLOOKUP(V$5,$AC$1:$AF$3,2,FALSE)*INDEX('Pop and Housing Units'!$J$4:$Q$115,MATCH('Relocation Components'!$B52,'Pop and Housing Units'!$Q$4:$Q$115,0),MATCH('Relocation Components'!V$4,'Pop and Housing Units'!$J$4:$Q$4,0))*HLOOKUP(V$4,$V$1:$AA$2,2,FALSE)*'Number of Hazard Events'!C52*HLOOKUP(V$4,Assumptions!$B$2:$H$3,2,FALSE)</f>
        <v>1963001055.9742787</v>
      </c>
      <c r="W52" s="10">
        <f>HLOOKUP(W$5,$AC$1:$AF$3,2,FALSE)*INDEX('Pop and Housing Units'!$J$4:$Q$115,MATCH('Relocation Components'!$B52,'Pop and Housing Units'!$Q$4:$Q$115,0),MATCH('Relocation Components'!W$4,'Pop and Housing Units'!$J$4:$Q$4,0))*HLOOKUP(W$4,$V$1:$AA$2,2,FALSE)*'Number of Hazard Events'!D52*HLOOKUP(W$4,Assumptions!$B$2:$H$3,2,FALSE)</f>
        <v>625444153.29554832</v>
      </c>
      <c r="X52" s="10">
        <f>HLOOKUP(X$5,$AC$1:$AF$3,2,FALSE)*INDEX('Pop and Housing Units'!$J$4:$Q$115,MATCH('Relocation Components'!$B52,'Pop and Housing Units'!$Q$4:$Q$115,0),MATCH('Relocation Components'!X$4,'Pop and Housing Units'!$J$4:$Q$4,0))*HLOOKUP(X$4,$V$1:$AA$2,2,FALSE)*'Number of Hazard Events'!E52*HLOOKUP(X$4,Assumptions!$B$2:$H$3,2,FALSE)</f>
        <v>0</v>
      </c>
      <c r="Y52" s="10">
        <f>HLOOKUP(Y$5,$AC$1:$AF$3,2,FALSE)*INDEX('Pop and Housing Units'!$J$4:$Q$115,MATCH('Relocation Components'!$B52,'Pop and Housing Units'!$Q$4:$Q$115,0),MATCH('Relocation Components'!Y$4,'Pop and Housing Units'!$J$4:$Q$4,0))*HLOOKUP(Y$4,$V$1:$AA$2,2,FALSE)*'Number of Hazard Events'!F52*HLOOKUP(Y$4,Assumptions!$B$2:$H$3,2,FALSE)</f>
        <v>2336504318.7041903</v>
      </c>
      <c r="Z52" s="10">
        <f>HLOOKUP(Z$5,$AC$1:$AF$3,2,FALSE)*INDEX('Pop and Housing Units'!$J$4:$Q$115,MATCH('Relocation Components'!$B52,'Pop and Housing Units'!$Q$4:$Q$115,0),MATCH('Relocation Components'!Z$4,'Pop and Housing Units'!$J$4:$Q$4,0))*HLOOKUP(Z$4,$V$1:$AA$2,2,FALSE)*'Number of Hazard Events'!G52*HLOOKUP(Z$4,Assumptions!$B$2:$H$3,2,FALSE)</f>
        <v>678145502.75850284</v>
      </c>
      <c r="AA52" s="10">
        <f>HLOOKUP(AA$5,$AC$1:$AF$3,2,FALSE)*INDEX('Pop and Housing Units'!$J$4:$Q$115,MATCH('Relocation Components'!$B52,'Pop and Housing Units'!$Q$4:$Q$115,0),MATCH('Relocation Components'!AA$4,'Pop and Housing Units'!$J$4:$Q$4,0))*HLOOKUP(AA$4,$V$1:$AA$2,2,FALSE)*'Number of Hazard Events'!H52*HLOOKUP(AA$4,Assumptions!$B$2:$H$3,2,FALSE)</f>
        <v>0</v>
      </c>
      <c r="AB52" s="10">
        <f>HLOOKUP(AB$5,$AC$1:$AF$3,2,FALSE)*INDEX('Pop and Housing Units'!$J$4:$Q$115,MATCH('Relocation Components'!$B52,'Pop and Housing Units'!$Q$4:$Q$115,0),MATCH('Relocation Components'!AB$4,'Pop and Housing Units'!$J$4:$Q$4,0))*HLOOKUP(AB$4,$V$1:$AA$2,2,FALSE)*'Number of Hazard Events'!I52*HLOOKUP(AB$4,Assumptions!$B$2:$H$3,2,FALSE)</f>
        <v>5154054664.0898485</v>
      </c>
      <c r="AC52" s="10">
        <f>HLOOKUP(AC$5,$AC$1:$AF$3,2,FALSE)*INDEX('Pop and Housing Units'!$J$4:$Q$115,MATCH('Relocation Components'!$B52,'Pop and Housing Units'!$Q$4:$Q$115,0),MATCH('Relocation Components'!AC$4,'Pop and Housing Units'!$J$4:$Q$4,0))*HLOOKUP(AC$4,$V$1:$AA$2,2,FALSE)*'Number of Hazard Events'!J52*HLOOKUP(AC$4,Assumptions!$B$2:$H$3,2,FALSE)</f>
        <v>1062646305.221781</v>
      </c>
      <c r="AD52" s="10">
        <f>HLOOKUP(AD$5,$AC$1:$AF$3,2,FALSE)*INDEX('Pop and Housing Units'!$J$4:$Q$115,MATCH('Relocation Components'!$B52,'Pop and Housing Units'!$Q$4:$Q$115,0),MATCH('Relocation Components'!AD$4,'Pop and Housing Units'!$J$4:$Q$4,0))*HLOOKUP(AD$4,$V$1:$AA$2,2,FALSE)*'Number of Hazard Events'!K52*HLOOKUP(AD$4,Assumptions!$B$2:$H$3,2,FALSE)</f>
        <v>0</v>
      </c>
      <c r="AE52" s="10">
        <f>HLOOKUP(AE$5,$AC$1:$AF$3,2,FALSE)*INDEX('Pop and Housing Units'!$J$4:$Q$115,MATCH('Relocation Components'!$B52,'Pop and Housing Units'!$Q$4:$Q$115,0),MATCH('Relocation Components'!AE$4,'Pop and Housing Units'!$J$4:$Q$4,0))*HLOOKUP(AE$4,$V$1:$AA$2,2,FALSE)*'Number of Hazard Events'!L52*HLOOKUP(AE$4,Assumptions!$B$2:$H$3,2,FALSE)</f>
        <v>109661717.61333761</v>
      </c>
      <c r="AF52" s="10">
        <f>HLOOKUP(AF$5,$AC$1:$AF$3,2,FALSE)*INDEX('Pop and Housing Units'!$J$4:$Q$115,MATCH('Relocation Components'!$B52,'Pop and Housing Units'!$Q$4:$Q$115,0),MATCH('Relocation Components'!AF$4,'Pop and Housing Units'!$J$4:$Q$4,0))*HLOOKUP(AF$4,$V$1:$AA$2,2,FALSE)*'Number of Hazard Events'!M52*HLOOKUP(AF$4,Assumptions!$B$2:$H$3,2,FALSE)</f>
        <v>37809353.948016435</v>
      </c>
      <c r="AG52" s="10">
        <f>HLOOKUP(AG$5,$AC$1:$AF$3,2,FALSE)*INDEX('Pop and Housing Units'!$J$4:$Q$115,MATCH('Relocation Components'!$B52,'Pop and Housing Units'!$Q$4:$Q$115,0),MATCH('Relocation Components'!AG$4,'Pop and Housing Units'!$J$4:$Q$4,0))*HLOOKUP(AG$4,$V$1:$AA$2,2,FALSE)*'Number of Hazard Events'!N52*HLOOKUP(AG$4,Assumptions!$B$2:$H$3,2,FALSE)</f>
        <v>0</v>
      </c>
      <c r="AH52" s="10">
        <f>HLOOKUP(AH$5,$AC$1:$AF$3,2,FALSE)*INDEX('Pop and Housing Units'!$J$4:$Q$115,MATCH('Relocation Components'!$B52,'Pop and Housing Units'!$Q$4:$Q$115,0),MATCH('Relocation Components'!AH$4,'Pop and Housing Units'!$J$4:$Q$4,0))*HLOOKUP(AH$4,$V$1:$AA$2,2,FALSE)*'Number of Hazard Events'!O52*HLOOKUP(AH$4,Assumptions!$B$2:$H$3,2,FALSE)</f>
        <v>112163387.47754154</v>
      </c>
      <c r="AI52" s="10">
        <f>HLOOKUP(AI$5,$AC$1:$AF$3,2,FALSE)*INDEX('Pop and Housing Units'!$J$4:$Q$115,MATCH('Relocation Components'!$B52,'Pop and Housing Units'!$Q$4:$Q$115,0),MATCH('Relocation Components'!AI$4,'Pop and Housing Units'!$J$4:$Q$4,0))*HLOOKUP(AI$4,$V$1:$AA$2,2,FALSE)*'Number of Hazard Events'!P52*HLOOKUP(AI$4,Assumptions!$B$2:$H$3,2,FALSE)</f>
        <v>40356826.670840919</v>
      </c>
      <c r="AJ52" s="10">
        <f>HLOOKUP(AJ$5,$AC$1:$AF$3,2,FALSE)*INDEX('Pop and Housing Units'!$J$4:$Q$115,MATCH('Relocation Components'!$B52,'Pop and Housing Units'!$Q$4:$Q$115,0),MATCH('Relocation Components'!AJ$4,'Pop and Housing Units'!$J$4:$Q$4,0))*HLOOKUP(AJ$4,$V$1:$AA$2,2,FALSE)*'Number of Hazard Events'!Q52*HLOOKUP(AJ$4,Assumptions!$B$2:$H$3,2,FALSE)</f>
        <v>0</v>
      </c>
      <c r="AK52" s="10">
        <f>HLOOKUP(AK$5,$AC$1:$AF$3,2,FALSE)*INDEX('Pop and Housing Units'!$J$4:$Q$115,MATCH('Relocation Components'!$B52,'Pop and Housing Units'!$Q$4:$Q$115,0),MATCH('Relocation Components'!AK$4,'Pop and Housing Units'!$J$4:$Q$4,0))*HLOOKUP(AK$4,$V$1:$AA$2,2,FALSE)*'Number of Hazard Events'!R52*HLOOKUP(AK$4,Assumptions!$B$2:$H$3,2,FALSE)</f>
        <v>20300271.150263846</v>
      </c>
      <c r="AL52" s="10">
        <f>HLOOKUP(AL$5,$AC$1:$AF$3,2,FALSE)*INDEX('Pop and Housing Units'!$J$4:$Q$115,MATCH('Relocation Components'!$B52,'Pop and Housing Units'!$Q$4:$Q$115,0),MATCH('Relocation Components'!AL$4,'Pop and Housing Units'!$J$4:$Q$4,0))*HLOOKUP(AL$4,$V$1:$AA$2,2,FALSE)*'Number of Hazard Events'!S52*HLOOKUP(AL$4,Assumptions!$B$2:$H$3,2,FALSE)</f>
        <v>5716517.033355169</v>
      </c>
      <c r="AM52" s="10">
        <f>HLOOKUP(AM$5,$AC$1:$AF$3,2,FALSE)*INDEX('Pop and Housing Units'!$J$4:$Q$115,MATCH('Relocation Components'!$B52,'Pop and Housing Units'!$Q$4:$Q$115,0),MATCH('Relocation Components'!AM$4,'Pop and Housing Units'!$J$4:$Q$4,0))*HLOOKUP(AM$4,$V$1:$AA$2,2,FALSE)*'Number of Hazard Events'!T52*HLOOKUP(AM$4,Assumptions!$B$2:$H$3,2,FALSE)</f>
        <v>0</v>
      </c>
      <c r="AN52" s="21">
        <f t="shared" si="44"/>
        <v>12145804073.937508</v>
      </c>
      <c r="AO52" s="21">
        <f t="shared" si="45"/>
        <v>883350475.18842542</v>
      </c>
      <c r="AP52" s="21">
        <f t="shared" si="46"/>
        <v>281449868.98299676</v>
      </c>
      <c r="AQ52" s="21">
        <f t="shared" si="47"/>
        <v>0</v>
      </c>
      <c r="AR52" s="21">
        <f t="shared" si="48"/>
        <v>1051426943.4168856</v>
      </c>
      <c r="AS52" s="21">
        <f t="shared" si="49"/>
        <v>305165476.24132627</v>
      </c>
      <c r="AT52" s="21">
        <f t="shared" si="50"/>
        <v>0</v>
      </c>
      <c r="AU52" s="21">
        <f t="shared" si="51"/>
        <v>2319324598.8404317</v>
      </c>
      <c r="AV52" s="21">
        <f t="shared" si="52"/>
        <v>478190837.34980148</v>
      </c>
      <c r="AW52" s="21">
        <f t="shared" si="53"/>
        <v>0</v>
      </c>
      <c r="AX52" s="21">
        <f t="shared" si="54"/>
        <v>49347772.926001921</v>
      </c>
      <c r="AY52" s="21">
        <f t="shared" si="55"/>
        <v>17014209.276607398</v>
      </c>
      <c r="AZ52" s="21">
        <f t="shared" si="56"/>
        <v>0</v>
      </c>
      <c r="BA52" s="21">
        <f t="shared" si="57"/>
        <v>50473524.36489369</v>
      </c>
      <c r="BB52" s="21">
        <f t="shared" si="58"/>
        <v>18160572.001878414</v>
      </c>
      <c r="BC52" s="21">
        <f t="shared" si="59"/>
        <v>0</v>
      </c>
      <c r="BD52" s="21">
        <f t="shared" si="60"/>
        <v>9135122.0176187307</v>
      </c>
      <c r="BE52" s="21">
        <f t="shared" si="61"/>
        <v>2572432.665009826</v>
      </c>
      <c r="BF52" s="21">
        <f t="shared" si="62"/>
        <v>0</v>
      </c>
      <c r="BG52" s="21">
        <f t="shared" si="63"/>
        <v>5465611833.2718773</v>
      </c>
      <c r="BI52" s="21">
        <f t="shared" si="64"/>
        <v>2869457239.5212479</v>
      </c>
      <c r="BJ52" s="21">
        <f t="shared" si="65"/>
        <v>910508064.43701482</v>
      </c>
      <c r="BK52" s="21">
        <f t="shared" si="66"/>
        <v>756773.1830650206</v>
      </c>
      <c r="BL52" s="21">
        <f t="shared" si="67"/>
        <v>3613211094.2418375</v>
      </c>
      <c r="BM52" s="21">
        <f t="shared" si="68"/>
        <v>990383263.15880585</v>
      </c>
      <c r="BN52" s="21">
        <f t="shared" si="69"/>
        <v>1454872.021971605</v>
      </c>
      <c r="BO52" s="21">
        <f t="shared" si="70"/>
        <v>7510205749.0239582</v>
      </c>
      <c r="BP52" s="21">
        <f t="shared" si="71"/>
        <v>1543386433.8083825</v>
      </c>
      <c r="BQ52" s="21">
        <f t="shared" si="72"/>
        <v>973047.48472252232</v>
      </c>
      <c r="BR52" s="21">
        <f t="shared" si="73"/>
        <v>182049354.58921456</v>
      </c>
      <c r="BS52" s="21">
        <f t="shared" si="74"/>
        <v>55682241.124646857</v>
      </c>
      <c r="BT52" s="21">
        <f t="shared" si="75"/>
        <v>315172.4393885351</v>
      </c>
      <c r="BU52" s="21">
        <f t="shared" si="76"/>
        <v>214134552.21173522</v>
      </c>
      <c r="BV52" s="21">
        <f t="shared" si="77"/>
        <v>59256063.22814057</v>
      </c>
      <c r="BW52" s="21">
        <f t="shared" si="78"/>
        <v>306573.72650816338</v>
      </c>
      <c r="BX52" s="21">
        <f t="shared" si="79"/>
        <v>32370138.220807575</v>
      </c>
      <c r="BY52" s="21">
        <f t="shared" si="80"/>
        <v>8648797.6919049956</v>
      </c>
      <c r="BZ52" s="21">
        <f t="shared" si="81"/>
        <v>197716.09940257636</v>
      </c>
    </row>
    <row r="53" spans="1:78">
      <c r="A53">
        <f t="shared" si="43"/>
        <v>0.02</v>
      </c>
      <c r="B53" s="18">
        <f t="shared" si="41"/>
        <v>2067</v>
      </c>
      <c r="C53" s="21">
        <f>IF(MOD($B53,10)=0,VLOOKUP($B53,'[1]R1 Analysis'!$B$45:$X$58,23,FALSE),(VLOOKUP(CEILING($B53,10),$B$6:$R$116,COLUMN()-1,FALSE)-VLOOKUP(FLOOR($B53,10),$B$6:$R$116,COLUMN()-1,FALSE))/10+C52)</f>
        <v>23082581.948691186</v>
      </c>
      <c r="D53" s="21">
        <f>IF(MOD($B53,10)=0,VLOOKUP($B53,'[1]R1 Analysis'!$B$45:$X$58,15,FALSE),(VLOOKUP(CEILING($B53,10),$B$6:$R$116,COLUMN()-1,FALSE)-VLOOKUP(FLOOR($B53,10),$B$6:$R$116,COLUMN()-1,FALSE))/10+D52)</f>
        <v>3610440.6268945662</v>
      </c>
      <c r="E53" s="21">
        <f>IF(MOD($B53,10)=0,VLOOKUP($B53,'[1]R1 Analysis'!$B$45:$X$58,22,FALSE),(VLOOKUP(CEILING($B53,10),$B$6:$R$116,COLUMN()-1,FALSE)-VLOOKUP(FLOOR($B53,10),$B$6:$R$116,COLUMN()-1,FALSE))/10+E52)</f>
        <v>756033.29110123462</v>
      </c>
      <c r="F53" s="21">
        <f>IF(MOD($B53,10)=0,VLOOKUP($B53,'[1]R2 Analysis'!$B$45:$X$58,8,FALSE),(VLOOKUP(CEILING($B53,10),$B$6:$R$116,COLUMN()-1,FALSE)-VLOOKUP(FLOOR($B53,10),$B$6:$R$116,COLUMN()-1,FALSE))/10+F52)</f>
        <v>225069748.34819037</v>
      </c>
      <c r="G53" s="21">
        <f>IF(MOD($B53,10)=0,VLOOKUP($B53,'[1]R2 Analysis'!$B$45:$X$58,15,FALSE),(VLOOKUP(CEILING($B53,10),$B$6:$R$116,COLUMN()-1,FALSE)-VLOOKUP(FLOOR($B53,10),$B$6:$R$116,COLUMN()-1,FALSE))/10+G52)</f>
        <v>7065277.772720932</v>
      </c>
      <c r="H53" s="21">
        <f>IF(MOD($B53,10)=0,VLOOKUP($B53,'[1]R2 Analysis'!$B$45:$X$58,22,FALSE),(VLOOKUP(CEILING($B53,10),$B$6:$R$116,COLUMN()-1,FALSE)-VLOOKUP(FLOOR($B53,10),$B$6:$R$116,COLUMN()-1,FALSE))/10+H52)</f>
        <v>1453444.1355604939</v>
      </c>
      <c r="I53" s="21">
        <f>IF(MOD($B53,10)=0,VLOOKUP($B53,'[1]R3 Analysis'!$B$45:$X$58,8,FALSE),(VLOOKUP(CEILING($B53,10),$B$6:$R$116,COLUMN()-1,FALSE)-VLOOKUP(FLOOR($B53,10),$B$6:$R$116,COLUMN()-1,FALSE))/10+I52)</f>
        <v>36789915.601032272</v>
      </c>
      <c r="J53" s="21">
        <f>IF(MOD($B53,10)=0,VLOOKUP($B53,'[1]R3 Analysis'!$B$45:$X$58,15,FALSE),(VLOOKUP(CEILING($B53,10),$B$6:$R$116,COLUMN()-1,FALSE)-VLOOKUP(FLOOR($B53,10),$B$6:$R$116,COLUMN()-1,FALSE))/10+J52)</f>
        <v>2546774.1156000001</v>
      </c>
      <c r="K53" s="21">
        <f>IF(MOD($B53,10)=0,VLOOKUP($B53,'[1]R3 Analysis'!$B$45:$X$58,22,FALSE),(VLOOKUP(CEILING($B53,10),$B$6:$R$116,COLUMN()-1,FALSE)-VLOOKUP(FLOOR($B53,10),$B$6:$R$116,COLUMN()-1,FALSE))/10+K52)</f>
        <v>972091.99437297275</v>
      </c>
      <c r="L53" s="21">
        <f>IF(MOD($B53,10)=0,VLOOKUP($B53,'[1]R4 Analysis'!$B$45:$X$58,8,FALSE),(VLOOKUP(CEILING($B53,10),$B$6:$R$116,COLUMN()-1,FALSE)-VLOOKUP(FLOOR($B53,10),$B$6:$R$116,COLUMN()-1,FALSE))/10+L52)</f>
        <v>23015914.0872452</v>
      </c>
      <c r="M53" s="21">
        <f>IF(MOD($B53,10)=0,VLOOKUP($B53,'[1]R4 Analysis'!$B$45:$X$58,15,FALSE),(VLOOKUP(CEILING($B53,10),$B$6:$R$116,COLUMN()-1,FALSE)-VLOOKUP(FLOOR($B53,10),$B$6:$R$116,COLUMN()-1,FALSE))/10+M52)</f>
        <v>857849.46017737396</v>
      </c>
      <c r="N53" s="21">
        <f>IF(MOD($B53,10)=0,VLOOKUP($B53,'[1]R4 Analysis'!$B$45:$X$58,22,FALSE),(VLOOKUP(CEILING($B53,10),$B$6:$R$116,COLUMN()-1,FALSE)-VLOOKUP(FLOOR($B53,10),$B$6:$R$116,COLUMN()-1,FALSE))/10+N52)</f>
        <v>314864.79518380354</v>
      </c>
      <c r="O53" s="21">
        <f>IF(MOD($B53,10)=0,VLOOKUP($B53,'[1]R5 Analysis'!$B$45:$X$58,8,FALSE),(VLOOKUP(CEILING($B53,10),$B$6:$R$116,COLUMN()-1,FALSE)-VLOOKUP(FLOOR($B53,10),$B$6:$R$116,COLUMN()-1,FALSE))/10+O52)</f>
        <v>51444495.229599983</v>
      </c>
      <c r="P53" s="21">
        <f>IF(MOD($B53,10)=0,VLOOKUP($B53,'[1]R5 Analysis'!$B$45:$X$58,15,FALSE),(VLOOKUP(CEILING($B53,10),$B$6:$R$116,COLUMN()-1,FALSE)-VLOOKUP(FLOOR($B53,10),$B$6:$R$116,COLUMN()-1,FALSE))/10+P52)</f>
        <v>737923.03069903469</v>
      </c>
      <c r="Q53" s="21">
        <f>IF(MOD($B53,10)=0,VLOOKUP($B53,'[1]R5 Analysis'!$B$45:$X$58,22,FALSE),(VLOOKUP(CEILING($B53,10),$B$6:$R$116,COLUMN()-1,FALSE)-VLOOKUP(FLOOR($B53,10),$B$6:$R$116,COLUMN()-1,FALSE))/10+Q52)</f>
        <v>306272.26489132666</v>
      </c>
      <c r="R53" s="21">
        <f>IF(MOD($B53,10)=0,VLOOKUP($B53,'[1]R6 Analysis'!$B$45:$X$58,8,FALSE),(VLOOKUP(CEILING($B53,10),$B$6:$R$116,COLUMN()-1,FALSE)-VLOOKUP(FLOOR($B53,10),$B$6:$R$116,COLUMN()-1,FALSE))/10+R52)</f>
        <v>2932376.41285</v>
      </c>
      <c r="S53" s="21">
        <f>IF(MOD($B53,10)=0,VLOOKUP($B53,'[1]R6 Analysis'!$B$45:$X$58,15,FALSE),(VLOOKUP(CEILING($B53,10),$B$6:$T$116,COLUMN()-1,FALSE)-VLOOKUP(FLOOR($B53,10),$B$6:$T$116,COLUMN()-1,FALSE))/10+S52)</f>
        <v>359487.01102999999</v>
      </c>
      <c r="T53" s="21">
        <f>IF(MOD($B53,10)=0,VLOOKUP($B53,'[1]R6 Analysis'!$B$45:$X$58,22,FALSE),(VLOOKUP(CEILING($B53,10),$B$6:$T$116,COLUMN()-1,FALSE)-VLOOKUP(FLOOR($B53,10),$B$6:$T$116,COLUMN()-1,FALSE))/10+T52)</f>
        <v>197521.70299566112</v>
      </c>
      <c r="U53" s="21">
        <f t="shared" si="40"/>
        <v>381513011.82883644</v>
      </c>
      <c r="V53" s="10">
        <f>HLOOKUP(V$5,$AC$1:$AF$3,2,FALSE)*INDEX('Pop and Housing Units'!$J$4:$Q$115,MATCH('Relocation Components'!$B53,'Pop and Housing Units'!$Q$4:$Q$115,0),MATCH('Relocation Components'!V$4,'Pop and Housing Units'!$J$4:$Q$4,0))*HLOOKUP(V$4,$V$1:$AA$2,2,FALSE)*'Number of Hazard Events'!C53*HLOOKUP(V$4,Assumptions!$B$2:$H$3,2,FALSE)</f>
        <v>2029587611.2984893</v>
      </c>
      <c r="W53" s="10">
        <f>HLOOKUP(W$5,$AC$1:$AF$3,2,FALSE)*INDEX('Pop and Housing Units'!$J$4:$Q$115,MATCH('Relocation Components'!$B53,'Pop and Housing Units'!$Q$4:$Q$115,0),MATCH('Relocation Components'!W$4,'Pop and Housing Units'!$J$4:$Q$4,0))*HLOOKUP(W$4,$V$1:$AA$2,2,FALSE)*'Number of Hazard Events'!D53*HLOOKUP(W$4,Assumptions!$B$2:$H$3,2,FALSE)</f>
        <v>646663687.39381659</v>
      </c>
      <c r="X53" s="10">
        <f>HLOOKUP(X$5,$AC$1:$AF$3,2,FALSE)*INDEX('Pop and Housing Units'!$J$4:$Q$115,MATCH('Relocation Components'!$B53,'Pop and Housing Units'!$Q$4:$Q$115,0),MATCH('Relocation Components'!X$4,'Pop and Housing Units'!$J$4:$Q$4,0))*HLOOKUP(X$4,$V$1:$AA$2,2,FALSE)*'Number of Hazard Events'!E53*HLOOKUP(X$4,Assumptions!$B$2:$H$3,2,FALSE)</f>
        <v>0</v>
      </c>
      <c r="Y53" s="10">
        <f>HLOOKUP(Y$5,$AC$1:$AF$3,2,FALSE)*INDEX('Pop and Housing Units'!$J$4:$Q$115,MATCH('Relocation Components'!$B53,'Pop and Housing Units'!$Q$4:$Q$115,0),MATCH('Relocation Components'!Y$4,'Pop and Housing Units'!$J$4:$Q$4,0))*HLOOKUP(Y$4,$V$1:$AA$2,2,FALSE)*'Number of Hazard Events'!F53*HLOOKUP(Y$4,Assumptions!$B$2:$H$3,2,FALSE)</f>
        <v>2407188470.3812871</v>
      </c>
      <c r="Z53" s="10">
        <f>HLOOKUP(Z$5,$AC$1:$AF$3,2,FALSE)*INDEX('Pop and Housing Units'!$J$4:$Q$115,MATCH('Relocation Components'!$B53,'Pop and Housing Units'!$Q$4:$Q$115,0),MATCH('Relocation Components'!Z$4,'Pop and Housing Units'!$J$4:$Q$4,0))*HLOOKUP(Z$4,$V$1:$AA$2,2,FALSE)*'Number of Hazard Events'!G53*HLOOKUP(Z$4,Assumptions!$B$2:$H$3,2,FALSE)</f>
        <v>698620169.71372342</v>
      </c>
      <c r="AA53" s="10">
        <f>HLOOKUP(AA$5,$AC$1:$AF$3,2,FALSE)*INDEX('Pop and Housing Units'!$J$4:$Q$115,MATCH('Relocation Components'!$B53,'Pop and Housing Units'!$Q$4:$Q$115,0),MATCH('Relocation Components'!AA$4,'Pop and Housing Units'!$J$4:$Q$4,0))*HLOOKUP(AA$4,$V$1:$AA$2,2,FALSE)*'Number of Hazard Events'!H53*HLOOKUP(AA$4,Assumptions!$B$2:$H$3,2,FALSE)</f>
        <v>0</v>
      </c>
      <c r="AB53" s="10">
        <f>HLOOKUP(AB$5,$AC$1:$AF$3,2,FALSE)*INDEX('Pop and Housing Units'!$J$4:$Q$115,MATCH('Relocation Components'!$B53,'Pop and Housing Units'!$Q$4:$Q$115,0),MATCH('Relocation Components'!AB$4,'Pop and Housing Units'!$J$4:$Q$4,0))*HLOOKUP(AB$4,$V$1:$AA$2,2,FALSE)*'Number of Hazard Events'!I53*HLOOKUP(AB$4,Assumptions!$B$2:$H$3,2,FALSE)</f>
        <v>5328172725.7131968</v>
      </c>
      <c r="AC53" s="10">
        <f>HLOOKUP(AC$5,$AC$1:$AF$3,2,FALSE)*INDEX('Pop and Housing Units'!$J$4:$Q$115,MATCH('Relocation Components'!$B53,'Pop and Housing Units'!$Q$4:$Q$115,0),MATCH('Relocation Components'!AC$4,'Pop and Housing Units'!$J$4:$Q$4,0))*HLOOKUP(AC$4,$V$1:$AA$2,2,FALSE)*'Number of Hazard Events'!J53*HLOOKUP(AC$4,Assumptions!$B$2:$H$3,2,FALSE)</f>
        <v>1098551636.0872779</v>
      </c>
      <c r="AD53" s="10">
        <f>HLOOKUP(AD$5,$AC$1:$AF$3,2,FALSE)*INDEX('Pop and Housing Units'!$J$4:$Q$115,MATCH('Relocation Components'!$B53,'Pop and Housing Units'!$Q$4:$Q$115,0),MATCH('Relocation Components'!AD$4,'Pop and Housing Units'!$J$4:$Q$4,0))*HLOOKUP(AD$4,$V$1:$AA$2,2,FALSE)*'Number of Hazard Events'!K53*HLOOKUP(AD$4,Assumptions!$B$2:$H$3,2,FALSE)</f>
        <v>0</v>
      </c>
      <c r="AE53" s="10">
        <f>HLOOKUP(AE$5,$AC$1:$AF$3,2,FALSE)*INDEX('Pop and Housing Units'!$J$4:$Q$115,MATCH('Relocation Components'!$B53,'Pop and Housing Units'!$Q$4:$Q$115,0),MATCH('Relocation Components'!AE$4,'Pop and Housing Units'!$J$4:$Q$4,0))*HLOOKUP(AE$4,$V$1:$AA$2,2,FALSE)*'Number of Hazard Events'!L53*HLOOKUP(AE$4,Assumptions!$B$2:$H$3,2,FALSE)</f>
        <v>110224782.87747389</v>
      </c>
      <c r="AF53" s="10">
        <f>HLOOKUP(AF$5,$AC$1:$AF$3,2,FALSE)*INDEX('Pop and Housing Units'!$J$4:$Q$115,MATCH('Relocation Components'!$B53,'Pop and Housing Units'!$Q$4:$Q$115,0),MATCH('Relocation Components'!AF$4,'Pop and Housing Units'!$J$4:$Q$4,0))*HLOOKUP(AF$4,$V$1:$AA$2,2,FALSE)*'Number of Hazard Events'!M53*HLOOKUP(AF$4,Assumptions!$B$2:$H$3,2,FALSE)</f>
        <v>38006330.961789533</v>
      </c>
      <c r="AG53" s="10">
        <f>HLOOKUP(AG$5,$AC$1:$AF$3,2,FALSE)*INDEX('Pop and Housing Units'!$J$4:$Q$115,MATCH('Relocation Components'!$B53,'Pop and Housing Units'!$Q$4:$Q$115,0),MATCH('Relocation Components'!AG$4,'Pop and Housing Units'!$J$4:$Q$4,0))*HLOOKUP(AG$4,$V$1:$AA$2,2,FALSE)*'Number of Hazard Events'!N53*HLOOKUP(AG$4,Assumptions!$B$2:$H$3,2,FALSE)</f>
        <v>0</v>
      </c>
      <c r="AH53" s="10">
        <f>HLOOKUP(AH$5,$AC$1:$AF$3,2,FALSE)*INDEX('Pop and Housing Units'!$J$4:$Q$115,MATCH('Relocation Components'!$B53,'Pop and Housing Units'!$Q$4:$Q$115,0),MATCH('Relocation Components'!AH$4,'Pop and Housing Units'!$J$4:$Q$4,0))*HLOOKUP(AH$4,$V$1:$AA$2,2,FALSE)*'Number of Hazard Events'!O53*HLOOKUP(AH$4,Assumptions!$B$2:$H$3,2,FALSE)</f>
        <v>112791477.07360862</v>
      </c>
      <c r="AI53" s="10">
        <f>HLOOKUP(AI$5,$AC$1:$AF$3,2,FALSE)*INDEX('Pop and Housing Units'!$J$4:$Q$115,MATCH('Relocation Components'!$B53,'Pop and Housing Units'!$Q$4:$Q$115,0),MATCH('Relocation Components'!AI$4,'Pop and Housing Units'!$J$4:$Q$4,0))*HLOOKUP(AI$4,$V$1:$AA$2,2,FALSE)*'Number of Hazard Events'!P53*HLOOKUP(AI$4,Assumptions!$B$2:$H$3,2,FALSE)</f>
        <v>40583958.124729201</v>
      </c>
      <c r="AJ53" s="10">
        <f>HLOOKUP(AJ$5,$AC$1:$AF$3,2,FALSE)*INDEX('Pop and Housing Units'!$J$4:$Q$115,MATCH('Relocation Components'!$B53,'Pop and Housing Units'!$Q$4:$Q$115,0),MATCH('Relocation Components'!AJ$4,'Pop and Housing Units'!$J$4:$Q$4,0))*HLOOKUP(AJ$4,$V$1:$AA$2,2,FALSE)*'Number of Hazard Events'!Q53*HLOOKUP(AJ$4,Assumptions!$B$2:$H$3,2,FALSE)</f>
        <v>0</v>
      </c>
      <c r="AK53" s="10">
        <f>HLOOKUP(AK$5,$AC$1:$AF$3,2,FALSE)*INDEX('Pop and Housing Units'!$J$4:$Q$115,MATCH('Relocation Components'!$B53,'Pop and Housing Units'!$Q$4:$Q$115,0),MATCH('Relocation Components'!AK$4,'Pop and Housing Units'!$J$4:$Q$4,0))*HLOOKUP(AK$4,$V$1:$AA$2,2,FALSE)*'Number of Hazard Events'!R53*HLOOKUP(AK$4,Assumptions!$B$2:$H$3,2,FALSE)</f>
        <v>20486399.474046692</v>
      </c>
      <c r="AL53" s="10">
        <f>HLOOKUP(AL$5,$AC$1:$AF$3,2,FALSE)*INDEX('Pop and Housing Units'!$J$4:$Q$115,MATCH('Relocation Components'!$B53,'Pop and Housing Units'!$Q$4:$Q$115,0),MATCH('Relocation Components'!AL$4,'Pop and Housing Units'!$J$4:$Q$4,0))*HLOOKUP(AL$4,$V$1:$AA$2,2,FALSE)*'Number of Hazard Events'!S53*HLOOKUP(AL$4,Assumptions!$B$2:$H$3,2,FALSE)</f>
        <v>5767798.4948941628</v>
      </c>
      <c r="AM53" s="10">
        <f>HLOOKUP(AM$5,$AC$1:$AF$3,2,FALSE)*INDEX('Pop and Housing Units'!$J$4:$Q$115,MATCH('Relocation Components'!$B53,'Pop and Housing Units'!$Q$4:$Q$115,0),MATCH('Relocation Components'!AM$4,'Pop and Housing Units'!$J$4:$Q$4,0))*HLOOKUP(AM$4,$V$1:$AA$2,2,FALSE)*'Number of Hazard Events'!T53*HLOOKUP(AM$4,Assumptions!$B$2:$H$3,2,FALSE)</f>
        <v>0</v>
      </c>
      <c r="AN53" s="21">
        <f t="shared" si="44"/>
        <v>12536645047.594334</v>
      </c>
      <c r="AO53" s="21">
        <f t="shared" si="45"/>
        <v>913314425.08432019</v>
      </c>
      <c r="AP53" s="21">
        <f t="shared" si="46"/>
        <v>290998659.32721746</v>
      </c>
      <c r="AQ53" s="21">
        <f t="shared" si="47"/>
        <v>0</v>
      </c>
      <c r="AR53" s="21">
        <f t="shared" si="48"/>
        <v>1083234811.6715791</v>
      </c>
      <c r="AS53" s="21">
        <f t="shared" si="49"/>
        <v>314379076.37117553</v>
      </c>
      <c r="AT53" s="21">
        <f t="shared" si="50"/>
        <v>0</v>
      </c>
      <c r="AU53" s="21">
        <f t="shared" si="51"/>
        <v>2397677726.5709386</v>
      </c>
      <c r="AV53" s="21">
        <f t="shared" si="52"/>
        <v>494348236.23927504</v>
      </c>
      <c r="AW53" s="21">
        <f t="shared" si="53"/>
        <v>0</v>
      </c>
      <c r="AX53" s="21">
        <f t="shared" si="54"/>
        <v>49601152.294863254</v>
      </c>
      <c r="AY53" s="21">
        <f t="shared" si="55"/>
        <v>17102848.932805292</v>
      </c>
      <c r="AZ53" s="21">
        <f t="shared" si="56"/>
        <v>0</v>
      </c>
      <c r="BA53" s="21">
        <f t="shared" si="57"/>
        <v>50756164.683123879</v>
      </c>
      <c r="BB53" s="21">
        <f t="shared" si="58"/>
        <v>18262781.156128142</v>
      </c>
      <c r="BC53" s="21">
        <f t="shared" si="59"/>
        <v>0</v>
      </c>
      <c r="BD53" s="21">
        <f t="shared" si="60"/>
        <v>9218879.7633210123</v>
      </c>
      <c r="BE53" s="21">
        <f t="shared" si="61"/>
        <v>2595509.3227023734</v>
      </c>
      <c r="BF53" s="21">
        <f t="shared" si="62"/>
        <v>0</v>
      </c>
      <c r="BG53" s="21">
        <f t="shared" si="63"/>
        <v>5641490271.417449</v>
      </c>
      <c r="BI53" s="21">
        <f t="shared" si="64"/>
        <v>2965984618.331501</v>
      </c>
      <c r="BJ53" s="21">
        <f t="shared" si="65"/>
        <v>941272787.34792864</v>
      </c>
      <c r="BK53" s="21">
        <f t="shared" si="66"/>
        <v>756033.29110123462</v>
      </c>
      <c r="BL53" s="21">
        <f t="shared" si="67"/>
        <v>3715493030.4010563</v>
      </c>
      <c r="BM53" s="21">
        <f t="shared" si="68"/>
        <v>1020064523.8576199</v>
      </c>
      <c r="BN53" s="21">
        <f t="shared" si="69"/>
        <v>1453444.1355604939</v>
      </c>
      <c r="BO53" s="21">
        <f t="shared" si="70"/>
        <v>7762640367.8851681</v>
      </c>
      <c r="BP53" s="21">
        <f t="shared" si="71"/>
        <v>1595446646.442153</v>
      </c>
      <c r="BQ53" s="21">
        <f t="shared" si="72"/>
        <v>972091.99437297275</v>
      </c>
      <c r="BR53" s="21">
        <f t="shared" si="73"/>
        <v>182841849.25958234</v>
      </c>
      <c r="BS53" s="21">
        <f t="shared" si="74"/>
        <v>55967029.354772203</v>
      </c>
      <c r="BT53" s="21">
        <f t="shared" si="75"/>
        <v>314864.79518380354</v>
      </c>
      <c r="BU53" s="21">
        <f t="shared" si="76"/>
        <v>214992136.98633248</v>
      </c>
      <c r="BV53" s="21">
        <f t="shared" si="77"/>
        <v>59584662.311556377</v>
      </c>
      <c r="BW53" s="21">
        <f t="shared" si="78"/>
        <v>306272.26489132666</v>
      </c>
      <c r="BX53" s="21">
        <f t="shared" si="79"/>
        <v>32637655.650217704</v>
      </c>
      <c r="BY53" s="21">
        <f t="shared" si="80"/>
        <v>8722794.8286265358</v>
      </c>
      <c r="BZ53" s="21">
        <f t="shared" si="81"/>
        <v>197521.70299566112</v>
      </c>
    </row>
    <row r="54" spans="1:78">
      <c r="A54">
        <f t="shared" si="43"/>
        <v>0.02</v>
      </c>
      <c r="B54" s="18">
        <f t="shared" si="41"/>
        <v>2068</v>
      </c>
      <c r="C54" s="21">
        <f>IF(MOD($B54,10)=0,VLOOKUP($B54,'[1]R1 Analysis'!$B$45:$X$58,23,FALSE),(VLOOKUP(CEILING($B54,10),$B$6:$R$116,COLUMN()-1,FALSE)-VLOOKUP(FLOOR($B54,10),$B$6:$R$116,COLUMN()-1,FALSE))/10+C53)</f>
        <v>23059455.53883845</v>
      </c>
      <c r="D54" s="21">
        <f>IF(MOD($B54,10)=0,VLOOKUP($B54,'[1]R1 Analysis'!$B$45:$X$58,15,FALSE),(VLOOKUP(CEILING($B54,10),$B$6:$R$116,COLUMN()-1,FALSE)-VLOOKUP(FLOOR($B54,10),$B$6:$R$116,COLUMN()-1,FALSE))/10+D53)</f>
        <v>3606839.0953194629</v>
      </c>
      <c r="E54" s="21">
        <f>IF(MOD($B54,10)=0,VLOOKUP($B54,'[1]R1 Analysis'!$B$45:$X$58,22,FALSE),(VLOOKUP(CEILING($B54,10),$B$6:$R$116,COLUMN()-1,FALSE)-VLOOKUP(FLOOR($B54,10),$B$6:$R$116,COLUMN()-1,FALSE))/10+E53)</f>
        <v>755293.39913744864</v>
      </c>
      <c r="F54" s="21">
        <f>IF(MOD($B54,10)=0,VLOOKUP($B54,'[1]R2 Analysis'!$B$45:$X$58,8,FALSE),(VLOOKUP(CEILING($B54,10),$B$6:$R$116,COLUMN()-1,FALSE)-VLOOKUP(FLOOR($B54,10),$B$6:$R$116,COLUMN()-1,FALSE))/10+F53)</f>
        <v>224859664.57561892</v>
      </c>
      <c r="G54" s="21">
        <f>IF(MOD($B54,10)=0,VLOOKUP($B54,'[1]R2 Analysis'!$B$45:$X$58,15,FALSE),(VLOOKUP(CEILING($B54,10),$B$6:$R$116,COLUMN()-1,FALSE)-VLOOKUP(FLOOR($B54,10),$B$6:$R$116,COLUMN()-1,FALSE))/10+G53)</f>
        <v>7058271.3864651183</v>
      </c>
      <c r="H54" s="21">
        <f>IF(MOD($B54,10)=0,VLOOKUP($B54,'[1]R2 Analysis'!$B$45:$X$58,22,FALSE),(VLOOKUP(CEILING($B54,10),$B$6:$R$116,COLUMN()-1,FALSE)-VLOOKUP(FLOOR($B54,10),$B$6:$R$116,COLUMN()-1,FALSE))/10+H53)</f>
        <v>1452016.2491493828</v>
      </c>
      <c r="I54" s="21">
        <f>IF(MOD($B54,10)=0,VLOOKUP($B54,'[1]R3 Analysis'!$B$45:$X$58,8,FALSE),(VLOOKUP(CEILING($B54,10),$B$6:$R$116,COLUMN()-1,FALSE)-VLOOKUP(FLOOR($B54,10),$B$6:$R$116,COLUMN()-1,FALSE))/10+I53)</f>
        <v>36753345.108387113</v>
      </c>
      <c r="J54" s="21">
        <f>IF(MOD($B54,10)=0,VLOOKUP($B54,'[1]R3 Analysis'!$B$45:$X$58,15,FALSE),(VLOOKUP(CEILING($B54,10),$B$6:$R$116,COLUMN()-1,FALSE)-VLOOKUP(FLOOR($B54,10),$B$6:$R$116,COLUMN()-1,FALSE))/10+J53)</f>
        <v>2544256.9944000002</v>
      </c>
      <c r="K54" s="21">
        <f>IF(MOD($B54,10)=0,VLOOKUP($B54,'[1]R3 Analysis'!$B$45:$X$58,22,FALSE),(VLOOKUP(CEILING($B54,10),$B$6:$R$116,COLUMN()-1,FALSE)-VLOOKUP(FLOOR($B54,10),$B$6:$R$116,COLUMN()-1,FALSE))/10+K53)</f>
        <v>971136.50402342319</v>
      </c>
      <c r="L54" s="21">
        <f>IF(MOD($B54,10)=0,VLOOKUP($B54,'[1]R4 Analysis'!$B$45:$X$58,8,FALSE),(VLOOKUP(CEILING($B54,10),$B$6:$R$116,COLUMN()-1,FALSE)-VLOOKUP(FLOOR($B54,10),$B$6:$R$116,COLUMN()-1,FALSE))/10+L53)</f>
        <v>22991964.124615394</v>
      </c>
      <c r="M54" s="21">
        <f>IF(MOD($B54,10)=0,VLOOKUP($B54,'[1]R4 Analysis'!$B$45:$X$58,15,FALSE),(VLOOKUP(CEILING($B54,10),$B$6:$R$116,COLUMN()-1,FALSE)-VLOOKUP(FLOOR($B54,10),$B$6:$R$116,COLUMN()-1,FALSE))/10+M53)</f>
        <v>857021.02033171745</v>
      </c>
      <c r="N54" s="21">
        <f>IF(MOD($B54,10)=0,VLOOKUP($B54,'[1]R4 Analysis'!$B$45:$X$58,22,FALSE),(VLOOKUP(CEILING($B54,10),$B$6:$R$116,COLUMN()-1,FALSE)-VLOOKUP(FLOOR($B54,10),$B$6:$R$116,COLUMN()-1,FALSE))/10+N53)</f>
        <v>314557.15097907197</v>
      </c>
      <c r="O54" s="21">
        <f>IF(MOD($B54,10)=0,VLOOKUP($B54,'[1]R5 Analysis'!$B$45:$X$58,8,FALSE),(VLOOKUP(CEILING($B54,10),$B$6:$R$116,COLUMN()-1,FALSE)-VLOOKUP(FLOOR($B54,10),$B$6:$R$116,COLUMN()-1,FALSE))/10+O53)</f>
        <v>51391350.08989998</v>
      </c>
      <c r="P54" s="21">
        <f>IF(MOD($B54,10)=0,VLOOKUP($B54,'[1]R5 Analysis'!$B$45:$X$58,15,FALSE),(VLOOKUP(CEILING($B54,10),$B$6:$R$116,COLUMN()-1,FALSE)-VLOOKUP(FLOOR($B54,10),$B$6:$R$116,COLUMN()-1,FALSE))/10+P53)</f>
        <v>737181.50597682782</v>
      </c>
      <c r="Q54" s="21">
        <f>IF(MOD($B54,10)=0,VLOOKUP($B54,'[1]R5 Analysis'!$B$45:$X$58,22,FALSE),(VLOOKUP(CEILING($B54,10),$B$6:$R$116,COLUMN()-1,FALSE)-VLOOKUP(FLOOR($B54,10),$B$6:$R$116,COLUMN()-1,FALSE))/10+Q53)</f>
        <v>305970.80327448994</v>
      </c>
      <c r="R54" s="21">
        <f>IF(MOD($B54,10)=0,VLOOKUP($B54,'[1]R6 Analysis'!$B$45:$X$58,8,FALSE),(VLOOKUP(CEILING($B54,10),$B$6:$R$116,COLUMN()-1,FALSE)-VLOOKUP(FLOOR($B54,10),$B$6:$R$116,COLUMN()-1,FALSE))/10+R53)</f>
        <v>2930007.772775</v>
      </c>
      <c r="S54" s="21">
        <f>IF(MOD($B54,10)=0,VLOOKUP($B54,'[1]R6 Analysis'!$B$45:$X$58,15,FALSE),(VLOOKUP(CEILING($B54,10),$B$6:$T$116,COLUMN()-1,FALSE)-VLOOKUP(FLOOR($B54,10),$B$6:$T$116,COLUMN()-1,FALSE))/10+S53)</f>
        <v>359126.02851999999</v>
      </c>
      <c r="T54" s="21">
        <f>IF(MOD($B54,10)=0,VLOOKUP($B54,'[1]R6 Analysis'!$B$45:$X$58,22,FALSE),(VLOOKUP(CEILING($B54,10),$B$6:$T$116,COLUMN()-1,FALSE)-VLOOKUP(FLOOR($B54,10),$B$6:$T$116,COLUMN()-1,FALSE))/10+T53)</f>
        <v>197327.30658874588</v>
      </c>
      <c r="U54" s="21">
        <f t="shared" si="40"/>
        <v>381144784.65430063</v>
      </c>
      <c r="V54" s="10">
        <f>HLOOKUP(V$5,$AC$1:$AF$3,2,FALSE)*INDEX('Pop and Housing Units'!$J$4:$Q$115,MATCH('Relocation Components'!$B54,'Pop and Housing Units'!$Q$4:$Q$115,0),MATCH('Relocation Components'!V$4,'Pop and Housing Units'!$J$4:$Q$4,0))*HLOOKUP(V$4,$V$1:$AA$2,2,FALSE)*'Number of Hazard Events'!C54*HLOOKUP(V$4,Assumptions!$B$2:$H$3,2,FALSE)</f>
        <v>2099460970.7164867</v>
      </c>
      <c r="W54" s="10">
        <f>HLOOKUP(W$5,$AC$1:$AF$3,2,FALSE)*INDEX('Pop and Housing Units'!$J$4:$Q$115,MATCH('Relocation Components'!$B54,'Pop and Housing Units'!$Q$4:$Q$115,0),MATCH('Relocation Components'!W$4,'Pop and Housing Units'!$J$4:$Q$4,0))*HLOOKUP(W$4,$V$1:$AA$2,2,FALSE)*'Number of Hazard Events'!D54*HLOOKUP(W$4,Assumptions!$B$2:$H$3,2,FALSE)</f>
        <v>668930732.59868264</v>
      </c>
      <c r="X54" s="10">
        <f>HLOOKUP(X$5,$AC$1:$AF$3,2,FALSE)*INDEX('Pop and Housing Units'!$J$4:$Q$115,MATCH('Relocation Components'!$B54,'Pop and Housing Units'!$Q$4:$Q$115,0),MATCH('Relocation Components'!X$4,'Pop and Housing Units'!$J$4:$Q$4,0))*HLOOKUP(X$4,$V$1:$AA$2,2,FALSE)*'Number of Hazard Events'!E54*HLOOKUP(X$4,Assumptions!$B$2:$H$3,2,FALSE)</f>
        <v>0</v>
      </c>
      <c r="Y54" s="10">
        <f>HLOOKUP(Y$5,$AC$1:$AF$3,2,FALSE)*INDEX('Pop and Housing Units'!$J$4:$Q$115,MATCH('Relocation Components'!$B54,'Pop and Housing Units'!$Q$4:$Q$115,0),MATCH('Relocation Components'!Y$4,'Pop and Housing Units'!$J$4:$Q$4,0))*HLOOKUP(Y$4,$V$1:$AA$2,2,FALSE)*'Number of Hazard Events'!F54*HLOOKUP(Y$4,Assumptions!$B$2:$H$3,2,FALSE)</f>
        <v>2481376228.3135619</v>
      </c>
      <c r="Z54" s="10">
        <f>HLOOKUP(Z$5,$AC$1:$AF$3,2,FALSE)*INDEX('Pop and Housing Units'!$J$4:$Q$115,MATCH('Relocation Components'!$B54,'Pop and Housing Units'!$Q$4:$Q$115,0),MATCH('Relocation Components'!Z$4,'Pop and Housing Units'!$J$4:$Q$4,0))*HLOOKUP(Z$4,$V$1:$AA$2,2,FALSE)*'Number of Hazard Events'!G54*HLOOKUP(Z$4,Assumptions!$B$2:$H$3,2,FALSE)</f>
        <v>720109136.82777786</v>
      </c>
      <c r="AA54" s="10">
        <f>HLOOKUP(AA$5,$AC$1:$AF$3,2,FALSE)*INDEX('Pop and Housing Units'!$J$4:$Q$115,MATCH('Relocation Components'!$B54,'Pop and Housing Units'!$Q$4:$Q$115,0),MATCH('Relocation Components'!AA$4,'Pop and Housing Units'!$J$4:$Q$4,0))*HLOOKUP(AA$4,$V$1:$AA$2,2,FALSE)*'Number of Hazard Events'!H54*HLOOKUP(AA$4,Assumptions!$B$2:$H$3,2,FALSE)</f>
        <v>0</v>
      </c>
      <c r="AB54" s="10">
        <f>HLOOKUP(AB$5,$AC$1:$AF$3,2,FALSE)*INDEX('Pop and Housing Units'!$J$4:$Q$115,MATCH('Relocation Components'!$B54,'Pop and Housing Units'!$Q$4:$Q$115,0),MATCH('Relocation Components'!AB$4,'Pop and Housing Units'!$J$4:$Q$4,0))*HLOOKUP(AB$4,$V$1:$AA$2,2,FALSE)*'Number of Hazard Events'!I54*HLOOKUP(AB$4,Assumptions!$B$2:$H$3,2,FALSE)</f>
        <v>5510887490.5124445</v>
      </c>
      <c r="AC54" s="10">
        <f>HLOOKUP(AC$5,$AC$1:$AF$3,2,FALSE)*INDEX('Pop and Housing Units'!$J$4:$Q$115,MATCH('Relocation Components'!$B54,'Pop and Housing Units'!$Q$4:$Q$115,0),MATCH('Relocation Components'!AC$4,'Pop and Housing Units'!$J$4:$Q$4,0))*HLOOKUP(AC$4,$V$1:$AA$2,2,FALSE)*'Number of Hazard Events'!J54*HLOOKUP(AC$4,Assumptions!$B$2:$H$3,2,FALSE)</f>
        <v>1136229847.6707284</v>
      </c>
      <c r="AD54" s="10">
        <f>HLOOKUP(AD$5,$AC$1:$AF$3,2,FALSE)*INDEX('Pop and Housing Units'!$J$4:$Q$115,MATCH('Relocation Components'!$B54,'Pop and Housing Units'!$Q$4:$Q$115,0),MATCH('Relocation Components'!AD$4,'Pop and Housing Units'!$J$4:$Q$4,0))*HLOOKUP(AD$4,$V$1:$AA$2,2,FALSE)*'Number of Hazard Events'!K54*HLOOKUP(AD$4,Assumptions!$B$2:$H$3,2,FALSE)</f>
        <v>0</v>
      </c>
      <c r="AE54" s="10">
        <f>HLOOKUP(AE$5,$AC$1:$AF$3,2,FALSE)*INDEX('Pop and Housing Units'!$J$4:$Q$115,MATCH('Relocation Components'!$B54,'Pop and Housing Units'!$Q$4:$Q$115,0),MATCH('Relocation Components'!AE$4,'Pop and Housing Units'!$J$4:$Q$4,0))*HLOOKUP(AE$4,$V$1:$AA$2,2,FALSE)*'Number of Hazard Events'!L54*HLOOKUP(AE$4,Assumptions!$B$2:$H$3,2,FALSE)</f>
        <v>110786439.07036439</v>
      </c>
      <c r="AF54" s="10">
        <f>HLOOKUP(AF$5,$AC$1:$AF$3,2,FALSE)*INDEX('Pop and Housing Units'!$J$4:$Q$115,MATCH('Relocation Components'!$B54,'Pop and Housing Units'!$Q$4:$Q$115,0),MATCH('Relocation Components'!AF$4,'Pop and Housing Units'!$J$4:$Q$4,0))*HLOOKUP(AF$4,$V$1:$AA$2,2,FALSE)*'Number of Hazard Events'!M54*HLOOKUP(AF$4,Assumptions!$B$2:$H$3,2,FALSE)</f>
        <v>38202857.072763979</v>
      </c>
      <c r="AG54" s="10">
        <f>HLOOKUP(AG$5,$AC$1:$AF$3,2,FALSE)*INDEX('Pop and Housing Units'!$J$4:$Q$115,MATCH('Relocation Components'!$B54,'Pop and Housing Units'!$Q$4:$Q$115,0),MATCH('Relocation Components'!AG$4,'Pop and Housing Units'!$J$4:$Q$4,0))*HLOOKUP(AG$4,$V$1:$AA$2,2,FALSE)*'Number of Hazard Events'!N54*HLOOKUP(AG$4,Assumptions!$B$2:$H$3,2,FALSE)</f>
        <v>0</v>
      </c>
      <c r="AH54" s="10">
        <f>HLOOKUP(AH$5,$AC$1:$AF$3,2,FALSE)*INDEX('Pop and Housing Units'!$J$4:$Q$115,MATCH('Relocation Components'!$B54,'Pop and Housing Units'!$Q$4:$Q$115,0),MATCH('Relocation Components'!AH$4,'Pop and Housing Units'!$J$4:$Q$4,0))*HLOOKUP(AH$4,$V$1:$AA$2,2,FALSE)*'Number of Hazard Events'!O54*HLOOKUP(AH$4,Assumptions!$B$2:$H$3,2,FALSE)</f>
        <v>113418029.80751468</v>
      </c>
      <c r="AI54" s="10">
        <f>HLOOKUP(AI$5,$AC$1:$AF$3,2,FALSE)*INDEX('Pop and Housing Units'!$J$4:$Q$115,MATCH('Relocation Components'!$B54,'Pop and Housing Units'!$Q$4:$Q$115,0),MATCH('Relocation Components'!AI$4,'Pop and Housing Units'!$J$4:$Q$4,0))*HLOOKUP(AI$4,$V$1:$AA$2,2,FALSE)*'Number of Hazard Events'!P54*HLOOKUP(AI$4,Assumptions!$B$2:$H$3,2,FALSE)</f>
        <v>40810551.676861152</v>
      </c>
      <c r="AJ54" s="10">
        <f>HLOOKUP(AJ$5,$AC$1:$AF$3,2,FALSE)*INDEX('Pop and Housing Units'!$J$4:$Q$115,MATCH('Relocation Components'!$B54,'Pop and Housing Units'!$Q$4:$Q$115,0),MATCH('Relocation Components'!AJ$4,'Pop and Housing Units'!$J$4:$Q$4,0))*HLOOKUP(AJ$4,$V$1:$AA$2,2,FALSE)*'Number of Hazard Events'!Q54*HLOOKUP(AJ$4,Assumptions!$B$2:$H$3,2,FALSE)</f>
        <v>0</v>
      </c>
      <c r="AK54" s="10">
        <f>HLOOKUP(AK$5,$AC$1:$AF$3,2,FALSE)*INDEX('Pop and Housing Units'!$J$4:$Q$115,MATCH('Relocation Components'!$B54,'Pop and Housing Units'!$Q$4:$Q$115,0),MATCH('Relocation Components'!AK$4,'Pop and Housing Units'!$J$4:$Q$4,0))*HLOOKUP(AK$4,$V$1:$AA$2,2,FALSE)*'Number of Hazard Events'!R54*HLOOKUP(AK$4,Assumptions!$B$2:$H$3,2,FALSE)</f>
        <v>20674284.757110812</v>
      </c>
      <c r="AL54" s="10">
        <f>HLOOKUP(AL$5,$AC$1:$AF$3,2,FALSE)*INDEX('Pop and Housing Units'!$J$4:$Q$115,MATCH('Relocation Components'!$B54,'Pop and Housing Units'!$Q$4:$Q$115,0),MATCH('Relocation Components'!AL$4,'Pop and Housing Units'!$J$4:$Q$4,0))*HLOOKUP(AL$4,$V$1:$AA$2,2,FALSE)*'Number of Hazard Events'!S54*HLOOKUP(AL$4,Assumptions!$B$2:$H$3,2,FALSE)</f>
        <v>5819552.1038205186</v>
      </c>
      <c r="AM54" s="10">
        <f>HLOOKUP(AM$5,$AC$1:$AF$3,2,FALSE)*INDEX('Pop and Housing Units'!$J$4:$Q$115,MATCH('Relocation Components'!$B54,'Pop and Housing Units'!$Q$4:$Q$115,0),MATCH('Relocation Components'!AM$4,'Pop and Housing Units'!$J$4:$Q$4,0))*HLOOKUP(AM$4,$V$1:$AA$2,2,FALSE)*'Number of Hazard Events'!T54*HLOOKUP(AM$4,Assumptions!$B$2:$H$3,2,FALSE)</f>
        <v>0</v>
      </c>
      <c r="AN54" s="21">
        <f t="shared" si="44"/>
        <v>12946706121.128115</v>
      </c>
      <c r="AO54" s="21">
        <f t="shared" si="45"/>
        <v>944757436.82241905</v>
      </c>
      <c r="AP54" s="21">
        <f t="shared" si="46"/>
        <v>301018829.66940719</v>
      </c>
      <c r="AQ54" s="21">
        <f t="shared" si="47"/>
        <v>0</v>
      </c>
      <c r="AR54" s="21">
        <f t="shared" si="48"/>
        <v>1116619302.7411029</v>
      </c>
      <c r="AS54" s="21">
        <f t="shared" si="49"/>
        <v>324049111.57250005</v>
      </c>
      <c r="AT54" s="21">
        <f t="shared" si="50"/>
        <v>0</v>
      </c>
      <c r="AU54" s="21">
        <f t="shared" si="51"/>
        <v>2479899370.7305999</v>
      </c>
      <c r="AV54" s="21">
        <f t="shared" si="52"/>
        <v>511303431.45182782</v>
      </c>
      <c r="AW54" s="21">
        <f t="shared" si="53"/>
        <v>0</v>
      </c>
      <c r="AX54" s="21">
        <f t="shared" si="54"/>
        <v>49853897.581663974</v>
      </c>
      <c r="AY54" s="21">
        <f t="shared" si="55"/>
        <v>17191285.682743791</v>
      </c>
      <c r="AZ54" s="21">
        <f t="shared" si="56"/>
        <v>0</v>
      </c>
      <c r="BA54" s="21">
        <f t="shared" si="57"/>
        <v>51038113.413381606</v>
      </c>
      <c r="BB54" s="21">
        <f t="shared" si="58"/>
        <v>18364748.25458752</v>
      </c>
      <c r="BC54" s="21">
        <f t="shared" si="59"/>
        <v>0</v>
      </c>
      <c r="BD54" s="21">
        <f t="shared" si="60"/>
        <v>9303428.1406998653</v>
      </c>
      <c r="BE54" s="21">
        <f t="shared" si="61"/>
        <v>2618798.4467192334</v>
      </c>
      <c r="BF54" s="21">
        <f t="shared" si="62"/>
        <v>0</v>
      </c>
      <c r="BG54" s="21">
        <f t="shared" si="63"/>
        <v>5826017754.5076542</v>
      </c>
      <c r="BI54" s="21">
        <f t="shared" si="64"/>
        <v>3067277863.077744</v>
      </c>
      <c r="BJ54" s="21">
        <f t="shared" si="65"/>
        <v>973556401.36340928</v>
      </c>
      <c r="BK54" s="21">
        <f t="shared" si="66"/>
        <v>755293.39913744864</v>
      </c>
      <c r="BL54" s="21">
        <f t="shared" si="67"/>
        <v>3822855195.6302834</v>
      </c>
      <c r="BM54" s="21">
        <f t="shared" si="68"/>
        <v>1051216519.7867429</v>
      </c>
      <c r="BN54" s="21">
        <f t="shared" si="69"/>
        <v>1452016.2491493828</v>
      </c>
      <c r="BO54" s="21">
        <f t="shared" si="70"/>
        <v>8027540206.3514309</v>
      </c>
      <c r="BP54" s="21">
        <f t="shared" si="71"/>
        <v>1650077536.1169562</v>
      </c>
      <c r="BQ54" s="21">
        <f t="shared" si="72"/>
        <v>971136.50402342319</v>
      </c>
      <c r="BR54" s="21">
        <f t="shared" si="73"/>
        <v>183632300.77664375</v>
      </c>
      <c r="BS54" s="21">
        <f t="shared" si="74"/>
        <v>56251163.775839485</v>
      </c>
      <c r="BT54" s="21">
        <f t="shared" si="75"/>
        <v>314557.15097907197</v>
      </c>
      <c r="BU54" s="21">
        <f t="shared" si="76"/>
        <v>215847493.31079629</v>
      </c>
      <c r="BV54" s="21">
        <f t="shared" si="77"/>
        <v>59912481.437425494</v>
      </c>
      <c r="BW54" s="21">
        <f t="shared" si="78"/>
        <v>305970.80327448994</v>
      </c>
      <c r="BX54" s="21">
        <f t="shared" si="79"/>
        <v>32907720.670585677</v>
      </c>
      <c r="BY54" s="21">
        <f t="shared" si="80"/>
        <v>8797476.5790597517</v>
      </c>
      <c r="BZ54" s="21">
        <f t="shared" si="81"/>
        <v>197327.30658874588</v>
      </c>
    </row>
    <row r="55" spans="1:78">
      <c r="A55">
        <f t="shared" si="43"/>
        <v>0.02</v>
      </c>
      <c r="B55" s="18">
        <f t="shared" si="41"/>
        <v>2069</v>
      </c>
      <c r="C55" s="21">
        <f>IF(MOD($B55,10)=0,VLOOKUP($B55,'[1]R1 Analysis'!$B$45:$X$58,23,FALSE),(VLOOKUP(CEILING($B55,10),$B$6:$R$116,COLUMN()-1,FALSE)-VLOOKUP(FLOOR($B55,10),$B$6:$R$116,COLUMN()-1,FALSE))/10+C54)</f>
        <v>23036329.128985714</v>
      </c>
      <c r="D55" s="21">
        <f>IF(MOD($B55,10)=0,VLOOKUP($B55,'[1]R1 Analysis'!$B$45:$X$58,15,FALSE),(VLOOKUP(CEILING($B55,10),$B$6:$R$116,COLUMN()-1,FALSE)-VLOOKUP(FLOOR($B55,10),$B$6:$R$116,COLUMN()-1,FALSE))/10+D54)</f>
        <v>3603237.5637443596</v>
      </c>
      <c r="E55" s="21">
        <f>IF(MOD($B55,10)=0,VLOOKUP($B55,'[1]R1 Analysis'!$B$45:$X$58,22,FALSE),(VLOOKUP(CEILING($B55,10),$B$6:$R$116,COLUMN()-1,FALSE)-VLOOKUP(FLOOR($B55,10),$B$6:$R$116,COLUMN()-1,FALSE))/10+E54)</f>
        <v>754553.50717366266</v>
      </c>
      <c r="F55" s="21">
        <f>IF(MOD($B55,10)=0,VLOOKUP($B55,'[1]R2 Analysis'!$B$45:$X$58,8,FALSE),(VLOOKUP(CEILING($B55,10),$B$6:$R$116,COLUMN()-1,FALSE)-VLOOKUP(FLOOR($B55,10),$B$6:$R$116,COLUMN()-1,FALSE))/10+F54)</f>
        <v>224649580.80304748</v>
      </c>
      <c r="G55" s="21">
        <f>IF(MOD($B55,10)=0,VLOOKUP($B55,'[1]R2 Analysis'!$B$45:$X$58,15,FALSE),(VLOOKUP(CEILING($B55,10),$B$6:$R$116,COLUMN()-1,FALSE)-VLOOKUP(FLOOR($B55,10),$B$6:$R$116,COLUMN()-1,FALSE))/10+G54)</f>
        <v>7051265.0002093045</v>
      </c>
      <c r="H55" s="21">
        <f>IF(MOD($B55,10)=0,VLOOKUP($B55,'[1]R2 Analysis'!$B$45:$X$58,22,FALSE),(VLOOKUP(CEILING($B55,10),$B$6:$R$116,COLUMN()-1,FALSE)-VLOOKUP(FLOOR($B55,10),$B$6:$R$116,COLUMN()-1,FALSE))/10+H54)</f>
        <v>1450588.3627382717</v>
      </c>
      <c r="I55" s="21">
        <f>IF(MOD($B55,10)=0,VLOOKUP($B55,'[1]R3 Analysis'!$B$45:$X$58,8,FALSE),(VLOOKUP(CEILING($B55,10),$B$6:$R$116,COLUMN()-1,FALSE)-VLOOKUP(FLOOR($B55,10),$B$6:$R$116,COLUMN()-1,FALSE))/10+I54)</f>
        <v>36716774.615741953</v>
      </c>
      <c r="J55" s="21">
        <f>IF(MOD($B55,10)=0,VLOOKUP($B55,'[1]R3 Analysis'!$B$45:$X$58,15,FALSE),(VLOOKUP(CEILING($B55,10),$B$6:$R$116,COLUMN()-1,FALSE)-VLOOKUP(FLOOR($B55,10),$B$6:$R$116,COLUMN()-1,FALSE))/10+J54)</f>
        <v>2541739.8732000003</v>
      </c>
      <c r="K55" s="21">
        <f>IF(MOD($B55,10)=0,VLOOKUP($B55,'[1]R3 Analysis'!$B$45:$X$58,22,FALSE),(VLOOKUP(CEILING($B55,10),$B$6:$R$116,COLUMN()-1,FALSE)-VLOOKUP(FLOOR($B55,10),$B$6:$R$116,COLUMN()-1,FALSE))/10+K54)</f>
        <v>970181.01367387362</v>
      </c>
      <c r="L55" s="21">
        <f>IF(MOD($B55,10)=0,VLOOKUP($B55,'[1]R4 Analysis'!$B$45:$X$58,8,FALSE),(VLOOKUP(CEILING($B55,10),$B$6:$R$116,COLUMN()-1,FALSE)-VLOOKUP(FLOOR($B55,10),$B$6:$R$116,COLUMN()-1,FALSE))/10+L54)</f>
        <v>22968014.161985587</v>
      </c>
      <c r="M55" s="21">
        <f>IF(MOD($B55,10)=0,VLOOKUP($B55,'[1]R4 Analysis'!$B$45:$X$58,15,FALSE),(VLOOKUP(CEILING($B55,10),$B$6:$R$116,COLUMN()-1,FALSE)-VLOOKUP(FLOOR($B55,10),$B$6:$R$116,COLUMN()-1,FALSE))/10+M54)</f>
        <v>856192.58048606094</v>
      </c>
      <c r="N55" s="21">
        <f>IF(MOD($B55,10)=0,VLOOKUP($B55,'[1]R4 Analysis'!$B$45:$X$58,22,FALSE),(VLOOKUP(CEILING($B55,10),$B$6:$R$116,COLUMN()-1,FALSE)-VLOOKUP(FLOOR($B55,10),$B$6:$R$116,COLUMN()-1,FALSE))/10+N54)</f>
        <v>314249.50677434041</v>
      </c>
      <c r="O55" s="21">
        <f>IF(MOD($B55,10)=0,VLOOKUP($B55,'[1]R5 Analysis'!$B$45:$X$58,8,FALSE),(VLOOKUP(CEILING($B55,10),$B$6:$R$116,COLUMN()-1,FALSE)-VLOOKUP(FLOOR($B55,10),$B$6:$R$116,COLUMN()-1,FALSE))/10+O54)</f>
        <v>51338204.950199977</v>
      </c>
      <c r="P55" s="21">
        <f>IF(MOD($B55,10)=0,VLOOKUP($B55,'[1]R5 Analysis'!$B$45:$X$58,15,FALSE),(VLOOKUP(CEILING($B55,10),$B$6:$R$116,COLUMN()-1,FALSE)-VLOOKUP(FLOOR($B55,10),$B$6:$R$116,COLUMN()-1,FALSE))/10+P54)</f>
        <v>736439.98125462094</v>
      </c>
      <c r="Q55" s="21">
        <f>IF(MOD($B55,10)=0,VLOOKUP($B55,'[1]R5 Analysis'!$B$45:$X$58,22,FALSE),(VLOOKUP(CEILING($B55,10),$B$6:$R$116,COLUMN()-1,FALSE)-VLOOKUP(FLOOR($B55,10),$B$6:$R$116,COLUMN()-1,FALSE))/10+Q54)</f>
        <v>305669.34165765322</v>
      </c>
      <c r="R55" s="21">
        <f>IF(MOD($B55,10)=0,VLOOKUP($B55,'[1]R6 Analysis'!$B$45:$X$58,8,FALSE),(VLOOKUP(CEILING($B55,10),$B$6:$R$116,COLUMN()-1,FALSE)-VLOOKUP(FLOOR($B55,10),$B$6:$R$116,COLUMN()-1,FALSE))/10+R54)</f>
        <v>2927639.1327</v>
      </c>
      <c r="S55" s="21">
        <f>IF(MOD($B55,10)=0,VLOOKUP($B55,'[1]R6 Analysis'!$B$45:$X$58,15,FALSE),(VLOOKUP(CEILING($B55,10),$B$6:$T$116,COLUMN()-1,FALSE)-VLOOKUP(FLOOR($B55,10),$B$6:$T$116,COLUMN()-1,FALSE))/10+S54)</f>
        <v>358765.04600999999</v>
      </c>
      <c r="T55" s="21">
        <f>IF(MOD($B55,10)=0,VLOOKUP($B55,'[1]R6 Analysis'!$B$45:$X$58,22,FALSE),(VLOOKUP(CEILING($B55,10),$B$6:$T$116,COLUMN()-1,FALSE)-VLOOKUP(FLOOR($B55,10),$B$6:$T$116,COLUMN()-1,FALSE))/10+T54)</f>
        <v>197132.91018183064</v>
      </c>
      <c r="U55" s="21">
        <f t="shared" si="40"/>
        <v>380776557.47976476</v>
      </c>
      <c r="V55" s="10">
        <f>HLOOKUP(V$5,$AC$1:$AF$3,2,FALSE)*INDEX('Pop and Housing Units'!$J$4:$Q$115,MATCH('Relocation Components'!$B55,'Pop and Housing Units'!$Q$4:$Q$115,0),MATCH('Relocation Components'!V$4,'Pop and Housing Units'!$J$4:$Q$4,0))*HLOOKUP(V$4,$V$1:$AA$2,2,FALSE)*'Number of Hazard Events'!C55*HLOOKUP(V$4,Assumptions!$B$2:$H$3,2,FALSE)</f>
        <v>2172781651.4346137</v>
      </c>
      <c r="W55" s="10">
        <f>HLOOKUP(W$5,$AC$1:$AF$3,2,FALSE)*INDEX('Pop and Housing Units'!$J$4:$Q$115,MATCH('Relocation Components'!$B55,'Pop and Housing Units'!$Q$4:$Q$115,0),MATCH('Relocation Components'!W$4,'Pop and Housing Units'!$J$4:$Q$4,0))*HLOOKUP(W$4,$V$1:$AA$2,2,FALSE)*'Number of Hazard Events'!D55*HLOOKUP(W$4,Assumptions!$B$2:$H$3,2,FALSE)</f>
        <v>692296453.43815947</v>
      </c>
      <c r="X55" s="10">
        <f>HLOOKUP(X$5,$AC$1:$AF$3,2,FALSE)*INDEX('Pop and Housing Units'!$J$4:$Q$115,MATCH('Relocation Components'!$B55,'Pop and Housing Units'!$Q$4:$Q$115,0),MATCH('Relocation Components'!X$4,'Pop and Housing Units'!$J$4:$Q$4,0))*HLOOKUP(X$4,$V$1:$AA$2,2,FALSE)*'Number of Hazard Events'!E55*HLOOKUP(X$4,Assumptions!$B$2:$H$3,2,FALSE)</f>
        <v>0</v>
      </c>
      <c r="Y55" s="10">
        <f>HLOOKUP(Y$5,$AC$1:$AF$3,2,FALSE)*INDEX('Pop and Housing Units'!$J$4:$Q$115,MATCH('Relocation Components'!$B55,'Pop and Housing Units'!$Q$4:$Q$115,0),MATCH('Relocation Components'!Y$4,'Pop and Housing Units'!$J$4:$Q$4,0))*HLOOKUP(Y$4,$V$1:$AA$2,2,FALSE)*'Number of Hazard Events'!F55*HLOOKUP(Y$4,Assumptions!$B$2:$H$3,2,FALSE)</f>
        <v>2559239345.3452668</v>
      </c>
      <c r="Z55" s="10">
        <f>HLOOKUP(Z$5,$AC$1:$AF$3,2,FALSE)*INDEX('Pop and Housing Units'!$J$4:$Q$115,MATCH('Relocation Components'!$B55,'Pop and Housing Units'!$Q$4:$Q$115,0),MATCH('Relocation Components'!Z$4,'Pop and Housing Units'!$J$4:$Q$4,0))*HLOOKUP(Z$4,$V$1:$AA$2,2,FALSE)*'Number of Hazard Events'!G55*HLOOKUP(Z$4,Assumptions!$B$2:$H$3,2,FALSE)</f>
        <v>742662059.71494567</v>
      </c>
      <c r="AA55" s="10">
        <f>HLOOKUP(AA$5,$AC$1:$AF$3,2,FALSE)*INDEX('Pop and Housing Units'!$J$4:$Q$115,MATCH('Relocation Components'!$B55,'Pop and Housing Units'!$Q$4:$Q$115,0),MATCH('Relocation Components'!AA$4,'Pop and Housing Units'!$J$4:$Q$4,0))*HLOOKUP(AA$4,$V$1:$AA$2,2,FALSE)*'Number of Hazard Events'!H55*HLOOKUP(AA$4,Assumptions!$B$2:$H$3,2,FALSE)</f>
        <v>0</v>
      </c>
      <c r="AB55" s="10">
        <f>HLOOKUP(AB$5,$AC$1:$AF$3,2,FALSE)*INDEX('Pop and Housing Units'!$J$4:$Q$115,MATCH('Relocation Components'!$B55,'Pop and Housing Units'!$Q$4:$Q$115,0),MATCH('Relocation Components'!AB$4,'Pop and Housing Units'!$J$4:$Q$4,0))*HLOOKUP(AB$4,$V$1:$AA$2,2,FALSE)*'Number of Hazard Events'!I55*HLOOKUP(AB$4,Assumptions!$B$2:$H$3,2,FALSE)</f>
        <v>5702619483.3123817</v>
      </c>
      <c r="AC55" s="10">
        <f>HLOOKUP(AC$5,$AC$1:$AF$3,2,FALSE)*INDEX('Pop and Housing Units'!$J$4:$Q$115,MATCH('Relocation Components'!$B55,'Pop and Housing Units'!$Q$4:$Q$115,0),MATCH('Relocation Components'!AC$4,'Pop and Housing Units'!$J$4:$Q$4,0))*HLOOKUP(AC$4,$V$1:$AA$2,2,FALSE)*'Number of Hazard Events'!J55*HLOOKUP(AC$4,Assumptions!$B$2:$H$3,2,FALSE)</f>
        <v>1175767675.4413126</v>
      </c>
      <c r="AD55" s="10">
        <f>HLOOKUP(AD$5,$AC$1:$AF$3,2,FALSE)*INDEX('Pop and Housing Units'!$J$4:$Q$115,MATCH('Relocation Components'!$B55,'Pop and Housing Units'!$Q$4:$Q$115,0),MATCH('Relocation Components'!AD$4,'Pop and Housing Units'!$J$4:$Q$4,0))*HLOOKUP(AD$4,$V$1:$AA$2,2,FALSE)*'Number of Hazard Events'!K55*HLOOKUP(AD$4,Assumptions!$B$2:$H$3,2,FALSE)</f>
        <v>0</v>
      </c>
      <c r="AE55" s="10">
        <f>HLOOKUP(AE$5,$AC$1:$AF$3,2,FALSE)*INDEX('Pop and Housing Units'!$J$4:$Q$115,MATCH('Relocation Components'!$B55,'Pop and Housing Units'!$Q$4:$Q$115,0),MATCH('Relocation Components'!AE$4,'Pop and Housing Units'!$J$4:$Q$4,0))*HLOOKUP(AE$4,$V$1:$AA$2,2,FALSE)*'Number of Hazard Events'!L55*HLOOKUP(AE$4,Assumptions!$B$2:$H$3,2,FALSE)</f>
        <v>111346686.19200914</v>
      </c>
      <c r="AF55" s="10">
        <f>HLOOKUP(AF$5,$AC$1:$AF$3,2,FALSE)*INDEX('Pop and Housing Units'!$J$4:$Q$115,MATCH('Relocation Components'!$B55,'Pop and Housing Units'!$Q$4:$Q$115,0),MATCH('Relocation Components'!AF$4,'Pop and Housing Units'!$J$4:$Q$4,0))*HLOOKUP(AF$4,$V$1:$AA$2,2,FALSE)*'Number of Hazard Events'!M55*HLOOKUP(AF$4,Assumptions!$B$2:$H$3,2,FALSE)</f>
        <v>38398932.28093978</v>
      </c>
      <c r="AG55" s="10">
        <f>HLOOKUP(AG$5,$AC$1:$AF$3,2,FALSE)*INDEX('Pop and Housing Units'!$J$4:$Q$115,MATCH('Relocation Components'!$B55,'Pop and Housing Units'!$Q$4:$Q$115,0),MATCH('Relocation Components'!AG$4,'Pop and Housing Units'!$J$4:$Q$4,0))*HLOOKUP(AG$4,$V$1:$AA$2,2,FALSE)*'Number of Hazard Events'!N55*HLOOKUP(AG$4,Assumptions!$B$2:$H$3,2,FALSE)</f>
        <v>0</v>
      </c>
      <c r="AH55" s="10">
        <f>HLOOKUP(AH$5,$AC$1:$AF$3,2,FALSE)*INDEX('Pop and Housing Units'!$J$4:$Q$115,MATCH('Relocation Components'!$B55,'Pop and Housing Units'!$Q$4:$Q$115,0),MATCH('Relocation Components'!AH$4,'Pop and Housing Units'!$J$4:$Q$4,0))*HLOOKUP(AH$4,$V$1:$AA$2,2,FALSE)*'Number of Hazard Events'!O55*HLOOKUP(AH$4,Assumptions!$B$2:$H$3,2,FALSE)</f>
        <v>114043045.67925978</v>
      </c>
      <c r="AI55" s="10">
        <f>HLOOKUP(AI$5,$AC$1:$AF$3,2,FALSE)*INDEX('Pop and Housing Units'!$J$4:$Q$115,MATCH('Relocation Components'!$B55,'Pop and Housing Units'!$Q$4:$Q$115,0),MATCH('Relocation Components'!AI$4,'Pop and Housing Units'!$J$4:$Q$4,0))*HLOOKUP(AI$4,$V$1:$AA$2,2,FALSE)*'Number of Hazard Events'!P55*HLOOKUP(AI$4,Assumptions!$B$2:$H$3,2,FALSE)</f>
        <v>41036607.327236734</v>
      </c>
      <c r="AJ55" s="10">
        <f>HLOOKUP(AJ$5,$AC$1:$AF$3,2,FALSE)*INDEX('Pop and Housing Units'!$J$4:$Q$115,MATCH('Relocation Components'!$B55,'Pop and Housing Units'!$Q$4:$Q$115,0),MATCH('Relocation Components'!AJ$4,'Pop and Housing Units'!$J$4:$Q$4,0))*HLOOKUP(AJ$4,$V$1:$AA$2,2,FALSE)*'Number of Hazard Events'!Q55*HLOOKUP(AJ$4,Assumptions!$B$2:$H$3,2,FALSE)</f>
        <v>0</v>
      </c>
      <c r="AK55" s="10">
        <f>HLOOKUP(AK$5,$AC$1:$AF$3,2,FALSE)*INDEX('Pop and Housing Units'!$J$4:$Q$115,MATCH('Relocation Components'!$B55,'Pop and Housing Units'!$Q$4:$Q$115,0),MATCH('Relocation Components'!AK$4,'Pop and Housing Units'!$J$4:$Q$4,0))*HLOOKUP(AK$4,$V$1:$AA$2,2,FALSE)*'Number of Hazard Events'!R55*HLOOKUP(AK$4,Assumptions!$B$2:$H$3,2,FALSE)</f>
        <v>20863827.288838807</v>
      </c>
      <c r="AL55" s="10">
        <f>HLOOKUP(AL$5,$AC$1:$AF$3,2,FALSE)*INDEX('Pop and Housing Units'!$J$4:$Q$115,MATCH('Relocation Components'!$B55,'Pop and Housing Units'!$Q$4:$Q$115,0),MATCH('Relocation Components'!AL$4,'Pop and Housing Units'!$J$4:$Q$4,0))*HLOOKUP(AL$4,$V$1:$AA$2,2,FALSE)*'Number of Hazard Events'!S55*HLOOKUP(AL$4,Assumptions!$B$2:$H$3,2,FALSE)</f>
        <v>5871749.4517982006</v>
      </c>
      <c r="AM55" s="10">
        <f>HLOOKUP(AM$5,$AC$1:$AF$3,2,FALSE)*INDEX('Pop and Housing Units'!$J$4:$Q$115,MATCH('Relocation Components'!$B55,'Pop and Housing Units'!$Q$4:$Q$115,0),MATCH('Relocation Components'!AM$4,'Pop and Housing Units'!$J$4:$Q$4,0))*HLOOKUP(AM$4,$V$1:$AA$2,2,FALSE)*'Number of Hazard Events'!T55*HLOOKUP(AM$4,Assumptions!$B$2:$H$3,2,FALSE)</f>
        <v>0</v>
      </c>
      <c r="AN55" s="21">
        <f t="shared" si="44"/>
        <v>13376927516.906763</v>
      </c>
      <c r="AO55" s="21">
        <f t="shared" si="45"/>
        <v>977751743.14557624</v>
      </c>
      <c r="AP55" s="21">
        <f t="shared" si="46"/>
        <v>311533404.04717177</v>
      </c>
      <c r="AQ55" s="21">
        <f t="shared" si="47"/>
        <v>0</v>
      </c>
      <c r="AR55" s="21">
        <f t="shared" si="48"/>
        <v>1151657705.40537</v>
      </c>
      <c r="AS55" s="21">
        <f t="shared" si="49"/>
        <v>334197926.87172556</v>
      </c>
      <c r="AT55" s="21">
        <f t="shared" si="50"/>
        <v>0</v>
      </c>
      <c r="AU55" s="21">
        <f t="shared" si="51"/>
        <v>2566178767.490572</v>
      </c>
      <c r="AV55" s="21">
        <f t="shared" si="52"/>
        <v>529095453.94859064</v>
      </c>
      <c r="AW55" s="21">
        <f t="shared" si="53"/>
        <v>0</v>
      </c>
      <c r="AX55" s="21">
        <f t="shared" si="54"/>
        <v>50106008.78640411</v>
      </c>
      <c r="AY55" s="21">
        <f t="shared" si="55"/>
        <v>17279519.526422903</v>
      </c>
      <c r="AZ55" s="21">
        <f t="shared" si="56"/>
        <v>0</v>
      </c>
      <c r="BA55" s="21">
        <f t="shared" si="57"/>
        <v>51319370.555666901</v>
      </c>
      <c r="BB55" s="21">
        <f t="shared" si="58"/>
        <v>18466473.297256529</v>
      </c>
      <c r="BC55" s="21">
        <f t="shared" si="59"/>
        <v>0</v>
      </c>
      <c r="BD55" s="21">
        <f t="shared" si="60"/>
        <v>9388722.2799774632</v>
      </c>
      <c r="BE55" s="21">
        <f t="shared" si="61"/>
        <v>2642287.2533091903</v>
      </c>
      <c r="BF55" s="21">
        <f t="shared" si="62"/>
        <v>0</v>
      </c>
      <c r="BG55" s="21">
        <f t="shared" si="63"/>
        <v>6019617382.6080418</v>
      </c>
      <c r="BI55" s="21">
        <f t="shared" si="64"/>
        <v>3173569723.7091756</v>
      </c>
      <c r="BJ55" s="21">
        <f t="shared" si="65"/>
        <v>1007433095.0490756</v>
      </c>
      <c r="BK55" s="21">
        <f t="shared" si="66"/>
        <v>754553.50717366266</v>
      </c>
      <c r="BL55" s="21">
        <f t="shared" si="67"/>
        <v>3935546631.5536847</v>
      </c>
      <c r="BM55" s="21">
        <f t="shared" si="68"/>
        <v>1083911251.5868807</v>
      </c>
      <c r="BN55" s="21">
        <f t="shared" si="69"/>
        <v>1450588.3627382717</v>
      </c>
      <c r="BO55" s="21">
        <f t="shared" si="70"/>
        <v>8305515025.4186954</v>
      </c>
      <c r="BP55" s="21">
        <f t="shared" si="71"/>
        <v>1707404869.263103</v>
      </c>
      <c r="BQ55" s="21">
        <f t="shared" si="72"/>
        <v>970181.01367387362</v>
      </c>
      <c r="BR55" s="21">
        <f t="shared" si="73"/>
        <v>184420709.14039883</v>
      </c>
      <c r="BS55" s="21">
        <f t="shared" si="74"/>
        <v>56534644.387848742</v>
      </c>
      <c r="BT55" s="21">
        <f t="shared" si="75"/>
        <v>314249.50677434041</v>
      </c>
      <c r="BU55" s="21">
        <f t="shared" si="76"/>
        <v>216700621.18512666</v>
      </c>
      <c r="BV55" s="21">
        <f t="shared" si="77"/>
        <v>60239520.605747886</v>
      </c>
      <c r="BW55" s="21">
        <f t="shared" si="78"/>
        <v>305669.34165765322</v>
      </c>
      <c r="BX55" s="21">
        <f t="shared" si="79"/>
        <v>33180188.701516271</v>
      </c>
      <c r="BY55" s="21">
        <f t="shared" si="80"/>
        <v>8872801.7511173915</v>
      </c>
      <c r="BZ55" s="21">
        <f t="shared" si="81"/>
        <v>197132.91018183064</v>
      </c>
    </row>
    <row r="56" spans="1:78">
      <c r="A56">
        <f t="shared" si="43"/>
        <v>0.02</v>
      </c>
      <c r="B56" s="18">
        <f t="shared" si="41"/>
        <v>2070</v>
      </c>
      <c r="C56" s="21">
        <f>IF(MOD($B56,10)=0,VLOOKUP($B56,'[1]R1 Analysis'!$B$45:$X$58,23,FALSE),(VLOOKUP(CEILING($B56,10),$B$6:$R$116,COLUMN()-1,FALSE)-VLOOKUP(FLOOR($B56,10),$B$6:$R$116,COLUMN()-1,FALSE))/10+C55)</f>
        <v>23013202.719132975</v>
      </c>
      <c r="D56" s="21">
        <f>IF(MOD($B56,10)=0,VLOOKUP($B56,'[1]R1 Analysis'!$B$45:$X$58,15,FALSE),(VLOOKUP(CEILING($B56,10),$B$6:$R$116,COLUMN()-1,FALSE)-VLOOKUP(FLOOR($B56,10),$B$6:$R$116,COLUMN()-1,FALSE))/10+D55)</f>
        <v>3599636.0321692545</v>
      </c>
      <c r="E56" s="21">
        <f>IF(MOD($B56,10)=0,VLOOKUP($B56,'[1]R1 Analysis'!$B$45:$X$58,22,FALSE),(VLOOKUP(CEILING($B56,10),$B$6:$R$116,COLUMN()-1,FALSE)-VLOOKUP(FLOOR($B56,10),$B$6:$R$116,COLUMN()-1,FALSE))/10+E55)</f>
        <v>753813.61520987644</v>
      </c>
      <c r="F56" s="21">
        <f>IF(MOD($B56,10)=0,VLOOKUP($B56,'[1]R2 Analysis'!$B$45:$X$58,8,FALSE),(VLOOKUP(CEILING($B56,10),$B$6:$R$116,COLUMN()-1,FALSE)-VLOOKUP(FLOOR($B56,10),$B$6:$R$116,COLUMN()-1,FALSE))/10+F55)</f>
        <v>224439497.03047618</v>
      </c>
      <c r="G56" s="21">
        <f>IF(MOD($B56,10)=0,VLOOKUP($B56,'[1]R2 Analysis'!$B$45:$X$58,15,FALSE),(VLOOKUP(CEILING($B56,10),$B$6:$R$116,COLUMN()-1,FALSE)-VLOOKUP(FLOOR($B56,10),$B$6:$R$116,COLUMN()-1,FALSE))/10+G55)</f>
        <v>7044258.6139534889</v>
      </c>
      <c r="H56" s="21">
        <f>IF(MOD($B56,10)=0,VLOOKUP($B56,'[1]R2 Analysis'!$B$45:$X$58,22,FALSE),(VLOOKUP(CEILING($B56,10),$B$6:$R$116,COLUMN()-1,FALSE)-VLOOKUP(FLOOR($B56,10),$B$6:$R$116,COLUMN()-1,FALSE))/10+H55)</f>
        <v>1449160.4763271606</v>
      </c>
      <c r="I56" s="21">
        <f>IF(MOD($B56,10)=0,VLOOKUP($B56,'[1]R3 Analysis'!$B$45:$X$58,8,FALSE),(VLOOKUP(CEILING($B56,10),$B$6:$R$116,COLUMN()-1,FALSE)-VLOOKUP(FLOOR($B56,10),$B$6:$R$116,COLUMN()-1,FALSE))/10+I55)</f>
        <v>36680204.123096772</v>
      </c>
      <c r="J56" s="21">
        <f>IF(MOD($B56,10)=0,VLOOKUP($B56,'[1]R3 Analysis'!$B$45:$X$58,15,FALSE),(VLOOKUP(CEILING($B56,10),$B$6:$R$116,COLUMN()-1,FALSE)-VLOOKUP(FLOOR($B56,10),$B$6:$R$116,COLUMN()-1,FALSE))/10+J55)</f>
        <v>2539222.7519999999</v>
      </c>
      <c r="K56" s="21">
        <f>IF(MOD($B56,10)=0,VLOOKUP($B56,'[1]R3 Analysis'!$B$45:$X$58,22,FALSE),(VLOOKUP(CEILING($B56,10),$B$6:$R$116,COLUMN()-1,FALSE)-VLOOKUP(FLOOR($B56,10),$B$6:$R$116,COLUMN()-1,FALSE))/10+K55)</f>
        <v>969225.52332432428</v>
      </c>
      <c r="L56" s="21">
        <f>IF(MOD($B56,10)=0,VLOOKUP($B56,'[1]R4 Analysis'!$B$45:$X$58,8,FALSE),(VLOOKUP(CEILING($B56,10),$B$6:$R$116,COLUMN()-1,FALSE)-VLOOKUP(FLOOR($B56,10),$B$6:$R$116,COLUMN()-1,FALSE))/10+L55)</f>
        <v>22944064.19935577</v>
      </c>
      <c r="M56" s="21">
        <f>IF(MOD($B56,10)=0,VLOOKUP($B56,'[1]R4 Analysis'!$B$45:$X$58,15,FALSE),(VLOOKUP(CEILING($B56,10),$B$6:$R$116,COLUMN()-1,FALSE)-VLOOKUP(FLOOR($B56,10),$B$6:$R$116,COLUMN()-1,FALSE))/10+M55)</f>
        <v>855364.14064040396</v>
      </c>
      <c r="N56" s="21">
        <f>IF(MOD($B56,10)=0,VLOOKUP($B56,'[1]R4 Analysis'!$B$45:$X$58,22,FALSE),(VLOOKUP(CEILING($B56,10),$B$6:$R$116,COLUMN()-1,FALSE)-VLOOKUP(FLOOR($B56,10),$B$6:$R$116,COLUMN()-1,FALSE))/10+N55)</f>
        <v>313941.86256960873</v>
      </c>
      <c r="O56" s="21">
        <f>IF(MOD($B56,10)=0,VLOOKUP($B56,'[1]R5 Analysis'!$B$45:$X$58,8,FALSE),(VLOOKUP(CEILING($B56,10),$B$6:$R$116,COLUMN()-1,FALSE)-VLOOKUP(FLOOR($B56,10),$B$6:$R$116,COLUMN()-1,FALSE))/10+O55)</f>
        <v>51285059.810500003</v>
      </c>
      <c r="P56" s="21">
        <f>IF(MOD($B56,10)=0,VLOOKUP($B56,'[1]R5 Analysis'!$B$45:$X$58,15,FALSE),(VLOOKUP(CEILING($B56,10),$B$6:$R$116,COLUMN()-1,FALSE)-VLOOKUP(FLOOR($B56,10),$B$6:$R$116,COLUMN()-1,FALSE))/10+P55)</f>
        <v>735698.45653241384</v>
      </c>
      <c r="Q56" s="21">
        <f>IF(MOD($B56,10)=0,VLOOKUP($B56,'[1]R5 Analysis'!$B$45:$X$58,22,FALSE),(VLOOKUP(CEILING($B56,10),$B$6:$R$116,COLUMN()-1,FALSE)-VLOOKUP(FLOOR($B56,10),$B$6:$R$116,COLUMN()-1,FALSE))/10+Q55)</f>
        <v>305367.88004081638</v>
      </c>
      <c r="R56" s="21">
        <f>IF(MOD($B56,10)=0,VLOOKUP($B56,'[1]R6 Analysis'!$B$45:$X$58,8,FALSE),(VLOOKUP(CEILING($B56,10),$B$6:$R$116,COLUMN()-1,FALSE)-VLOOKUP(FLOOR($B56,10),$B$6:$R$116,COLUMN()-1,FALSE))/10+R55)</f>
        <v>2925270.492625</v>
      </c>
      <c r="S56" s="21">
        <f>IF(MOD($B56,10)=0,VLOOKUP($B56,'[1]R6 Analysis'!$B$45:$X$58,15,FALSE),(VLOOKUP(CEILING($B56,10),$B$6:$T$116,COLUMN()-1,FALSE)-VLOOKUP(FLOOR($B56,10),$B$6:$T$116,COLUMN()-1,FALSE))/10+S55)</f>
        <v>358404.06349999999</v>
      </c>
      <c r="T56" s="21">
        <f>IF(MOD($B56,10)=0,VLOOKUP($B56,'[1]R6 Analysis'!$B$45:$X$58,22,FALSE),(VLOOKUP(CEILING($B56,10),$B$6:$T$116,COLUMN()-1,FALSE)-VLOOKUP(FLOOR($B56,10),$B$6:$T$116,COLUMN()-1,FALSE))/10+T55)</f>
        <v>196938.51377491528</v>
      </c>
      <c r="U56" s="21">
        <f t="shared" si="40"/>
        <v>380408330.30522895</v>
      </c>
      <c r="V56" s="10">
        <f>HLOOKUP(V$5,$AC$1:$AF$3,2,FALSE)*INDEX('Pop and Housing Units'!$J$4:$Q$115,MATCH('Relocation Components'!$B56,'Pop and Housing Units'!$Q$4:$Q$115,0),MATCH('Relocation Components'!V$4,'Pop and Housing Units'!$J$4:$Q$4,0))*HLOOKUP(V$4,$V$1:$AA$2,2,FALSE)*'Number of Hazard Events'!C56*HLOOKUP(V$4,Assumptions!$B$2:$H$3,2,FALSE)</f>
        <v>2249718410.5975718</v>
      </c>
      <c r="W56" s="10">
        <f>HLOOKUP(W$5,$AC$1:$AF$3,2,FALSE)*INDEX('Pop and Housing Units'!$J$4:$Q$115,MATCH('Relocation Components'!$B56,'Pop and Housing Units'!$Q$4:$Q$115,0),MATCH('Relocation Components'!W$4,'Pop and Housing Units'!$J$4:$Q$4,0))*HLOOKUP(W$4,$V$1:$AA$2,2,FALSE)*'Number of Hazard Events'!D56*HLOOKUP(W$4,Assumptions!$B$2:$H$3,2,FALSE)</f>
        <v>716814641.22899127</v>
      </c>
      <c r="X56" s="10">
        <f>HLOOKUP(X$5,$AC$1:$AF$3,2,FALSE)*INDEX('Pop and Housing Units'!$J$4:$Q$115,MATCH('Relocation Components'!$B56,'Pop and Housing Units'!$Q$4:$Q$115,0),MATCH('Relocation Components'!X$4,'Pop and Housing Units'!$J$4:$Q$4,0))*HLOOKUP(X$4,$V$1:$AA$2,2,FALSE)*'Number of Hazard Events'!E56*HLOOKUP(X$4,Assumptions!$B$2:$H$3,2,FALSE)</f>
        <v>0</v>
      </c>
      <c r="Y56" s="10">
        <f>HLOOKUP(Y$5,$AC$1:$AF$3,2,FALSE)*INDEX('Pop and Housing Units'!$J$4:$Q$115,MATCH('Relocation Components'!$B56,'Pop and Housing Units'!$Q$4:$Q$115,0),MATCH('Relocation Components'!Y$4,'Pop and Housing Units'!$J$4:$Q$4,0))*HLOOKUP(Y$4,$V$1:$AA$2,2,FALSE)*'Number of Hazard Events'!F56*HLOOKUP(Y$4,Assumptions!$B$2:$H$3,2,FALSE)</f>
        <v>2640957860.6214523</v>
      </c>
      <c r="Z56" s="10">
        <f>HLOOKUP(Z$5,$AC$1:$AF$3,2,FALSE)*INDEX('Pop and Housing Units'!$J$4:$Q$115,MATCH('Relocation Components'!$B56,'Pop and Housing Units'!$Q$4:$Q$115,0),MATCH('Relocation Components'!Z$4,'Pop and Housing Units'!$J$4:$Q$4,0))*HLOOKUP(Z$4,$V$1:$AA$2,2,FALSE)*'Number of Hazard Events'!G56*HLOOKUP(Z$4,Assumptions!$B$2:$H$3,2,FALSE)</f>
        <v>766330986.07736373</v>
      </c>
      <c r="AA56" s="10">
        <f>HLOOKUP(AA$5,$AC$1:$AF$3,2,FALSE)*INDEX('Pop and Housing Units'!$J$4:$Q$115,MATCH('Relocation Components'!$B56,'Pop and Housing Units'!$Q$4:$Q$115,0),MATCH('Relocation Components'!AA$4,'Pop and Housing Units'!$J$4:$Q$4,0))*HLOOKUP(AA$4,$V$1:$AA$2,2,FALSE)*'Number of Hazard Events'!H56*HLOOKUP(AA$4,Assumptions!$B$2:$H$3,2,FALSE)</f>
        <v>0</v>
      </c>
      <c r="AB56" s="10">
        <f>HLOOKUP(AB$5,$AC$1:$AF$3,2,FALSE)*INDEX('Pop and Housing Units'!$J$4:$Q$115,MATCH('Relocation Components'!$B56,'Pop and Housing Units'!$Q$4:$Q$115,0),MATCH('Relocation Components'!AB$4,'Pop and Housing Units'!$J$4:$Q$4,0))*HLOOKUP(AB$4,$V$1:$AA$2,2,FALSE)*'Number of Hazard Events'!I56*HLOOKUP(AB$4,Assumptions!$B$2:$H$3,2,FALSE)</f>
        <v>5903809349.2621937</v>
      </c>
      <c r="AC56" s="10">
        <f>HLOOKUP(AC$5,$AC$1:$AF$3,2,FALSE)*INDEX('Pop and Housing Units'!$J$4:$Q$115,MATCH('Relocation Components'!$B56,'Pop and Housing Units'!$Q$4:$Q$115,0),MATCH('Relocation Components'!AC$4,'Pop and Housing Units'!$J$4:$Q$4,0))*HLOOKUP(AC$4,$V$1:$AA$2,2,FALSE)*'Number of Hazard Events'!J56*HLOOKUP(AC$4,Assumptions!$B$2:$H$3,2,FALSE)</f>
        <v>1217256005.4111884</v>
      </c>
      <c r="AD56" s="10">
        <f>HLOOKUP(AD$5,$AC$1:$AF$3,2,FALSE)*INDEX('Pop and Housing Units'!$J$4:$Q$115,MATCH('Relocation Components'!$B56,'Pop and Housing Units'!$Q$4:$Q$115,0),MATCH('Relocation Components'!AD$4,'Pop and Housing Units'!$J$4:$Q$4,0))*HLOOKUP(AD$4,$V$1:$AA$2,2,FALSE)*'Number of Hazard Events'!K56*HLOOKUP(AD$4,Assumptions!$B$2:$H$3,2,FALSE)</f>
        <v>0</v>
      </c>
      <c r="AE56" s="10">
        <f>HLOOKUP(AE$5,$AC$1:$AF$3,2,FALSE)*INDEX('Pop and Housing Units'!$J$4:$Q$115,MATCH('Relocation Components'!$B56,'Pop and Housing Units'!$Q$4:$Q$115,0),MATCH('Relocation Components'!AE$4,'Pop and Housing Units'!$J$4:$Q$4,0))*HLOOKUP(AE$4,$V$1:$AA$2,2,FALSE)*'Number of Hazard Events'!L56*HLOOKUP(AE$4,Assumptions!$B$2:$H$3,2,FALSE)</f>
        <v>111905524.24240811</v>
      </c>
      <c r="AF56" s="10">
        <f>HLOOKUP(AF$5,$AC$1:$AF$3,2,FALSE)*INDEX('Pop and Housing Units'!$J$4:$Q$115,MATCH('Relocation Components'!$B56,'Pop and Housing Units'!$Q$4:$Q$115,0),MATCH('Relocation Components'!AF$4,'Pop and Housing Units'!$J$4:$Q$4,0))*HLOOKUP(AF$4,$V$1:$AA$2,2,FALSE)*'Number of Hazard Events'!M56*HLOOKUP(AF$4,Assumptions!$B$2:$H$3,2,FALSE)</f>
        <v>38594556.586316958</v>
      </c>
      <c r="AG56" s="10">
        <f>HLOOKUP(AG$5,$AC$1:$AF$3,2,FALSE)*INDEX('Pop and Housing Units'!$J$4:$Q$115,MATCH('Relocation Components'!$B56,'Pop and Housing Units'!$Q$4:$Q$115,0),MATCH('Relocation Components'!AG$4,'Pop and Housing Units'!$J$4:$Q$4,0))*HLOOKUP(AG$4,$V$1:$AA$2,2,FALSE)*'Number of Hazard Events'!N56*HLOOKUP(AG$4,Assumptions!$B$2:$H$3,2,FALSE)</f>
        <v>0</v>
      </c>
      <c r="AH56" s="10">
        <f>HLOOKUP(AH$5,$AC$1:$AF$3,2,FALSE)*INDEX('Pop and Housing Units'!$J$4:$Q$115,MATCH('Relocation Components'!$B56,'Pop and Housing Units'!$Q$4:$Q$115,0),MATCH('Relocation Components'!AH$4,'Pop and Housing Units'!$J$4:$Q$4,0))*HLOOKUP(AH$4,$V$1:$AA$2,2,FALSE)*'Number of Hazard Events'!O56*HLOOKUP(AH$4,Assumptions!$B$2:$H$3,2,FALSE)</f>
        <v>114666524.68884383</v>
      </c>
      <c r="AI56" s="10">
        <f>HLOOKUP(AI$5,$AC$1:$AF$3,2,FALSE)*INDEX('Pop and Housing Units'!$J$4:$Q$115,MATCH('Relocation Components'!$B56,'Pop and Housing Units'!$Q$4:$Q$115,0),MATCH('Relocation Components'!AI$4,'Pop and Housing Units'!$J$4:$Q$4,0))*HLOOKUP(AI$4,$V$1:$AA$2,2,FALSE)*'Number of Hazard Events'!P56*HLOOKUP(AI$4,Assumptions!$B$2:$H$3,2,FALSE)</f>
        <v>41262125.075855978</v>
      </c>
      <c r="AJ56" s="10">
        <f>HLOOKUP(AJ$5,$AC$1:$AF$3,2,FALSE)*INDEX('Pop and Housing Units'!$J$4:$Q$115,MATCH('Relocation Components'!$B56,'Pop and Housing Units'!$Q$4:$Q$115,0),MATCH('Relocation Components'!AJ$4,'Pop and Housing Units'!$J$4:$Q$4,0))*HLOOKUP(AJ$4,$V$1:$AA$2,2,FALSE)*'Number of Hazard Events'!Q56*HLOOKUP(AJ$4,Assumptions!$B$2:$H$3,2,FALSE)</f>
        <v>0</v>
      </c>
      <c r="AK56" s="10">
        <f>HLOOKUP(AK$5,$AC$1:$AF$3,2,FALSE)*INDEX('Pop and Housing Units'!$J$4:$Q$115,MATCH('Relocation Components'!$B56,'Pop and Housing Units'!$Q$4:$Q$115,0),MATCH('Relocation Components'!AK$4,'Pop and Housing Units'!$J$4:$Q$4,0))*HLOOKUP(AK$4,$V$1:$AA$2,2,FALSE)*'Number of Hazard Events'!R56*HLOOKUP(AK$4,Assumptions!$B$2:$H$3,2,FALSE)</f>
        <v>21055116.824102871</v>
      </c>
      <c r="AL56" s="10">
        <f>HLOOKUP(AL$5,$AC$1:$AF$3,2,FALSE)*INDEX('Pop and Housing Units'!$J$4:$Q$115,MATCH('Relocation Components'!$B56,'Pop and Housing Units'!$Q$4:$Q$115,0),MATCH('Relocation Components'!AL$4,'Pop and Housing Units'!$J$4:$Q$4,0))*HLOOKUP(AL$4,$V$1:$AA$2,2,FALSE)*'Number of Hazard Events'!S56*HLOOKUP(AL$4,Assumptions!$B$2:$H$3,2,FALSE)</f>
        <v>5924415.4626524262</v>
      </c>
      <c r="AM56" s="10">
        <f>HLOOKUP(AM$5,$AC$1:$AF$3,2,FALSE)*INDEX('Pop and Housing Units'!$J$4:$Q$115,MATCH('Relocation Components'!$B56,'Pop and Housing Units'!$Q$4:$Q$115,0),MATCH('Relocation Components'!AM$4,'Pop and Housing Units'!$J$4:$Q$4,0))*HLOOKUP(AM$4,$V$1:$AA$2,2,FALSE)*'Number of Hazard Events'!T56*HLOOKUP(AM$4,Assumptions!$B$2:$H$3,2,FALSE)</f>
        <v>0</v>
      </c>
      <c r="AN56" s="21">
        <f t="shared" si="44"/>
        <v>13828295516.078941</v>
      </c>
      <c r="AO56" s="21">
        <f t="shared" si="45"/>
        <v>1012373284.7689073</v>
      </c>
      <c r="AP56" s="21">
        <f t="shared" si="46"/>
        <v>322566588.55304611</v>
      </c>
      <c r="AQ56" s="21">
        <f t="shared" si="47"/>
        <v>0</v>
      </c>
      <c r="AR56" s="21">
        <f t="shared" si="48"/>
        <v>1188431037.2796535</v>
      </c>
      <c r="AS56" s="21">
        <f t="shared" si="49"/>
        <v>344848943.73481369</v>
      </c>
      <c r="AT56" s="21">
        <f t="shared" si="50"/>
        <v>0</v>
      </c>
      <c r="AU56" s="21">
        <f t="shared" si="51"/>
        <v>2656714207.1679873</v>
      </c>
      <c r="AV56" s="21">
        <f t="shared" si="52"/>
        <v>547765202.43503475</v>
      </c>
      <c r="AW56" s="21">
        <f t="shared" si="53"/>
        <v>0</v>
      </c>
      <c r="AX56" s="21">
        <f t="shared" si="54"/>
        <v>50357485.90908365</v>
      </c>
      <c r="AY56" s="21">
        <f t="shared" si="55"/>
        <v>17367550.46384263</v>
      </c>
      <c r="AZ56" s="21">
        <f t="shared" si="56"/>
        <v>0</v>
      </c>
      <c r="BA56" s="21">
        <f t="shared" si="57"/>
        <v>51599936.109979726</v>
      </c>
      <c r="BB56" s="21">
        <f t="shared" si="58"/>
        <v>18567956.284135189</v>
      </c>
      <c r="BC56" s="21">
        <f t="shared" si="59"/>
        <v>0</v>
      </c>
      <c r="BD56" s="21">
        <f t="shared" si="60"/>
        <v>9474802.5708462931</v>
      </c>
      <c r="BE56" s="21">
        <f t="shared" si="61"/>
        <v>2665986.9581935918</v>
      </c>
      <c r="BF56" s="21">
        <f t="shared" si="62"/>
        <v>0</v>
      </c>
      <c r="BG56" s="21">
        <f t="shared" si="63"/>
        <v>6222732982.2355232</v>
      </c>
      <c r="BI56" s="21">
        <f t="shared" si="64"/>
        <v>3285104898.0856118</v>
      </c>
      <c r="BJ56" s="21">
        <f t="shared" si="65"/>
        <v>1042980865.8142066</v>
      </c>
      <c r="BK56" s="21">
        <f t="shared" si="66"/>
        <v>753813.61520987644</v>
      </c>
      <c r="BL56" s="21">
        <f t="shared" si="67"/>
        <v>4053828394.931582</v>
      </c>
      <c r="BM56" s="21">
        <f t="shared" si="68"/>
        <v>1118224188.426131</v>
      </c>
      <c r="BN56" s="21">
        <f t="shared" si="69"/>
        <v>1449160.4763271606</v>
      </c>
      <c r="BO56" s="21">
        <f t="shared" si="70"/>
        <v>8597203760.553278</v>
      </c>
      <c r="BP56" s="21">
        <f t="shared" si="71"/>
        <v>1767560430.5982232</v>
      </c>
      <c r="BQ56" s="21">
        <f t="shared" si="72"/>
        <v>969225.52332432428</v>
      </c>
      <c r="BR56" s="21">
        <f t="shared" si="73"/>
        <v>185207074.35084754</v>
      </c>
      <c r="BS56" s="21">
        <f t="shared" si="74"/>
        <v>56817471.190799989</v>
      </c>
      <c r="BT56" s="21">
        <f t="shared" si="75"/>
        <v>313941.86256960873</v>
      </c>
      <c r="BU56" s="21">
        <f t="shared" si="76"/>
        <v>217551520.60932356</v>
      </c>
      <c r="BV56" s="21">
        <f t="shared" si="77"/>
        <v>60565779.816523574</v>
      </c>
      <c r="BW56" s="21">
        <f t="shared" si="78"/>
        <v>305367.88004081638</v>
      </c>
      <c r="BX56" s="21">
        <f t="shared" si="79"/>
        <v>33455189.887574166</v>
      </c>
      <c r="BY56" s="21">
        <f t="shared" si="80"/>
        <v>8948806.4843460191</v>
      </c>
      <c r="BZ56" s="21">
        <f t="shared" si="81"/>
        <v>196938.51377491528</v>
      </c>
    </row>
    <row r="57" spans="1:78">
      <c r="A57">
        <f t="shared" si="43"/>
        <v>0.02</v>
      </c>
      <c r="B57" s="18">
        <f t="shared" si="41"/>
        <v>2071</v>
      </c>
      <c r="C57" s="21">
        <f>IF(MOD($B57,10)=0,VLOOKUP($B57,'[1]R1 Analysis'!$B$45:$X$58,23,FALSE),(VLOOKUP(CEILING($B57,10),$B$6:$R$116,COLUMN()-1,FALSE)-VLOOKUP(FLOOR($B57,10),$B$6:$R$116,COLUMN()-1,FALSE))/10+C56)</f>
        <v>22947352.900055081</v>
      </c>
      <c r="D57" s="21">
        <f>IF(MOD($B57,10)=0,VLOOKUP($B57,'[1]R1 Analysis'!$B$45:$X$58,15,FALSE),(VLOOKUP(CEILING($B57,10),$B$6:$R$116,COLUMN()-1,FALSE)-VLOOKUP(FLOOR($B57,10),$B$6:$R$116,COLUMN()-1,FALSE))/10+D56)</f>
        <v>3589210.5460307971</v>
      </c>
      <c r="E57" s="21">
        <f>IF(MOD($B57,10)=0,VLOOKUP($B57,'[1]R1 Analysis'!$B$45:$X$58,22,FALSE),(VLOOKUP(CEILING($B57,10),$B$6:$R$116,COLUMN()-1,FALSE)-VLOOKUP(FLOOR($B57,10),$B$6:$R$116,COLUMN()-1,FALSE))/10+E56)</f>
        <v>751613.41015967075</v>
      </c>
      <c r="F57" s="21">
        <f>IF(MOD($B57,10)=0,VLOOKUP($B57,'[1]R2 Analysis'!$B$45:$X$58,8,FALSE),(VLOOKUP(CEILING($B57,10),$B$6:$R$116,COLUMN()-1,FALSE)-VLOOKUP(FLOOR($B57,10),$B$6:$R$116,COLUMN()-1,FALSE))/10+F56)</f>
        <v>223774231.75066665</v>
      </c>
      <c r="G57" s="21">
        <f>IF(MOD($B57,10)=0,VLOOKUP($B57,'[1]R2 Analysis'!$B$45:$X$58,15,FALSE),(VLOOKUP(CEILING($B57,10),$B$6:$R$116,COLUMN()-1,FALSE)-VLOOKUP(FLOOR($B57,10),$B$6:$R$116,COLUMN()-1,FALSE))/10+G56)</f>
        <v>7023807.5405581398</v>
      </c>
      <c r="H57" s="21">
        <f>IF(MOD($B57,10)=0,VLOOKUP($B57,'[1]R2 Analysis'!$B$45:$X$58,22,FALSE),(VLOOKUP(CEILING($B57,10),$B$6:$R$116,COLUMN()-1,FALSE)-VLOOKUP(FLOOR($B57,10),$B$6:$R$116,COLUMN()-1,FALSE))/10+H56)</f>
        <v>1444927.2979265433</v>
      </c>
      <c r="I57" s="21">
        <f>IF(MOD($B57,10)=0,VLOOKUP($B57,'[1]R3 Analysis'!$B$45:$X$58,8,FALSE),(VLOOKUP(CEILING($B57,10),$B$6:$R$116,COLUMN()-1,FALSE)-VLOOKUP(FLOOR($B57,10),$B$6:$R$116,COLUMN()-1,FALSE))/10+I56)</f>
        <v>36574149.694425806</v>
      </c>
      <c r="J57" s="21">
        <f>IF(MOD($B57,10)=0,VLOOKUP($B57,'[1]R3 Analysis'!$B$45:$X$58,15,FALSE),(VLOOKUP(CEILING($B57,10),$B$6:$R$116,COLUMN()-1,FALSE)-VLOOKUP(FLOOR($B57,10),$B$6:$R$116,COLUMN()-1,FALSE))/10+J56)</f>
        <v>2531794.1747999997</v>
      </c>
      <c r="K57" s="21">
        <f>IF(MOD($B57,10)=0,VLOOKUP($B57,'[1]R3 Analysis'!$B$45:$X$58,22,FALSE),(VLOOKUP(CEILING($B57,10),$B$6:$R$116,COLUMN()-1,FALSE)-VLOOKUP(FLOOR($B57,10),$B$6:$R$116,COLUMN()-1,FALSE))/10+K56)</f>
        <v>966391.20820090082</v>
      </c>
      <c r="L57" s="21">
        <f>IF(MOD($B57,10)=0,VLOOKUP($B57,'[1]R4 Analysis'!$B$45:$X$58,8,FALSE),(VLOOKUP(CEILING($B57,10),$B$6:$R$116,COLUMN()-1,FALSE)-VLOOKUP(FLOOR($B57,10),$B$6:$R$116,COLUMN()-1,FALSE))/10+L56)</f>
        <v>22877004.303992309</v>
      </c>
      <c r="M57" s="21">
        <f>IF(MOD($B57,10)=0,VLOOKUP($B57,'[1]R4 Analysis'!$B$45:$X$58,15,FALSE),(VLOOKUP(CEILING($B57,10),$B$6:$R$116,COLUMN()-1,FALSE)-VLOOKUP(FLOOR($B57,10),$B$6:$R$116,COLUMN()-1,FALSE))/10+M56)</f>
        <v>852878.82110343431</v>
      </c>
      <c r="N57" s="21">
        <f>IF(MOD($B57,10)=0,VLOOKUP($B57,'[1]R4 Analysis'!$B$45:$X$58,22,FALSE),(VLOOKUP(CEILING($B57,10),$B$6:$R$116,COLUMN()-1,FALSE)-VLOOKUP(FLOOR($B57,10),$B$6:$R$116,COLUMN()-1,FALSE))/10+N56)</f>
        <v>313022.54929899907</v>
      </c>
      <c r="O57" s="21">
        <f>IF(MOD($B57,10)=0,VLOOKUP($B57,'[1]R5 Analysis'!$B$45:$X$58,8,FALSE),(VLOOKUP(CEILING($B57,10),$B$6:$R$116,COLUMN()-1,FALSE)-VLOOKUP(FLOOR($B57,10),$B$6:$R$116,COLUMN()-1,FALSE))/10+O56)</f>
        <v>51138910.676325001</v>
      </c>
      <c r="P57" s="21">
        <f>IF(MOD($B57,10)=0,VLOOKUP($B57,'[1]R5 Analysis'!$B$45:$X$58,15,FALSE),(VLOOKUP(CEILING($B57,10),$B$6:$R$116,COLUMN()-1,FALSE)-VLOOKUP(FLOOR($B57,10),$B$6:$R$116,COLUMN()-1,FALSE))/10+P56)</f>
        <v>733526.84841737931</v>
      </c>
      <c r="Q57" s="21">
        <f>IF(MOD($B57,10)=0,VLOOKUP($B57,'[1]R5 Analysis'!$B$45:$X$58,22,FALSE),(VLOOKUP(CEILING($B57,10),$B$6:$R$116,COLUMN()-1,FALSE)-VLOOKUP(FLOOR($B57,10),$B$6:$R$116,COLUMN()-1,FALSE))/10+Q56)</f>
        <v>304476.23300510208</v>
      </c>
      <c r="R57" s="21">
        <f>IF(MOD($B57,10)=0,VLOOKUP($B57,'[1]R6 Analysis'!$B$45:$X$58,8,FALSE),(VLOOKUP(CEILING($B57,10),$B$6:$R$116,COLUMN()-1,FALSE)-VLOOKUP(FLOOR($B57,10),$B$6:$R$116,COLUMN()-1,FALSE))/10+R56)</f>
        <v>2916980.2523624999</v>
      </c>
      <c r="S57" s="21">
        <f>IF(MOD($B57,10)=0,VLOOKUP($B57,'[1]R6 Analysis'!$B$45:$X$58,15,FALSE),(VLOOKUP(CEILING($B57,10),$B$6:$T$116,COLUMN()-1,FALSE)-VLOOKUP(FLOOR($B57,10),$B$6:$T$116,COLUMN()-1,FALSE))/10+S56)</f>
        <v>357372.68489999999</v>
      </c>
      <c r="T57" s="21">
        <f>IF(MOD($B57,10)=0,VLOOKUP($B57,'[1]R6 Analysis'!$B$45:$X$58,22,FALSE),(VLOOKUP(CEILING($B57,10),$B$6:$T$116,COLUMN()-1,FALSE)-VLOOKUP(FLOOR($B57,10),$B$6:$T$116,COLUMN()-1,FALSE))/10+T56)</f>
        <v>196365.29360067798</v>
      </c>
      <c r="U57" s="21">
        <f t="shared" si="40"/>
        <v>379294016.18582898</v>
      </c>
      <c r="V57" s="10">
        <f>HLOOKUP(V$5,$AC$1:$AF$3,2,FALSE)*INDEX('Pop and Housing Units'!$J$4:$Q$115,MATCH('Relocation Components'!$B57,'Pop and Housing Units'!$Q$4:$Q$115,0),MATCH('Relocation Components'!V$4,'Pop and Housing Units'!$J$4:$Q$4,0))*HLOOKUP(V$4,$V$1:$AA$2,2,FALSE)*'Number of Hazard Events'!C57*HLOOKUP(V$4,Assumptions!$B$2:$H$3,2,FALSE)</f>
        <v>2326142441.3584805</v>
      </c>
      <c r="W57" s="10">
        <f>HLOOKUP(W$5,$AC$1:$AF$3,2,FALSE)*INDEX('Pop and Housing Units'!$J$4:$Q$115,MATCH('Relocation Components'!$B57,'Pop and Housing Units'!$Q$4:$Q$115,0),MATCH('Relocation Components'!W$4,'Pop and Housing Units'!$J$4:$Q$4,0))*HLOOKUP(W$4,$V$1:$AA$2,2,FALSE)*'Number of Hazard Events'!D57*HLOOKUP(W$4,Assumptions!$B$2:$H$3,2,FALSE)</f>
        <v>741132544.62599409</v>
      </c>
      <c r="X57" s="10">
        <f>HLOOKUP(X$5,$AC$1:$AF$3,2,FALSE)*INDEX('Pop and Housing Units'!$J$4:$Q$115,MATCH('Relocation Components'!$B57,'Pop and Housing Units'!$Q$4:$Q$115,0),MATCH('Relocation Components'!X$4,'Pop and Housing Units'!$J$4:$Q$4,0))*HLOOKUP(X$4,$V$1:$AA$2,2,FALSE)*'Number of Hazard Events'!E57*HLOOKUP(X$4,Assumptions!$B$2:$H$3,2,FALSE)</f>
        <v>0</v>
      </c>
      <c r="Y57" s="10">
        <f>HLOOKUP(Y$5,$AC$1:$AF$3,2,FALSE)*INDEX('Pop and Housing Units'!$J$4:$Q$115,MATCH('Relocation Components'!$B57,'Pop and Housing Units'!$Q$4:$Q$115,0),MATCH('Relocation Components'!Y$4,'Pop and Housing Units'!$J$4:$Q$4,0))*HLOOKUP(Y$4,$V$1:$AA$2,2,FALSE)*'Number of Hazard Events'!F57*HLOOKUP(Y$4,Assumptions!$B$2:$H$3,2,FALSE)</f>
        <v>2721185273.3776345</v>
      </c>
      <c r="Z57" s="10">
        <f>HLOOKUP(Z$5,$AC$1:$AF$3,2,FALSE)*INDEX('Pop and Housing Units'!$J$4:$Q$115,MATCH('Relocation Components'!$B57,'Pop and Housing Units'!$Q$4:$Q$115,0),MATCH('Relocation Components'!Z$4,'Pop and Housing Units'!$J$4:$Q$4,0))*HLOOKUP(Z$4,$V$1:$AA$2,2,FALSE)*'Number of Hazard Events'!G57*HLOOKUP(Z$4,Assumptions!$B$2:$H$3,2,FALSE)</f>
        <v>789658927.86827755</v>
      </c>
      <c r="AA57" s="10">
        <f>HLOOKUP(AA$5,$AC$1:$AF$3,2,FALSE)*INDEX('Pop and Housing Units'!$J$4:$Q$115,MATCH('Relocation Components'!$B57,'Pop and Housing Units'!$Q$4:$Q$115,0),MATCH('Relocation Components'!AA$4,'Pop and Housing Units'!$J$4:$Q$4,0))*HLOOKUP(AA$4,$V$1:$AA$2,2,FALSE)*'Number of Hazard Events'!H57*HLOOKUP(AA$4,Assumptions!$B$2:$H$3,2,FALSE)</f>
        <v>0</v>
      </c>
      <c r="AB57" s="10">
        <f>HLOOKUP(AB$5,$AC$1:$AF$3,2,FALSE)*INDEX('Pop and Housing Units'!$J$4:$Q$115,MATCH('Relocation Components'!$B57,'Pop and Housing Units'!$Q$4:$Q$115,0),MATCH('Relocation Components'!AB$4,'Pop and Housing Units'!$J$4:$Q$4,0))*HLOOKUP(AB$4,$V$1:$AA$2,2,FALSE)*'Number of Hazard Events'!I57*HLOOKUP(AB$4,Assumptions!$B$2:$H$3,2,FALSE)</f>
        <v>6103325211.9086246</v>
      </c>
      <c r="AC57" s="10">
        <f>HLOOKUP(AC$5,$AC$1:$AF$3,2,FALSE)*INDEX('Pop and Housing Units'!$J$4:$Q$115,MATCH('Relocation Components'!$B57,'Pop and Housing Units'!$Q$4:$Q$115,0),MATCH('Relocation Components'!AC$4,'Pop and Housing Units'!$J$4:$Q$4,0))*HLOOKUP(AC$4,$V$1:$AA$2,2,FALSE)*'Number of Hazard Events'!J57*HLOOKUP(AC$4,Assumptions!$B$2:$H$3,2,FALSE)</f>
        <v>1258349307.1387849</v>
      </c>
      <c r="AD57" s="10">
        <f>HLOOKUP(AD$5,$AC$1:$AF$3,2,FALSE)*INDEX('Pop and Housing Units'!$J$4:$Q$115,MATCH('Relocation Components'!$B57,'Pop and Housing Units'!$Q$4:$Q$115,0),MATCH('Relocation Components'!AD$4,'Pop and Housing Units'!$J$4:$Q$4,0))*HLOOKUP(AD$4,$V$1:$AA$2,2,FALSE)*'Number of Hazard Events'!K57*HLOOKUP(AD$4,Assumptions!$B$2:$H$3,2,FALSE)</f>
        <v>0</v>
      </c>
      <c r="AE57" s="10">
        <f>HLOOKUP(AE$5,$AC$1:$AF$3,2,FALSE)*INDEX('Pop and Housing Units'!$J$4:$Q$115,MATCH('Relocation Components'!$B57,'Pop and Housing Units'!$Q$4:$Q$115,0),MATCH('Relocation Components'!AE$4,'Pop and Housing Units'!$J$4:$Q$4,0))*HLOOKUP(AE$4,$V$1:$AA$2,2,FALSE)*'Number of Hazard Events'!L57*HLOOKUP(AE$4,Assumptions!$B$2:$H$3,2,FALSE)</f>
        <v>112251424.15594086</v>
      </c>
      <c r="AF57" s="10">
        <f>HLOOKUP(AF$5,$AC$1:$AF$3,2,FALSE)*INDEX('Pop and Housing Units'!$J$4:$Q$115,MATCH('Relocation Components'!$B57,'Pop and Housing Units'!$Q$4:$Q$115,0),MATCH('Relocation Components'!AF$4,'Pop and Housing Units'!$J$4:$Q$4,0))*HLOOKUP(AF$4,$V$1:$AA$2,2,FALSE)*'Number of Hazard Events'!M57*HLOOKUP(AF$4,Assumptions!$B$2:$H$3,2,FALSE)</f>
        <v>38714519.654452637</v>
      </c>
      <c r="AG57" s="10">
        <f>HLOOKUP(AG$5,$AC$1:$AF$3,2,FALSE)*INDEX('Pop and Housing Units'!$J$4:$Q$115,MATCH('Relocation Components'!$B57,'Pop and Housing Units'!$Q$4:$Q$115,0),MATCH('Relocation Components'!AG$4,'Pop and Housing Units'!$J$4:$Q$4,0))*HLOOKUP(AG$4,$V$1:$AA$2,2,FALSE)*'Number of Hazard Events'!N57*HLOOKUP(AG$4,Assumptions!$B$2:$H$3,2,FALSE)</f>
        <v>0</v>
      </c>
      <c r="AH57" s="10">
        <f>HLOOKUP(AH$5,$AC$1:$AF$3,2,FALSE)*INDEX('Pop and Housing Units'!$J$4:$Q$115,MATCH('Relocation Components'!$B57,'Pop and Housing Units'!$Q$4:$Q$115,0),MATCH('Relocation Components'!AH$4,'Pop and Housing Units'!$J$4:$Q$4,0))*HLOOKUP(AH$4,$V$1:$AA$2,2,FALSE)*'Number of Hazard Events'!O57*HLOOKUP(AH$4,Assumptions!$B$2:$H$3,2,FALSE)</f>
        <v>115079177.60705167</v>
      </c>
      <c r="AI57" s="10">
        <f>HLOOKUP(AI$5,$AC$1:$AF$3,2,FALSE)*INDEX('Pop and Housing Units'!$J$4:$Q$115,MATCH('Relocation Components'!$B57,'Pop and Housing Units'!$Q$4:$Q$115,0),MATCH('Relocation Components'!AI$4,'Pop and Housing Units'!$J$4:$Q$4,0))*HLOOKUP(AI$4,$V$1:$AA$2,2,FALSE)*'Number of Hazard Events'!P57*HLOOKUP(AI$4,Assumptions!$B$2:$H$3,2,FALSE)</f>
        <v>41406379.077164419</v>
      </c>
      <c r="AJ57" s="10">
        <f>HLOOKUP(AJ$5,$AC$1:$AF$3,2,FALSE)*INDEX('Pop and Housing Units'!$J$4:$Q$115,MATCH('Relocation Components'!$B57,'Pop and Housing Units'!$Q$4:$Q$115,0),MATCH('Relocation Components'!AJ$4,'Pop and Housing Units'!$J$4:$Q$4,0))*HLOOKUP(AJ$4,$V$1:$AA$2,2,FALSE)*'Number of Hazard Events'!Q57*HLOOKUP(AJ$4,Assumptions!$B$2:$H$3,2,FALSE)</f>
        <v>0</v>
      </c>
      <c r="AK57" s="10">
        <f>HLOOKUP(AK$5,$AC$1:$AF$3,2,FALSE)*INDEX('Pop and Housing Units'!$J$4:$Q$115,MATCH('Relocation Components'!$B57,'Pop and Housing Units'!$Q$4:$Q$115,0),MATCH('Relocation Components'!AK$4,'Pop and Housing Units'!$J$4:$Q$4,0))*HLOOKUP(AK$4,$V$1:$AA$2,2,FALSE)*'Number of Hazard Events'!R57*HLOOKUP(AK$4,Assumptions!$B$2:$H$3,2,FALSE)</f>
        <v>21205101.006364167</v>
      </c>
      <c r="AL57" s="10">
        <f>HLOOKUP(AL$5,$AC$1:$AF$3,2,FALSE)*INDEX('Pop and Housing Units'!$J$4:$Q$115,MATCH('Relocation Components'!$B57,'Pop and Housing Units'!$Q$4:$Q$115,0),MATCH('Relocation Components'!AL$4,'Pop and Housing Units'!$J$4:$Q$4,0))*HLOOKUP(AL$4,$V$1:$AA$2,2,FALSE)*'Number of Hazard Events'!S57*HLOOKUP(AL$4,Assumptions!$B$2:$H$3,2,FALSE)</f>
        <v>5966356.0687821219</v>
      </c>
      <c r="AM57" s="10">
        <f>HLOOKUP(AM$5,$AC$1:$AF$3,2,FALSE)*INDEX('Pop and Housing Units'!$J$4:$Q$115,MATCH('Relocation Components'!$B57,'Pop and Housing Units'!$Q$4:$Q$115,0),MATCH('Relocation Components'!AM$4,'Pop and Housing Units'!$J$4:$Q$4,0))*HLOOKUP(AM$4,$V$1:$AA$2,2,FALSE)*'Number of Hazard Events'!T57*HLOOKUP(AM$4,Assumptions!$B$2:$H$3,2,FALSE)</f>
        <v>0</v>
      </c>
      <c r="AN57" s="21">
        <f t="shared" si="44"/>
        <v>14274416663.847553</v>
      </c>
      <c r="AO57" s="21">
        <f t="shared" si="45"/>
        <v>1046764098.6113162</v>
      </c>
      <c r="AP57" s="21">
        <f t="shared" si="46"/>
        <v>333509645.08169734</v>
      </c>
      <c r="AQ57" s="21">
        <f t="shared" si="47"/>
        <v>0</v>
      </c>
      <c r="AR57" s="21">
        <f t="shared" si="48"/>
        <v>1224533373.0199356</v>
      </c>
      <c r="AS57" s="21">
        <f t="shared" si="49"/>
        <v>355346517.54072493</v>
      </c>
      <c r="AT57" s="21">
        <f t="shared" si="50"/>
        <v>0</v>
      </c>
      <c r="AU57" s="21">
        <f t="shared" si="51"/>
        <v>2746496345.358881</v>
      </c>
      <c r="AV57" s="21">
        <f t="shared" si="52"/>
        <v>566257188.21245325</v>
      </c>
      <c r="AW57" s="21">
        <f t="shared" si="53"/>
        <v>0</v>
      </c>
      <c r="AX57" s="21">
        <f t="shared" si="54"/>
        <v>50513140.870173387</v>
      </c>
      <c r="AY57" s="21">
        <f t="shared" si="55"/>
        <v>17421533.844503686</v>
      </c>
      <c r="AZ57" s="21">
        <f t="shared" si="56"/>
        <v>0</v>
      </c>
      <c r="BA57" s="21">
        <f t="shared" si="57"/>
        <v>51785629.923173256</v>
      </c>
      <c r="BB57" s="21">
        <f t="shared" si="58"/>
        <v>18632870.58472399</v>
      </c>
      <c r="BC57" s="21">
        <f t="shared" si="59"/>
        <v>0</v>
      </c>
      <c r="BD57" s="21">
        <f t="shared" si="60"/>
        <v>9542295.4528638758</v>
      </c>
      <c r="BE57" s="21">
        <f t="shared" si="61"/>
        <v>2684860.2309519551</v>
      </c>
      <c r="BF57" s="21">
        <f t="shared" si="62"/>
        <v>0</v>
      </c>
      <c r="BG57" s="21">
        <f t="shared" si="63"/>
        <v>6423487498.7313976</v>
      </c>
      <c r="BI57" s="21">
        <f t="shared" si="64"/>
        <v>3395853892.8698516</v>
      </c>
      <c r="BJ57" s="21">
        <f t="shared" si="65"/>
        <v>1078231400.2537222</v>
      </c>
      <c r="BK57" s="21">
        <f t="shared" si="66"/>
        <v>751613.41015967075</v>
      </c>
      <c r="BL57" s="21">
        <f t="shared" si="67"/>
        <v>4169492878.1482368</v>
      </c>
      <c r="BM57" s="21">
        <f t="shared" si="68"/>
        <v>1152029252.9495606</v>
      </c>
      <c r="BN57" s="21">
        <f t="shared" si="69"/>
        <v>1444927.2979265433</v>
      </c>
      <c r="BO57" s="21">
        <f t="shared" si="70"/>
        <v>8886395706.9619312</v>
      </c>
      <c r="BP57" s="21">
        <f t="shared" si="71"/>
        <v>1827138289.5260382</v>
      </c>
      <c r="BQ57" s="21">
        <f t="shared" si="72"/>
        <v>966391.20820090082</v>
      </c>
      <c r="BR57" s="21">
        <f t="shared" si="73"/>
        <v>185641569.33010656</v>
      </c>
      <c r="BS57" s="21">
        <f t="shared" si="74"/>
        <v>56988932.320059754</v>
      </c>
      <c r="BT57" s="21">
        <f t="shared" si="75"/>
        <v>313022.54929899907</v>
      </c>
      <c r="BU57" s="21">
        <f t="shared" si="76"/>
        <v>218003718.20654991</v>
      </c>
      <c r="BV57" s="21">
        <f t="shared" si="77"/>
        <v>60772776.510305785</v>
      </c>
      <c r="BW57" s="21">
        <f t="shared" si="78"/>
        <v>304476.23300510208</v>
      </c>
      <c r="BX57" s="21">
        <f t="shared" si="79"/>
        <v>33664376.711590543</v>
      </c>
      <c r="BY57" s="21">
        <f t="shared" si="80"/>
        <v>9008588.9846340772</v>
      </c>
      <c r="BZ57" s="21">
        <f t="shared" si="81"/>
        <v>196365.29360067798</v>
      </c>
    </row>
    <row r="58" spans="1:78">
      <c r="A58">
        <f t="shared" si="43"/>
        <v>0.02</v>
      </c>
      <c r="B58" s="18">
        <f t="shared" si="41"/>
        <v>2072</v>
      </c>
      <c r="C58" s="21">
        <f>IF(MOD($B58,10)=0,VLOOKUP($B58,'[1]R1 Analysis'!$B$45:$X$58,23,FALSE),(VLOOKUP(CEILING($B58,10),$B$6:$R$116,COLUMN()-1,FALSE)-VLOOKUP(FLOOR($B58,10),$B$6:$R$116,COLUMN()-1,FALSE))/10+C57)</f>
        <v>22881503.080977187</v>
      </c>
      <c r="D58" s="21">
        <f>IF(MOD($B58,10)=0,VLOOKUP($B58,'[1]R1 Analysis'!$B$45:$X$58,15,FALSE),(VLOOKUP(CEILING($B58,10),$B$6:$R$116,COLUMN()-1,FALSE)-VLOOKUP(FLOOR($B58,10),$B$6:$R$116,COLUMN()-1,FALSE))/10+D57)</f>
        <v>3578785.0598923396</v>
      </c>
      <c r="E58" s="21">
        <f>IF(MOD($B58,10)=0,VLOOKUP($B58,'[1]R1 Analysis'!$B$45:$X$58,22,FALSE),(VLOOKUP(CEILING($B58,10),$B$6:$R$116,COLUMN()-1,FALSE)-VLOOKUP(FLOOR($B58,10),$B$6:$R$116,COLUMN()-1,FALSE))/10+E57)</f>
        <v>749413.20510946494</v>
      </c>
      <c r="F58" s="21">
        <f>IF(MOD($B58,10)=0,VLOOKUP($B58,'[1]R2 Analysis'!$B$45:$X$58,8,FALSE),(VLOOKUP(CEILING($B58,10),$B$6:$R$116,COLUMN()-1,FALSE)-VLOOKUP(FLOOR($B58,10),$B$6:$R$116,COLUMN()-1,FALSE))/10+F57)</f>
        <v>223108966.47085711</v>
      </c>
      <c r="G58" s="21">
        <f>IF(MOD($B58,10)=0,VLOOKUP($B58,'[1]R2 Analysis'!$B$45:$X$58,15,FALSE),(VLOOKUP(CEILING($B58,10),$B$6:$R$116,COLUMN()-1,FALSE)-VLOOKUP(FLOOR($B58,10),$B$6:$R$116,COLUMN()-1,FALSE))/10+G57)</f>
        <v>7003356.4671627907</v>
      </c>
      <c r="H58" s="21">
        <f>IF(MOD($B58,10)=0,VLOOKUP($B58,'[1]R2 Analysis'!$B$45:$X$58,22,FALSE),(VLOOKUP(CEILING($B58,10),$B$6:$R$116,COLUMN()-1,FALSE)-VLOOKUP(FLOOR($B58,10),$B$6:$R$116,COLUMN()-1,FALSE))/10+H57)</f>
        <v>1440694.119525926</v>
      </c>
      <c r="I58" s="21">
        <f>IF(MOD($B58,10)=0,VLOOKUP($B58,'[1]R3 Analysis'!$B$45:$X$58,8,FALSE),(VLOOKUP(CEILING($B58,10),$B$6:$R$116,COLUMN()-1,FALSE)-VLOOKUP(FLOOR($B58,10),$B$6:$R$116,COLUMN()-1,FALSE))/10+I57)</f>
        <v>36468095.265754841</v>
      </c>
      <c r="J58" s="21">
        <f>IF(MOD($B58,10)=0,VLOOKUP($B58,'[1]R3 Analysis'!$B$45:$X$58,15,FALSE),(VLOOKUP(CEILING($B58,10),$B$6:$R$116,COLUMN()-1,FALSE)-VLOOKUP(FLOOR($B58,10),$B$6:$R$116,COLUMN()-1,FALSE))/10+J57)</f>
        <v>2524365.5975999995</v>
      </c>
      <c r="K58" s="21">
        <f>IF(MOD($B58,10)=0,VLOOKUP($B58,'[1]R3 Analysis'!$B$45:$X$58,22,FALSE),(VLOOKUP(CEILING($B58,10),$B$6:$R$116,COLUMN()-1,FALSE)-VLOOKUP(FLOOR($B58,10),$B$6:$R$116,COLUMN()-1,FALSE))/10+K57)</f>
        <v>963556.89307747735</v>
      </c>
      <c r="L58" s="21">
        <f>IF(MOD($B58,10)=0,VLOOKUP($B58,'[1]R4 Analysis'!$B$45:$X$58,8,FALSE),(VLOOKUP(CEILING($B58,10),$B$6:$R$116,COLUMN()-1,FALSE)-VLOOKUP(FLOOR($B58,10),$B$6:$R$116,COLUMN()-1,FALSE))/10+L57)</f>
        <v>22809944.408628847</v>
      </c>
      <c r="M58" s="21">
        <f>IF(MOD($B58,10)=0,VLOOKUP($B58,'[1]R4 Analysis'!$B$45:$X$58,15,FALSE),(VLOOKUP(CEILING($B58,10),$B$6:$R$116,COLUMN()-1,FALSE)-VLOOKUP(FLOOR($B58,10),$B$6:$R$116,COLUMN()-1,FALSE))/10+M57)</f>
        <v>850393.50156646466</v>
      </c>
      <c r="N58" s="21">
        <f>IF(MOD($B58,10)=0,VLOOKUP($B58,'[1]R4 Analysis'!$B$45:$X$58,22,FALSE),(VLOOKUP(CEILING($B58,10),$B$6:$R$116,COLUMN()-1,FALSE)-VLOOKUP(FLOOR($B58,10),$B$6:$R$116,COLUMN()-1,FALSE))/10+N57)</f>
        <v>312103.23602838942</v>
      </c>
      <c r="O58" s="21">
        <f>IF(MOD($B58,10)=0,VLOOKUP($B58,'[1]R5 Analysis'!$B$45:$X$58,8,FALSE),(VLOOKUP(CEILING($B58,10),$B$6:$R$116,COLUMN()-1,FALSE)-VLOOKUP(FLOOR($B58,10),$B$6:$R$116,COLUMN()-1,FALSE))/10+O57)</f>
        <v>50992761.542149998</v>
      </c>
      <c r="P58" s="21">
        <f>IF(MOD($B58,10)=0,VLOOKUP($B58,'[1]R5 Analysis'!$B$45:$X$58,15,FALSE),(VLOOKUP(CEILING($B58,10),$B$6:$R$116,COLUMN()-1,FALSE)-VLOOKUP(FLOOR($B58,10),$B$6:$R$116,COLUMN()-1,FALSE))/10+P57)</f>
        <v>731355.24030234478</v>
      </c>
      <c r="Q58" s="21">
        <f>IF(MOD($B58,10)=0,VLOOKUP($B58,'[1]R5 Analysis'!$B$45:$X$58,22,FALSE),(VLOOKUP(CEILING($B58,10),$B$6:$R$116,COLUMN()-1,FALSE)-VLOOKUP(FLOOR($B58,10),$B$6:$R$116,COLUMN()-1,FALSE))/10+Q57)</f>
        <v>303584.58596938779</v>
      </c>
      <c r="R58" s="21">
        <f>IF(MOD($B58,10)=0,VLOOKUP($B58,'[1]R6 Analysis'!$B$45:$X$58,8,FALSE),(VLOOKUP(CEILING($B58,10),$B$6:$R$116,COLUMN()-1,FALSE)-VLOOKUP(FLOOR($B58,10),$B$6:$R$116,COLUMN()-1,FALSE))/10+R57)</f>
        <v>2908690.0120999999</v>
      </c>
      <c r="S58" s="21">
        <f>IF(MOD($B58,10)=0,VLOOKUP($B58,'[1]R6 Analysis'!$B$45:$X$58,15,FALSE),(VLOOKUP(CEILING($B58,10),$B$6:$T$116,COLUMN()-1,FALSE)-VLOOKUP(FLOOR($B58,10),$B$6:$T$116,COLUMN()-1,FALSE))/10+S57)</f>
        <v>356341.3063</v>
      </c>
      <c r="T58" s="21">
        <f>IF(MOD($B58,10)=0,VLOOKUP($B58,'[1]R6 Analysis'!$B$45:$X$58,22,FALSE),(VLOOKUP(CEILING($B58,10),$B$6:$T$116,COLUMN()-1,FALSE)-VLOOKUP(FLOOR($B58,10),$B$6:$T$116,COLUMN()-1,FALSE))/10+T57)</f>
        <v>195792.07342644068</v>
      </c>
      <c r="U58" s="21">
        <f t="shared" si="40"/>
        <v>378179702.06642896</v>
      </c>
      <c r="V58" s="10">
        <f>HLOOKUP(V$5,$AC$1:$AF$3,2,FALSE)*INDEX('Pop and Housing Units'!$J$4:$Q$115,MATCH('Relocation Components'!$B58,'Pop and Housing Units'!$Q$4:$Q$115,0),MATCH('Relocation Components'!V$4,'Pop and Housing Units'!$J$4:$Q$4,0))*HLOOKUP(V$4,$V$1:$AA$2,2,FALSE)*'Number of Hazard Events'!C58*HLOOKUP(V$4,Assumptions!$B$2:$H$3,2,FALSE)</f>
        <v>2406222870.1368361</v>
      </c>
      <c r="W58" s="10">
        <f>HLOOKUP(W$5,$AC$1:$AF$3,2,FALSE)*INDEX('Pop and Housing Units'!$J$4:$Q$115,MATCH('Relocation Components'!$B58,'Pop and Housing Units'!$Q$4:$Q$115,0),MATCH('Relocation Components'!W$4,'Pop and Housing Units'!$J$4:$Q$4,0))*HLOOKUP(W$4,$V$1:$AA$2,2,FALSE)*'Number of Hazard Events'!D58*HLOOKUP(W$4,Assumptions!$B$2:$H$3,2,FALSE)</f>
        <v>766613023.76279891</v>
      </c>
      <c r="X58" s="10">
        <f>HLOOKUP(X$5,$AC$1:$AF$3,2,FALSE)*INDEX('Pop and Housing Units'!$J$4:$Q$115,MATCH('Relocation Components'!$B58,'Pop and Housing Units'!$Q$4:$Q$115,0),MATCH('Relocation Components'!X$4,'Pop and Housing Units'!$J$4:$Q$4,0))*HLOOKUP(X$4,$V$1:$AA$2,2,FALSE)*'Number of Hazard Events'!E58*HLOOKUP(X$4,Assumptions!$B$2:$H$3,2,FALSE)</f>
        <v>0</v>
      </c>
      <c r="Y58" s="10">
        <f>HLOOKUP(Y$5,$AC$1:$AF$3,2,FALSE)*INDEX('Pop and Housing Units'!$J$4:$Q$115,MATCH('Relocation Components'!$B58,'Pop and Housing Units'!$Q$4:$Q$115,0),MATCH('Relocation Components'!Y$4,'Pop and Housing Units'!$J$4:$Q$4,0))*HLOOKUP(Y$4,$V$1:$AA$2,2,FALSE)*'Number of Hazard Events'!F58*HLOOKUP(Y$4,Assumptions!$B$2:$H$3,2,FALSE)</f>
        <v>2805278746.5143142</v>
      </c>
      <c r="Z58" s="10">
        <f>HLOOKUP(Z$5,$AC$1:$AF$3,2,FALSE)*INDEX('Pop and Housing Units'!$J$4:$Q$115,MATCH('Relocation Components'!$B58,'Pop and Housing Units'!$Q$4:$Q$115,0),MATCH('Relocation Components'!Z$4,'Pop and Housing Units'!$J$4:$Q$4,0))*HLOOKUP(Z$4,$V$1:$AA$2,2,FALSE)*'Number of Hazard Events'!G58*HLOOKUP(Z$4,Assumptions!$B$2:$H$3,2,FALSE)</f>
        <v>814111967.67957771</v>
      </c>
      <c r="AA58" s="10">
        <f>HLOOKUP(AA$5,$AC$1:$AF$3,2,FALSE)*INDEX('Pop and Housing Units'!$J$4:$Q$115,MATCH('Relocation Components'!$B58,'Pop and Housing Units'!$Q$4:$Q$115,0),MATCH('Relocation Components'!AA$4,'Pop and Housing Units'!$J$4:$Q$4,0))*HLOOKUP(AA$4,$V$1:$AA$2,2,FALSE)*'Number of Hazard Events'!H58*HLOOKUP(AA$4,Assumptions!$B$2:$H$3,2,FALSE)</f>
        <v>0</v>
      </c>
      <c r="AB58" s="10">
        <f>HLOOKUP(AB$5,$AC$1:$AF$3,2,FALSE)*INDEX('Pop and Housing Units'!$J$4:$Q$115,MATCH('Relocation Components'!$B58,'Pop and Housing Units'!$Q$4:$Q$115,0),MATCH('Relocation Components'!AB$4,'Pop and Housing Units'!$J$4:$Q$4,0))*HLOOKUP(AB$4,$V$1:$AA$2,2,FALSE)*'Number of Hazard Events'!I58*HLOOKUP(AB$4,Assumptions!$B$2:$H$3,2,FALSE)</f>
        <v>6312383060.5311022</v>
      </c>
      <c r="AC58" s="10">
        <f>HLOOKUP(AC$5,$AC$1:$AF$3,2,FALSE)*INDEX('Pop and Housing Units'!$J$4:$Q$115,MATCH('Relocation Components'!$B58,'Pop and Housing Units'!$Q$4:$Q$115,0),MATCH('Relocation Components'!AC$4,'Pop and Housing Units'!$J$4:$Q$4,0))*HLOOKUP(AC$4,$V$1:$AA$2,2,FALSE)*'Number of Hazard Events'!J58*HLOOKUP(AC$4,Assumptions!$B$2:$H$3,2,FALSE)</f>
        <v>1301406772.3772452</v>
      </c>
      <c r="AD58" s="10">
        <f>HLOOKUP(AD$5,$AC$1:$AF$3,2,FALSE)*INDEX('Pop and Housing Units'!$J$4:$Q$115,MATCH('Relocation Components'!$B58,'Pop and Housing Units'!$Q$4:$Q$115,0),MATCH('Relocation Components'!AD$4,'Pop and Housing Units'!$J$4:$Q$4,0))*HLOOKUP(AD$4,$V$1:$AA$2,2,FALSE)*'Number of Hazard Events'!K58*HLOOKUP(AD$4,Assumptions!$B$2:$H$3,2,FALSE)</f>
        <v>0</v>
      </c>
      <c r="AE58" s="10">
        <f>HLOOKUP(AE$5,$AC$1:$AF$3,2,FALSE)*INDEX('Pop and Housing Units'!$J$4:$Q$115,MATCH('Relocation Components'!$B58,'Pop and Housing Units'!$Q$4:$Q$115,0),MATCH('Relocation Components'!AE$4,'Pop and Housing Units'!$J$4:$Q$4,0))*HLOOKUP(AE$4,$V$1:$AA$2,2,FALSE)*'Number of Hazard Events'!L58*HLOOKUP(AE$4,Assumptions!$B$2:$H$3,2,FALSE)</f>
        <v>112593378.66998547</v>
      </c>
      <c r="AF58" s="10">
        <f>HLOOKUP(AF$5,$AC$1:$AF$3,2,FALSE)*INDEX('Pop and Housing Units'!$J$4:$Q$115,MATCH('Relocation Components'!$B58,'Pop and Housing Units'!$Q$4:$Q$115,0),MATCH('Relocation Components'!AF$4,'Pop and Housing Units'!$J$4:$Q$4,0))*HLOOKUP(AF$4,$V$1:$AA$2,2,FALSE)*'Number of Hazard Events'!M58*HLOOKUP(AF$4,Assumptions!$B$2:$H$3,2,FALSE)</f>
        <v>38833130.01419238</v>
      </c>
      <c r="AG58" s="10">
        <f>HLOOKUP(AG$5,$AC$1:$AF$3,2,FALSE)*INDEX('Pop and Housing Units'!$J$4:$Q$115,MATCH('Relocation Components'!$B58,'Pop and Housing Units'!$Q$4:$Q$115,0),MATCH('Relocation Components'!AG$4,'Pop and Housing Units'!$J$4:$Q$4,0))*HLOOKUP(AG$4,$V$1:$AA$2,2,FALSE)*'Number of Hazard Events'!N58*HLOOKUP(AG$4,Assumptions!$B$2:$H$3,2,FALSE)</f>
        <v>0</v>
      </c>
      <c r="AH58" s="10">
        <f>HLOOKUP(AH$5,$AC$1:$AF$3,2,FALSE)*INDEX('Pop and Housing Units'!$J$4:$Q$115,MATCH('Relocation Components'!$B58,'Pop and Housing Units'!$Q$4:$Q$115,0),MATCH('Relocation Components'!AH$4,'Pop and Housing Units'!$J$4:$Q$4,0))*HLOOKUP(AH$4,$V$1:$AA$2,2,FALSE)*'Number of Hazard Events'!O58*HLOOKUP(AH$4,Assumptions!$B$2:$H$3,2,FALSE)</f>
        <v>115487604.15431671</v>
      </c>
      <c r="AI58" s="10">
        <f>HLOOKUP(AI$5,$AC$1:$AF$3,2,FALSE)*INDEX('Pop and Housing Units'!$J$4:$Q$115,MATCH('Relocation Components'!$B58,'Pop and Housing Units'!$Q$4:$Q$115,0),MATCH('Relocation Components'!AI$4,'Pop and Housing Units'!$J$4:$Q$4,0))*HLOOKUP(AI$4,$V$1:$AA$2,2,FALSE)*'Number of Hazard Events'!P58*HLOOKUP(AI$4,Assumptions!$B$2:$H$3,2,FALSE)</f>
        <v>41549057.794757813</v>
      </c>
      <c r="AJ58" s="10">
        <f>HLOOKUP(AJ$5,$AC$1:$AF$3,2,FALSE)*INDEX('Pop and Housing Units'!$J$4:$Q$115,MATCH('Relocation Components'!$B58,'Pop and Housing Units'!$Q$4:$Q$115,0),MATCH('Relocation Components'!AJ$4,'Pop and Housing Units'!$J$4:$Q$4,0))*HLOOKUP(AJ$4,$V$1:$AA$2,2,FALSE)*'Number of Hazard Events'!Q58*HLOOKUP(AJ$4,Assumptions!$B$2:$H$3,2,FALSE)</f>
        <v>0</v>
      </c>
      <c r="AK58" s="10">
        <f>HLOOKUP(AK$5,$AC$1:$AF$3,2,FALSE)*INDEX('Pop and Housing Units'!$J$4:$Q$115,MATCH('Relocation Components'!$B58,'Pop and Housing Units'!$Q$4:$Q$115,0),MATCH('Relocation Components'!AK$4,'Pop and Housing Units'!$J$4:$Q$4,0))*HLOOKUP(AK$4,$V$1:$AA$2,2,FALSE)*'Number of Hazard Events'!R58*HLOOKUP(AK$4,Assumptions!$B$2:$H$3,2,FALSE)</f>
        <v>21355962.442943618</v>
      </c>
      <c r="AL58" s="10">
        <f>HLOOKUP(AL$5,$AC$1:$AF$3,2,FALSE)*INDEX('Pop and Housing Units'!$J$4:$Q$115,MATCH('Relocation Components'!$B58,'Pop and Housing Units'!$Q$4:$Q$115,0),MATCH('Relocation Components'!AL$4,'Pop and Housing Units'!$J$4:$Q$4,0))*HLOOKUP(AL$4,$V$1:$AA$2,2,FALSE)*'Number of Hazard Events'!S58*HLOOKUP(AL$4,Assumptions!$B$2:$H$3,2,FALSE)</f>
        <v>6008538.2931897556</v>
      </c>
      <c r="AM58" s="10">
        <f>HLOOKUP(AM$5,$AC$1:$AF$3,2,FALSE)*INDEX('Pop and Housing Units'!$J$4:$Q$115,MATCH('Relocation Components'!$B58,'Pop and Housing Units'!$Q$4:$Q$115,0),MATCH('Relocation Components'!AM$4,'Pop and Housing Units'!$J$4:$Q$4,0))*HLOOKUP(AM$4,$V$1:$AA$2,2,FALSE)*'Number of Hazard Events'!T58*HLOOKUP(AM$4,Assumptions!$B$2:$H$3,2,FALSE)</f>
        <v>0</v>
      </c>
      <c r="AN58" s="21">
        <f t="shared" si="44"/>
        <v>14741844112.37126</v>
      </c>
      <c r="AO58" s="21">
        <f t="shared" si="45"/>
        <v>1082800291.5615764</v>
      </c>
      <c r="AP58" s="21">
        <f t="shared" si="46"/>
        <v>344975860.69325954</v>
      </c>
      <c r="AQ58" s="21">
        <f t="shared" si="47"/>
        <v>0</v>
      </c>
      <c r="AR58" s="21">
        <f t="shared" si="48"/>
        <v>1262375435.9314413</v>
      </c>
      <c r="AS58" s="21">
        <f t="shared" si="49"/>
        <v>366350385.45580995</v>
      </c>
      <c r="AT58" s="21">
        <f t="shared" si="50"/>
        <v>0</v>
      </c>
      <c r="AU58" s="21">
        <f t="shared" si="51"/>
        <v>2840572377.238996</v>
      </c>
      <c r="AV58" s="21">
        <f t="shared" si="52"/>
        <v>585633047.56976032</v>
      </c>
      <c r="AW58" s="21">
        <f t="shared" si="53"/>
        <v>0</v>
      </c>
      <c r="AX58" s="21">
        <f t="shared" si="54"/>
        <v>50667020.401493467</v>
      </c>
      <c r="AY58" s="21">
        <f t="shared" si="55"/>
        <v>17474908.506386571</v>
      </c>
      <c r="AZ58" s="21">
        <f t="shared" si="56"/>
        <v>0</v>
      </c>
      <c r="BA58" s="21">
        <f t="shared" si="57"/>
        <v>51969421.869442523</v>
      </c>
      <c r="BB58" s="21">
        <f t="shared" si="58"/>
        <v>18697076.007641017</v>
      </c>
      <c r="BC58" s="21">
        <f t="shared" si="59"/>
        <v>0</v>
      </c>
      <c r="BD58" s="21">
        <f t="shared" si="60"/>
        <v>9610183.0993246287</v>
      </c>
      <c r="BE58" s="21">
        <f t="shared" si="61"/>
        <v>2703842.2319353903</v>
      </c>
      <c r="BF58" s="21">
        <f t="shared" si="62"/>
        <v>0</v>
      </c>
      <c r="BG58" s="21">
        <f t="shared" si="63"/>
        <v>6633829850.5670671</v>
      </c>
      <c r="BI58" s="21">
        <f t="shared" si="64"/>
        <v>3511904664.7793894</v>
      </c>
      <c r="BJ58" s="21">
        <f t="shared" si="65"/>
        <v>1115167669.5159509</v>
      </c>
      <c r="BK58" s="21">
        <f t="shared" si="66"/>
        <v>749413.20510946494</v>
      </c>
      <c r="BL58" s="21">
        <f t="shared" si="67"/>
        <v>4290763148.9166126</v>
      </c>
      <c r="BM58" s="21">
        <f t="shared" si="68"/>
        <v>1187465709.6025505</v>
      </c>
      <c r="BN58" s="21">
        <f t="shared" si="69"/>
        <v>1440694.119525926</v>
      </c>
      <c r="BO58" s="21">
        <f t="shared" si="70"/>
        <v>9189423533.0358524</v>
      </c>
      <c r="BP58" s="21">
        <f t="shared" si="71"/>
        <v>1889564185.5446055</v>
      </c>
      <c r="BQ58" s="21">
        <f t="shared" si="72"/>
        <v>963556.89307747735</v>
      </c>
      <c r="BR58" s="21">
        <f t="shared" si="73"/>
        <v>186070343.48010778</v>
      </c>
      <c r="BS58" s="21">
        <f t="shared" si="74"/>
        <v>57158432.022145413</v>
      </c>
      <c r="BT58" s="21">
        <f t="shared" si="75"/>
        <v>312103.23602838942</v>
      </c>
      <c r="BU58" s="21">
        <f t="shared" si="76"/>
        <v>218449787.56590924</v>
      </c>
      <c r="BV58" s="21">
        <f t="shared" si="77"/>
        <v>60977489.042701177</v>
      </c>
      <c r="BW58" s="21">
        <f t="shared" si="78"/>
        <v>303584.58596938779</v>
      </c>
      <c r="BX58" s="21">
        <f t="shared" si="79"/>
        <v>33874835.554368243</v>
      </c>
      <c r="BY58" s="21">
        <f t="shared" si="80"/>
        <v>9068721.8314251453</v>
      </c>
      <c r="BZ58" s="21">
        <f t="shared" si="81"/>
        <v>195792.07342644068</v>
      </c>
    </row>
    <row r="59" spans="1:78">
      <c r="A59">
        <f t="shared" si="43"/>
        <v>0.02</v>
      </c>
      <c r="B59" s="18">
        <f t="shared" si="41"/>
        <v>2073</v>
      </c>
      <c r="C59" s="21">
        <f>IF(MOD($B59,10)=0,VLOOKUP($B59,'[1]R1 Analysis'!$B$45:$X$58,23,FALSE),(VLOOKUP(CEILING($B59,10),$B$6:$R$116,COLUMN()-1,FALSE)-VLOOKUP(FLOOR($B59,10),$B$6:$R$116,COLUMN()-1,FALSE))/10+C58)</f>
        <v>22815653.261899292</v>
      </c>
      <c r="D59" s="21">
        <f>IF(MOD($B59,10)=0,VLOOKUP($B59,'[1]R1 Analysis'!$B$45:$X$58,15,FALSE),(VLOOKUP(CEILING($B59,10),$B$6:$R$116,COLUMN()-1,FALSE)-VLOOKUP(FLOOR($B59,10),$B$6:$R$116,COLUMN()-1,FALSE))/10+D58)</f>
        <v>3568359.5737538822</v>
      </c>
      <c r="E59" s="21">
        <f>IF(MOD($B59,10)=0,VLOOKUP($B59,'[1]R1 Analysis'!$B$45:$X$58,22,FALSE),(VLOOKUP(CEILING($B59,10),$B$6:$R$116,COLUMN()-1,FALSE)-VLOOKUP(FLOOR($B59,10),$B$6:$R$116,COLUMN()-1,FALSE))/10+E58)</f>
        <v>747213.00005925912</v>
      </c>
      <c r="F59" s="21">
        <f>IF(MOD($B59,10)=0,VLOOKUP($B59,'[1]R2 Analysis'!$B$45:$X$58,8,FALSE),(VLOOKUP(CEILING($B59,10),$B$6:$R$116,COLUMN()-1,FALSE)-VLOOKUP(FLOOR($B59,10),$B$6:$R$116,COLUMN()-1,FALSE))/10+F58)</f>
        <v>222443701.19104758</v>
      </c>
      <c r="G59" s="21">
        <f>IF(MOD($B59,10)=0,VLOOKUP($B59,'[1]R2 Analysis'!$B$45:$X$58,15,FALSE),(VLOOKUP(CEILING($B59,10),$B$6:$R$116,COLUMN()-1,FALSE)-VLOOKUP(FLOOR($B59,10),$B$6:$R$116,COLUMN()-1,FALSE))/10+G58)</f>
        <v>6982905.3937674416</v>
      </c>
      <c r="H59" s="21">
        <f>IF(MOD($B59,10)=0,VLOOKUP($B59,'[1]R2 Analysis'!$B$45:$X$58,22,FALSE),(VLOOKUP(CEILING($B59,10),$B$6:$R$116,COLUMN()-1,FALSE)-VLOOKUP(FLOOR($B59,10),$B$6:$R$116,COLUMN()-1,FALSE))/10+H58)</f>
        <v>1436460.9411253086</v>
      </c>
      <c r="I59" s="21">
        <f>IF(MOD($B59,10)=0,VLOOKUP($B59,'[1]R3 Analysis'!$B$45:$X$58,8,FALSE),(VLOOKUP(CEILING($B59,10),$B$6:$R$116,COLUMN()-1,FALSE)-VLOOKUP(FLOOR($B59,10),$B$6:$R$116,COLUMN()-1,FALSE))/10+I58)</f>
        <v>36362040.837083876</v>
      </c>
      <c r="J59" s="21">
        <f>IF(MOD($B59,10)=0,VLOOKUP($B59,'[1]R3 Analysis'!$B$45:$X$58,15,FALSE),(VLOOKUP(CEILING($B59,10),$B$6:$R$116,COLUMN()-1,FALSE)-VLOOKUP(FLOOR($B59,10),$B$6:$R$116,COLUMN()-1,FALSE))/10+J58)</f>
        <v>2516937.0203999993</v>
      </c>
      <c r="K59" s="21">
        <f>IF(MOD($B59,10)=0,VLOOKUP($B59,'[1]R3 Analysis'!$B$45:$X$58,22,FALSE),(VLOOKUP(CEILING($B59,10),$B$6:$R$116,COLUMN()-1,FALSE)-VLOOKUP(FLOOR($B59,10),$B$6:$R$116,COLUMN()-1,FALSE))/10+K58)</f>
        <v>960722.57795405388</v>
      </c>
      <c r="L59" s="21">
        <f>IF(MOD($B59,10)=0,VLOOKUP($B59,'[1]R4 Analysis'!$B$45:$X$58,8,FALSE),(VLOOKUP(CEILING($B59,10),$B$6:$R$116,COLUMN()-1,FALSE)-VLOOKUP(FLOOR($B59,10),$B$6:$R$116,COLUMN()-1,FALSE))/10+L58)</f>
        <v>22742884.513265386</v>
      </c>
      <c r="M59" s="21">
        <f>IF(MOD($B59,10)=0,VLOOKUP($B59,'[1]R4 Analysis'!$B$45:$X$58,15,FALSE),(VLOOKUP(CEILING($B59,10),$B$6:$R$116,COLUMN()-1,FALSE)-VLOOKUP(FLOOR($B59,10),$B$6:$R$116,COLUMN()-1,FALSE))/10+M58)</f>
        <v>847908.18202949502</v>
      </c>
      <c r="N59" s="21">
        <f>IF(MOD($B59,10)=0,VLOOKUP($B59,'[1]R4 Analysis'!$B$45:$X$58,22,FALSE),(VLOOKUP(CEILING($B59,10),$B$6:$R$116,COLUMN()-1,FALSE)-VLOOKUP(FLOOR($B59,10),$B$6:$R$116,COLUMN()-1,FALSE))/10+N58)</f>
        <v>311183.92275777977</v>
      </c>
      <c r="O59" s="21">
        <f>IF(MOD($B59,10)=0,VLOOKUP($B59,'[1]R5 Analysis'!$B$45:$X$58,8,FALSE),(VLOOKUP(CEILING($B59,10),$B$6:$R$116,COLUMN()-1,FALSE)-VLOOKUP(FLOOR($B59,10),$B$6:$R$116,COLUMN()-1,FALSE))/10+O58)</f>
        <v>50846612.407974996</v>
      </c>
      <c r="P59" s="21">
        <f>IF(MOD($B59,10)=0,VLOOKUP($B59,'[1]R5 Analysis'!$B$45:$X$58,15,FALSE),(VLOOKUP(CEILING($B59,10),$B$6:$R$116,COLUMN()-1,FALSE)-VLOOKUP(FLOOR($B59,10),$B$6:$R$116,COLUMN()-1,FALSE))/10+P58)</f>
        <v>729183.63218731026</v>
      </c>
      <c r="Q59" s="21">
        <f>IF(MOD($B59,10)=0,VLOOKUP($B59,'[1]R5 Analysis'!$B$45:$X$58,22,FALSE),(VLOOKUP(CEILING($B59,10),$B$6:$R$116,COLUMN()-1,FALSE)-VLOOKUP(FLOOR($B59,10),$B$6:$R$116,COLUMN()-1,FALSE))/10+Q58)</f>
        <v>302692.93893367349</v>
      </c>
      <c r="R59" s="21">
        <f>IF(MOD($B59,10)=0,VLOOKUP($B59,'[1]R6 Analysis'!$B$45:$X$58,8,FALSE),(VLOOKUP(CEILING($B59,10),$B$6:$R$116,COLUMN()-1,FALSE)-VLOOKUP(FLOOR($B59,10),$B$6:$R$116,COLUMN()-1,FALSE))/10+R58)</f>
        <v>2900399.7718374999</v>
      </c>
      <c r="S59" s="21">
        <f>IF(MOD($B59,10)=0,VLOOKUP($B59,'[1]R6 Analysis'!$B$45:$X$58,15,FALSE),(VLOOKUP(CEILING($B59,10),$B$6:$T$116,COLUMN()-1,FALSE)-VLOOKUP(FLOOR($B59,10),$B$6:$T$116,COLUMN()-1,FALSE))/10+S58)</f>
        <v>355309.9277</v>
      </c>
      <c r="T59" s="21">
        <f>IF(MOD($B59,10)=0,VLOOKUP($B59,'[1]R6 Analysis'!$B$45:$X$58,22,FALSE),(VLOOKUP(CEILING($B59,10),$B$6:$T$116,COLUMN()-1,FALSE)-VLOOKUP(FLOOR($B59,10),$B$6:$T$116,COLUMN()-1,FALSE))/10+T58)</f>
        <v>195218.85325220338</v>
      </c>
      <c r="U59" s="21">
        <f t="shared" si="40"/>
        <v>377065387.94702905</v>
      </c>
      <c r="V59" s="10">
        <f>HLOOKUP(V$5,$AC$1:$AF$3,2,FALSE)*INDEX('Pop and Housing Units'!$J$4:$Q$115,MATCH('Relocation Components'!$B59,'Pop and Housing Units'!$Q$4:$Q$115,0),MATCH('Relocation Components'!V$4,'Pop and Housing Units'!$J$4:$Q$4,0))*HLOOKUP(V$4,$V$1:$AA$2,2,FALSE)*'Number of Hazard Events'!C59*HLOOKUP(V$4,Assumptions!$B$2:$H$3,2,FALSE)</f>
        <v>2490129801.5698233</v>
      </c>
      <c r="W59" s="10">
        <f>HLOOKUP(W$5,$AC$1:$AF$3,2,FALSE)*INDEX('Pop and Housing Units'!$J$4:$Q$115,MATCH('Relocation Components'!$B59,'Pop and Housing Units'!$Q$4:$Q$115,0),MATCH('Relocation Components'!W$4,'Pop and Housing Units'!$J$4:$Q$4,0))*HLOOKUP(W$4,$V$1:$AA$2,2,FALSE)*'Number of Hazard Events'!D59*HLOOKUP(W$4,Assumptions!$B$2:$H$3,2,FALSE)</f>
        <v>793310095.01695597</v>
      </c>
      <c r="X59" s="10">
        <f>HLOOKUP(X$5,$AC$1:$AF$3,2,FALSE)*INDEX('Pop and Housing Units'!$J$4:$Q$115,MATCH('Relocation Components'!$B59,'Pop and Housing Units'!$Q$4:$Q$115,0),MATCH('Relocation Components'!X$4,'Pop and Housing Units'!$J$4:$Q$4,0))*HLOOKUP(X$4,$V$1:$AA$2,2,FALSE)*'Number of Hazard Events'!E59*HLOOKUP(X$4,Assumptions!$B$2:$H$3,2,FALSE)</f>
        <v>0</v>
      </c>
      <c r="Y59" s="10">
        <f>HLOOKUP(Y$5,$AC$1:$AF$3,2,FALSE)*INDEX('Pop and Housing Units'!$J$4:$Q$115,MATCH('Relocation Components'!$B59,'Pop and Housing Units'!$Q$4:$Q$115,0),MATCH('Relocation Components'!Y$4,'Pop and Housing Units'!$J$4:$Q$4,0))*HLOOKUP(Y$4,$V$1:$AA$2,2,FALSE)*'Number of Hazard Events'!F59*HLOOKUP(Y$4,Assumptions!$B$2:$H$3,2,FALSE)</f>
        <v>2893417961.1861649</v>
      </c>
      <c r="Z59" s="10">
        <f>HLOOKUP(Z$5,$AC$1:$AF$3,2,FALSE)*INDEX('Pop and Housing Units'!$J$4:$Q$115,MATCH('Relocation Components'!$B59,'Pop and Housing Units'!$Q$4:$Q$115,0),MATCH('Relocation Components'!Z$4,'Pop and Housing Units'!$J$4:$Q$4,0))*HLOOKUP(Z$4,$V$1:$AA$2,2,FALSE)*'Number of Hazard Events'!G59*HLOOKUP(Z$4,Assumptions!$B$2:$H$3,2,FALSE)</f>
        <v>839742489.66394627</v>
      </c>
      <c r="AA59" s="10">
        <f>HLOOKUP(AA$5,$AC$1:$AF$3,2,FALSE)*INDEX('Pop and Housing Units'!$J$4:$Q$115,MATCH('Relocation Components'!$B59,'Pop and Housing Units'!$Q$4:$Q$115,0),MATCH('Relocation Components'!AA$4,'Pop and Housing Units'!$J$4:$Q$4,0))*HLOOKUP(AA$4,$V$1:$AA$2,2,FALSE)*'Number of Hazard Events'!H59*HLOOKUP(AA$4,Assumptions!$B$2:$H$3,2,FALSE)</f>
        <v>0</v>
      </c>
      <c r="AB59" s="10">
        <f>HLOOKUP(AB$5,$AC$1:$AF$3,2,FALSE)*INDEX('Pop and Housing Units'!$J$4:$Q$115,MATCH('Relocation Components'!$B59,'Pop and Housing Units'!$Q$4:$Q$115,0),MATCH('Relocation Components'!AB$4,'Pop and Housing Units'!$J$4:$Q$4,0))*HLOOKUP(AB$4,$V$1:$AA$2,2,FALSE)*'Number of Hazard Events'!I59*HLOOKUP(AB$4,Assumptions!$B$2:$H$3,2,FALSE)</f>
        <v>6531426282.7921438</v>
      </c>
      <c r="AC59" s="10">
        <f>HLOOKUP(AC$5,$AC$1:$AF$3,2,FALSE)*INDEX('Pop and Housing Units'!$J$4:$Q$115,MATCH('Relocation Components'!$B59,'Pop and Housing Units'!$Q$4:$Q$115,0),MATCH('Relocation Components'!AC$4,'Pop and Housing Units'!$J$4:$Q$4,0))*HLOOKUP(AC$4,$V$1:$AA$2,2,FALSE)*'Number of Hazard Events'!J59*HLOOKUP(AC$4,Assumptions!$B$2:$H$3,2,FALSE)</f>
        <v>1346519578.1737375</v>
      </c>
      <c r="AD59" s="10">
        <f>HLOOKUP(AD$5,$AC$1:$AF$3,2,FALSE)*INDEX('Pop and Housing Units'!$J$4:$Q$115,MATCH('Relocation Components'!$B59,'Pop and Housing Units'!$Q$4:$Q$115,0),MATCH('Relocation Components'!AD$4,'Pop and Housing Units'!$J$4:$Q$4,0))*HLOOKUP(AD$4,$V$1:$AA$2,2,FALSE)*'Number of Hazard Events'!K59*HLOOKUP(AD$4,Assumptions!$B$2:$H$3,2,FALSE)</f>
        <v>0</v>
      </c>
      <c r="AE59" s="10">
        <f>HLOOKUP(AE$5,$AC$1:$AF$3,2,FALSE)*INDEX('Pop and Housing Units'!$J$4:$Q$115,MATCH('Relocation Components'!$B59,'Pop and Housing Units'!$Q$4:$Q$115,0),MATCH('Relocation Components'!AE$4,'Pop and Housing Units'!$J$4:$Q$4,0))*HLOOKUP(AE$4,$V$1:$AA$2,2,FALSE)*'Number of Hazard Events'!L59*HLOOKUP(AE$4,Assumptions!$B$2:$H$3,2,FALSE)</f>
        <v>112931387.78454189</v>
      </c>
      <c r="AF59" s="10">
        <f>HLOOKUP(AF$5,$AC$1:$AF$3,2,FALSE)*INDEX('Pop and Housing Units'!$J$4:$Q$115,MATCH('Relocation Components'!$B59,'Pop and Housing Units'!$Q$4:$Q$115,0),MATCH('Relocation Components'!AF$4,'Pop and Housing Units'!$J$4:$Q$4,0))*HLOOKUP(AF$4,$V$1:$AA$2,2,FALSE)*'Number of Hazard Events'!M59*HLOOKUP(AF$4,Assumptions!$B$2:$H$3,2,FALSE)</f>
        <v>38950387.665536195</v>
      </c>
      <c r="AG59" s="10">
        <f>HLOOKUP(AG$5,$AC$1:$AF$3,2,FALSE)*INDEX('Pop and Housing Units'!$J$4:$Q$115,MATCH('Relocation Components'!$B59,'Pop and Housing Units'!$Q$4:$Q$115,0),MATCH('Relocation Components'!AG$4,'Pop and Housing Units'!$J$4:$Q$4,0))*HLOOKUP(AG$4,$V$1:$AA$2,2,FALSE)*'Number of Hazard Events'!N59*HLOOKUP(AG$4,Assumptions!$B$2:$H$3,2,FALSE)</f>
        <v>0</v>
      </c>
      <c r="AH59" s="10">
        <f>HLOOKUP(AH$5,$AC$1:$AF$3,2,FALSE)*INDEX('Pop and Housing Units'!$J$4:$Q$115,MATCH('Relocation Components'!$B59,'Pop and Housing Units'!$Q$4:$Q$115,0),MATCH('Relocation Components'!AH$4,'Pop and Housing Units'!$J$4:$Q$4,0))*HLOOKUP(AH$4,$V$1:$AA$2,2,FALSE)*'Number of Hazard Events'!O59*HLOOKUP(AH$4,Assumptions!$B$2:$H$3,2,FALSE)</f>
        <v>115891804.33063895</v>
      </c>
      <c r="AI59" s="10">
        <f>HLOOKUP(AI$5,$AC$1:$AF$3,2,FALSE)*INDEX('Pop and Housing Units'!$J$4:$Q$115,MATCH('Relocation Components'!$B59,'Pop and Housing Units'!$Q$4:$Q$115,0),MATCH('Relocation Components'!AI$4,'Pop and Housing Units'!$J$4:$Q$4,0))*HLOOKUP(AI$4,$V$1:$AA$2,2,FALSE)*'Number of Hazard Events'!P59*HLOOKUP(AI$4,Assumptions!$B$2:$H$3,2,FALSE)</f>
        <v>41690161.228636175</v>
      </c>
      <c r="AJ59" s="10">
        <f>HLOOKUP(AJ$5,$AC$1:$AF$3,2,FALSE)*INDEX('Pop and Housing Units'!$J$4:$Q$115,MATCH('Relocation Components'!$B59,'Pop and Housing Units'!$Q$4:$Q$115,0),MATCH('Relocation Components'!AJ$4,'Pop and Housing Units'!$J$4:$Q$4,0))*HLOOKUP(AJ$4,$V$1:$AA$2,2,FALSE)*'Number of Hazard Events'!Q59*HLOOKUP(AJ$4,Assumptions!$B$2:$H$3,2,FALSE)</f>
        <v>0</v>
      </c>
      <c r="AK59" s="10">
        <f>HLOOKUP(AK$5,$AC$1:$AF$3,2,FALSE)*INDEX('Pop and Housing Units'!$J$4:$Q$115,MATCH('Relocation Components'!$B59,'Pop and Housing Units'!$Q$4:$Q$115,0),MATCH('Relocation Components'!AK$4,'Pop and Housing Units'!$J$4:$Q$4,0))*HLOOKUP(AK$4,$V$1:$AA$2,2,FALSE)*'Number of Hazard Events'!R59*HLOOKUP(AK$4,Assumptions!$B$2:$H$3,2,FALSE)</f>
        <v>21507777.218709402</v>
      </c>
      <c r="AL59" s="10">
        <f>HLOOKUP(AL$5,$AC$1:$AF$3,2,FALSE)*INDEX('Pop and Housing Units'!$J$4:$Q$115,MATCH('Relocation Components'!$B59,'Pop and Housing Units'!$Q$4:$Q$115,0),MATCH('Relocation Components'!AL$4,'Pop and Housing Units'!$J$4:$Q$4,0))*HLOOKUP(AL$4,$V$1:$AA$2,2,FALSE)*'Number of Hazard Events'!S59*HLOOKUP(AL$4,Assumptions!$B$2:$H$3,2,FALSE)</f>
        <v>6050983.4641448651</v>
      </c>
      <c r="AM59" s="10">
        <f>HLOOKUP(AM$5,$AC$1:$AF$3,2,FALSE)*INDEX('Pop and Housing Units'!$J$4:$Q$115,MATCH('Relocation Components'!$B59,'Pop and Housing Units'!$Q$4:$Q$115,0),MATCH('Relocation Components'!AM$4,'Pop and Housing Units'!$J$4:$Q$4,0))*HLOOKUP(AM$4,$V$1:$AA$2,2,FALSE)*'Number of Hazard Events'!T59*HLOOKUP(AM$4,Assumptions!$B$2:$H$3,2,FALSE)</f>
        <v>0</v>
      </c>
      <c r="AN59" s="21">
        <f t="shared" si="44"/>
        <v>15231568710.09498</v>
      </c>
      <c r="AO59" s="21">
        <f t="shared" si="45"/>
        <v>1120558410.7064204</v>
      </c>
      <c r="AP59" s="21">
        <f t="shared" si="46"/>
        <v>356989542.75763017</v>
      </c>
      <c r="AQ59" s="21">
        <f t="shared" si="47"/>
        <v>0</v>
      </c>
      <c r="AR59" s="21">
        <f t="shared" si="48"/>
        <v>1302038082.5337741</v>
      </c>
      <c r="AS59" s="21">
        <f t="shared" si="49"/>
        <v>377884120.3487758</v>
      </c>
      <c r="AT59" s="21">
        <f t="shared" si="50"/>
        <v>0</v>
      </c>
      <c r="AU59" s="21">
        <f t="shared" si="51"/>
        <v>2939141827.256465</v>
      </c>
      <c r="AV59" s="21">
        <f t="shared" si="52"/>
        <v>605933810.17818189</v>
      </c>
      <c r="AW59" s="21">
        <f t="shared" si="53"/>
        <v>0</v>
      </c>
      <c r="AX59" s="21">
        <f t="shared" si="54"/>
        <v>50819124.503043853</v>
      </c>
      <c r="AY59" s="21">
        <f t="shared" si="55"/>
        <v>17527674.449491289</v>
      </c>
      <c r="AZ59" s="21">
        <f t="shared" si="56"/>
        <v>0</v>
      </c>
      <c r="BA59" s="21">
        <f t="shared" si="57"/>
        <v>52151311.948787525</v>
      </c>
      <c r="BB59" s="21">
        <f t="shared" si="58"/>
        <v>18760572.552886281</v>
      </c>
      <c r="BC59" s="21">
        <f t="shared" si="59"/>
        <v>0</v>
      </c>
      <c r="BD59" s="21">
        <f t="shared" si="60"/>
        <v>9678499.7484192308</v>
      </c>
      <c r="BE59" s="21">
        <f t="shared" si="61"/>
        <v>2722942.5588651896</v>
      </c>
      <c r="BF59" s="21">
        <f t="shared" si="62"/>
        <v>0</v>
      </c>
      <c r="BG59" s="21">
        <f t="shared" si="63"/>
        <v>6854205919.5427408</v>
      </c>
      <c r="BI59" s="21">
        <f t="shared" si="64"/>
        <v>3633503865.5381432</v>
      </c>
      <c r="BJ59" s="21">
        <f t="shared" si="65"/>
        <v>1153867997.34834</v>
      </c>
      <c r="BK59" s="21">
        <f t="shared" si="66"/>
        <v>747213.00005925912</v>
      </c>
      <c r="BL59" s="21">
        <f t="shared" si="67"/>
        <v>4417899744.9109869</v>
      </c>
      <c r="BM59" s="21">
        <f t="shared" si="68"/>
        <v>1224609515.4064894</v>
      </c>
      <c r="BN59" s="21">
        <f t="shared" si="69"/>
        <v>1436460.9411253086</v>
      </c>
      <c r="BO59" s="21">
        <f t="shared" si="70"/>
        <v>9506930150.8856926</v>
      </c>
      <c r="BP59" s="21">
        <f t="shared" si="71"/>
        <v>1954970325.3723195</v>
      </c>
      <c r="BQ59" s="21">
        <f t="shared" si="72"/>
        <v>960722.57795405388</v>
      </c>
      <c r="BR59" s="21">
        <f t="shared" si="73"/>
        <v>186493396.80085111</v>
      </c>
      <c r="BS59" s="21">
        <f t="shared" si="74"/>
        <v>57325970.29705698</v>
      </c>
      <c r="BT59" s="21">
        <f t="shared" si="75"/>
        <v>311183.92275777977</v>
      </c>
      <c r="BU59" s="21">
        <f t="shared" si="76"/>
        <v>218889728.68740144</v>
      </c>
      <c r="BV59" s="21">
        <f t="shared" si="77"/>
        <v>61179917.41370976</v>
      </c>
      <c r="BW59" s="21">
        <f t="shared" si="78"/>
        <v>302692.93893367349</v>
      </c>
      <c r="BX59" s="21">
        <f t="shared" si="79"/>
        <v>34086676.738966137</v>
      </c>
      <c r="BY59" s="21">
        <f t="shared" si="80"/>
        <v>9129235.9507100545</v>
      </c>
      <c r="BZ59" s="21">
        <f t="shared" si="81"/>
        <v>195218.85325220338</v>
      </c>
    </row>
    <row r="60" spans="1:78">
      <c r="A60">
        <f t="shared" si="43"/>
        <v>0.02</v>
      </c>
      <c r="B60" s="18">
        <f t="shared" si="41"/>
        <v>2074</v>
      </c>
      <c r="C60" s="21">
        <f>IF(MOD($B60,10)=0,VLOOKUP($B60,'[1]R1 Analysis'!$B$45:$X$58,23,FALSE),(VLOOKUP(CEILING($B60,10),$B$6:$R$116,COLUMN()-1,FALSE)-VLOOKUP(FLOOR($B60,10),$B$6:$R$116,COLUMN()-1,FALSE))/10+C59)</f>
        <v>22749803.442821398</v>
      </c>
      <c r="D60" s="21">
        <f>IF(MOD($B60,10)=0,VLOOKUP($B60,'[1]R1 Analysis'!$B$45:$X$58,15,FALSE),(VLOOKUP(CEILING($B60,10),$B$6:$R$116,COLUMN()-1,FALSE)-VLOOKUP(FLOOR($B60,10),$B$6:$R$116,COLUMN()-1,FALSE))/10+D59)</f>
        <v>3557934.0876154248</v>
      </c>
      <c r="E60" s="21">
        <f>IF(MOD($B60,10)=0,VLOOKUP($B60,'[1]R1 Analysis'!$B$45:$X$58,22,FALSE),(VLOOKUP(CEILING($B60,10),$B$6:$R$116,COLUMN()-1,FALSE)-VLOOKUP(FLOOR($B60,10),$B$6:$R$116,COLUMN()-1,FALSE))/10+E59)</f>
        <v>745012.79500905331</v>
      </c>
      <c r="F60" s="21">
        <f>IF(MOD($B60,10)=0,VLOOKUP($B60,'[1]R2 Analysis'!$B$45:$X$58,8,FALSE),(VLOOKUP(CEILING($B60,10),$B$6:$R$116,COLUMN()-1,FALSE)-VLOOKUP(FLOOR($B60,10),$B$6:$R$116,COLUMN()-1,FALSE))/10+F59)</f>
        <v>221778435.91123804</v>
      </c>
      <c r="G60" s="21">
        <f>IF(MOD($B60,10)=0,VLOOKUP($B60,'[1]R2 Analysis'!$B$45:$X$58,15,FALSE),(VLOOKUP(CEILING($B60,10),$B$6:$R$116,COLUMN()-1,FALSE)-VLOOKUP(FLOOR($B60,10),$B$6:$R$116,COLUMN()-1,FALSE))/10+G59)</f>
        <v>6962454.3203720925</v>
      </c>
      <c r="H60" s="21">
        <f>IF(MOD($B60,10)=0,VLOOKUP($B60,'[1]R2 Analysis'!$B$45:$X$58,22,FALSE),(VLOOKUP(CEILING($B60,10),$B$6:$R$116,COLUMN()-1,FALSE)-VLOOKUP(FLOOR($B60,10),$B$6:$R$116,COLUMN()-1,FALSE))/10+H59)</f>
        <v>1432227.7627246913</v>
      </c>
      <c r="I60" s="21">
        <f>IF(MOD($B60,10)=0,VLOOKUP($B60,'[1]R3 Analysis'!$B$45:$X$58,8,FALSE),(VLOOKUP(CEILING($B60,10),$B$6:$R$116,COLUMN()-1,FALSE)-VLOOKUP(FLOOR($B60,10),$B$6:$R$116,COLUMN()-1,FALSE))/10+I59)</f>
        <v>36255986.408412911</v>
      </c>
      <c r="J60" s="21">
        <f>IF(MOD($B60,10)=0,VLOOKUP($B60,'[1]R3 Analysis'!$B$45:$X$58,15,FALSE),(VLOOKUP(CEILING($B60,10),$B$6:$R$116,COLUMN()-1,FALSE)-VLOOKUP(FLOOR($B60,10),$B$6:$R$116,COLUMN()-1,FALSE))/10+J59)</f>
        <v>2509508.4431999992</v>
      </c>
      <c r="K60" s="21">
        <f>IF(MOD($B60,10)=0,VLOOKUP($B60,'[1]R3 Analysis'!$B$45:$X$58,22,FALSE),(VLOOKUP(CEILING($B60,10),$B$6:$R$116,COLUMN()-1,FALSE)-VLOOKUP(FLOOR($B60,10),$B$6:$R$116,COLUMN()-1,FALSE))/10+K59)</f>
        <v>957888.26283063041</v>
      </c>
      <c r="L60" s="21">
        <f>IF(MOD($B60,10)=0,VLOOKUP($B60,'[1]R4 Analysis'!$B$45:$X$58,8,FALSE),(VLOOKUP(CEILING($B60,10),$B$6:$R$116,COLUMN()-1,FALSE)-VLOOKUP(FLOOR($B60,10),$B$6:$R$116,COLUMN()-1,FALSE))/10+L59)</f>
        <v>22675824.617901925</v>
      </c>
      <c r="M60" s="21">
        <f>IF(MOD($B60,10)=0,VLOOKUP($B60,'[1]R4 Analysis'!$B$45:$X$58,15,FALSE),(VLOOKUP(CEILING($B60,10),$B$6:$R$116,COLUMN()-1,FALSE)-VLOOKUP(FLOOR($B60,10),$B$6:$R$116,COLUMN()-1,FALSE))/10+M59)</f>
        <v>845422.86249252537</v>
      </c>
      <c r="N60" s="21">
        <f>IF(MOD($B60,10)=0,VLOOKUP($B60,'[1]R4 Analysis'!$B$45:$X$58,22,FALSE),(VLOOKUP(CEILING($B60,10),$B$6:$R$116,COLUMN()-1,FALSE)-VLOOKUP(FLOOR($B60,10),$B$6:$R$116,COLUMN()-1,FALSE))/10+N59)</f>
        <v>310264.60948717012</v>
      </c>
      <c r="O60" s="21">
        <f>IF(MOD($B60,10)=0,VLOOKUP($B60,'[1]R5 Analysis'!$B$45:$X$58,8,FALSE),(VLOOKUP(CEILING($B60,10),$B$6:$R$116,COLUMN()-1,FALSE)-VLOOKUP(FLOOR($B60,10),$B$6:$R$116,COLUMN()-1,FALSE))/10+O59)</f>
        <v>50700463.273799993</v>
      </c>
      <c r="P60" s="21">
        <f>IF(MOD($B60,10)=0,VLOOKUP($B60,'[1]R5 Analysis'!$B$45:$X$58,15,FALSE),(VLOOKUP(CEILING($B60,10),$B$6:$R$116,COLUMN()-1,FALSE)-VLOOKUP(FLOOR($B60,10),$B$6:$R$116,COLUMN()-1,FALSE))/10+P59)</f>
        <v>727012.02407227573</v>
      </c>
      <c r="Q60" s="21">
        <f>IF(MOD($B60,10)=0,VLOOKUP($B60,'[1]R5 Analysis'!$B$45:$X$58,22,FALSE),(VLOOKUP(CEILING($B60,10),$B$6:$R$116,COLUMN()-1,FALSE)-VLOOKUP(FLOOR($B60,10),$B$6:$R$116,COLUMN()-1,FALSE))/10+Q59)</f>
        <v>301801.29189795919</v>
      </c>
      <c r="R60" s="21">
        <f>IF(MOD($B60,10)=0,VLOOKUP($B60,'[1]R6 Analysis'!$B$45:$X$58,8,FALSE),(VLOOKUP(CEILING($B60,10),$B$6:$R$116,COLUMN()-1,FALSE)-VLOOKUP(FLOOR($B60,10),$B$6:$R$116,COLUMN()-1,FALSE))/10+R59)</f>
        <v>2892109.5315749999</v>
      </c>
      <c r="S60" s="21">
        <f>IF(MOD($B60,10)=0,VLOOKUP($B60,'[1]R6 Analysis'!$B$45:$X$58,15,FALSE),(VLOOKUP(CEILING($B60,10),$B$6:$T$116,COLUMN()-1,FALSE)-VLOOKUP(FLOOR($B60,10),$B$6:$T$116,COLUMN()-1,FALSE))/10+S59)</f>
        <v>354278.5491</v>
      </c>
      <c r="T60" s="21">
        <f>IF(MOD($B60,10)=0,VLOOKUP($B60,'[1]R6 Analysis'!$B$45:$X$58,22,FALSE),(VLOOKUP(CEILING($B60,10),$B$6:$T$116,COLUMN()-1,FALSE)-VLOOKUP(FLOOR($B60,10),$B$6:$T$116,COLUMN()-1,FALSE))/10+T59)</f>
        <v>194645.63307796608</v>
      </c>
      <c r="U60" s="21">
        <f t="shared" si="40"/>
        <v>375951073.82762909</v>
      </c>
      <c r="V60" s="10">
        <f>HLOOKUP(V$5,$AC$1:$AF$3,2,FALSE)*INDEX('Pop and Housing Units'!$J$4:$Q$115,MATCH('Relocation Components'!$B60,'Pop and Housing Units'!$Q$4:$Q$115,0),MATCH('Relocation Components'!V$4,'Pop and Housing Units'!$J$4:$Q$4,0))*HLOOKUP(V$4,$V$1:$AA$2,2,FALSE)*'Number of Hazard Events'!C60*HLOOKUP(V$4,Assumptions!$B$2:$H$3,2,FALSE)</f>
        <v>2578041616.0051718</v>
      </c>
      <c r="W60" s="10">
        <f>HLOOKUP(W$5,$AC$1:$AF$3,2,FALSE)*INDEX('Pop and Housing Units'!$J$4:$Q$115,MATCH('Relocation Components'!$B60,'Pop and Housing Units'!$Q$4:$Q$115,0),MATCH('Relocation Components'!W$4,'Pop and Housing Units'!$J$4:$Q$4,0))*HLOOKUP(W$4,$V$1:$AA$2,2,FALSE)*'Number of Hazard Events'!D60*HLOOKUP(W$4,Assumptions!$B$2:$H$3,2,FALSE)</f>
        <v>821280399.39608085</v>
      </c>
      <c r="X60" s="10">
        <f>HLOOKUP(X$5,$AC$1:$AF$3,2,FALSE)*INDEX('Pop and Housing Units'!$J$4:$Q$115,MATCH('Relocation Components'!$B60,'Pop and Housing Units'!$Q$4:$Q$115,0),MATCH('Relocation Components'!X$4,'Pop and Housing Units'!$J$4:$Q$4,0))*HLOOKUP(X$4,$V$1:$AA$2,2,FALSE)*'Number of Hazard Events'!E60*HLOOKUP(X$4,Assumptions!$B$2:$H$3,2,FALSE)</f>
        <v>0</v>
      </c>
      <c r="Y60" s="10">
        <f>HLOOKUP(Y$5,$AC$1:$AF$3,2,FALSE)*INDEX('Pop and Housing Units'!$J$4:$Q$115,MATCH('Relocation Components'!$B60,'Pop and Housing Units'!$Q$4:$Q$115,0),MATCH('Relocation Components'!Y$4,'Pop and Housing Units'!$J$4:$Q$4,0))*HLOOKUP(Y$4,$V$1:$AA$2,2,FALSE)*'Number of Hazard Events'!F60*HLOOKUP(Y$4,Assumptions!$B$2:$H$3,2,FALSE)</f>
        <v>2985790853.6914139</v>
      </c>
      <c r="Z60" s="10">
        <f>HLOOKUP(Z$5,$AC$1:$AF$3,2,FALSE)*INDEX('Pop and Housing Units'!$J$4:$Q$115,MATCH('Relocation Components'!$B60,'Pop and Housing Units'!$Q$4:$Q$115,0),MATCH('Relocation Components'!Z$4,'Pop and Housing Units'!$J$4:$Q$4,0))*HLOOKUP(Z$4,$V$1:$AA$2,2,FALSE)*'Number of Hazard Events'!G60*HLOOKUP(Z$4,Assumptions!$B$2:$H$3,2,FALSE)</f>
        <v>866605289.77364922</v>
      </c>
      <c r="AA60" s="10">
        <f>HLOOKUP(AA$5,$AC$1:$AF$3,2,FALSE)*INDEX('Pop and Housing Units'!$J$4:$Q$115,MATCH('Relocation Components'!$B60,'Pop and Housing Units'!$Q$4:$Q$115,0),MATCH('Relocation Components'!AA$4,'Pop and Housing Units'!$J$4:$Q$4,0))*HLOOKUP(AA$4,$V$1:$AA$2,2,FALSE)*'Number of Hazard Events'!H60*HLOOKUP(AA$4,Assumptions!$B$2:$H$3,2,FALSE)</f>
        <v>0</v>
      </c>
      <c r="AB60" s="10">
        <f>HLOOKUP(AB$5,$AC$1:$AF$3,2,FALSE)*INDEX('Pop and Housing Units'!$J$4:$Q$115,MATCH('Relocation Components'!$B60,'Pop and Housing Units'!$Q$4:$Q$115,0),MATCH('Relocation Components'!AB$4,'Pop and Housing Units'!$J$4:$Q$4,0))*HLOOKUP(AB$4,$V$1:$AA$2,2,FALSE)*'Number of Hazard Events'!I60*HLOOKUP(AB$4,Assumptions!$B$2:$H$3,2,FALSE)</f>
        <v>6760920571.0462494</v>
      </c>
      <c r="AC60" s="10">
        <f>HLOOKUP(AC$5,$AC$1:$AF$3,2,FALSE)*INDEX('Pop and Housing Units'!$J$4:$Q$115,MATCH('Relocation Components'!$B60,'Pop and Housing Units'!$Q$4:$Q$115,0),MATCH('Relocation Components'!AC$4,'Pop and Housing Units'!$J$4:$Q$4,0))*HLOOKUP(AC$4,$V$1:$AA$2,2,FALSE)*'Number of Hazard Events'!J60*HLOOKUP(AC$4,Assumptions!$B$2:$H$3,2,FALSE)</f>
        <v>1393783484.2751987</v>
      </c>
      <c r="AD60" s="10">
        <f>HLOOKUP(AD$5,$AC$1:$AF$3,2,FALSE)*INDEX('Pop and Housing Units'!$J$4:$Q$115,MATCH('Relocation Components'!$B60,'Pop and Housing Units'!$Q$4:$Q$115,0),MATCH('Relocation Components'!AD$4,'Pop and Housing Units'!$J$4:$Q$4,0))*HLOOKUP(AD$4,$V$1:$AA$2,2,FALSE)*'Number of Hazard Events'!K60*HLOOKUP(AD$4,Assumptions!$B$2:$H$3,2,FALSE)</f>
        <v>0</v>
      </c>
      <c r="AE60" s="10">
        <f>HLOOKUP(AE$5,$AC$1:$AF$3,2,FALSE)*INDEX('Pop and Housing Units'!$J$4:$Q$115,MATCH('Relocation Components'!$B60,'Pop and Housing Units'!$Q$4:$Q$115,0),MATCH('Relocation Components'!AE$4,'Pop and Housing Units'!$J$4:$Q$4,0))*HLOOKUP(AE$4,$V$1:$AA$2,2,FALSE)*'Number of Hazard Events'!L60*HLOOKUP(AE$4,Assumptions!$B$2:$H$3,2,FALSE)</f>
        <v>113265451.49961022</v>
      </c>
      <c r="AF60" s="10">
        <f>HLOOKUP(AF$5,$AC$1:$AF$3,2,FALSE)*INDEX('Pop and Housing Units'!$J$4:$Q$115,MATCH('Relocation Components'!$B60,'Pop and Housing Units'!$Q$4:$Q$115,0),MATCH('Relocation Components'!AF$4,'Pop and Housing Units'!$J$4:$Q$4,0))*HLOOKUP(AF$4,$V$1:$AA$2,2,FALSE)*'Number of Hazard Events'!M60*HLOOKUP(AF$4,Assumptions!$B$2:$H$3,2,FALSE)</f>
        <v>39066292.608484074</v>
      </c>
      <c r="AG60" s="10">
        <f>HLOOKUP(AG$5,$AC$1:$AF$3,2,FALSE)*INDEX('Pop and Housing Units'!$J$4:$Q$115,MATCH('Relocation Components'!$B60,'Pop and Housing Units'!$Q$4:$Q$115,0),MATCH('Relocation Components'!AG$4,'Pop and Housing Units'!$J$4:$Q$4,0))*HLOOKUP(AG$4,$V$1:$AA$2,2,FALSE)*'Number of Hazard Events'!N60*HLOOKUP(AG$4,Assumptions!$B$2:$H$3,2,FALSE)</f>
        <v>0</v>
      </c>
      <c r="AH60" s="10">
        <f>HLOOKUP(AH$5,$AC$1:$AF$3,2,FALSE)*INDEX('Pop and Housing Units'!$J$4:$Q$115,MATCH('Relocation Components'!$B60,'Pop and Housing Units'!$Q$4:$Q$115,0),MATCH('Relocation Components'!AH$4,'Pop and Housing Units'!$J$4:$Q$4,0))*HLOOKUP(AH$4,$V$1:$AA$2,2,FALSE)*'Number of Hazard Events'!O60*HLOOKUP(AH$4,Assumptions!$B$2:$H$3,2,FALSE)</f>
        <v>116291778.13601844</v>
      </c>
      <c r="AI60" s="10">
        <f>HLOOKUP(AI$5,$AC$1:$AF$3,2,FALSE)*INDEX('Pop and Housing Units'!$J$4:$Q$115,MATCH('Relocation Components'!$B60,'Pop and Housing Units'!$Q$4:$Q$115,0),MATCH('Relocation Components'!AI$4,'Pop and Housing Units'!$J$4:$Q$4,0))*HLOOKUP(AI$4,$V$1:$AA$2,2,FALSE)*'Number of Hazard Events'!P60*HLOOKUP(AI$4,Assumptions!$B$2:$H$3,2,FALSE)</f>
        <v>41829689.378799498</v>
      </c>
      <c r="AJ60" s="10">
        <f>HLOOKUP(AJ$5,$AC$1:$AF$3,2,FALSE)*INDEX('Pop and Housing Units'!$J$4:$Q$115,MATCH('Relocation Components'!$B60,'Pop and Housing Units'!$Q$4:$Q$115,0),MATCH('Relocation Components'!AJ$4,'Pop and Housing Units'!$J$4:$Q$4,0))*HLOOKUP(AJ$4,$V$1:$AA$2,2,FALSE)*'Number of Hazard Events'!Q60*HLOOKUP(AJ$4,Assumptions!$B$2:$H$3,2,FALSE)</f>
        <v>0</v>
      </c>
      <c r="AK60" s="10">
        <f>HLOOKUP(AK$5,$AC$1:$AF$3,2,FALSE)*INDEX('Pop and Housing Units'!$J$4:$Q$115,MATCH('Relocation Components'!$B60,'Pop and Housing Units'!$Q$4:$Q$115,0),MATCH('Relocation Components'!AK$4,'Pop and Housing Units'!$J$4:$Q$4,0))*HLOOKUP(AK$4,$V$1:$AA$2,2,FALSE)*'Number of Hazard Events'!R60*HLOOKUP(AK$4,Assumptions!$B$2:$H$3,2,FALSE)</f>
        <v>21660526.838950224</v>
      </c>
      <c r="AL60" s="10">
        <f>HLOOKUP(AL$5,$AC$1:$AF$3,2,FALSE)*INDEX('Pop and Housing Units'!$J$4:$Q$115,MATCH('Relocation Components'!$B60,'Pop and Housing Units'!$Q$4:$Q$115,0),MATCH('Relocation Components'!AL$4,'Pop and Housing Units'!$J$4:$Q$4,0))*HLOOKUP(AL$4,$V$1:$AA$2,2,FALSE)*'Number of Hazard Events'!S60*HLOOKUP(AL$4,Assumptions!$B$2:$H$3,2,FALSE)</f>
        <v>6093686.297444229</v>
      </c>
      <c r="AM60" s="10">
        <f>HLOOKUP(AM$5,$AC$1:$AF$3,2,FALSE)*INDEX('Pop and Housing Units'!$J$4:$Q$115,MATCH('Relocation Components'!$B60,'Pop and Housing Units'!$Q$4:$Q$115,0),MATCH('Relocation Components'!AM$4,'Pop and Housing Units'!$J$4:$Q$4,0))*HLOOKUP(AM$4,$V$1:$AA$2,2,FALSE)*'Number of Hazard Events'!T60*HLOOKUP(AM$4,Assumptions!$B$2:$H$3,2,FALSE)</f>
        <v>0</v>
      </c>
      <c r="AN60" s="21">
        <f t="shared" si="44"/>
        <v>15744629638.947071</v>
      </c>
      <c r="AO60" s="21">
        <f t="shared" si="45"/>
        <v>1160118727.2023273</v>
      </c>
      <c r="AP60" s="21">
        <f t="shared" si="46"/>
        <v>369576179.72823638</v>
      </c>
      <c r="AQ60" s="21">
        <f t="shared" si="47"/>
        <v>0</v>
      </c>
      <c r="AR60" s="21">
        <f t="shared" si="48"/>
        <v>1343605884.1611364</v>
      </c>
      <c r="AS60" s="21">
        <f t="shared" si="49"/>
        <v>389972380.39814216</v>
      </c>
      <c r="AT60" s="21">
        <f t="shared" si="50"/>
        <v>0</v>
      </c>
      <c r="AU60" s="21">
        <f t="shared" si="51"/>
        <v>3042414256.9708123</v>
      </c>
      <c r="AV60" s="21">
        <f t="shared" si="52"/>
        <v>627202567.92383945</v>
      </c>
      <c r="AW60" s="21">
        <f t="shared" si="53"/>
        <v>0</v>
      </c>
      <c r="AX60" s="21">
        <f t="shared" si="54"/>
        <v>50969453.174824595</v>
      </c>
      <c r="AY60" s="21">
        <f t="shared" si="55"/>
        <v>17579831.673817836</v>
      </c>
      <c r="AZ60" s="21">
        <f t="shared" si="56"/>
        <v>0</v>
      </c>
      <c r="BA60" s="21">
        <f t="shared" si="57"/>
        <v>52331300.161208302</v>
      </c>
      <c r="BB60" s="21">
        <f t="shared" si="58"/>
        <v>18823360.220459774</v>
      </c>
      <c r="BC60" s="21">
        <f t="shared" si="59"/>
        <v>0</v>
      </c>
      <c r="BD60" s="21">
        <f t="shared" si="60"/>
        <v>9747237.0775276013</v>
      </c>
      <c r="BE60" s="21">
        <f t="shared" si="61"/>
        <v>2742158.8338499032</v>
      </c>
      <c r="BF60" s="21">
        <f t="shared" si="62"/>
        <v>0</v>
      </c>
      <c r="BG60" s="21">
        <f t="shared" si="63"/>
        <v>7085083337.5261831</v>
      </c>
      <c r="BI60" s="21">
        <f t="shared" si="64"/>
        <v>3760910146.6503205</v>
      </c>
      <c r="BJ60" s="21">
        <f t="shared" si="65"/>
        <v>1194414513.2119327</v>
      </c>
      <c r="BK60" s="21">
        <f t="shared" si="66"/>
        <v>745012.79500905331</v>
      </c>
      <c r="BL60" s="21">
        <f t="shared" si="67"/>
        <v>4551175173.7637882</v>
      </c>
      <c r="BM60" s="21">
        <f t="shared" si="68"/>
        <v>1263540124.4921634</v>
      </c>
      <c r="BN60" s="21">
        <f t="shared" si="69"/>
        <v>1432227.7627246913</v>
      </c>
      <c r="BO60" s="21">
        <f t="shared" si="70"/>
        <v>9839590814.4254742</v>
      </c>
      <c r="BP60" s="21">
        <f t="shared" si="71"/>
        <v>2023495560.6422381</v>
      </c>
      <c r="BQ60" s="21">
        <f t="shared" si="72"/>
        <v>957888.26283063041</v>
      </c>
      <c r="BR60" s="21">
        <f t="shared" si="73"/>
        <v>186910729.29233673</v>
      </c>
      <c r="BS60" s="21">
        <f t="shared" si="74"/>
        <v>57491547.144794434</v>
      </c>
      <c r="BT60" s="21">
        <f t="shared" si="75"/>
        <v>310264.60948717012</v>
      </c>
      <c r="BU60" s="21">
        <f t="shared" si="76"/>
        <v>219323541.57102671</v>
      </c>
      <c r="BV60" s="21">
        <f t="shared" si="77"/>
        <v>61380061.623331547</v>
      </c>
      <c r="BW60" s="21">
        <f t="shared" si="78"/>
        <v>301801.29189795919</v>
      </c>
      <c r="BX60" s="21">
        <f t="shared" si="79"/>
        <v>34299873.448052824</v>
      </c>
      <c r="BY60" s="21">
        <f t="shared" si="80"/>
        <v>9190123.6803941317</v>
      </c>
      <c r="BZ60" s="21">
        <f t="shared" si="81"/>
        <v>194645.63307796608</v>
      </c>
    </row>
    <row r="61" spans="1:78">
      <c r="A61">
        <f t="shared" si="43"/>
        <v>0.02</v>
      </c>
      <c r="B61" s="18">
        <f t="shared" si="41"/>
        <v>2075</v>
      </c>
      <c r="C61" s="21">
        <f>IF(MOD($B61,10)=0,VLOOKUP($B61,'[1]R1 Analysis'!$B$45:$X$58,23,FALSE),(VLOOKUP(CEILING($B61,10),$B$6:$R$116,COLUMN()-1,FALSE)-VLOOKUP(FLOOR($B61,10),$B$6:$R$116,COLUMN()-1,FALSE))/10+C60)</f>
        <v>22683953.623743504</v>
      </c>
      <c r="D61" s="21">
        <f>IF(MOD($B61,10)=0,VLOOKUP($B61,'[1]R1 Analysis'!$B$45:$X$58,15,FALSE),(VLOOKUP(CEILING($B61,10),$B$6:$R$116,COLUMN()-1,FALSE)-VLOOKUP(FLOOR($B61,10),$B$6:$R$116,COLUMN()-1,FALSE))/10+D60)</f>
        <v>3547508.6014769673</v>
      </c>
      <c r="E61" s="21">
        <f>IF(MOD($B61,10)=0,VLOOKUP($B61,'[1]R1 Analysis'!$B$45:$X$58,22,FALSE),(VLOOKUP(CEILING($B61,10),$B$6:$R$116,COLUMN()-1,FALSE)-VLOOKUP(FLOOR($B61,10),$B$6:$R$116,COLUMN()-1,FALSE))/10+E60)</f>
        <v>742812.5899588475</v>
      </c>
      <c r="F61" s="21">
        <f>IF(MOD($B61,10)=0,VLOOKUP($B61,'[1]R2 Analysis'!$B$45:$X$58,8,FALSE),(VLOOKUP(CEILING($B61,10),$B$6:$R$116,COLUMN()-1,FALSE)-VLOOKUP(FLOOR($B61,10),$B$6:$R$116,COLUMN()-1,FALSE))/10+F60)</f>
        <v>221113170.63142851</v>
      </c>
      <c r="G61" s="21">
        <f>IF(MOD($B61,10)=0,VLOOKUP($B61,'[1]R2 Analysis'!$B$45:$X$58,15,FALSE),(VLOOKUP(CEILING($B61,10),$B$6:$R$116,COLUMN()-1,FALSE)-VLOOKUP(FLOOR($B61,10),$B$6:$R$116,COLUMN()-1,FALSE))/10+G60)</f>
        <v>6942003.2469767435</v>
      </c>
      <c r="H61" s="21">
        <f>IF(MOD($B61,10)=0,VLOOKUP($B61,'[1]R2 Analysis'!$B$45:$X$58,22,FALSE),(VLOOKUP(CEILING($B61,10),$B$6:$R$116,COLUMN()-1,FALSE)-VLOOKUP(FLOOR($B61,10),$B$6:$R$116,COLUMN()-1,FALSE))/10+H60)</f>
        <v>1427994.584324074</v>
      </c>
      <c r="I61" s="21">
        <f>IF(MOD($B61,10)=0,VLOOKUP($B61,'[1]R3 Analysis'!$B$45:$X$58,8,FALSE),(VLOOKUP(CEILING($B61,10),$B$6:$R$116,COLUMN()-1,FALSE)-VLOOKUP(FLOOR($B61,10),$B$6:$R$116,COLUMN()-1,FALSE))/10+I60)</f>
        <v>36149931.979741946</v>
      </c>
      <c r="J61" s="21">
        <f>IF(MOD($B61,10)=0,VLOOKUP($B61,'[1]R3 Analysis'!$B$45:$X$58,15,FALSE),(VLOOKUP(CEILING($B61,10),$B$6:$R$116,COLUMN()-1,FALSE)-VLOOKUP(FLOOR($B61,10),$B$6:$R$116,COLUMN()-1,FALSE))/10+J60)</f>
        <v>2502079.865999999</v>
      </c>
      <c r="K61" s="21">
        <f>IF(MOD($B61,10)=0,VLOOKUP($B61,'[1]R3 Analysis'!$B$45:$X$58,22,FALSE),(VLOOKUP(CEILING($B61,10),$B$6:$R$116,COLUMN()-1,FALSE)-VLOOKUP(FLOOR($B61,10),$B$6:$R$116,COLUMN()-1,FALSE))/10+K60)</f>
        <v>955053.94770720694</v>
      </c>
      <c r="L61" s="21">
        <f>IF(MOD($B61,10)=0,VLOOKUP($B61,'[1]R4 Analysis'!$B$45:$X$58,8,FALSE),(VLOOKUP(CEILING($B61,10),$B$6:$R$116,COLUMN()-1,FALSE)-VLOOKUP(FLOOR($B61,10),$B$6:$R$116,COLUMN()-1,FALSE))/10+L60)</f>
        <v>22608764.722538464</v>
      </c>
      <c r="M61" s="21">
        <f>IF(MOD($B61,10)=0,VLOOKUP($B61,'[1]R4 Analysis'!$B$45:$X$58,15,FALSE),(VLOOKUP(CEILING($B61,10),$B$6:$R$116,COLUMN()-1,FALSE)-VLOOKUP(FLOOR($B61,10),$B$6:$R$116,COLUMN()-1,FALSE))/10+M60)</f>
        <v>842937.54295555572</v>
      </c>
      <c r="N61" s="21">
        <f>IF(MOD($B61,10)=0,VLOOKUP($B61,'[1]R4 Analysis'!$B$45:$X$58,22,FALSE),(VLOOKUP(CEILING($B61,10),$B$6:$R$116,COLUMN()-1,FALSE)-VLOOKUP(FLOOR($B61,10),$B$6:$R$116,COLUMN()-1,FALSE))/10+N60)</f>
        <v>309345.29621656047</v>
      </c>
      <c r="O61" s="21">
        <f>IF(MOD($B61,10)=0,VLOOKUP($B61,'[1]R5 Analysis'!$B$45:$X$58,8,FALSE),(VLOOKUP(CEILING($B61,10),$B$6:$R$116,COLUMN()-1,FALSE)-VLOOKUP(FLOOR($B61,10),$B$6:$R$116,COLUMN()-1,FALSE))/10+O60)</f>
        <v>50554314.139624991</v>
      </c>
      <c r="P61" s="21">
        <f>IF(MOD($B61,10)=0,VLOOKUP($B61,'[1]R5 Analysis'!$B$45:$X$58,15,FALSE),(VLOOKUP(CEILING($B61,10),$B$6:$R$116,COLUMN()-1,FALSE)-VLOOKUP(FLOOR($B61,10),$B$6:$R$116,COLUMN()-1,FALSE))/10+P60)</f>
        <v>724840.4159572412</v>
      </c>
      <c r="Q61" s="21">
        <f>IF(MOD($B61,10)=0,VLOOKUP($B61,'[1]R5 Analysis'!$B$45:$X$58,22,FALSE),(VLOOKUP(CEILING($B61,10),$B$6:$R$116,COLUMN()-1,FALSE)-VLOOKUP(FLOOR($B61,10),$B$6:$R$116,COLUMN()-1,FALSE))/10+Q60)</f>
        <v>300909.6448622449</v>
      </c>
      <c r="R61" s="21">
        <f>IF(MOD($B61,10)=0,VLOOKUP($B61,'[1]R6 Analysis'!$B$45:$X$58,8,FALSE),(VLOOKUP(CEILING($B61,10),$B$6:$R$116,COLUMN()-1,FALSE)-VLOOKUP(FLOOR($B61,10),$B$6:$R$116,COLUMN()-1,FALSE))/10+R60)</f>
        <v>2883819.2913124999</v>
      </c>
      <c r="S61" s="21">
        <f>IF(MOD($B61,10)=0,VLOOKUP($B61,'[1]R6 Analysis'!$B$45:$X$58,15,FALSE),(VLOOKUP(CEILING($B61,10),$B$6:$T$116,COLUMN()-1,FALSE)-VLOOKUP(FLOOR($B61,10),$B$6:$T$116,COLUMN()-1,FALSE))/10+S60)</f>
        <v>353247.17050000001</v>
      </c>
      <c r="T61" s="21">
        <f>IF(MOD($B61,10)=0,VLOOKUP($B61,'[1]R6 Analysis'!$B$45:$X$58,22,FALSE),(VLOOKUP(CEILING($B61,10),$B$6:$T$116,COLUMN()-1,FALSE)-VLOOKUP(FLOOR($B61,10),$B$6:$T$116,COLUMN()-1,FALSE))/10+T60)</f>
        <v>194072.41290372878</v>
      </c>
      <c r="U61" s="21">
        <f t="shared" si="40"/>
        <v>374836759.70822906</v>
      </c>
      <c r="V61" s="10">
        <f>HLOOKUP(V$5,$AC$1:$AF$3,2,FALSE)*INDEX('Pop and Housing Units'!$J$4:$Q$115,MATCH('Relocation Components'!$B61,'Pop and Housing Units'!$Q$4:$Q$115,0),MATCH('Relocation Components'!V$4,'Pop and Housing Units'!$J$4:$Q$4,0))*HLOOKUP(V$4,$V$1:$AA$2,2,FALSE)*'Number of Hazard Events'!C61*HLOOKUP(V$4,Assumptions!$B$2:$H$3,2,FALSE)</f>
        <v>2670144815.971508</v>
      </c>
      <c r="W61" s="10">
        <f>HLOOKUP(W$5,$AC$1:$AF$3,2,FALSE)*INDEX('Pop and Housing Units'!$J$4:$Q$115,MATCH('Relocation Components'!$B61,'Pop and Housing Units'!$Q$4:$Q$115,0),MATCH('Relocation Components'!W$4,'Pop and Housing Units'!$J$4:$Q$4,0))*HLOOKUP(W$4,$V$1:$AA$2,2,FALSE)*'Number of Hazard Events'!D61*HLOOKUP(W$4,Assumptions!$B$2:$H$3,2,FALSE)</f>
        <v>850583152.86649823</v>
      </c>
      <c r="X61" s="10">
        <f>HLOOKUP(X$5,$AC$1:$AF$3,2,FALSE)*INDEX('Pop and Housing Units'!$J$4:$Q$115,MATCH('Relocation Components'!$B61,'Pop and Housing Units'!$Q$4:$Q$115,0),MATCH('Relocation Components'!X$4,'Pop and Housing Units'!$J$4:$Q$4,0))*HLOOKUP(X$4,$V$1:$AA$2,2,FALSE)*'Number of Hazard Events'!E61*HLOOKUP(X$4,Assumptions!$B$2:$H$3,2,FALSE)</f>
        <v>0</v>
      </c>
      <c r="Y61" s="10">
        <f>HLOOKUP(Y$5,$AC$1:$AF$3,2,FALSE)*INDEX('Pop and Housing Units'!$J$4:$Q$115,MATCH('Relocation Components'!$B61,'Pop and Housing Units'!$Q$4:$Q$115,0),MATCH('Relocation Components'!Y$4,'Pop and Housing Units'!$J$4:$Q$4,0))*HLOOKUP(Y$4,$V$1:$AA$2,2,FALSE)*'Number of Hazard Events'!F61*HLOOKUP(Y$4,Assumptions!$B$2:$H$3,2,FALSE)</f>
        <v>3082593853.9201336</v>
      </c>
      <c r="Z61" s="10">
        <f>HLOOKUP(Z$5,$AC$1:$AF$3,2,FALSE)*INDEX('Pop and Housing Units'!$J$4:$Q$115,MATCH('Relocation Components'!$B61,'Pop and Housing Units'!$Q$4:$Q$115,0),MATCH('Relocation Components'!Z$4,'Pop and Housing Units'!$J$4:$Q$4,0))*HLOOKUP(Z$4,$V$1:$AA$2,2,FALSE)*'Number of Hazard Events'!G61*HLOOKUP(Z$4,Assumptions!$B$2:$H$3,2,FALSE)</f>
        <v>894757645.9597156</v>
      </c>
      <c r="AA61" s="10">
        <f>HLOOKUP(AA$5,$AC$1:$AF$3,2,FALSE)*INDEX('Pop and Housing Units'!$J$4:$Q$115,MATCH('Relocation Components'!$B61,'Pop and Housing Units'!$Q$4:$Q$115,0),MATCH('Relocation Components'!AA$4,'Pop and Housing Units'!$J$4:$Q$4,0))*HLOOKUP(AA$4,$V$1:$AA$2,2,FALSE)*'Number of Hazard Events'!H61*HLOOKUP(AA$4,Assumptions!$B$2:$H$3,2,FALSE)</f>
        <v>0</v>
      </c>
      <c r="AB61" s="10">
        <f>HLOOKUP(AB$5,$AC$1:$AF$3,2,FALSE)*INDEX('Pop and Housing Units'!$J$4:$Q$115,MATCH('Relocation Components'!$B61,'Pop and Housing Units'!$Q$4:$Q$115,0),MATCH('Relocation Components'!AB$4,'Pop and Housing Units'!$J$4:$Q$4,0))*HLOOKUP(AB$4,$V$1:$AA$2,2,FALSE)*'Number of Hazard Events'!I61*HLOOKUP(AB$4,Assumptions!$B$2:$H$3,2,FALSE)</f>
        <v>7001351777.5403919</v>
      </c>
      <c r="AC61" s="10">
        <f>HLOOKUP(AC$5,$AC$1:$AF$3,2,FALSE)*INDEX('Pop and Housing Units'!$J$4:$Q$115,MATCH('Relocation Components'!$B61,'Pop and Housing Units'!$Q$4:$Q$115,0),MATCH('Relocation Components'!AC$4,'Pop and Housing Units'!$J$4:$Q$4,0))*HLOOKUP(AC$4,$V$1:$AA$2,2,FALSE)*'Number of Hazard Events'!J61*HLOOKUP(AC$4,Assumptions!$B$2:$H$3,2,FALSE)</f>
        <v>1443298389.95275</v>
      </c>
      <c r="AD61" s="10">
        <f>HLOOKUP(AD$5,$AC$1:$AF$3,2,FALSE)*INDEX('Pop and Housing Units'!$J$4:$Q$115,MATCH('Relocation Components'!$B61,'Pop and Housing Units'!$Q$4:$Q$115,0),MATCH('Relocation Components'!AD$4,'Pop and Housing Units'!$J$4:$Q$4,0))*HLOOKUP(AD$4,$V$1:$AA$2,2,FALSE)*'Number of Hazard Events'!K61*HLOOKUP(AD$4,Assumptions!$B$2:$H$3,2,FALSE)</f>
        <v>0</v>
      </c>
      <c r="AE61" s="10">
        <f>HLOOKUP(AE$5,$AC$1:$AF$3,2,FALSE)*INDEX('Pop and Housing Units'!$J$4:$Q$115,MATCH('Relocation Components'!$B61,'Pop and Housing Units'!$Q$4:$Q$115,0),MATCH('Relocation Components'!AE$4,'Pop and Housing Units'!$J$4:$Q$4,0))*HLOOKUP(AE$4,$V$1:$AA$2,2,FALSE)*'Number of Hazard Events'!L61*HLOOKUP(AE$4,Assumptions!$B$2:$H$3,2,FALSE)</f>
        <v>113595569.81519042</v>
      </c>
      <c r="AF61" s="10">
        <f>HLOOKUP(AF$5,$AC$1:$AF$3,2,FALSE)*INDEX('Pop and Housing Units'!$J$4:$Q$115,MATCH('Relocation Components'!$B61,'Pop and Housing Units'!$Q$4:$Q$115,0),MATCH('Relocation Components'!AF$4,'Pop and Housing Units'!$J$4:$Q$4,0))*HLOOKUP(AF$4,$V$1:$AA$2,2,FALSE)*'Number of Hazard Events'!M61*HLOOKUP(AF$4,Assumptions!$B$2:$H$3,2,FALSE)</f>
        <v>39180844.843036033</v>
      </c>
      <c r="AG61" s="10">
        <f>HLOOKUP(AG$5,$AC$1:$AF$3,2,FALSE)*INDEX('Pop and Housing Units'!$J$4:$Q$115,MATCH('Relocation Components'!$B61,'Pop and Housing Units'!$Q$4:$Q$115,0),MATCH('Relocation Components'!AG$4,'Pop and Housing Units'!$J$4:$Q$4,0))*HLOOKUP(AG$4,$V$1:$AA$2,2,FALSE)*'Number of Hazard Events'!N61*HLOOKUP(AG$4,Assumptions!$B$2:$H$3,2,FALSE)</f>
        <v>0</v>
      </c>
      <c r="AH61" s="10">
        <f>HLOOKUP(AH$5,$AC$1:$AF$3,2,FALSE)*INDEX('Pop and Housing Units'!$J$4:$Q$115,MATCH('Relocation Components'!$B61,'Pop and Housing Units'!$Q$4:$Q$115,0),MATCH('Relocation Components'!AH$4,'Pop and Housing Units'!$J$4:$Q$4,0))*HLOOKUP(AH$4,$V$1:$AA$2,2,FALSE)*'Number of Hazard Events'!O61*HLOOKUP(AH$4,Assumptions!$B$2:$H$3,2,FALSE)</f>
        <v>116687525.57045512</v>
      </c>
      <c r="AI61" s="10">
        <f>HLOOKUP(AI$5,$AC$1:$AF$3,2,FALSE)*INDEX('Pop and Housing Units'!$J$4:$Q$115,MATCH('Relocation Components'!$B61,'Pop and Housing Units'!$Q$4:$Q$115,0),MATCH('Relocation Components'!AI$4,'Pop and Housing Units'!$J$4:$Q$4,0))*HLOOKUP(AI$4,$V$1:$AA$2,2,FALSE)*'Number of Hazard Events'!P61*HLOOKUP(AI$4,Assumptions!$B$2:$H$3,2,FALSE)</f>
        <v>41967642.245247774</v>
      </c>
      <c r="AJ61" s="10">
        <f>HLOOKUP(AJ$5,$AC$1:$AF$3,2,FALSE)*INDEX('Pop and Housing Units'!$J$4:$Q$115,MATCH('Relocation Components'!$B61,'Pop and Housing Units'!$Q$4:$Q$115,0),MATCH('Relocation Components'!AJ$4,'Pop and Housing Units'!$J$4:$Q$4,0))*HLOOKUP(AJ$4,$V$1:$AA$2,2,FALSE)*'Number of Hazard Events'!Q61*HLOOKUP(AJ$4,Assumptions!$B$2:$H$3,2,FALSE)</f>
        <v>0</v>
      </c>
      <c r="AK61" s="10">
        <f>HLOOKUP(AK$5,$AC$1:$AF$3,2,FALSE)*INDEX('Pop and Housing Units'!$J$4:$Q$115,MATCH('Relocation Components'!$B61,'Pop and Housing Units'!$Q$4:$Q$115,0),MATCH('Relocation Components'!AK$4,'Pop and Housing Units'!$J$4:$Q$4,0))*HLOOKUP(AK$4,$V$1:$AA$2,2,FALSE)*'Number of Hazard Events'!R61*HLOOKUP(AK$4,Assumptions!$B$2:$H$3,2,FALSE)</f>
        <v>21814099.569571804</v>
      </c>
      <c r="AL61" s="10">
        <f>HLOOKUP(AL$5,$AC$1:$AF$3,2,FALSE)*INDEX('Pop and Housing Units'!$J$4:$Q$115,MATCH('Relocation Components'!$B61,'Pop and Housing Units'!$Q$4:$Q$115,0),MATCH('Relocation Components'!AL$4,'Pop and Housing Units'!$J$4:$Q$4,0))*HLOOKUP(AL$4,$V$1:$AA$2,2,FALSE)*'Number of Hazard Events'!S61*HLOOKUP(AL$4,Assumptions!$B$2:$H$3,2,FALSE)</f>
        <v>6136615.2793251276</v>
      </c>
      <c r="AM61" s="10">
        <f>HLOOKUP(AM$5,$AC$1:$AF$3,2,FALSE)*INDEX('Pop and Housing Units'!$J$4:$Q$115,MATCH('Relocation Components'!$B61,'Pop and Housing Units'!$Q$4:$Q$115,0),MATCH('Relocation Components'!AM$4,'Pop and Housing Units'!$J$4:$Q$4,0))*HLOOKUP(AM$4,$V$1:$AA$2,2,FALSE)*'Number of Hazard Events'!T61*HLOOKUP(AM$4,Assumptions!$B$2:$H$3,2,FALSE)</f>
        <v>0</v>
      </c>
      <c r="AN61" s="21">
        <f t="shared" si="44"/>
        <v>16282111933.533825</v>
      </c>
      <c r="AO61" s="21">
        <f t="shared" si="45"/>
        <v>1201565167.1871786</v>
      </c>
      <c r="AP61" s="21">
        <f t="shared" si="46"/>
        <v>382762418.7899242</v>
      </c>
      <c r="AQ61" s="21">
        <f t="shared" si="47"/>
        <v>0</v>
      </c>
      <c r="AR61" s="21">
        <f t="shared" si="48"/>
        <v>1387167234.2640603</v>
      </c>
      <c r="AS61" s="21">
        <f t="shared" si="49"/>
        <v>402640940.68187201</v>
      </c>
      <c r="AT61" s="21">
        <f t="shared" si="50"/>
        <v>0</v>
      </c>
      <c r="AU61" s="21">
        <f t="shared" si="51"/>
        <v>3150608299.8931766</v>
      </c>
      <c r="AV61" s="21">
        <f t="shared" si="52"/>
        <v>649484275.47873747</v>
      </c>
      <c r="AW61" s="21">
        <f t="shared" si="53"/>
        <v>0</v>
      </c>
      <c r="AX61" s="21">
        <f t="shared" si="54"/>
        <v>51118006.416835688</v>
      </c>
      <c r="AY61" s="21">
        <f t="shared" si="55"/>
        <v>17631380.179366216</v>
      </c>
      <c r="AZ61" s="21">
        <f t="shared" si="56"/>
        <v>0</v>
      </c>
      <c r="BA61" s="21">
        <f t="shared" si="57"/>
        <v>52509386.506704807</v>
      </c>
      <c r="BB61" s="21">
        <f t="shared" si="58"/>
        <v>18885439.0103615</v>
      </c>
      <c r="BC61" s="21">
        <f t="shared" si="59"/>
        <v>0</v>
      </c>
      <c r="BD61" s="21">
        <f t="shared" si="60"/>
        <v>9816344.8063073121</v>
      </c>
      <c r="BE61" s="21">
        <f t="shared" si="61"/>
        <v>2761476.8756963075</v>
      </c>
      <c r="BF61" s="21">
        <f t="shared" si="62"/>
        <v>0</v>
      </c>
      <c r="BG61" s="21">
        <f t="shared" si="63"/>
        <v>7326950370.0902205</v>
      </c>
      <c r="BI61" s="21">
        <f t="shared" si="64"/>
        <v>3894393936.7824302</v>
      </c>
      <c r="BJ61" s="21">
        <f t="shared" si="65"/>
        <v>1236893080.2578993</v>
      </c>
      <c r="BK61" s="21">
        <f t="shared" si="66"/>
        <v>742812.5899588475</v>
      </c>
      <c r="BL61" s="21">
        <f t="shared" si="67"/>
        <v>4690874258.8156223</v>
      </c>
      <c r="BM61" s="21">
        <f t="shared" si="68"/>
        <v>1304340589.8885646</v>
      </c>
      <c r="BN61" s="21">
        <f t="shared" si="69"/>
        <v>1427994.584324074</v>
      </c>
      <c r="BO61" s="21">
        <f t="shared" si="70"/>
        <v>10188110009.413311</v>
      </c>
      <c r="BP61" s="21">
        <f t="shared" si="71"/>
        <v>2095284745.2974875</v>
      </c>
      <c r="BQ61" s="21">
        <f t="shared" si="72"/>
        <v>955053.94770720694</v>
      </c>
      <c r="BR61" s="21">
        <f t="shared" si="73"/>
        <v>187322340.95456457</v>
      </c>
      <c r="BS61" s="21">
        <f t="shared" si="74"/>
        <v>57655162.565357804</v>
      </c>
      <c r="BT61" s="21">
        <f t="shared" si="75"/>
        <v>309345.29621656047</v>
      </c>
      <c r="BU61" s="21">
        <f t="shared" si="76"/>
        <v>219751226.21678492</v>
      </c>
      <c r="BV61" s="21">
        <f t="shared" si="77"/>
        <v>61577921.671566516</v>
      </c>
      <c r="BW61" s="21">
        <f t="shared" si="78"/>
        <v>300909.6448622449</v>
      </c>
      <c r="BX61" s="21">
        <f t="shared" si="79"/>
        <v>34514263.667191617</v>
      </c>
      <c r="BY61" s="21">
        <f t="shared" si="80"/>
        <v>9251339.3255214356</v>
      </c>
      <c r="BZ61" s="21">
        <f t="shared" si="81"/>
        <v>194072.41290372878</v>
      </c>
    </row>
    <row r="62" spans="1:78">
      <c r="A62">
        <f t="shared" si="43"/>
        <v>0.02</v>
      </c>
      <c r="B62" s="18">
        <f t="shared" si="41"/>
        <v>2076</v>
      </c>
      <c r="C62" s="21">
        <f>IF(MOD($B62,10)=0,VLOOKUP($B62,'[1]R1 Analysis'!$B$45:$X$58,23,FALSE),(VLOOKUP(CEILING($B62,10),$B$6:$R$116,COLUMN()-1,FALSE)-VLOOKUP(FLOOR($B62,10),$B$6:$R$116,COLUMN()-1,FALSE))/10+C61)</f>
        <v>22618103.80466561</v>
      </c>
      <c r="D62" s="21">
        <f>IF(MOD($B62,10)=0,VLOOKUP($B62,'[1]R1 Analysis'!$B$45:$X$58,15,FALSE),(VLOOKUP(CEILING($B62,10),$B$6:$R$116,COLUMN()-1,FALSE)-VLOOKUP(FLOOR($B62,10),$B$6:$R$116,COLUMN()-1,FALSE))/10+D61)</f>
        <v>3537083.1153385099</v>
      </c>
      <c r="E62" s="21">
        <f>IF(MOD($B62,10)=0,VLOOKUP($B62,'[1]R1 Analysis'!$B$45:$X$58,22,FALSE),(VLOOKUP(CEILING($B62,10),$B$6:$R$116,COLUMN()-1,FALSE)-VLOOKUP(FLOOR($B62,10),$B$6:$R$116,COLUMN()-1,FALSE))/10+E61)</f>
        <v>740612.38490864169</v>
      </c>
      <c r="F62" s="21">
        <f>IF(MOD($B62,10)=0,VLOOKUP($B62,'[1]R2 Analysis'!$B$45:$X$58,8,FALSE),(VLOOKUP(CEILING($B62,10),$B$6:$R$116,COLUMN()-1,FALSE)-VLOOKUP(FLOOR($B62,10),$B$6:$R$116,COLUMN()-1,FALSE))/10+F61)</f>
        <v>220447905.35161898</v>
      </c>
      <c r="G62" s="21">
        <f>IF(MOD($B62,10)=0,VLOOKUP($B62,'[1]R2 Analysis'!$B$45:$X$58,15,FALSE),(VLOOKUP(CEILING($B62,10),$B$6:$R$116,COLUMN()-1,FALSE)-VLOOKUP(FLOOR($B62,10),$B$6:$R$116,COLUMN()-1,FALSE))/10+G61)</f>
        <v>6921552.1735813944</v>
      </c>
      <c r="H62" s="21">
        <f>IF(MOD($B62,10)=0,VLOOKUP($B62,'[1]R2 Analysis'!$B$45:$X$58,22,FALSE),(VLOOKUP(CEILING($B62,10),$B$6:$R$116,COLUMN()-1,FALSE)-VLOOKUP(FLOOR($B62,10),$B$6:$R$116,COLUMN()-1,FALSE))/10+H61)</f>
        <v>1423761.4059234567</v>
      </c>
      <c r="I62" s="21">
        <f>IF(MOD($B62,10)=0,VLOOKUP($B62,'[1]R3 Analysis'!$B$45:$X$58,8,FALSE),(VLOOKUP(CEILING($B62,10),$B$6:$R$116,COLUMN()-1,FALSE)-VLOOKUP(FLOOR($B62,10),$B$6:$R$116,COLUMN()-1,FALSE))/10+I61)</f>
        <v>36043877.551070981</v>
      </c>
      <c r="J62" s="21">
        <f>IF(MOD($B62,10)=0,VLOOKUP($B62,'[1]R3 Analysis'!$B$45:$X$58,15,FALSE),(VLOOKUP(CEILING($B62,10),$B$6:$R$116,COLUMN()-1,FALSE)-VLOOKUP(FLOOR($B62,10),$B$6:$R$116,COLUMN()-1,FALSE))/10+J61)</f>
        <v>2494651.2887999988</v>
      </c>
      <c r="K62" s="21">
        <f>IF(MOD($B62,10)=0,VLOOKUP($B62,'[1]R3 Analysis'!$B$45:$X$58,22,FALSE),(VLOOKUP(CEILING($B62,10),$B$6:$R$116,COLUMN()-1,FALSE)-VLOOKUP(FLOOR($B62,10),$B$6:$R$116,COLUMN()-1,FALSE))/10+K61)</f>
        <v>952219.63258378347</v>
      </c>
      <c r="L62" s="21">
        <f>IF(MOD($B62,10)=0,VLOOKUP($B62,'[1]R4 Analysis'!$B$45:$X$58,8,FALSE),(VLOOKUP(CEILING($B62,10),$B$6:$R$116,COLUMN()-1,FALSE)-VLOOKUP(FLOOR($B62,10),$B$6:$R$116,COLUMN()-1,FALSE))/10+L61)</f>
        <v>22541704.827175003</v>
      </c>
      <c r="M62" s="21">
        <f>IF(MOD($B62,10)=0,VLOOKUP($B62,'[1]R4 Analysis'!$B$45:$X$58,15,FALSE),(VLOOKUP(CEILING($B62,10),$B$6:$R$116,COLUMN()-1,FALSE)-VLOOKUP(FLOOR($B62,10),$B$6:$R$116,COLUMN()-1,FALSE))/10+M61)</f>
        <v>840452.22341858607</v>
      </c>
      <c r="N62" s="21">
        <f>IF(MOD($B62,10)=0,VLOOKUP($B62,'[1]R4 Analysis'!$B$45:$X$58,22,FALSE),(VLOOKUP(CEILING($B62,10),$B$6:$R$116,COLUMN()-1,FALSE)-VLOOKUP(FLOOR($B62,10),$B$6:$R$116,COLUMN()-1,FALSE))/10+N61)</f>
        <v>308425.98294595082</v>
      </c>
      <c r="O62" s="21">
        <f>IF(MOD($B62,10)=0,VLOOKUP($B62,'[1]R5 Analysis'!$B$45:$X$58,8,FALSE),(VLOOKUP(CEILING($B62,10),$B$6:$R$116,COLUMN()-1,FALSE)-VLOOKUP(FLOOR($B62,10),$B$6:$R$116,COLUMN()-1,FALSE))/10+O61)</f>
        <v>50408165.005449988</v>
      </c>
      <c r="P62" s="21">
        <f>IF(MOD($B62,10)=0,VLOOKUP($B62,'[1]R5 Analysis'!$B$45:$X$58,15,FALSE),(VLOOKUP(CEILING($B62,10),$B$6:$R$116,COLUMN()-1,FALSE)-VLOOKUP(FLOOR($B62,10),$B$6:$R$116,COLUMN()-1,FALSE))/10+P61)</f>
        <v>722668.80784220668</v>
      </c>
      <c r="Q62" s="21">
        <f>IF(MOD($B62,10)=0,VLOOKUP($B62,'[1]R5 Analysis'!$B$45:$X$58,22,FALSE),(VLOOKUP(CEILING($B62,10),$B$6:$R$116,COLUMN()-1,FALSE)-VLOOKUP(FLOOR($B62,10),$B$6:$R$116,COLUMN()-1,FALSE))/10+Q61)</f>
        <v>300017.9978265306</v>
      </c>
      <c r="R62" s="21">
        <f>IF(MOD($B62,10)=0,VLOOKUP($B62,'[1]R6 Analysis'!$B$45:$X$58,8,FALSE),(VLOOKUP(CEILING($B62,10),$B$6:$R$116,COLUMN()-1,FALSE)-VLOOKUP(FLOOR($B62,10),$B$6:$R$116,COLUMN()-1,FALSE))/10+R61)</f>
        <v>2875529.0510499999</v>
      </c>
      <c r="S62" s="21">
        <f>IF(MOD($B62,10)=0,VLOOKUP($B62,'[1]R6 Analysis'!$B$45:$X$58,15,FALSE),(VLOOKUP(CEILING($B62,10),$B$6:$T$116,COLUMN()-1,FALSE)-VLOOKUP(FLOOR($B62,10),$B$6:$T$116,COLUMN()-1,FALSE))/10+S61)</f>
        <v>352215.79190000001</v>
      </c>
      <c r="T62" s="21">
        <f>IF(MOD($B62,10)=0,VLOOKUP($B62,'[1]R6 Analysis'!$B$45:$X$58,22,FALSE),(VLOOKUP(CEILING($B62,10),$B$6:$T$116,COLUMN()-1,FALSE)-VLOOKUP(FLOOR($B62,10),$B$6:$T$116,COLUMN()-1,FALSE))/10+T61)</f>
        <v>193499.19272949148</v>
      </c>
      <c r="U62" s="21">
        <f t="shared" si="40"/>
        <v>373722445.58882916</v>
      </c>
      <c r="V62" s="10">
        <f>HLOOKUP(V$5,$AC$1:$AF$3,2,FALSE)*INDEX('Pop and Housing Units'!$J$4:$Q$115,MATCH('Relocation Components'!$B62,'Pop and Housing Units'!$Q$4:$Q$115,0),MATCH('Relocation Components'!V$4,'Pop and Housing Units'!$J$4:$Q$4,0))*HLOOKUP(V$4,$V$1:$AA$2,2,FALSE)*'Number of Hazard Events'!C62*HLOOKUP(V$4,Assumptions!$B$2:$H$3,2,FALSE)</f>
        <v>2766634646.8610501</v>
      </c>
      <c r="W62" s="10">
        <f>HLOOKUP(W$5,$AC$1:$AF$3,2,FALSE)*INDEX('Pop and Housing Units'!$J$4:$Q$115,MATCH('Relocation Components'!$B62,'Pop and Housing Units'!$Q$4:$Q$115,0),MATCH('Relocation Components'!W$4,'Pop and Housing Units'!$J$4:$Q$4,0))*HLOOKUP(W$4,$V$1:$AA$2,2,FALSE)*'Number of Hazard Events'!D62*HLOOKUP(W$4,Assumptions!$B$2:$H$3,2,FALSE)</f>
        <v>881280343.2985183</v>
      </c>
      <c r="X62" s="10">
        <f>HLOOKUP(X$5,$AC$1:$AF$3,2,FALSE)*INDEX('Pop and Housing Units'!$J$4:$Q$115,MATCH('Relocation Components'!$B62,'Pop and Housing Units'!$Q$4:$Q$115,0),MATCH('Relocation Components'!X$4,'Pop and Housing Units'!$J$4:$Q$4,0))*HLOOKUP(X$4,$V$1:$AA$2,2,FALSE)*'Number of Hazard Events'!E62*HLOOKUP(X$4,Assumptions!$B$2:$H$3,2,FALSE)</f>
        <v>0</v>
      </c>
      <c r="Y62" s="10">
        <f>HLOOKUP(Y$5,$AC$1:$AF$3,2,FALSE)*INDEX('Pop and Housing Units'!$J$4:$Q$115,MATCH('Relocation Components'!$B62,'Pop and Housing Units'!$Q$4:$Q$115,0),MATCH('Relocation Components'!Y$4,'Pop and Housing Units'!$J$4:$Q$4,0))*HLOOKUP(Y$4,$V$1:$AA$2,2,FALSE)*'Number of Hazard Events'!F62*HLOOKUP(Y$4,Assumptions!$B$2:$H$3,2,FALSE)</f>
        <v>3184032516.8925009</v>
      </c>
      <c r="Z62" s="10">
        <f>HLOOKUP(Z$5,$AC$1:$AF$3,2,FALSE)*INDEX('Pop and Housing Units'!$J$4:$Q$115,MATCH('Relocation Components'!$B62,'Pop and Housing Units'!$Q$4:$Q$115,0),MATCH('Relocation Components'!Z$4,'Pop and Housing Units'!$J$4:$Q$4,0))*HLOOKUP(Z$4,$V$1:$AA$2,2,FALSE)*'Number of Hazard Events'!G62*HLOOKUP(Z$4,Assumptions!$B$2:$H$3,2,FALSE)</f>
        <v>924259502.52108228</v>
      </c>
      <c r="AA62" s="10">
        <f>HLOOKUP(AA$5,$AC$1:$AF$3,2,FALSE)*INDEX('Pop and Housing Units'!$J$4:$Q$115,MATCH('Relocation Components'!$B62,'Pop and Housing Units'!$Q$4:$Q$115,0),MATCH('Relocation Components'!AA$4,'Pop and Housing Units'!$J$4:$Q$4,0))*HLOOKUP(AA$4,$V$1:$AA$2,2,FALSE)*'Number of Hazard Events'!H62*HLOOKUP(AA$4,Assumptions!$B$2:$H$3,2,FALSE)</f>
        <v>0</v>
      </c>
      <c r="AB62" s="10">
        <f>HLOOKUP(AB$5,$AC$1:$AF$3,2,FALSE)*INDEX('Pop and Housing Units'!$J$4:$Q$115,MATCH('Relocation Components'!$B62,'Pop and Housing Units'!$Q$4:$Q$115,0),MATCH('Relocation Components'!AB$4,'Pop and Housing Units'!$J$4:$Q$4,0))*HLOOKUP(AB$4,$V$1:$AA$2,2,FALSE)*'Number of Hazard Events'!I62*HLOOKUP(AB$4,Assumptions!$B$2:$H$3,2,FALSE)</f>
        <v>7253228104.4591484</v>
      </c>
      <c r="AC62" s="10">
        <f>HLOOKUP(AC$5,$AC$1:$AF$3,2,FALSE)*INDEX('Pop and Housing Units'!$J$4:$Q$115,MATCH('Relocation Components'!$B62,'Pop and Housing Units'!$Q$4:$Q$115,0),MATCH('Relocation Components'!AC$4,'Pop and Housing Units'!$J$4:$Q$4,0))*HLOOKUP(AC$4,$V$1:$AA$2,2,FALSE)*'Number of Hazard Events'!J62*HLOOKUP(AC$4,Assumptions!$B$2:$H$3,2,FALSE)</f>
        <v>1495168784.4794691</v>
      </c>
      <c r="AD62" s="10">
        <f>HLOOKUP(AD$5,$AC$1:$AF$3,2,FALSE)*INDEX('Pop and Housing Units'!$J$4:$Q$115,MATCH('Relocation Components'!$B62,'Pop and Housing Units'!$Q$4:$Q$115,0),MATCH('Relocation Components'!AD$4,'Pop and Housing Units'!$J$4:$Q$4,0))*HLOOKUP(AD$4,$V$1:$AA$2,2,FALSE)*'Number of Hazard Events'!K62*HLOOKUP(AD$4,Assumptions!$B$2:$H$3,2,FALSE)</f>
        <v>0</v>
      </c>
      <c r="AE62" s="10">
        <f>HLOOKUP(AE$5,$AC$1:$AF$3,2,FALSE)*INDEX('Pop and Housing Units'!$J$4:$Q$115,MATCH('Relocation Components'!$B62,'Pop and Housing Units'!$Q$4:$Q$115,0),MATCH('Relocation Components'!AE$4,'Pop and Housing Units'!$J$4:$Q$4,0))*HLOOKUP(AE$4,$V$1:$AA$2,2,FALSE)*'Number of Hazard Events'!L62*HLOOKUP(AE$4,Assumptions!$B$2:$H$3,2,FALSE)</f>
        <v>113921742.73128247</v>
      </c>
      <c r="AF62" s="10">
        <f>HLOOKUP(AF$5,$AC$1:$AF$3,2,FALSE)*INDEX('Pop and Housing Units'!$J$4:$Q$115,MATCH('Relocation Components'!$B62,'Pop and Housing Units'!$Q$4:$Q$115,0),MATCH('Relocation Components'!AF$4,'Pop and Housing Units'!$J$4:$Q$4,0))*HLOOKUP(AF$4,$V$1:$AA$2,2,FALSE)*'Number of Hazard Events'!M62*HLOOKUP(AF$4,Assumptions!$B$2:$H$3,2,FALSE)</f>
        <v>39294044.369192056</v>
      </c>
      <c r="AG62" s="10">
        <f>HLOOKUP(AG$5,$AC$1:$AF$3,2,FALSE)*INDEX('Pop and Housing Units'!$J$4:$Q$115,MATCH('Relocation Components'!$B62,'Pop and Housing Units'!$Q$4:$Q$115,0),MATCH('Relocation Components'!AG$4,'Pop and Housing Units'!$J$4:$Q$4,0))*HLOOKUP(AG$4,$V$1:$AA$2,2,FALSE)*'Number of Hazard Events'!N62*HLOOKUP(AG$4,Assumptions!$B$2:$H$3,2,FALSE)</f>
        <v>0</v>
      </c>
      <c r="AH62" s="10">
        <f>HLOOKUP(AH$5,$AC$1:$AF$3,2,FALSE)*INDEX('Pop and Housing Units'!$J$4:$Q$115,MATCH('Relocation Components'!$B62,'Pop and Housing Units'!$Q$4:$Q$115,0),MATCH('Relocation Components'!AH$4,'Pop and Housing Units'!$J$4:$Q$4,0))*HLOOKUP(AH$4,$V$1:$AA$2,2,FALSE)*'Number of Hazard Events'!O62*HLOOKUP(AH$4,Assumptions!$B$2:$H$3,2,FALSE)</f>
        <v>117079046.63394901</v>
      </c>
      <c r="AI62" s="10">
        <f>HLOOKUP(AI$5,$AC$1:$AF$3,2,FALSE)*INDEX('Pop and Housing Units'!$J$4:$Q$115,MATCH('Relocation Components'!$B62,'Pop and Housing Units'!$Q$4:$Q$115,0),MATCH('Relocation Components'!AI$4,'Pop and Housing Units'!$J$4:$Q$4,0))*HLOOKUP(AI$4,$V$1:$AA$2,2,FALSE)*'Number of Hazard Events'!P62*HLOOKUP(AI$4,Assumptions!$B$2:$H$3,2,FALSE)</f>
        <v>42104019.827981018</v>
      </c>
      <c r="AJ62" s="10">
        <f>HLOOKUP(AJ$5,$AC$1:$AF$3,2,FALSE)*INDEX('Pop and Housing Units'!$J$4:$Q$115,MATCH('Relocation Components'!$B62,'Pop and Housing Units'!$Q$4:$Q$115,0),MATCH('Relocation Components'!AJ$4,'Pop and Housing Units'!$J$4:$Q$4,0))*HLOOKUP(AJ$4,$V$1:$AA$2,2,FALSE)*'Number of Hazard Events'!Q62*HLOOKUP(AJ$4,Assumptions!$B$2:$H$3,2,FALSE)</f>
        <v>0</v>
      </c>
      <c r="AK62" s="10">
        <f>HLOOKUP(AK$5,$AC$1:$AF$3,2,FALSE)*INDEX('Pop and Housing Units'!$J$4:$Q$115,MATCH('Relocation Components'!$B62,'Pop and Housing Units'!$Q$4:$Q$115,0),MATCH('Relocation Components'!AK$4,'Pop and Housing Units'!$J$4:$Q$4,0))*HLOOKUP(AK$4,$V$1:$AA$2,2,FALSE)*'Number of Hazard Events'!R62*HLOOKUP(AK$4,Assumptions!$B$2:$H$3,2,FALSE)</f>
        <v>21968663.662668142</v>
      </c>
      <c r="AL62" s="10">
        <f>HLOOKUP(AL$5,$AC$1:$AF$3,2,FALSE)*INDEX('Pop and Housing Units'!$J$4:$Q$115,MATCH('Relocation Components'!$B62,'Pop and Housing Units'!$Q$4:$Q$115,0),MATCH('Relocation Components'!AL$4,'Pop and Housing Units'!$J$4:$Q$4,0))*HLOOKUP(AL$4,$V$1:$AA$2,2,FALSE)*'Number of Hazard Events'!S62*HLOOKUP(AL$4,Assumptions!$B$2:$H$3,2,FALSE)</f>
        <v>6179817.6612859741</v>
      </c>
      <c r="AM62" s="10">
        <f>HLOOKUP(AM$5,$AC$1:$AF$3,2,FALSE)*INDEX('Pop and Housing Units'!$J$4:$Q$115,MATCH('Relocation Components'!$B62,'Pop and Housing Units'!$Q$4:$Q$115,0),MATCH('Relocation Components'!AM$4,'Pop and Housing Units'!$J$4:$Q$4,0))*HLOOKUP(AM$4,$V$1:$AA$2,2,FALSE)*'Number of Hazard Events'!T62*HLOOKUP(AM$4,Assumptions!$B$2:$H$3,2,FALSE)</f>
        <v>0</v>
      </c>
      <c r="AN62" s="21">
        <f t="shared" si="44"/>
        <v>16845151233.398129</v>
      </c>
      <c r="AO62" s="21">
        <f t="shared" si="45"/>
        <v>1244985591.0874727</v>
      </c>
      <c r="AP62" s="21">
        <f t="shared" si="46"/>
        <v>396576154.48433322</v>
      </c>
      <c r="AQ62" s="21">
        <f t="shared" si="47"/>
        <v>0</v>
      </c>
      <c r="AR62" s="21">
        <f t="shared" si="48"/>
        <v>1432814632.6016254</v>
      </c>
      <c r="AS62" s="21">
        <f t="shared" si="49"/>
        <v>415916776.13448703</v>
      </c>
      <c r="AT62" s="21">
        <f t="shared" si="50"/>
        <v>0</v>
      </c>
      <c r="AU62" s="21">
        <f t="shared" si="51"/>
        <v>3263952647.0066171</v>
      </c>
      <c r="AV62" s="21">
        <f t="shared" si="52"/>
        <v>672825953.01576114</v>
      </c>
      <c r="AW62" s="21">
        <f t="shared" si="53"/>
        <v>0</v>
      </c>
      <c r="AX62" s="21">
        <f t="shared" si="54"/>
        <v>51264784.229077116</v>
      </c>
      <c r="AY62" s="21">
        <f t="shared" si="55"/>
        <v>17682319.966136426</v>
      </c>
      <c r="AZ62" s="21">
        <f t="shared" si="56"/>
        <v>0</v>
      </c>
      <c r="BA62" s="21">
        <f t="shared" si="57"/>
        <v>52685570.985277057</v>
      </c>
      <c r="BB62" s="21">
        <f t="shared" si="58"/>
        <v>18946808.922591459</v>
      </c>
      <c r="BC62" s="21">
        <f t="shared" si="59"/>
        <v>0</v>
      </c>
      <c r="BD62" s="21">
        <f t="shared" si="60"/>
        <v>9885898.6482006647</v>
      </c>
      <c r="BE62" s="21">
        <f t="shared" si="61"/>
        <v>2780917.9475786886</v>
      </c>
      <c r="BF62" s="21">
        <f t="shared" si="62"/>
        <v>0</v>
      </c>
      <c r="BG62" s="21">
        <f t="shared" si="63"/>
        <v>7580318055.0291576</v>
      </c>
      <c r="BI62" s="21">
        <f t="shared" si="64"/>
        <v>4034238341.7531881</v>
      </c>
      <c r="BJ62" s="21">
        <f t="shared" si="65"/>
        <v>1281393580.89819</v>
      </c>
      <c r="BK62" s="21">
        <f t="shared" si="66"/>
        <v>740612.38490864169</v>
      </c>
      <c r="BL62" s="21">
        <f t="shared" si="67"/>
        <v>4837295054.8457451</v>
      </c>
      <c r="BM62" s="21">
        <f t="shared" si="68"/>
        <v>1347097830.8291507</v>
      </c>
      <c r="BN62" s="21">
        <f t="shared" si="69"/>
        <v>1423761.4059234567</v>
      </c>
      <c r="BO62" s="21">
        <f t="shared" si="70"/>
        <v>10553224629.016836</v>
      </c>
      <c r="BP62" s="21">
        <f t="shared" si="71"/>
        <v>2170489388.78403</v>
      </c>
      <c r="BQ62" s="21">
        <f t="shared" si="72"/>
        <v>952219.63258378347</v>
      </c>
      <c r="BR62" s="21">
        <f t="shared" si="73"/>
        <v>187728231.78753456</v>
      </c>
      <c r="BS62" s="21">
        <f t="shared" si="74"/>
        <v>57816816.558747068</v>
      </c>
      <c r="BT62" s="21">
        <f t="shared" si="75"/>
        <v>308425.98294595082</v>
      </c>
      <c r="BU62" s="21">
        <f t="shared" si="76"/>
        <v>220172782.62467605</v>
      </c>
      <c r="BV62" s="21">
        <f t="shared" si="77"/>
        <v>61773497.558414683</v>
      </c>
      <c r="BW62" s="21">
        <f t="shared" si="78"/>
        <v>300017.9978265306</v>
      </c>
      <c r="BX62" s="21">
        <f t="shared" si="79"/>
        <v>34730091.361918807</v>
      </c>
      <c r="BY62" s="21">
        <f t="shared" si="80"/>
        <v>9312951.4007646628</v>
      </c>
      <c r="BZ62" s="21">
        <f t="shared" si="81"/>
        <v>193499.19272949148</v>
      </c>
    </row>
    <row r="63" spans="1:78">
      <c r="A63">
        <f t="shared" si="43"/>
        <v>0.02</v>
      </c>
      <c r="B63" s="18">
        <f t="shared" si="41"/>
        <v>2077</v>
      </c>
      <c r="C63" s="21">
        <f>IF(MOD($B63,10)=0,VLOOKUP($B63,'[1]R1 Analysis'!$B$45:$X$58,23,FALSE),(VLOOKUP(CEILING($B63,10),$B$6:$R$116,COLUMN()-1,FALSE)-VLOOKUP(FLOOR($B63,10),$B$6:$R$116,COLUMN()-1,FALSE))/10+C62)</f>
        <v>22552253.985587716</v>
      </c>
      <c r="D63" s="21">
        <f>IF(MOD($B63,10)=0,VLOOKUP($B63,'[1]R1 Analysis'!$B$45:$X$58,15,FALSE),(VLOOKUP(CEILING($B63,10),$B$6:$R$116,COLUMN()-1,FALSE)-VLOOKUP(FLOOR($B63,10),$B$6:$R$116,COLUMN()-1,FALSE))/10+D62)</f>
        <v>3526657.6292000525</v>
      </c>
      <c r="E63" s="21">
        <f>IF(MOD($B63,10)=0,VLOOKUP($B63,'[1]R1 Analysis'!$B$45:$X$58,22,FALSE),(VLOOKUP(CEILING($B63,10),$B$6:$R$116,COLUMN()-1,FALSE)-VLOOKUP(FLOOR($B63,10),$B$6:$R$116,COLUMN()-1,FALSE))/10+E62)</f>
        <v>738412.17985843588</v>
      </c>
      <c r="F63" s="21">
        <f>IF(MOD($B63,10)=0,VLOOKUP($B63,'[1]R2 Analysis'!$B$45:$X$58,8,FALSE),(VLOOKUP(CEILING($B63,10),$B$6:$R$116,COLUMN()-1,FALSE)-VLOOKUP(FLOOR($B63,10),$B$6:$R$116,COLUMN()-1,FALSE))/10+F62)</f>
        <v>219782640.07180944</v>
      </c>
      <c r="G63" s="21">
        <f>IF(MOD($B63,10)=0,VLOOKUP($B63,'[1]R2 Analysis'!$B$45:$X$58,15,FALSE),(VLOOKUP(CEILING($B63,10),$B$6:$R$116,COLUMN()-1,FALSE)-VLOOKUP(FLOOR($B63,10),$B$6:$R$116,COLUMN()-1,FALSE))/10+G62)</f>
        <v>6901101.1001860453</v>
      </c>
      <c r="H63" s="21">
        <f>IF(MOD($B63,10)=0,VLOOKUP($B63,'[1]R2 Analysis'!$B$45:$X$58,22,FALSE),(VLOOKUP(CEILING($B63,10),$B$6:$R$116,COLUMN()-1,FALSE)-VLOOKUP(FLOOR($B63,10),$B$6:$R$116,COLUMN()-1,FALSE))/10+H62)</f>
        <v>1419528.2275228393</v>
      </c>
      <c r="I63" s="21">
        <f>IF(MOD($B63,10)=0,VLOOKUP($B63,'[1]R3 Analysis'!$B$45:$X$58,8,FALSE),(VLOOKUP(CEILING($B63,10),$B$6:$R$116,COLUMN()-1,FALSE)-VLOOKUP(FLOOR($B63,10),$B$6:$R$116,COLUMN()-1,FALSE))/10+I62)</f>
        <v>35937823.122400016</v>
      </c>
      <c r="J63" s="21">
        <f>IF(MOD($B63,10)=0,VLOOKUP($B63,'[1]R3 Analysis'!$B$45:$X$58,15,FALSE),(VLOOKUP(CEILING($B63,10),$B$6:$R$116,COLUMN()-1,FALSE)-VLOOKUP(FLOOR($B63,10),$B$6:$R$116,COLUMN()-1,FALSE))/10+J62)</f>
        <v>2487222.7115999986</v>
      </c>
      <c r="K63" s="21">
        <f>IF(MOD($B63,10)=0,VLOOKUP($B63,'[1]R3 Analysis'!$B$45:$X$58,22,FALSE),(VLOOKUP(CEILING($B63,10),$B$6:$R$116,COLUMN()-1,FALSE)-VLOOKUP(FLOOR($B63,10),$B$6:$R$116,COLUMN()-1,FALSE))/10+K62)</f>
        <v>949385.31746036001</v>
      </c>
      <c r="L63" s="21">
        <f>IF(MOD($B63,10)=0,VLOOKUP($B63,'[1]R4 Analysis'!$B$45:$X$58,8,FALSE),(VLOOKUP(CEILING($B63,10),$B$6:$R$116,COLUMN()-1,FALSE)-VLOOKUP(FLOOR($B63,10),$B$6:$R$116,COLUMN()-1,FALSE))/10+L62)</f>
        <v>22474644.931811541</v>
      </c>
      <c r="M63" s="21">
        <f>IF(MOD($B63,10)=0,VLOOKUP($B63,'[1]R4 Analysis'!$B$45:$X$58,15,FALSE),(VLOOKUP(CEILING($B63,10),$B$6:$R$116,COLUMN()-1,FALSE)-VLOOKUP(FLOOR($B63,10),$B$6:$R$116,COLUMN()-1,FALSE))/10+M62)</f>
        <v>837966.90388161642</v>
      </c>
      <c r="N63" s="21">
        <f>IF(MOD($B63,10)=0,VLOOKUP($B63,'[1]R4 Analysis'!$B$45:$X$58,22,FALSE),(VLOOKUP(CEILING($B63,10),$B$6:$R$116,COLUMN()-1,FALSE)-VLOOKUP(FLOOR($B63,10),$B$6:$R$116,COLUMN()-1,FALSE))/10+N62)</f>
        <v>307506.66967534117</v>
      </c>
      <c r="O63" s="21">
        <f>IF(MOD($B63,10)=0,VLOOKUP($B63,'[1]R5 Analysis'!$B$45:$X$58,8,FALSE),(VLOOKUP(CEILING($B63,10),$B$6:$R$116,COLUMN()-1,FALSE)-VLOOKUP(FLOOR($B63,10),$B$6:$R$116,COLUMN()-1,FALSE))/10+O62)</f>
        <v>50262015.871274985</v>
      </c>
      <c r="P63" s="21">
        <f>IF(MOD($B63,10)=0,VLOOKUP($B63,'[1]R5 Analysis'!$B$45:$X$58,15,FALSE),(VLOOKUP(CEILING($B63,10),$B$6:$R$116,COLUMN()-1,FALSE)-VLOOKUP(FLOOR($B63,10),$B$6:$R$116,COLUMN()-1,FALSE))/10+P62)</f>
        <v>720497.19972717215</v>
      </c>
      <c r="Q63" s="21">
        <f>IF(MOD($B63,10)=0,VLOOKUP($B63,'[1]R5 Analysis'!$B$45:$X$58,22,FALSE),(VLOOKUP(CEILING($B63,10),$B$6:$R$116,COLUMN()-1,FALSE)-VLOOKUP(FLOOR($B63,10),$B$6:$R$116,COLUMN()-1,FALSE))/10+Q62)</f>
        <v>299126.3507908163</v>
      </c>
      <c r="R63" s="21">
        <f>IF(MOD($B63,10)=0,VLOOKUP($B63,'[1]R6 Analysis'!$B$45:$X$58,8,FALSE),(VLOOKUP(CEILING($B63,10),$B$6:$R$116,COLUMN()-1,FALSE)-VLOOKUP(FLOOR($B63,10),$B$6:$R$116,COLUMN()-1,FALSE))/10+R62)</f>
        <v>2867238.8107874999</v>
      </c>
      <c r="S63" s="21">
        <f>IF(MOD($B63,10)=0,VLOOKUP($B63,'[1]R6 Analysis'!$B$45:$X$58,15,FALSE),(VLOOKUP(CEILING($B63,10),$B$6:$T$116,COLUMN()-1,FALSE)-VLOOKUP(FLOOR($B63,10),$B$6:$T$116,COLUMN()-1,FALSE))/10+S62)</f>
        <v>351184.41330000001</v>
      </c>
      <c r="T63" s="21">
        <f>IF(MOD($B63,10)=0,VLOOKUP($B63,'[1]R6 Analysis'!$B$45:$X$58,22,FALSE),(VLOOKUP(CEILING($B63,10),$B$6:$T$116,COLUMN()-1,FALSE)-VLOOKUP(FLOOR($B63,10),$B$6:$T$116,COLUMN()-1,FALSE))/10+T62)</f>
        <v>192925.97255525418</v>
      </c>
      <c r="U63" s="21">
        <f t="shared" si="40"/>
        <v>372608131.46942919</v>
      </c>
      <c r="V63" s="10">
        <f>HLOOKUP(V$5,$AC$1:$AF$3,2,FALSE)*INDEX('Pop and Housing Units'!$J$4:$Q$115,MATCH('Relocation Components'!$B63,'Pop and Housing Units'!$Q$4:$Q$115,0),MATCH('Relocation Components'!V$4,'Pop and Housing Units'!$J$4:$Q$4,0))*HLOOKUP(V$4,$V$1:$AA$2,2,FALSE)*'Number of Hazard Events'!C63*HLOOKUP(V$4,Assumptions!$B$2:$H$3,2,FALSE)</f>
        <v>2867715446.8097982</v>
      </c>
      <c r="W63" s="10">
        <f>HLOOKUP(W$5,$AC$1:$AF$3,2,FALSE)*INDEX('Pop and Housing Units'!$J$4:$Q$115,MATCH('Relocation Components'!$B63,'Pop and Housing Units'!$Q$4:$Q$115,0),MATCH('Relocation Components'!W$4,'Pop and Housing Units'!$J$4:$Q$4,0))*HLOOKUP(W$4,$V$1:$AA$2,2,FALSE)*'Number of Hazard Events'!D63*HLOOKUP(W$4,Assumptions!$B$2:$H$3,2,FALSE)</f>
        <v>913436841.08707941</v>
      </c>
      <c r="X63" s="10">
        <f>HLOOKUP(X$5,$AC$1:$AF$3,2,FALSE)*INDEX('Pop and Housing Units'!$J$4:$Q$115,MATCH('Relocation Components'!$B63,'Pop and Housing Units'!$Q$4:$Q$115,0),MATCH('Relocation Components'!X$4,'Pop and Housing Units'!$J$4:$Q$4,0))*HLOOKUP(X$4,$V$1:$AA$2,2,FALSE)*'Number of Hazard Events'!E63*HLOOKUP(X$4,Assumptions!$B$2:$H$3,2,FALSE)</f>
        <v>0</v>
      </c>
      <c r="Y63" s="10">
        <f>HLOOKUP(Y$5,$AC$1:$AF$3,2,FALSE)*INDEX('Pop and Housing Units'!$J$4:$Q$115,MATCH('Relocation Components'!$B63,'Pop and Housing Units'!$Q$4:$Q$115,0),MATCH('Relocation Components'!Y$4,'Pop and Housing Units'!$J$4:$Q$4,0))*HLOOKUP(Y$4,$V$1:$AA$2,2,FALSE)*'Number of Hazard Events'!F63*HLOOKUP(Y$4,Assumptions!$B$2:$H$3,2,FALSE)</f>
        <v>3290321740.6687446</v>
      </c>
      <c r="Z63" s="10">
        <f>HLOOKUP(Z$5,$AC$1:$AF$3,2,FALSE)*INDEX('Pop and Housing Units'!$J$4:$Q$115,MATCH('Relocation Components'!$B63,'Pop and Housing Units'!$Q$4:$Q$115,0),MATCH('Relocation Components'!Z$4,'Pop and Housing Units'!$J$4:$Q$4,0))*HLOOKUP(Z$4,$V$1:$AA$2,2,FALSE)*'Number of Hazard Events'!G63*HLOOKUP(Z$4,Assumptions!$B$2:$H$3,2,FALSE)</f>
        <v>955173534.46655822</v>
      </c>
      <c r="AA63" s="10">
        <f>HLOOKUP(AA$5,$AC$1:$AF$3,2,FALSE)*INDEX('Pop and Housing Units'!$J$4:$Q$115,MATCH('Relocation Components'!$B63,'Pop and Housing Units'!$Q$4:$Q$115,0),MATCH('Relocation Components'!AA$4,'Pop and Housing Units'!$J$4:$Q$4,0))*HLOOKUP(AA$4,$V$1:$AA$2,2,FALSE)*'Number of Hazard Events'!H63*HLOOKUP(AA$4,Assumptions!$B$2:$H$3,2,FALSE)</f>
        <v>0</v>
      </c>
      <c r="AB63" s="10">
        <f>HLOOKUP(AB$5,$AC$1:$AF$3,2,FALSE)*INDEX('Pop and Housing Units'!$J$4:$Q$115,MATCH('Relocation Components'!$B63,'Pop and Housing Units'!$Q$4:$Q$115,0),MATCH('Relocation Components'!AB$4,'Pop and Housing Units'!$J$4:$Q$4,0))*HLOOKUP(AB$4,$V$1:$AA$2,2,FALSE)*'Number of Hazard Events'!I63*HLOOKUP(AB$4,Assumptions!$B$2:$H$3,2,FALSE)</f>
        <v>7517082248.3748026</v>
      </c>
      <c r="AC63" s="10">
        <f>HLOOKUP(AC$5,$AC$1:$AF$3,2,FALSE)*INDEX('Pop and Housing Units'!$J$4:$Q$115,MATCH('Relocation Components'!$B63,'Pop and Housing Units'!$Q$4:$Q$115,0),MATCH('Relocation Components'!AC$4,'Pop and Housing Units'!$J$4:$Q$4,0))*HLOOKUP(AC$4,$V$1:$AA$2,2,FALSE)*'Number of Hazard Events'!J63*HLOOKUP(AC$4,Assumptions!$B$2:$H$3,2,FALSE)</f>
        <v>1549504188.0961039</v>
      </c>
      <c r="AD63" s="10">
        <f>HLOOKUP(AD$5,$AC$1:$AF$3,2,FALSE)*INDEX('Pop and Housing Units'!$J$4:$Q$115,MATCH('Relocation Components'!$B63,'Pop and Housing Units'!$Q$4:$Q$115,0),MATCH('Relocation Components'!AD$4,'Pop and Housing Units'!$J$4:$Q$4,0))*HLOOKUP(AD$4,$V$1:$AA$2,2,FALSE)*'Number of Hazard Events'!K63*HLOOKUP(AD$4,Assumptions!$B$2:$H$3,2,FALSE)</f>
        <v>0</v>
      </c>
      <c r="AE63" s="10">
        <f>HLOOKUP(AE$5,$AC$1:$AF$3,2,FALSE)*INDEX('Pop and Housing Units'!$J$4:$Q$115,MATCH('Relocation Components'!$B63,'Pop and Housing Units'!$Q$4:$Q$115,0),MATCH('Relocation Components'!AE$4,'Pop and Housing Units'!$J$4:$Q$4,0))*HLOOKUP(AE$4,$V$1:$AA$2,2,FALSE)*'Number of Hazard Events'!L63*HLOOKUP(AE$4,Assumptions!$B$2:$H$3,2,FALSE)</f>
        <v>114243970.2478864</v>
      </c>
      <c r="AF63" s="10">
        <f>HLOOKUP(AF$5,$AC$1:$AF$3,2,FALSE)*INDEX('Pop and Housing Units'!$J$4:$Q$115,MATCH('Relocation Components'!$B63,'Pop and Housing Units'!$Q$4:$Q$115,0),MATCH('Relocation Components'!AF$4,'Pop and Housing Units'!$J$4:$Q$4,0))*HLOOKUP(AF$4,$V$1:$AA$2,2,FALSE)*'Number of Hazard Events'!M63*HLOOKUP(AF$4,Assumptions!$B$2:$H$3,2,FALSE)</f>
        <v>39405891.186952136</v>
      </c>
      <c r="AG63" s="10">
        <f>HLOOKUP(AG$5,$AC$1:$AF$3,2,FALSE)*INDEX('Pop and Housing Units'!$J$4:$Q$115,MATCH('Relocation Components'!$B63,'Pop and Housing Units'!$Q$4:$Q$115,0),MATCH('Relocation Components'!AG$4,'Pop and Housing Units'!$J$4:$Q$4,0))*HLOOKUP(AG$4,$V$1:$AA$2,2,FALSE)*'Number of Hazard Events'!N63*HLOOKUP(AG$4,Assumptions!$B$2:$H$3,2,FALSE)</f>
        <v>0</v>
      </c>
      <c r="AH63" s="10">
        <f>HLOOKUP(AH$5,$AC$1:$AF$3,2,FALSE)*INDEX('Pop and Housing Units'!$J$4:$Q$115,MATCH('Relocation Components'!$B63,'Pop and Housing Units'!$Q$4:$Q$115,0),MATCH('Relocation Components'!AH$4,'Pop and Housing Units'!$J$4:$Q$4,0))*HLOOKUP(AH$4,$V$1:$AA$2,2,FALSE)*'Number of Hazard Events'!O63*HLOOKUP(AH$4,Assumptions!$B$2:$H$3,2,FALSE)</f>
        <v>117466341.32650012</v>
      </c>
      <c r="AI63" s="10">
        <f>HLOOKUP(AI$5,$AC$1:$AF$3,2,FALSE)*INDEX('Pop and Housing Units'!$J$4:$Q$115,MATCH('Relocation Components'!$B63,'Pop and Housing Units'!$Q$4:$Q$115,0),MATCH('Relocation Components'!AI$4,'Pop and Housing Units'!$J$4:$Q$4,0))*HLOOKUP(AI$4,$V$1:$AA$2,2,FALSE)*'Number of Hazard Events'!P63*HLOOKUP(AI$4,Assumptions!$B$2:$H$3,2,FALSE)</f>
        <v>42238822.126999222</v>
      </c>
      <c r="AJ63" s="10">
        <f>HLOOKUP(AJ$5,$AC$1:$AF$3,2,FALSE)*INDEX('Pop and Housing Units'!$J$4:$Q$115,MATCH('Relocation Components'!$B63,'Pop and Housing Units'!$Q$4:$Q$115,0),MATCH('Relocation Components'!AJ$4,'Pop and Housing Units'!$J$4:$Q$4,0))*HLOOKUP(AJ$4,$V$1:$AA$2,2,FALSE)*'Number of Hazard Events'!Q63*HLOOKUP(AJ$4,Assumptions!$B$2:$H$3,2,FALSE)</f>
        <v>0</v>
      </c>
      <c r="AK63" s="10">
        <f>HLOOKUP(AK$5,$AC$1:$AF$3,2,FALSE)*INDEX('Pop and Housing Units'!$J$4:$Q$115,MATCH('Relocation Components'!$B63,'Pop and Housing Units'!$Q$4:$Q$115,0),MATCH('Relocation Components'!AK$4,'Pop and Housing Units'!$J$4:$Q$4,0))*HLOOKUP(AK$4,$V$1:$AA$2,2,FALSE)*'Number of Hazard Events'!R63*HLOOKUP(AK$4,Assumptions!$B$2:$H$3,2,FALSE)</f>
        <v>22124107.116105661</v>
      </c>
      <c r="AL63" s="10">
        <f>HLOOKUP(AL$5,$AC$1:$AF$3,2,FALSE)*INDEX('Pop and Housing Units'!$J$4:$Q$115,MATCH('Relocation Components'!$B63,'Pop and Housing Units'!$Q$4:$Q$115,0),MATCH('Relocation Components'!AL$4,'Pop and Housing Units'!$J$4:$Q$4,0))*HLOOKUP(AL$4,$V$1:$AA$2,2,FALSE)*'Number of Hazard Events'!S63*HLOOKUP(AL$4,Assumptions!$B$2:$H$3,2,FALSE)</f>
        <v>6223261.8529813951</v>
      </c>
      <c r="AM63" s="10">
        <f>HLOOKUP(AM$5,$AC$1:$AF$3,2,FALSE)*INDEX('Pop and Housing Units'!$J$4:$Q$115,MATCH('Relocation Components'!$B63,'Pop and Housing Units'!$Q$4:$Q$115,0),MATCH('Relocation Components'!AM$4,'Pop and Housing Units'!$J$4:$Q$4,0))*HLOOKUP(AM$4,$V$1:$AA$2,2,FALSE)*'Number of Hazard Events'!T63*HLOOKUP(AM$4,Assumptions!$B$2:$H$3,2,FALSE)</f>
        <v>0</v>
      </c>
      <c r="AN63" s="21">
        <f t="shared" si="44"/>
        <v>17434936393.360508</v>
      </c>
      <c r="AO63" s="21">
        <f t="shared" si="45"/>
        <v>1290471951.0644093</v>
      </c>
      <c r="AP63" s="21">
        <f t="shared" si="46"/>
        <v>411046578.48918575</v>
      </c>
      <c r="AQ63" s="21">
        <f t="shared" si="47"/>
        <v>0</v>
      </c>
      <c r="AR63" s="21">
        <f t="shared" si="48"/>
        <v>1480644783.300935</v>
      </c>
      <c r="AS63" s="21">
        <f t="shared" si="49"/>
        <v>429828090.50995123</v>
      </c>
      <c r="AT63" s="21">
        <f t="shared" si="50"/>
        <v>0</v>
      </c>
      <c r="AU63" s="21">
        <f t="shared" si="51"/>
        <v>3382687011.768661</v>
      </c>
      <c r="AV63" s="21">
        <f t="shared" si="52"/>
        <v>697276884.64324677</v>
      </c>
      <c r="AW63" s="21">
        <f t="shared" si="53"/>
        <v>0</v>
      </c>
      <c r="AX63" s="21">
        <f t="shared" si="54"/>
        <v>51409786.611548886</v>
      </c>
      <c r="AY63" s="21">
        <f t="shared" si="55"/>
        <v>17732651.034128461</v>
      </c>
      <c r="AZ63" s="21">
        <f t="shared" si="56"/>
        <v>0</v>
      </c>
      <c r="BA63" s="21">
        <f t="shared" si="57"/>
        <v>52859853.596925057</v>
      </c>
      <c r="BB63" s="21">
        <f t="shared" si="58"/>
        <v>19007469.957149651</v>
      </c>
      <c r="BC63" s="21">
        <f t="shared" si="59"/>
        <v>0</v>
      </c>
      <c r="BD63" s="21">
        <f t="shared" si="60"/>
        <v>9955848.202247547</v>
      </c>
      <c r="BE63" s="21">
        <f t="shared" si="61"/>
        <v>2800467.8338416279</v>
      </c>
      <c r="BF63" s="21">
        <f t="shared" si="62"/>
        <v>0</v>
      </c>
      <c r="BG63" s="21">
        <f t="shared" si="63"/>
        <v>7845721377.012229</v>
      </c>
      <c r="BI63" s="21">
        <f t="shared" si="64"/>
        <v>4180739651.8597951</v>
      </c>
      <c r="BJ63" s="21">
        <f t="shared" si="65"/>
        <v>1328010077.2054651</v>
      </c>
      <c r="BK63" s="21">
        <f t="shared" si="66"/>
        <v>738412.17985843588</v>
      </c>
      <c r="BL63" s="21">
        <f t="shared" si="67"/>
        <v>4990749164.0414896</v>
      </c>
      <c r="BM63" s="21">
        <f t="shared" si="68"/>
        <v>1391902726.0766957</v>
      </c>
      <c r="BN63" s="21">
        <f t="shared" si="69"/>
        <v>1419528.2275228393</v>
      </c>
      <c r="BO63" s="21">
        <f t="shared" si="70"/>
        <v>10935707083.265863</v>
      </c>
      <c r="BP63" s="21">
        <f t="shared" si="71"/>
        <v>2249268295.4509506</v>
      </c>
      <c r="BQ63" s="21">
        <f t="shared" si="72"/>
        <v>949385.31746036001</v>
      </c>
      <c r="BR63" s="21">
        <f t="shared" si="73"/>
        <v>188128401.79124683</v>
      </c>
      <c r="BS63" s="21">
        <f t="shared" si="74"/>
        <v>57976509.124962218</v>
      </c>
      <c r="BT63" s="21">
        <f t="shared" si="75"/>
        <v>307506.66967534117</v>
      </c>
      <c r="BU63" s="21">
        <f t="shared" si="76"/>
        <v>220588210.79470015</v>
      </c>
      <c r="BV63" s="21">
        <f t="shared" si="77"/>
        <v>61966789.283876039</v>
      </c>
      <c r="BW63" s="21">
        <f t="shared" si="78"/>
        <v>299126.3507908163</v>
      </c>
      <c r="BX63" s="21">
        <f t="shared" si="79"/>
        <v>34947194.129140705</v>
      </c>
      <c r="BY63" s="21">
        <f t="shared" si="80"/>
        <v>9374914.1001230236</v>
      </c>
      <c r="BZ63" s="21">
        <f t="shared" si="81"/>
        <v>192925.97255525418</v>
      </c>
    </row>
    <row r="64" spans="1:78">
      <c r="A64">
        <f t="shared" si="43"/>
        <v>0.02</v>
      </c>
      <c r="B64" s="18">
        <f t="shared" si="41"/>
        <v>2078</v>
      </c>
      <c r="C64" s="21">
        <f>IF(MOD($B64,10)=0,VLOOKUP($B64,'[1]R1 Analysis'!$B$45:$X$58,23,FALSE),(VLOOKUP(CEILING($B64,10),$B$6:$R$116,COLUMN()-1,FALSE)-VLOOKUP(FLOOR($B64,10),$B$6:$R$116,COLUMN()-1,FALSE))/10+C63)</f>
        <v>22486404.166509822</v>
      </c>
      <c r="D64" s="21">
        <f>IF(MOD($B64,10)=0,VLOOKUP($B64,'[1]R1 Analysis'!$B$45:$X$58,15,FALSE),(VLOOKUP(CEILING($B64,10),$B$6:$R$116,COLUMN()-1,FALSE)-VLOOKUP(FLOOR($B64,10),$B$6:$R$116,COLUMN()-1,FALSE))/10+D63)</f>
        <v>3516232.143061595</v>
      </c>
      <c r="E64" s="21">
        <f>IF(MOD($B64,10)=0,VLOOKUP($B64,'[1]R1 Analysis'!$B$45:$X$58,22,FALSE),(VLOOKUP(CEILING($B64,10),$B$6:$R$116,COLUMN()-1,FALSE)-VLOOKUP(FLOOR($B64,10),$B$6:$R$116,COLUMN()-1,FALSE))/10+E63)</f>
        <v>736211.97480823006</v>
      </c>
      <c r="F64" s="21">
        <f>IF(MOD($B64,10)=0,VLOOKUP($B64,'[1]R2 Analysis'!$B$45:$X$58,8,FALSE),(VLOOKUP(CEILING($B64,10),$B$6:$R$116,COLUMN()-1,FALSE)-VLOOKUP(FLOOR($B64,10),$B$6:$R$116,COLUMN()-1,FALSE))/10+F63)</f>
        <v>219117374.79199991</v>
      </c>
      <c r="G64" s="21">
        <f>IF(MOD($B64,10)=0,VLOOKUP($B64,'[1]R2 Analysis'!$B$45:$X$58,15,FALSE),(VLOOKUP(CEILING($B64,10),$B$6:$R$116,COLUMN()-1,FALSE)-VLOOKUP(FLOOR($B64,10),$B$6:$R$116,COLUMN()-1,FALSE))/10+G63)</f>
        <v>6880650.0267906962</v>
      </c>
      <c r="H64" s="21">
        <f>IF(MOD($B64,10)=0,VLOOKUP($B64,'[1]R2 Analysis'!$B$45:$X$58,22,FALSE),(VLOOKUP(CEILING($B64,10),$B$6:$R$116,COLUMN()-1,FALSE)-VLOOKUP(FLOOR($B64,10),$B$6:$R$116,COLUMN()-1,FALSE))/10+H63)</f>
        <v>1415295.049122222</v>
      </c>
      <c r="I64" s="21">
        <f>IF(MOD($B64,10)=0,VLOOKUP($B64,'[1]R3 Analysis'!$B$45:$X$58,8,FALSE),(VLOOKUP(CEILING($B64,10),$B$6:$R$116,COLUMN()-1,FALSE)-VLOOKUP(FLOOR($B64,10),$B$6:$R$116,COLUMN()-1,FALSE))/10+I63)</f>
        <v>35831768.69372905</v>
      </c>
      <c r="J64" s="21">
        <f>IF(MOD($B64,10)=0,VLOOKUP($B64,'[1]R3 Analysis'!$B$45:$X$58,15,FALSE),(VLOOKUP(CEILING($B64,10),$B$6:$R$116,COLUMN()-1,FALSE)-VLOOKUP(FLOOR($B64,10),$B$6:$R$116,COLUMN()-1,FALSE))/10+J63)</f>
        <v>2479794.1343999985</v>
      </c>
      <c r="K64" s="21">
        <f>IF(MOD($B64,10)=0,VLOOKUP($B64,'[1]R3 Analysis'!$B$45:$X$58,22,FALSE),(VLOOKUP(CEILING($B64,10),$B$6:$R$116,COLUMN()-1,FALSE)-VLOOKUP(FLOOR($B64,10),$B$6:$R$116,COLUMN()-1,FALSE))/10+K63)</f>
        <v>946551.00233693654</v>
      </c>
      <c r="L64" s="21">
        <f>IF(MOD($B64,10)=0,VLOOKUP($B64,'[1]R4 Analysis'!$B$45:$X$58,8,FALSE),(VLOOKUP(CEILING($B64,10),$B$6:$R$116,COLUMN()-1,FALSE)-VLOOKUP(FLOOR($B64,10),$B$6:$R$116,COLUMN()-1,FALSE))/10+L63)</f>
        <v>22407585.03644808</v>
      </c>
      <c r="M64" s="21">
        <f>IF(MOD($B64,10)=0,VLOOKUP($B64,'[1]R4 Analysis'!$B$45:$X$58,15,FALSE),(VLOOKUP(CEILING($B64,10),$B$6:$R$116,COLUMN()-1,FALSE)-VLOOKUP(FLOOR($B64,10),$B$6:$R$116,COLUMN()-1,FALSE))/10+M63)</f>
        <v>835481.58434464678</v>
      </c>
      <c r="N64" s="21">
        <f>IF(MOD($B64,10)=0,VLOOKUP($B64,'[1]R4 Analysis'!$B$45:$X$58,22,FALSE),(VLOOKUP(CEILING($B64,10),$B$6:$R$116,COLUMN()-1,FALSE)-VLOOKUP(FLOOR($B64,10),$B$6:$R$116,COLUMN()-1,FALSE))/10+N63)</f>
        <v>306587.35640473152</v>
      </c>
      <c r="O64" s="21">
        <f>IF(MOD($B64,10)=0,VLOOKUP($B64,'[1]R5 Analysis'!$B$45:$X$58,8,FALSE),(VLOOKUP(CEILING($B64,10),$B$6:$R$116,COLUMN()-1,FALSE)-VLOOKUP(FLOOR($B64,10),$B$6:$R$116,COLUMN()-1,FALSE))/10+O63)</f>
        <v>50115866.737099983</v>
      </c>
      <c r="P64" s="21">
        <f>IF(MOD($B64,10)=0,VLOOKUP($B64,'[1]R5 Analysis'!$B$45:$X$58,15,FALSE),(VLOOKUP(CEILING($B64,10),$B$6:$R$116,COLUMN()-1,FALSE)-VLOOKUP(FLOOR($B64,10),$B$6:$R$116,COLUMN()-1,FALSE))/10+P63)</f>
        <v>718325.59161213762</v>
      </c>
      <c r="Q64" s="21">
        <f>IF(MOD($B64,10)=0,VLOOKUP($B64,'[1]R5 Analysis'!$B$45:$X$58,22,FALSE),(VLOOKUP(CEILING($B64,10),$B$6:$R$116,COLUMN()-1,FALSE)-VLOOKUP(FLOOR($B64,10),$B$6:$R$116,COLUMN()-1,FALSE))/10+Q63)</f>
        <v>298234.703755102</v>
      </c>
      <c r="R64" s="21">
        <f>IF(MOD($B64,10)=0,VLOOKUP($B64,'[1]R6 Analysis'!$B$45:$X$58,8,FALSE),(VLOOKUP(CEILING($B64,10),$B$6:$R$116,COLUMN()-1,FALSE)-VLOOKUP(FLOOR($B64,10),$B$6:$R$116,COLUMN()-1,FALSE))/10+R63)</f>
        <v>2858948.5705249999</v>
      </c>
      <c r="S64" s="21">
        <f>IF(MOD($B64,10)=0,VLOOKUP($B64,'[1]R6 Analysis'!$B$45:$X$58,15,FALSE),(VLOOKUP(CEILING($B64,10),$B$6:$T$116,COLUMN()-1,FALSE)-VLOOKUP(FLOOR($B64,10),$B$6:$T$116,COLUMN()-1,FALSE))/10+S63)</f>
        <v>350153.03470000002</v>
      </c>
      <c r="T64" s="21">
        <f>IF(MOD($B64,10)=0,VLOOKUP($B64,'[1]R6 Analysis'!$B$45:$X$58,22,FALSE),(VLOOKUP(CEILING($B64,10),$B$6:$T$116,COLUMN()-1,FALSE)-VLOOKUP(FLOOR($B64,10),$B$6:$T$116,COLUMN()-1,FALSE))/10+T63)</f>
        <v>192352.75238101688</v>
      </c>
      <c r="U64" s="21">
        <f t="shared" si="40"/>
        <v>371493817.35002911</v>
      </c>
      <c r="V64" s="10">
        <f>HLOOKUP(V$5,$AC$1:$AF$3,2,FALSE)*INDEX('Pop and Housing Units'!$J$4:$Q$115,MATCH('Relocation Components'!$B64,'Pop and Housing Units'!$Q$4:$Q$115,0),MATCH('Relocation Components'!V$4,'Pop and Housing Units'!$J$4:$Q$4,0))*HLOOKUP(V$4,$V$1:$AA$2,2,FALSE)*'Number of Hazard Events'!C64*HLOOKUP(V$4,Assumptions!$B$2:$H$3,2,FALSE)</f>
        <v>2973600731.0176911</v>
      </c>
      <c r="W64" s="10">
        <f>HLOOKUP(W$5,$AC$1:$AF$3,2,FALSE)*INDEX('Pop and Housing Units'!$J$4:$Q$115,MATCH('Relocation Components'!$B64,'Pop and Housing Units'!$Q$4:$Q$115,0),MATCH('Relocation Components'!W$4,'Pop and Housing Units'!$J$4:$Q$4,0))*HLOOKUP(W$4,$V$1:$AA$2,2,FALSE)*'Number of Hazard Events'!D64*HLOOKUP(W$4,Assumptions!$B$2:$H$3,2,FALSE)</f>
        <v>947120425.14385641</v>
      </c>
      <c r="X64" s="10">
        <f>HLOOKUP(X$5,$AC$1:$AF$3,2,FALSE)*INDEX('Pop and Housing Units'!$J$4:$Q$115,MATCH('Relocation Components'!$B64,'Pop and Housing Units'!$Q$4:$Q$115,0),MATCH('Relocation Components'!X$4,'Pop and Housing Units'!$J$4:$Q$4,0))*HLOOKUP(X$4,$V$1:$AA$2,2,FALSE)*'Number of Hazard Events'!E64*HLOOKUP(X$4,Assumptions!$B$2:$H$3,2,FALSE)</f>
        <v>0</v>
      </c>
      <c r="Y64" s="10">
        <f>HLOOKUP(Y$5,$AC$1:$AF$3,2,FALSE)*INDEX('Pop and Housing Units'!$J$4:$Q$115,MATCH('Relocation Components'!$B64,'Pop and Housing Units'!$Q$4:$Q$115,0),MATCH('Relocation Components'!Y$4,'Pop and Housing Units'!$J$4:$Q$4,0))*HLOOKUP(Y$4,$V$1:$AA$2,2,FALSE)*'Number of Hazard Events'!F64*HLOOKUP(Y$4,Assumptions!$B$2:$H$3,2,FALSE)</f>
        <v>3401686772.8552933</v>
      </c>
      <c r="Z64" s="10">
        <f>HLOOKUP(Z$5,$AC$1:$AF$3,2,FALSE)*INDEX('Pop and Housing Units'!$J$4:$Q$115,MATCH('Relocation Components'!$B64,'Pop and Housing Units'!$Q$4:$Q$115,0),MATCH('Relocation Components'!Z$4,'Pop and Housing Units'!$J$4:$Q$4,0))*HLOOKUP(Z$4,$V$1:$AA$2,2,FALSE)*'Number of Hazard Events'!G64*HLOOKUP(Z$4,Assumptions!$B$2:$H$3,2,FALSE)</f>
        <v>987565440.8634541</v>
      </c>
      <c r="AA64" s="10">
        <f>HLOOKUP(AA$5,$AC$1:$AF$3,2,FALSE)*INDEX('Pop and Housing Units'!$J$4:$Q$115,MATCH('Relocation Components'!$B64,'Pop and Housing Units'!$Q$4:$Q$115,0),MATCH('Relocation Components'!AA$4,'Pop and Housing Units'!$J$4:$Q$4,0))*HLOOKUP(AA$4,$V$1:$AA$2,2,FALSE)*'Number of Hazard Events'!H64*HLOOKUP(AA$4,Assumptions!$B$2:$H$3,2,FALSE)</f>
        <v>0</v>
      </c>
      <c r="AB64" s="10">
        <f>HLOOKUP(AB$5,$AC$1:$AF$3,2,FALSE)*INDEX('Pop and Housing Units'!$J$4:$Q$115,MATCH('Relocation Components'!$B64,'Pop and Housing Units'!$Q$4:$Q$115,0),MATCH('Relocation Components'!AB$4,'Pop and Housing Units'!$J$4:$Q$4,0))*HLOOKUP(AB$4,$V$1:$AA$2,2,FALSE)*'Number of Hazard Events'!I64*HLOOKUP(AB$4,Assumptions!$B$2:$H$3,2,FALSE)</f>
        <v>7793470931.6320286</v>
      </c>
      <c r="AC64" s="10">
        <f>HLOOKUP(AC$5,$AC$1:$AF$3,2,FALSE)*INDEX('Pop and Housing Units'!$J$4:$Q$115,MATCH('Relocation Components'!$B64,'Pop and Housing Units'!$Q$4:$Q$115,0),MATCH('Relocation Components'!AC$4,'Pop and Housing Units'!$J$4:$Q$4,0))*HLOOKUP(AC$4,$V$1:$AA$2,2,FALSE)*'Number of Hazard Events'!J64*HLOOKUP(AC$4,Assumptions!$B$2:$H$3,2,FALSE)</f>
        <v>1606419054.2482181</v>
      </c>
      <c r="AD64" s="10">
        <f>HLOOKUP(AD$5,$AC$1:$AF$3,2,FALSE)*INDEX('Pop and Housing Units'!$J$4:$Q$115,MATCH('Relocation Components'!$B64,'Pop and Housing Units'!$Q$4:$Q$115,0),MATCH('Relocation Components'!AD$4,'Pop and Housing Units'!$J$4:$Q$4,0))*HLOOKUP(AD$4,$V$1:$AA$2,2,FALSE)*'Number of Hazard Events'!K64*HLOOKUP(AD$4,Assumptions!$B$2:$H$3,2,FALSE)</f>
        <v>0</v>
      </c>
      <c r="AE64" s="10">
        <f>HLOOKUP(AE$5,$AC$1:$AF$3,2,FALSE)*INDEX('Pop and Housing Units'!$J$4:$Q$115,MATCH('Relocation Components'!$B64,'Pop and Housing Units'!$Q$4:$Q$115,0),MATCH('Relocation Components'!AE$4,'Pop and Housing Units'!$J$4:$Q$4,0))*HLOOKUP(AE$4,$V$1:$AA$2,2,FALSE)*'Number of Hazard Events'!L64*HLOOKUP(AE$4,Assumptions!$B$2:$H$3,2,FALSE)</f>
        <v>114562252.36500217</v>
      </c>
      <c r="AF64" s="10">
        <f>HLOOKUP(AF$5,$AC$1:$AF$3,2,FALSE)*INDEX('Pop and Housing Units'!$J$4:$Q$115,MATCH('Relocation Components'!$B64,'Pop and Housing Units'!$Q$4:$Q$115,0),MATCH('Relocation Components'!AF$4,'Pop and Housing Units'!$J$4:$Q$4,0))*HLOOKUP(AF$4,$V$1:$AA$2,2,FALSE)*'Number of Hazard Events'!M64*HLOOKUP(AF$4,Assumptions!$B$2:$H$3,2,FALSE)</f>
        <v>39516385.296316296</v>
      </c>
      <c r="AG64" s="10">
        <f>HLOOKUP(AG$5,$AC$1:$AF$3,2,FALSE)*INDEX('Pop and Housing Units'!$J$4:$Q$115,MATCH('Relocation Components'!$B64,'Pop and Housing Units'!$Q$4:$Q$115,0),MATCH('Relocation Components'!AG$4,'Pop and Housing Units'!$J$4:$Q$4,0))*HLOOKUP(AG$4,$V$1:$AA$2,2,FALSE)*'Number of Hazard Events'!N64*HLOOKUP(AG$4,Assumptions!$B$2:$H$3,2,FALSE)</f>
        <v>0</v>
      </c>
      <c r="AH64" s="10">
        <f>HLOOKUP(AH$5,$AC$1:$AF$3,2,FALSE)*INDEX('Pop and Housing Units'!$J$4:$Q$115,MATCH('Relocation Components'!$B64,'Pop and Housing Units'!$Q$4:$Q$115,0),MATCH('Relocation Components'!AH$4,'Pop and Housing Units'!$J$4:$Q$4,0))*HLOOKUP(AH$4,$V$1:$AA$2,2,FALSE)*'Number of Hazard Events'!O64*HLOOKUP(AH$4,Assumptions!$B$2:$H$3,2,FALSE)</f>
        <v>117849409.64810844</v>
      </c>
      <c r="AI64" s="10">
        <f>HLOOKUP(AI$5,$AC$1:$AF$3,2,FALSE)*INDEX('Pop and Housing Units'!$J$4:$Q$115,MATCH('Relocation Components'!$B64,'Pop and Housing Units'!$Q$4:$Q$115,0),MATCH('Relocation Components'!AI$4,'Pop and Housing Units'!$J$4:$Q$4,0))*HLOOKUP(AI$4,$V$1:$AA$2,2,FALSE)*'Number of Hazard Events'!P64*HLOOKUP(AI$4,Assumptions!$B$2:$H$3,2,FALSE)</f>
        <v>42372049.142302394</v>
      </c>
      <c r="AJ64" s="10">
        <f>HLOOKUP(AJ$5,$AC$1:$AF$3,2,FALSE)*INDEX('Pop and Housing Units'!$J$4:$Q$115,MATCH('Relocation Components'!$B64,'Pop and Housing Units'!$Q$4:$Q$115,0),MATCH('Relocation Components'!AJ$4,'Pop and Housing Units'!$J$4:$Q$4,0))*HLOOKUP(AJ$4,$V$1:$AA$2,2,FALSE)*'Number of Hazard Events'!Q64*HLOOKUP(AJ$4,Assumptions!$B$2:$H$3,2,FALSE)</f>
        <v>0</v>
      </c>
      <c r="AK64" s="10">
        <f>HLOOKUP(AK$5,$AC$1:$AF$3,2,FALSE)*INDEX('Pop and Housing Units'!$J$4:$Q$115,MATCH('Relocation Components'!$B64,'Pop and Housing Units'!$Q$4:$Q$115,0),MATCH('Relocation Components'!AK$4,'Pop and Housing Units'!$J$4:$Q$4,0))*HLOOKUP(AK$4,$V$1:$AA$2,2,FALSE)*'Number of Hazard Events'!R64*HLOOKUP(AK$4,Assumptions!$B$2:$H$3,2,FALSE)</f>
        <v>22280503.870438185</v>
      </c>
      <c r="AL64" s="10">
        <f>HLOOKUP(AL$5,$AC$1:$AF$3,2,FALSE)*INDEX('Pop and Housing Units'!$J$4:$Q$115,MATCH('Relocation Components'!$B64,'Pop and Housing Units'!$Q$4:$Q$115,0),MATCH('Relocation Components'!AL$4,'Pop and Housing Units'!$J$4:$Q$4,0))*HLOOKUP(AL$4,$V$1:$AA$2,2,FALSE)*'Number of Hazard Events'!S64*HLOOKUP(AL$4,Assumptions!$B$2:$H$3,2,FALSE)</f>
        <v>6266968.5700196875</v>
      </c>
      <c r="AM64" s="10">
        <f>HLOOKUP(AM$5,$AC$1:$AF$3,2,FALSE)*INDEX('Pop and Housing Units'!$J$4:$Q$115,MATCH('Relocation Components'!$B64,'Pop and Housing Units'!$Q$4:$Q$115,0),MATCH('Relocation Components'!AM$4,'Pop and Housing Units'!$J$4:$Q$4,0))*HLOOKUP(AM$4,$V$1:$AA$2,2,FALSE)*'Number of Hazard Events'!T64*HLOOKUP(AM$4,Assumptions!$B$2:$H$3,2,FALSE)</f>
        <v>0</v>
      </c>
      <c r="AN64" s="21">
        <f t="shared" si="44"/>
        <v>18052710924.652729</v>
      </c>
      <c r="AO64" s="21">
        <f t="shared" si="45"/>
        <v>1338120328.9579611</v>
      </c>
      <c r="AP64" s="21">
        <f t="shared" si="46"/>
        <v>426204191.31473541</v>
      </c>
      <c r="AQ64" s="21">
        <f t="shared" si="47"/>
        <v>0</v>
      </c>
      <c r="AR64" s="21">
        <f t="shared" si="48"/>
        <v>1530759047.7848821</v>
      </c>
      <c r="AS64" s="21">
        <f t="shared" si="49"/>
        <v>444404448.38855433</v>
      </c>
      <c r="AT64" s="21">
        <f t="shared" si="50"/>
        <v>0</v>
      </c>
      <c r="AU64" s="21">
        <f t="shared" si="51"/>
        <v>3507061919.2344131</v>
      </c>
      <c r="AV64" s="21">
        <f t="shared" si="52"/>
        <v>722888574.4116981</v>
      </c>
      <c r="AW64" s="21">
        <f t="shared" si="53"/>
        <v>0</v>
      </c>
      <c r="AX64" s="21">
        <f t="shared" si="54"/>
        <v>51553013.564250976</v>
      </c>
      <c r="AY64" s="21">
        <f t="shared" si="55"/>
        <v>17782373.383342333</v>
      </c>
      <c r="AZ64" s="21">
        <f t="shared" si="56"/>
        <v>0</v>
      </c>
      <c r="BA64" s="21">
        <f t="shared" si="57"/>
        <v>53032234.341648795</v>
      </c>
      <c r="BB64" s="21">
        <f t="shared" si="58"/>
        <v>19067422.114036079</v>
      </c>
      <c r="BC64" s="21">
        <f t="shared" si="59"/>
        <v>0</v>
      </c>
      <c r="BD64" s="21">
        <f t="shared" si="60"/>
        <v>10026226.741697183</v>
      </c>
      <c r="BE64" s="21">
        <f t="shared" si="61"/>
        <v>2820135.8565088594</v>
      </c>
      <c r="BF64" s="21">
        <f t="shared" si="62"/>
        <v>0</v>
      </c>
      <c r="BG64" s="21">
        <f t="shared" si="63"/>
        <v>8123719916.093729</v>
      </c>
      <c r="BI64" s="21">
        <f t="shared" si="64"/>
        <v>4334207464.1421623</v>
      </c>
      <c r="BJ64" s="21">
        <f t="shared" si="65"/>
        <v>1376840848.6016536</v>
      </c>
      <c r="BK64" s="21">
        <f t="shared" si="66"/>
        <v>736211.97480823006</v>
      </c>
      <c r="BL64" s="21">
        <f t="shared" si="67"/>
        <v>5151563195.4321747</v>
      </c>
      <c r="BM64" s="21">
        <f t="shared" si="68"/>
        <v>1438850539.2787991</v>
      </c>
      <c r="BN64" s="21">
        <f t="shared" si="69"/>
        <v>1415295.049122222</v>
      </c>
      <c r="BO64" s="21">
        <f t="shared" si="70"/>
        <v>11336364619.560171</v>
      </c>
      <c r="BP64" s="21">
        <f t="shared" si="71"/>
        <v>2331787422.7943158</v>
      </c>
      <c r="BQ64" s="21">
        <f t="shared" si="72"/>
        <v>946551.00233693654</v>
      </c>
      <c r="BR64" s="21">
        <f t="shared" si="73"/>
        <v>188522850.96570125</v>
      </c>
      <c r="BS64" s="21">
        <f t="shared" si="74"/>
        <v>58134240.264003277</v>
      </c>
      <c r="BT64" s="21">
        <f t="shared" si="75"/>
        <v>306587.35640473152</v>
      </c>
      <c r="BU64" s="21">
        <f t="shared" si="76"/>
        <v>220997510.72685722</v>
      </c>
      <c r="BV64" s="21">
        <f t="shared" si="77"/>
        <v>62157796.847950615</v>
      </c>
      <c r="BW64" s="21">
        <f t="shared" si="78"/>
        <v>298234.703755102</v>
      </c>
      <c r="BX64" s="21">
        <f t="shared" si="79"/>
        <v>35165679.182660364</v>
      </c>
      <c r="BY64" s="21">
        <f t="shared" si="80"/>
        <v>9437257.4612285476</v>
      </c>
      <c r="BZ64" s="21">
        <f t="shared" si="81"/>
        <v>192352.75238101688</v>
      </c>
    </row>
    <row r="65" spans="1:78">
      <c r="A65">
        <f t="shared" si="43"/>
        <v>0.02</v>
      </c>
      <c r="B65" s="18">
        <f t="shared" si="41"/>
        <v>2079</v>
      </c>
      <c r="C65" s="21">
        <f>IF(MOD($B65,10)=0,VLOOKUP($B65,'[1]R1 Analysis'!$B$45:$X$58,23,FALSE),(VLOOKUP(CEILING($B65,10),$B$6:$R$116,COLUMN()-1,FALSE)-VLOOKUP(FLOOR($B65,10),$B$6:$R$116,COLUMN()-1,FALSE))/10+C64)</f>
        <v>22420554.347431928</v>
      </c>
      <c r="D65" s="21">
        <f>IF(MOD($B65,10)=0,VLOOKUP($B65,'[1]R1 Analysis'!$B$45:$X$58,15,FALSE),(VLOOKUP(CEILING($B65,10),$B$6:$R$116,COLUMN()-1,FALSE)-VLOOKUP(FLOOR($B65,10),$B$6:$R$116,COLUMN()-1,FALSE))/10+D64)</f>
        <v>3505806.6569231376</v>
      </c>
      <c r="E65" s="21">
        <f>IF(MOD($B65,10)=0,VLOOKUP($B65,'[1]R1 Analysis'!$B$45:$X$58,22,FALSE),(VLOOKUP(CEILING($B65,10),$B$6:$R$116,COLUMN()-1,FALSE)-VLOOKUP(FLOOR($B65,10),$B$6:$R$116,COLUMN()-1,FALSE))/10+E64)</f>
        <v>734011.76975802425</v>
      </c>
      <c r="F65" s="21">
        <f>IF(MOD($B65,10)=0,VLOOKUP($B65,'[1]R2 Analysis'!$B$45:$X$58,8,FALSE),(VLOOKUP(CEILING($B65,10),$B$6:$R$116,COLUMN()-1,FALSE)-VLOOKUP(FLOOR($B65,10),$B$6:$R$116,COLUMN()-1,FALSE))/10+F64)</f>
        <v>218452109.51219037</v>
      </c>
      <c r="G65" s="21">
        <f>IF(MOD($B65,10)=0,VLOOKUP($B65,'[1]R2 Analysis'!$B$45:$X$58,15,FALSE),(VLOOKUP(CEILING($B65,10),$B$6:$R$116,COLUMN()-1,FALSE)-VLOOKUP(FLOOR($B65,10),$B$6:$R$116,COLUMN()-1,FALSE))/10+G64)</f>
        <v>6860198.9533953471</v>
      </c>
      <c r="H65" s="21">
        <f>IF(MOD($B65,10)=0,VLOOKUP($B65,'[1]R2 Analysis'!$B$45:$X$58,22,FALSE),(VLOOKUP(CEILING($B65,10),$B$6:$R$116,COLUMN()-1,FALSE)-VLOOKUP(FLOOR($B65,10),$B$6:$R$116,COLUMN()-1,FALSE))/10+H64)</f>
        <v>1411061.8707216047</v>
      </c>
      <c r="I65" s="21">
        <f>IF(MOD($B65,10)=0,VLOOKUP($B65,'[1]R3 Analysis'!$B$45:$X$58,8,FALSE),(VLOOKUP(CEILING($B65,10),$B$6:$R$116,COLUMN()-1,FALSE)-VLOOKUP(FLOOR($B65,10),$B$6:$R$116,COLUMN()-1,FALSE))/10+I64)</f>
        <v>35725714.265058085</v>
      </c>
      <c r="J65" s="21">
        <f>IF(MOD($B65,10)=0,VLOOKUP($B65,'[1]R3 Analysis'!$B$45:$X$58,15,FALSE),(VLOOKUP(CEILING($B65,10),$B$6:$R$116,COLUMN()-1,FALSE)-VLOOKUP(FLOOR($B65,10),$B$6:$R$116,COLUMN()-1,FALSE))/10+J64)</f>
        <v>2472365.5571999983</v>
      </c>
      <c r="K65" s="21">
        <f>IF(MOD($B65,10)=0,VLOOKUP($B65,'[1]R3 Analysis'!$B$45:$X$58,22,FALSE),(VLOOKUP(CEILING($B65,10),$B$6:$R$116,COLUMN()-1,FALSE)-VLOOKUP(FLOOR($B65,10),$B$6:$R$116,COLUMN()-1,FALSE))/10+K64)</f>
        <v>943716.68721351307</v>
      </c>
      <c r="L65" s="21">
        <f>IF(MOD($B65,10)=0,VLOOKUP($B65,'[1]R4 Analysis'!$B$45:$X$58,8,FALSE),(VLOOKUP(CEILING($B65,10),$B$6:$R$116,COLUMN()-1,FALSE)-VLOOKUP(FLOOR($B65,10),$B$6:$R$116,COLUMN()-1,FALSE))/10+L64)</f>
        <v>22340525.141084619</v>
      </c>
      <c r="M65" s="21">
        <f>IF(MOD($B65,10)=0,VLOOKUP($B65,'[1]R4 Analysis'!$B$45:$X$58,15,FALSE),(VLOOKUP(CEILING($B65,10),$B$6:$R$116,COLUMN()-1,FALSE)-VLOOKUP(FLOOR($B65,10),$B$6:$R$116,COLUMN()-1,FALSE))/10+M64)</f>
        <v>832996.26480767713</v>
      </c>
      <c r="N65" s="21">
        <f>IF(MOD($B65,10)=0,VLOOKUP($B65,'[1]R4 Analysis'!$B$45:$X$58,22,FALSE),(VLOOKUP(CEILING($B65,10),$B$6:$R$116,COLUMN()-1,FALSE)-VLOOKUP(FLOOR($B65,10),$B$6:$R$116,COLUMN()-1,FALSE))/10+N64)</f>
        <v>305668.04313412186</v>
      </c>
      <c r="O65" s="21">
        <f>IF(MOD($B65,10)=0,VLOOKUP($B65,'[1]R5 Analysis'!$B$45:$X$58,8,FALSE),(VLOOKUP(CEILING($B65,10),$B$6:$R$116,COLUMN()-1,FALSE)-VLOOKUP(FLOOR($B65,10),$B$6:$R$116,COLUMN()-1,FALSE))/10+O64)</f>
        <v>49969717.60292498</v>
      </c>
      <c r="P65" s="21">
        <f>IF(MOD($B65,10)=0,VLOOKUP($B65,'[1]R5 Analysis'!$B$45:$X$58,15,FALSE),(VLOOKUP(CEILING($B65,10),$B$6:$R$116,COLUMN()-1,FALSE)-VLOOKUP(FLOOR($B65,10),$B$6:$R$116,COLUMN()-1,FALSE))/10+P64)</f>
        <v>716153.98349710309</v>
      </c>
      <c r="Q65" s="21">
        <f>IF(MOD($B65,10)=0,VLOOKUP($B65,'[1]R5 Analysis'!$B$45:$X$58,22,FALSE),(VLOOKUP(CEILING($B65,10),$B$6:$R$116,COLUMN()-1,FALSE)-VLOOKUP(FLOOR($B65,10),$B$6:$R$116,COLUMN()-1,FALSE))/10+Q64)</f>
        <v>297343.05671938771</v>
      </c>
      <c r="R65" s="21">
        <f>IF(MOD($B65,10)=0,VLOOKUP($B65,'[1]R6 Analysis'!$B$45:$X$58,8,FALSE),(VLOOKUP(CEILING($B65,10),$B$6:$R$116,COLUMN()-1,FALSE)-VLOOKUP(FLOOR($B65,10),$B$6:$R$116,COLUMN()-1,FALSE))/10+R64)</f>
        <v>2850658.3302624999</v>
      </c>
      <c r="S65" s="21">
        <f>IF(MOD($B65,10)=0,VLOOKUP($B65,'[1]R6 Analysis'!$B$45:$X$58,15,FALSE),(VLOOKUP(CEILING($B65,10),$B$6:$T$116,COLUMN()-1,FALSE)-VLOOKUP(FLOOR($B65,10),$B$6:$T$116,COLUMN()-1,FALSE))/10+S64)</f>
        <v>349121.65610000002</v>
      </c>
      <c r="T65" s="21">
        <f>IF(MOD($B65,10)=0,VLOOKUP($B65,'[1]R6 Analysis'!$B$45:$X$58,22,FALSE),(VLOOKUP(CEILING($B65,10),$B$6:$T$116,COLUMN()-1,FALSE)-VLOOKUP(FLOOR($B65,10),$B$6:$T$116,COLUMN()-1,FALSE))/10+T64)</f>
        <v>191779.53220677958</v>
      </c>
      <c r="U65" s="21">
        <f t="shared" si="40"/>
        <v>370379503.23062915</v>
      </c>
      <c r="V65" s="10">
        <f>HLOOKUP(V$5,$AC$1:$AF$3,2,FALSE)*INDEX('Pop and Housing Units'!$J$4:$Q$115,MATCH('Relocation Components'!$B65,'Pop and Housing Units'!$Q$4:$Q$115,0),MATCH('Relocation Components'!V$4,'Pop and Housing Units'!$J$4:$Q$4,0))*HLOOKUP(V$4,$V$1:$AA$2,2,FALSE)*'Number of Hazard Events'!C65*HLOOKUP(V$4,Assumptions!$B$2:$H$3,2,FALSE)</f>
        <v>3084514039.0472279</v>
      </c>
      <c r="W65" s="10">
        <f>HLOOKUP(W$5,$AC$1:$AF$3,2,FALSE)*INDEX('Pop and Housing Units'!$J$4:$Q$115,MATCH('Relocation Components'!$B65,'Pop and Housing Units'!$Q$4:$Q$115,0),MATCH('Relocation Components'!W$4,'Pop and Housing Units'!$J$4:$Q$4,0))*HLOOKUP(W$4,$V$1:$AA$2,2,FALSE)*'Number of Hazard Events'!D65*HLOOKUP(W$4,Assumptions!$B$2:$H$3,2,FALSE)</f>
        <v>982402051.87150848</v>
      </c>
      <c r="X65" s="10">
        <f>HLOOKUP(X$5,$AC$1:$AF$3,2,FALSE)*INDEX('Pop and Housing Units'!$J$4:$Q$115,MATCH('Relocation Components'!$B65,'Pop and Housing Units'!$Q$4:$Q$115,0),MATCH('Relocation Components'!X$4,'Pop and Housing Units'!$J$4:$Q$4,0))*HLOOKUP(X$4,$V$1:$AA$2,2,FALSE)*'Number of Hazard Events'!E65*HLOOKUP(X$4,Assumptions!$B$2:$H$3,2,FALSE)</f>
        <v>0</v>
      </c>
      <c r="Y65" s="10">
        <f>HLOOKUP(Y$5,$AC$1:$AF$3,2,FALSE)*INDEX('Pop and Housing Units'!$J$4:$Q$115,MATCH('Relocation Components'!$B65,'Pop and Housing Units'!$Q$4:$Q$115,0),MATCH('Relocation Components'!Y$4,'Pop and Housing Units'!$J$4:$Q$4,0))*HLOOKUP(Y$4,$V$1:$AA$2,2,FALSE)*'Number of Hazard Events'!F65*HLOOKUP(Y$4,Assumptions!$B$2:$H$3,2,FALSE)</f>
        <v>3518363005.221313</v>
      </c>
      <c r="Z65" s="10">
        <f>HLOOKUP(Z$5,$AC$1:$AF$3,2,FALSE)*INDEX('Pop and Housing Units'!$J$4:$Q$115,MATCH('Relocation Components'!$B65,'Pop and Housing Units'!$Q$4:$Q$115,0),MATCH('Relocation Components'!Z$4,'Pop and Housing Units'!$J$4:$Q$4,0))*HLOOKUP(Z$4,$V$1:$AA$2,2,FALSE)*'Number of Hazard Events'!G65*HLOOKUP(Z$4,Assumptions!$B$2:$H$3,2,FALSE)</f>
        <v>1021503886.4654408</v>
      </c>
      <c r="AA65" s="10">
        <f>HLOOKUP(AA$5,$AC$1:$AF$3,2,FALSE)*INDEX('Pop and Housing Units'!$J$4:$Q$115,MATCH('Relocation Components'!$B65,'Pop and Housing Units'!$Q$4:$Q$115,0),MATCH('Relocation Components'!AA$4,'Pop and Housing Units'!$J$4:$Q$4,0))*HLOOKUP(AA$4,$V$1:$AA$2,2,FALSE)*'Number of Hazard Events'!H65*HLOOKUP(AA$4,Assumptions!$B$2:$H$3,2,FALSE)</f>
        <v>0</v>
      </c>
      <c r="AB65" s="10">
        <f>HLOOKUP(AB$5,$AC$1:$AF$3,2,FALSE)*INDEX('Pop and Housing Units'!$J$4:$Q$115,MATCH('Relocation Components'!$B65,'Pop and Housing Units'!$Q$4:$Q$115,0),MATCH('Relocation Components'!AB$4,'Pop and Housing Units'!$J$4:$Q$4,0))*HLOOKUP(AB$4,$V$1:$AA$2,2,FALSE)*'Number of Hazard Events'!I65*HLOOKUP(AB$4,Assumptions!$B$2:$H$3,2,FALSE)</f>
        <v>8082976140.3134127</v>
      </c>
      <c r="AC65" s="10">
        <f>HLOOKUP(AC$5,$AC$1:$AF$3,2,FALSE)*INDEX('Pop and Housing Units'!$J$4:$Q$115,MATCH('Relocation Components'!$B65,'Pop and Housing Units'!$Q$4:$Q$115,0),MATCH('Relocation Components'!AC$4,'Pop and Housing Units'!$J$4:$Q$4,0))*HLOOKUP(AC$4,$V$1:$AA$2,2,FALSE)*'Number of Hazard Events'!J65*HLOOKUP(AC$4,Assumptions!$B$2:$H$3,2,FALSE)</f>
        <v>1666033023.5774457</v>
      </c>
      <c r="AD65" s="10">
        <f>HLOOKUP(AD$5,$AC$1:$AF$3,2,FALSE)*INDEX('Pop and Housing Units'!$J$4:$Q$115,MATCH('Relocation Components'!$B65,'Pop and Housing Units'!$Q$4:$Q$115,0),MATCH('Relocation Components'!AD$4,'Pop and Housing Units'!$J$4:$Q$4,0))*HLOOKUP(AD$4,$V$1:$AA$2,2,FALSE)*'Number of Hazard Events'!K65*HLOOKUP(AD$4,Assumptions!$B$2:$H$3,2,FALSE)</f>
        <v>0</v>
      </c>
      <c r="AE65" s="10">
        <f>HLOOKUP(AE$5,$AC$1:$AF$3,2,FALSE)*INDEX('Pop and Housing Units'!$J$4:$Q$115,MATCH('Relocation Components'!$B65,'Pop and Housing Units'!$Q$4:$Q$115,0),MATCH('Relocation Components'!AE$4,'Pop and Housing Units'!$J$4:$Q$4,0))*HLOOKUP(AE$4,$V$1:$AA$2,2,FALSE)*'Number of Hazard Events'!L65*HLOOKUP(AE$4,Assumptions!$B$2:$H$3,2,FALSE)</f>
        <v>114876589.08262983</v>
      </c>
      <c r="AF65" s="10">
        <f>HLOOKUP(AF$5,$AC$1:$AF$3,2,FALSE)*INDEX('Pop and Housing Units'!$J$4:$Q$115,MATCH('Relocation Components'!$B65,'Pop and Housing Units'!$Q$4:$Q$115,0),MATCH('Relocation Components'!AF$4,'Pop and Housing Units'!$J$4:$Q$4,0))*HLOOKUP(AF$4,$V$1:$AA$2,2,FALSE)*'Number of Hazard Events'!M65*HLOOKUP(AF$4,Assumptions!$B$2:$H$3,2,FALSE)</f>
        <v>39625526.69728452</v>
      </c>
      <c r="AG65" s="10">
        <f>HLOOKUP(AG$5,$AC$1:$AF$3,2,FALSE)*INDEX('Pop and Housing Units'!$J$4:$Q$115,MATCH('Relocation Components'!$B65,'Pop and Housing Units'!$Q$4:$Q$115,0),MATCH('Relocation Components'!AG$4,'Pop and Housing Units'!$J$4:$Q$4,0))*HLOOKUP(AG$4,$V$1:$AA$2,2,FALSE)*'Number of Hazard Events'!N65*HLOOKUP(AG$4,Assumptions!$B$2:$H$3,2,FALSE)</f>
        <v>0</v>
      </c>
      <c r="AH65" s="10">
        <f>HLOOKUP(AH$5,$AC$1:$AF$3,2,FALSE)*INDEX('Pop and Housing Units'!$J$4:$Q$115,MATCH('Relocation Components'!$B65,'Pop and Housing Units'!$Q$4:$Q$115,0),MATCH('Relocation Components'!AH$4,'Pop and Housing Units'!$J$4:$Q$4,0))*HLOOKUP(AH$4,$V$1:$AA$2,2,FALSE)*'Number of Hazard Events'!O65*HLOOKUP(AH$4,Assumptions!$B$2:$H$3,2,FALSE)</f>
        <v>118228251.598774</v>
      </c>
      <c r="AI65" s="10">
        <f>HLOOKUP(AI$5,$AC$1:$AF$3,2,FALSE)*INDEX('Pop and Housing Units'!$J$4:$Q$115,MATCH('Relocation Components'!$B65,'Pop and Housing Units'!$Q$4:$Q$115,0),MATCH('Relocation Components'!AI$4,'Pop and Housing Units'!$J$4:$Q$4,0))*HLOOKUP(AI$4,$V$1:$AA$2,2,FALSE)*'Number of Hazard Events'!P65*HLOOKUP(AI$4,Assumptions!$B$2:$H$3,2,FALSE)</f>
        <v>42503700.873890527</v>
      </c>
      <c r="AJ65" s="10">
        <f>HLOOKUP(AJ$5,$AC$1:$AF$3,2,FALSE)*INDEX('Pop and Housing Units'!$J$4:$Q$115,MATCH('Relocation Components'!$B65,'Pop and Housing Units'!$Q$4:$Q$115,0),MATCH('Relocation Components'!AJ$4,'Pop and Housing Units'!$J$4:$Q$4,0))*HLOOKUP(AJ$4,$V$1:$AA$2,2,FALSE)*'Number of Hazard Events'!Q65*HLOOKUP(AJ$4,Assumptions!$B$2:$H$3,2,FALSE)</f>
        <v>0</v>
      </c>
      <c r="AK65" s="10">
        <f>HLOOKUP(AK$5,$AC$1:$AF$3,2,FALSE)*INDEX('Pop and Housing Units'!$J$4:$Q$115,MATCH('Relocation Components'!$B65,'Pop and Housing Units'!$Q$4:$Q$115,0),MATCH('Relocation Components'!AK$4,'Pop and Housing Units'!$J$4:$Q$4,0))*HLOOKUP(AK$4,$V$1:$AA$2,2,FALSE)*'Number of Hazard Events'!R65*HLOOKUP(AK$4,Assumptions!$B$2:$H$3,2,FALSE)</f>
        <v>22437742.459610712</v>
      </c>
      <c r="AL65" s="10">
        <f>HLOOKUP(AL$5,$AC$1:$AF$3,2,FALSE)*INDEX('Pop and Housing Units'!$J$4:$Q$115,MATCH('Relocation Components'!$B65,'Pop and Housing Units'!$Q$4:$Q$115,0),MATCH('Relocation Components'!AL$4,'Pop and Housing Units'!$J$4:$Q$4,0))*HLOOKUP(AL$4,$V$1:$AA$2,2,FALSE)*'Number of Hazard Events'!S65*HLOOKUP(AL$4,Assumptions!$B$2:$H$3,2,FALSE)</f>
        <v>6310906.3752207952</v>
      </c>
      <c r="AM65" s="10">
        <f>HLOOKUP(AM$5,$AC$1:$AF$3,2,FALSE)*INDEX('Pop and Housing Units'!$J$4:$Q$115,MATCH('Relocation Components'!$B65,'Pop and Housing Units'!$Q$4:$Q$115,0),MATCH('Relocation Components'!AM$4,'Pop and Housing Units'!$J$4:$Q$4,0))*HLOOKUP(AM$4,$V$1:$AA$2,2,FALSE)*'Number of Hazard Events'!T65*HLOOKUP(AM$4,Assumptions!$B$2:$H$3,2,FALSE)</f>
        <v>0</v>
      </c>
      <c r="AN65" s="21">
        <f t="shared" si="44"/>
        <v>18699774863.583759</v>
      </c>
      <c r="AO65" s="21">
        <f t="shared" si="45"/>
        <v>1388031317.5712526</v>
      </c>
      <c r="AP65" s="21">
        <f t="shared" si="46"/>
        <v>442080923.34217882</v>
      </c>
      <c r="AQ65" s="21">
        <f t="shared" si="47"/>
        <v>0</v>
      </c>
      <c r="AR65" s="21">
        <f t="shared" si="48"/>
        <v>1583263352.3495908</v>
      </c>
      <c r="AS65" s="21">
        <f t="shared" si="49"/>
        <v>459676748.90944833</v>
      </c>
      <c r="AT65" s="21">
        <f t="shared" si="50"/>
        <v>0</v>
      </c>
      <c r="AU65" s="21">
        <f t="shared" si="51"/>
        <v>3637339263.1410356</v>
      </c>
      <c r="AV65" s="21">
        <f t="shared" si="52"/>
        <v>749714860.60985065</v>
      </c>
      <c r="AW65" s="21">
        <f t="shared" si="53"/>
        <v>0</v>
      </c>
      <c r="AX65" s="21">
        <f t="shared" si="54"/>
        <v>51694465.087183423</v>
      </c>
      <c r="AY65" s="21">
        <f t="shared" si="55"/>
        <v>17831487.013778035</v>
      </c>
      <c r="AZ65" s="21">
        <f t="shared" si="56"/>
        <v>0</v>
      </c>
      <c r="BA65" s="21">
        <f t="shared" si="57"/>
        <v>53202713.219448298</v>
      </c>
      <c r="BB65" s="21">
        <f t="shared" si="58"/>
        <v>19126665.393250737</v>
      </c>
      <c r="BC65" s="21">
        <f t="shared" si="59"/>
        <v>0</v>
      </c>
      <c r="BD65" s="21">
        <f t="shared" si="60"/>
        <v>10096984.106824821</v>
      </c>
      <c r="BE65" s="21">
        <f t="shared" si="61"/>
        <v>2839907.8688493581</v>
      </c>
      <c r="BF65" s="21">
        <f t="shared" si="62"/>
        <v>0</v>
      </c>
      <c r="BG65" s="21">
        <f t="shared" si="63"/>
        <v>8414898688.6126909</v>
      </c>
      <c r="BI65" s="21">
        <f t="shared" si="64"/>
        <v>4494965910.9659128</v>
      </c>
      <c r="BJ65" s="21">
        <f t="shared" si="65"/>
        <v>1427988781.8706105</v>
      </c>
      <c r="BK65" s="21">
        <f t="shared" si="66"/>
        <v>734011.76975802425</v>
      </c>
      <c r="BL65" s="21">
        <f t="shared" si="67"/>
        <v>5320078467.0830946</v>
      </c>
      <c r="BM65" s="21">
        <f t="shared" si="68"/>
        <v>1488040834.3282845</v>
      </c>
      <c r="BN65" s="21">
        <f t="shared" si="69"/>
        <v>1411061.8707216047</v>
      </c>
      <c r="BO65" s="21">
        <f t="shared" si="70"/>
        <v>11756041117.719507</v>
      </c>
      <c r="BP65" s="21">
        <f t="shared" si="71"/>
        <v>2418220249.7444963</v>
      </c>
      <c r="BQ65" s="21">
        <f t="shared" si="72"/>
        <v>943716.68721351307</v>
      </c>
      <c r="BR65" s="21">
        <f t="shared" si="73"/>
        <v>188911579.31089786</v>
      </c>
      <c r="BS65" s="21">
        <f t="shared" si="74"/>
        <v>58290009.975870229</v>
      </c>
      <c r="BT65" s="21">
        <f t="shared" si="75"/>
        <v>305668.04313412186</v>
      </c>
      <c r="BU65" s="21">
        <f t="shared" si="76"/>
        <v>221400682.42114726</v>
      </c>
      <c r="BV65" s="21">
        <f t="shared" si="77"/>
        <v>62346520.250638373</v>
      </c>
      <c r="BW65" s="21">
        <f t="shared" si="78"/>
        <v>297343.05671938771</v>
      </c>
      <c r="BX65" s="21">
        <f t="shared" si="79"/>
        <v>35385384.896698028</v>
      </c>
      <c r="BY65" s="21">
        <f t="shared" si="80"/>
        <v>9499935.900170153</v>
      </c>
      <c r="BZ65" s="21">
        <f t="shared" si="81"/>
        <v>191779.53220677958</v>
      </c>
    </row>
    <row r="66" spans="1:78">
      <c r="A66">
        <f t="shared" si="43"/>
        <v>0.02</v>
      </c>
      <c r="B66" s="18">
        <f t="shared" si="41"/>
        <v>2080</v>
      </c>
      <c r="C66" s="21">
        <f>IF(MOD($B66,10)=0,VLOOKUP($B66,'[1]R1 Analysis'!$B$45:$X$58,23,FALSE),(VLOOKUP(CEILING($B66,10),$B$6:$R$116,COLUMN()-1,FALSE)-VLOOKUP(FLOOR($B66,10),$B$6:$R$116,COLUMN()-1,FALSE))/10+C65)</f>
        <v>22354704.528354034</v>
      </c>
      <c r="D66" s="21">
        <f>IF(MOD($B66,10)=0,VLOOKUP($B66,'[1]R1 Analysis'!$B$45:$X$58,15,FALSE),(VLOOKUP(CEILING($B66,10),$B$6:$R$116,COLUMN()-1,FALSE)-VLOOKUP(FLOOR($B66,10),$B$6:$R$116,COLUMN()-1,FALSE))/10+D65)</f>
        <v>3495381.1707846792</v>
      </c>
      <c r="E66" s="21">
        <f>IF(MOD($B66,10)=0,VLOOKUP($B66,'[1]R1 Analysis'!$B$45:$X$58,22,FALSE),(VLOOKUP(CEILING($B66,10),$B$6:$R$116,COLUMN()-1,FALSE)-VLOOKUP(FLOOR($B66,10),$B$6:$R$116,COLUMN()-1,FALSE))/10+E65)</f>
        <v>731811.56470781891</v>
      </c>
      <c r="F66" s="21">
        <f>IF(MOD($B66,10)=0,VLOOKUP($B66,'[1]R2 Analysis'!$B$45:$X$58,8,FALSE),(VLOOKUP(CEILING($B66,10),$B$6:$R$116,COLUMN()-1,FALSE)-VLOOKUP(FLOOR($B66,10),$B$6:$R$116,COLUMN()-1,FALSE))/10+F65)</f>
        <v>217786844.23238096</v>
      </c>
      <c r="G66" s="21">
        <f>IF(MOD($B66,10)=0,VLOOKUP($B66,'[1]R2 Analysis'!$B$45:$X$58,15,FALSE),(VLOOKUP(CEILING($B66,10),$B$6:$R$116,COLUMN()-1,FALSE)-VLOOKUP(FLOOR($B66,10),$B$6:$R$116,COLUMN()-1,FALSE))/10+G65)</f>
        <v>6839747.8800000008</v>
      </c>
      <c r="H66" s="21">
        <f>IF(MOD($B66,10)=0,VLOOKUP($B66,'[1]R2 Analysis'!$B$45:$X$58,22,FALSE),(VLOOKUP(CEILING($B66,10),$B$6:$R$116,COLUMN()-1,FALSE)-VLOOKUP(FLOOR($B66,10),$B$6:$R$116,COLUMN()-1,FALSE))/10+H65)</f>
        <v>1406828.6923209876</v>
      </c>
      <c r="I66" s="21">
        <f>IF(MOD($B66,10)=0,VLOOKUP($B66,'[1]R3 Analysis'!$B$45:$X$58,8,FALSE),(VLOOKUP(CEILING($B66,10),$B$6:$R$116,COLUMN()-1,FALSE)-VLOOKUP(FLOOR($B66,10),$B$6:$R$116,COLUMN()-1,FALSE))/10+I65)</f>
        <v>35619659.836387098</v>
      </c>
      <c r="J66" s="21">
        <f>IF(MOD($B66,10)=0,VLOOKUP($B66,'[1]R3 Analysis'!$B$45:$X$58,15,FALSE),(VLOOKUP(CEILING($B66,10),$B$6:$R$116,COLUMN()-1,FALSE)-VLOOKUP(FLOOR($B66,10),$B$6:$R$116,COLUMN()-1,FALSE))/10+J65)</f>
        <v>2464936.98</v>
      </c>
      <c r="K66" s="21">
        <f>IF(MOD($B66,10)=0,VLOOKUP($B66,'[1]R3 Analysis'!$B$45:$X$58,22,FALSE),(VLOOKUP(CEILING($B66,10),$B$6:$R$116,COLUMN()-1,FALSE)-VLOOKUP(FLOOR($B66,10),$B$6:$R$116,COLUMN()-1,FALSE))/10+K65)</f>
        <v>940882.37209009007</v>
      </c>
      <c r="L66" s="21">
        <f>IF(MOD($B66,10)=0,VLOOKUP($B66,'[1]R4 Analysis'!$B$45:$X$58,8,FALSE),(VLOOKUP(CEILING($B66,10),$B$6:$R$116,COLUMN()-1,FALSE)-VLOOKUP(FLOOR($B66,10),$B$6:$R$116,COLUMN()-1,FALSE))/10+L65)</f>
        <v>22273465.245721154</v>
      </c>
      <c r="M66" s="21">
        <f>IF(MOD($B66,10)=0,VLOOKUP($B66,'[1]R4 Analysis'!$B$45:$X$58,15,FALSE),(VLOOKUP(CEILING($B66,10),$B$6:$R$116,COLUMN()-1,FALSE)-VLOOKUP(FLOOR($B66,10),$B$6:$R$116,COLUMN()-1,FALSE))/10+M65)</f>
        <v>830510.94527070702</v>
      </c>
      <c r="N66" s="21">
        <f>IF(MOD($B66,10)=0,VLOOKUP($B66,'[1]R4 Analysis'!$B$45:$X$58,22,FALSE),(VLOOKUP(CEILING($B66,10),$B$6:$R$116,COLUMN()-1,FALSE)-VLOOKUP(FLOOR($B66,10),$B$6:$R$116,COLUMN()-1,FALSE))/10+N65)</f>
        <v>304748.72986351227</v>
      </c>
      <c r="O66" s="21">
        <f>IF(MOD($B66,10)=0,VLOOKUP($B66,'[1]R5 Analysis'!$B$45:$X$58,8,FALSE),(VLOOKUP(CEILING($B66,10),$B$6:$R$116,COLUMN()-1,FALSE)-VLOOKUP(FLOOR($B66,10),$B$6:$R$116,COLUMN()-1,FALSE))/10+O65)</f>
        <v>49823568.46875</v>
      </c>
      <c r="P66" s="21">
        <f>IF(MOD($B66,10)=0,VLOOKUP($B66,'[1]R5 Analysis'!$B$45:$X$58,15,FALSE),(VLOOKUP(CEILING($B66,10),$B$6:$R$116,COLUMN()-1,FALSE)-VLOOKUP(FLOOR($B66,10),$B$6:$R$116,COLUMN()-1,FALSE))/10+P65)</f>
        <v>713982.37538206903</v>
      </c>
      <c r="Q66" s="21">
        <f>IF(MOD($B66,10)=0,VLOOKUP($B66,'[1]R5 Analysis'!$B$45:$X$58,22,FALSE),(VLOOKUP(CEILING($B66,10),$B$6:$R$116,COLUMN()-1,FALSE)-VLOOKUP(FLOOR($B66,10),$B$6:$R$116,COLUMN()-1,FALSE))/10+Q65)</f>
        <v>296451.40968367353</v>
      </c>
      <c r="R66" s="21">
        <f>IF(MOD($B66,10)=0,VLOOKUP($B66,'[1]R6 Analysis'!$B$45:$X$58,8,FALSE),(VLOOKUP(CEILING($B66,10),$B$6:$R$116,COLUMN()-1,FALSE)-VLOOKUP(FLOOR($B66,10),$B$6:$R$116,COLUMN()-1,FALSE))/10+R65)</f>
        <v>2842368.09</v>
      </c>
      <c r="S66" s="21">
        <f>IF(MOD($B66,10)=0,VLOOKUP($B66,'[1]R6 Analysis'!$B$45:$X$58,15,FALSE),(VLOOKUP(CEILING($B66,10),$B$6:$T$116,COLUMN()-1,FALSE)-VLOOKUP(FLOOR($B66,10),$B$6:$T$116,COLUMN()-1,FALSE))/10+S65)</f>
        <v>348090.27750000003</v>
      </c>
      <c r="T66" s="21">
        <f>IF(MOD($B66,10)=0,VLOOKUP($B66,'[1]R6 Analysis'!$B$45:$X$58,22,FALSE),(VLOOKUP(CEILING($B66,10),$B$6:$T$116,COLUMN()-1,FALSE)-VLOOKUP(FLOOR($B66,10),$B$6:$T$116,COLUMN()-1,FALSE))/10+T65)</f>
        <v>191206.31203254237</v>
      </c>
      <c r="U66" s="21">
        <f t="shared" si="40"/>
        <v>369265189.1112293</v>
      </c>
      <c r="V66" s="10">
        <f>HLOOKUP(V$5,$AC$1:$AF$3,2,FALSE)*INDEX('Pop and Housing Units'!$J$4:$Q$115,MATCH('Relocation Components'!$B66,'Pop and Housing Units'!$Q$4:$Q$115,0),MATCH('Relocation Components'!V$4,'Pop and Housing Units'!$J$4:$Q$4,0))*HLOOKUP(V$4,$V$1:$AA$2,2,FALSE)*'Number of Hazard Events'!C66*HLOOKUP(V$4,Assumptions!$B$2:$H$3,2,FALSE)</f>
        <v>3200689253.9977269</v>
      </c>
      <c r="W66" s="10">
        <f>HLOOKUP(W$5,$AC$1:$AF$3,2,FALSE)*INDEX('Pop and Housing Units'!$J$4:$Q$115,MATCH('Relocation Components'!$B66,'Pop and Housing Units'!$Q$4:$Q$115,0),MATCH('Relocation Components'!W$4,'Pop and Housing Units'!$J$4:$Q$4,0))*HLOOKUP(W$4,$V$1:$AA$2,2,FALSE)*'Number of Hazard Events'!D66*HLOOKUP(W$4,Assumptions!$B$2:$H$3,2,FALSE)</f>
        <v>1019355955.8500533</v>
      </c>
      <c r="X66" s="10">
        <f>HLOOKUP(X$5,$AC$1:$AF$3,2,FALSE)*INDEX('Pop and Housing Units'!$J$4:$Q$115,MATCH('Relocation Components'!$B66,'Pop and Housing Units'!$Q$4:$Q$115,0),MATCH('Relocation Components'!X$4,'Pop and Housing Units'!$J$4:$Q$4,0))*HLOOKUP(X$4,$V$1:$AA$2,2,FALSE)*'Number of Hazard Events'!E66*HLOOKUP(X$4,Assumptions!$B$2:$H$3,2,FALSE)</f>
        <v>0</v>
      </c>
      <c r="Y66" s="10">
        <f>HLOOKUP(Y$5,$AC$1:$AF$3,2,FALSE)*INDEX('Pop and Housing Units'!$J$4:$Q$115,MATCH('Relocation Components'!$B66,'Pop and Housing Units'!$Q$4:$Q$115,0),MATCH('Relocation Components'!Y$4,'Pop and Housing Units'!$J$4:$Q$4,0))*HLOOKUP(Y$4,$V$1:$AA$2,2,FALSE)*'Number of Hazard Events'!F66*HLOOKUP(Y$4,Assumptions!$B$2:$H$3,2,FALSE)</f>
        <v>3640596559.3277168</v>
      </c>
      <c r="Z66" s="10">
        <f>HLOOKUP(Z$5,$AC$1:$AF$3,2,FALSE)*INDEX('Pop and Housing Units'!$J$4:$Q$115,MATCH('Relocation Components'!$B66,'Pop and Housing Units'!$Q$4:$Q$115,0),MATCH('Relocation Components'!Z$4,'Pop and Housing Units'!$J$4:$Q$4,0))*HLOOKUP(Z$4,$V$1:$AA$2,2,FALSE)*'Number of Hazard Events'!G66*HLOOKUP(Z$4,Assumptions!$B$2:$H$3,2,FALSE)</f>
        <v>1057060673.0138034</v>
      </c>
      <c r="AA66" s="10">
        <f>HLOOKUP(AA$5,$AC$1:$AF$3,2,FALSE)*INDEX('Pop and Housing Units'!$J$4:$Q$115,MATCH('Relocation Components'!$B66,'Pop and Housing Units'!$Q$4:$Q$115,0),MATCH('Relocation Components'!AA$4,'Pop and Housing Units'!$J$4:$Q$4,0))*HLOOKUP(AA$4,$V$1:$AA$2,2,FALSE)*'Number of Hazard Events'!H66*HLOOKUP(AA$4,Assumptions!$B$2:$H$3,2,FALSE)</f>
        <v>0</v>
      </c>
      <c r="AB66" s="10">
        <f>HLOOKUP(AB$5,$AC$1:$AF$3,2,FALSE)*INDEX('Pop and Housing Units'!$J$4:$Q$115,MATCH('Relocation Components'!$B66,'Pop and Housing Units'!$Q$4:$Q$115,0),MATCH('Relocation Components'!AB$4,'Pop and Housing Units'!$J$4:$Q$4,0))*HLOOKUP(AB$4,$V$1:$AA$2,2,FALSE)*'Number of Hazard Events'!I66*HLOOKUP(AB$4,Assumptions!$B$2:$H$3,2,FALSE)</f>
        <v>8386208033.3230324</v>
      </c>
      <c r="AC66" s="10">
        <f>HLOOKUP(AC$5,$AC$1:$AF$3,2,FALSE)*INDEX('Pop and Housing Units'!$J$4:$Q$115,MATCH('Relocation Components'!$B66,'Pop and Housing Units'!$Q$4:$Q$115,0),MATCH('Relocation Components'!AC$4,'Pop and Housing Units'!$J$4:$Q$4,0))*HLOOKUP(AC$4,$V$1:$AA$2,2,FALSE)*'Number of Hazard Events'!J66*HLOOKUP(AC$4,Assumptions!$B$2:$H$3,2,FALSE)</f>
        <v>1728471522.2685819</v>
      </c>
      <c r="AD66" s="10">
        <f>HLOOKUP(AD$5,$AC$1:$AF$3,2,FALSE)*INDEX('Pop and Housing Units'!$J$4:$Q$115,MATCH('Relocation Components'!$B66,'Pop and Housing Units'!$Q$4:$Q$115,0),MATCH('Relocation Components'!AD$4,'Pop and Housing Units'!$J$4:$Q$4,0))*HLOOKUP(AD$4,$V$1:$AA$2,2,FALSE)*'Number of Hazard Events'!K66*HLOOKUP(AD$4,Assumptions!$B$2:$H$3,2,FALSE)</f>
        <v>0</v>
      </c>
      <c r="AE66" s="10">
        <f>HLOOKUP(AE$5,$AC$1:$AF$3,2,FALSE)*INDEX('Pop and Housing Units'!$J$4:$Q$115,MATCH('Relocation Components'!$B66,'Pop and Housing Units'!$Q$4:$Q$115,0),MATCH('Relocation Components'!AE$4,'Pop and Housing Units'!$J$4:$Q$4,0))*HLOOKUP(AE$4,$V$1:$AA$2,2,FALSE)*'Number of Hazard Events'!L66*HLOOKUP(AE$4,Assumptions!$B$2:$H$3,2,FALSE)</f>
        <v>115186980.4007694</v>
      </c>
      <c r="AF66" s="10">
        <f>HLOOKUP(AF$5,$AC$1:$AF$3,2,FALSE)*INDEX('Pop and Housing Units'!$J$4:$Q$115,MATCH('Relocation Components'!$B66,'Pop and Housing Units'!$Q$4:$Q$115,0),MATCH('Relocation Components'!AF$4,'Pop and Housing Units'!$J$4:$Q$4,0))*HLOOKUP(AF$4,$V$1:$AA$2,2,FALSE)*'Number of Hazard Events'!M66*HLOOKUP(AF$4,Assumptions!$B$2:$H$3,2,FALSE)</f>
        <v>39733315.389856793</v>
      </c>
      <c r="AG66" s="10">
        <f>HLOOKUP(AG$5,$AC$1:$AF$3,2,FALSE)*INDEX('Pop and Housing Units'!$J$4:$Q$115,MATCH('Relocation Components'!$B66,'Pop and Housing Units'!$Q$4:$Q$115,0),MATCH('Relocation Components'!AG$4,'Pop and Housing Units'!$J$4:$Q$4,0))*HLOOKUP(AG$4,$V$1:$AA$2,2,FALSE)*'Number of Hazard Events'!N66*HLOOKUP(AG$4,Assumptions!$B$2:$H$3,2,FALSE)</f>
        <v>0</v>
      </c>
      <c r="AH66" s="10">
        <f>HLOOKUP(AH$5,$AC$1:$AF$3,2,FALSE)*INDEX('Pop and Housing Units'!$J$4:$Q$115,MATCH('Relocation Components'!$B66,'Pop and Housing Units'!$Q$4:$Q$115,0),MATCH('Relocation Components'!AH$4,'Pop and Housing Units'!$J$4:$Q$4,0))*HLOOKUP(AH$4,$V$1:$AA$2,2,FALSE)*'Number of Hazard Events'!O66*HLOOKUP(AH$4,Assumptions!$B$2:$H$3,2,FALSE)</f>
        <v>118602867.1784967</v>
      </c>
      <c r="AI66" s="10">
        <f>HLOOKUP(AI$5,$AC$1:$AF$3,2,FALSE)*INDEX('Pop and Housing Units'!$J$4:$Q$115,MATCH('Relocation Components'!$B66,'Pop and Housing Units'!$Q$4:$Q$115,0),MATCH('Relocation Components'!AI$4,'Pop and Housing Units'!$J$4:$Q$4,0))*HLOOKUP(AI$4,$V$1:$AA$2,2,FALSE)*'Number of Hazard Events'!P66*HLOOKUP(AI$4,Assumptions!$B$2:$H$3,2,FALSE)</f>
        <v>42633777.321763612</v>
      </c>
      <c r="AJ66" s="10">
        <f>HLOOKUP(AJ$5,$AC$1:$AF$3,2,FALSE)*INDEX('Pop and Housing Units'!$J$4:$Q$115,MATCH('Relocation Components'!$B66,'Pop and Housing Units'!$Q$4:$Q$115,0),MATCH('Relocation Components'!AJ$4,'Pop and Housing Units'!$J$4:$Q$4,0))*HLOOKUP(AJ$4,$V$1:$AA$2,2,FALSE)*'Number of Hazard Events'!Q66*HLOOKUP(AJ$4,Assumptions!$B$2:$H$3,2,FALSE)</f>
        <v>0</v>
      </c>
      <c r="AK66" s="10">
        <f>HLOOKUP(AK$5,$AC$1:$AF$3,2,FALSE)*INDEX('Pop and Housing Units'!$J$4:$Q$115,MATCH('Relocation Components'!$B66,'Pop and Housing Units'!$Q$4:$Q$115,0),MATCH('Relocation Components'!AK$4,'Pop and Housing Units'!$J$4:$Q$4,0))*HLOOKUP(AK$4,$V$1:$AA$2,2,FALSE)*'Number of Hazard Events'!R66*HLOOKUP(AK$4,Assumptions!$B$2:$H$3,2,FALSE)</f>
        <v>22595896.288098495</v>
      </c>
      <c r="AL66" s="10">
        <f>HLOOKUP(AL$5,$AC$1:$AF$3,2,FALSE)*INDEX('Pop and Housing Units'!$J$4:$Q$115,MATCH('Relocation Components'!$B66,'Pop and Housing Units'!$Q$4:$Q$115,0),MATCH('Relocation Components'!AL$4,'Pop and Housing Units'!$J$4:$Q$4,0))*HLOOKUP(AL$4,$V$1:$AA$2,2,FALSE)*'Number of Hazard Events'!S66*HLOOKUP(AL$4,Assumptions!$B$2:$H$3,2,FALSE)</f>
        <v>6355095.8310277015</v>
      </c>
      <c r="AM66" s="10">
        <f>HLOOKUP(AM$5,$AC$1:$AF$3,2,FALSE)*INDEX('Pop and Housing Units'!$J$4:$Q$115,MATCH('Relocation Components'!$B66,'Pop and Housing Units'!$Q$4:$Q$115,0),MATCH('Relocation Components'!AM$4,'Pop and Housing Units'!$J$4:$Q$4,0))*HLOOKUP(AM$4,$V$1:$AA$2,2,FALSE)*'Number of Hazard Events'!T66*HLOOKUP(AM$4,Assumptions!$B$2:$H$3,2,FALSE)</f>
        <v>0</v>
      </c>
      <c r="AN66" s="21">
        <f t="shared" si="44"/>
        <v>19377489930.190926</v>
      </c>
      <c r="AO66" s="21">
        <f t="shared" si="45"/>
        <v>1440310164.2989771</v>
      </c>
      <c r="AP66" s="21">
        <f t="shared" si="46"/>
        <v>458710180.13252401</v>
      </c>
      <c r="AQ66" s="21">
        <f t="shared" si="47"/>
        <v>0</v>
      </c>
      <c r="AR66" s="21">
        <f t="shared" si="48"/>
        <v>1638268451.6974726</v>
      </c>
      <c r="AS66" s="21">
        <f t="shared" si="49"/>
        <v>475677302.85621154</v>
      </c>
      <c r="AT66" s="21">
        <f t="shared" si="50"/>
        <v>0</v>
      </c>
      <c r="AU66" s="21">
        <f t="shared" si="51"/>
        <v>3773793614.9953647</v>
      </c>
      <c r="AV66" s="21">
        <f t="shared" si="52"/>
        <v>777812185.02086186</v>
      </c>
      <c r="AW66" s="21">
        <f t="shared" si="53"/>
        <v>0</v>
      </c>
      <c r="AX66" s="21">
        <f t="shared" si="54"/>
        <v>51834141.180346228</v>
      </c>
      <c r="AY66" s="21">
        <f t="shared" si="55"/>
        <v>17879991.925435558</v>
      </c>
      <c r="AZ66" s="21">
        <f t="shared" si="56"/>
        <v>0</v>
      </c>
      <c r="BA66" s="21">
        <f t="shared" si="57"/>
        <v>53371290.230323516</v>
      </c>
      <c r="BB66" s="21">
        <f t="shared" si="58"/>
        <v>19185199.794793624</v>
      </c>
      <c r="BC66" s="21">
        <f t="shared" si="59"/>
        <v>0</v>
      </c>
      <c r="BD66" s="21">
        <f t="shared" si="60"/>
        <v>10168153.329644322</v>
      </c>
      <c r="BE66" s="21">
        <f t="shared" si="61"/>
        <v>2859793.1239624657</v>
      </c>
      <c r="BF66" s="21">
        <f t="shared" si="62"/>
        <v>0</v>
      </c>
      <c r="BG66" s="21">
        <f t="shared" si="63"/>
        <v>8719870468.5859203</v>
      </c>
      <c r="BI66" s="21">
        <f t="shared" si="64"/>
        <v>4663354122.825058</v>
      </c>
      <c r="BJ66" s="21">
        <f t="shared" si="65"/>
        <v>1481561517.153362</v>
      </c>
      <c r="BK66" s="21">
        <f t="shared" si="66"/>
        <v>731811.56470781891</v>
      </c>
      <c r="BL66" s="21">
        <f t="shared" si="67"/>
        <v>5496651855.2575703</v>
      </c>
      <c r="BM66" s="21">
        <f t="shared" si="68"/>
        <v>1539577723.750015</v>
      </c>
      <c r="BN66" s="21">
        <f t="shared" si="69"/>
        <v>1406828.6923209876</v>
      </c>
      <c r="BO66" s="21">
        <f t="shared" si="70"/>
        <v>12195621308.154785</v>
      </c>
      <c r="BP66" s="21">
        <f t="shared" si="71"/>
        <v>2508748644.269444</v>
      </c>
      <c r="BQ66" s="21">
        <f t="shared" si="72"/>
        <v>940882.37209009007</v>
      </c>
      <c r="BR66" s="21">
        <f t="shared" si="73"/>
        <v>189294586.82683679</v>
      </c>
      <c r="BS66" s="21">
        <f t="shared" si="74"/>
        <v>58443818.260563061</v>
      </c>
      <c r="BT66" s="21">
        <f t="shared" si="75"/>
        <v>304748.72986351227</v>
      </c>
      <c r="BU66" s="21">
        <f t="shared" si="76"/>
        <v>221797725.87757021</v>
      </c>
      <c r="BV66" s="21">
        <f t="shared" si="77"/>
        <v>62532959.491939306</v>
      </c>
      <c r="BW66" s="21">
        <f t="shared" si="78"/>
        <v>296451.40968367353</v>
      </c>
      <c r="BX66" s="21">
        <f t="shared" si="79"/>
        <v>35606417.707742818</v>
      </c>
      <c r="BY66" s="21">
        <f t="shared" si="80"/>
        <v>9562979.232490167</v>
      </c>
      <c r="BZ66" s="21">
        <f t="shared" si="81"/>
        <v>191206.31203254237</v>
      </c>
    </row>
    <row r="67" spans="1:78">
      <c r="A67">
        <f t="shared" si="43"/>
        <v>0.02</v>
      </c>
      <c r="B67" s="18">
        <f t="shared" si="41"/>
        <v>2081</v>
      </c>
      <c r="C67" s="21">
        <f>IF(MOD($B67,10)=0,VLOOKUP($B67,'[1]R1 Analysis'!$B$45:$X$58,23,FALSE),(VLOOKUP(CEILING($B67,10),$B$6:$R$116,COLUMN()-1,FALSE)-VLOOKUP(FLOOR($B67,10),$B$6:$R$116,COLUMN()-1,FALSE))/10+C66)</f>
        <v>22250244.262950245</v>
      </c>
      <c r="D67" s="21">
        <f>IF(MOD($B67,10)=0,VLOOKUP($B67,'[1]R1 Analysis'!$B$45:$X$58,15,FALSE),(VLOOKUP(CEILING($B67,10),$B$6:$R$116,COLUMN()-1,FALSE)-VLOOKUP(FLOOR($B67,10),$B$6:$R$116,COLUMN()-1,FALSE))/10+D66)</f>
        <v>3478889.9472565735</v>
      </c>
      <c r="E67" s="21">
        <f>IF(MOD($B67,10)=0,VLOOKUP($B67,'[1]R1 Analysis'!$B$45:$X$58,22,FALSE),(VLOOKUP(CEILING($B67,10),$B$6:$R$116,COLUMN()-1,FALSE)-VLOOKUP(FLOOR($B67,10),$B$6:$R$116,COLUMN()-1,FALSE))/10+E66)</f>
        <v>728374.96124444436</v>
      </c>
      <c r="F67" s="21">
        <f>IF(MOD($B67,10)=0,VLOOKUP($B67,'[1]R2 Analysis'!$B$45:$X$58,8,FALSE),(VLOOKUP(CEILING($B67,10),$B$6:$R$116,COLUMN()-1,FALSE)-VLOOKUP(FLOOR($B67,10),$B$6:$R$116,COLUMN()-1,FALSE))/10+F66)</f>
        <v>216771439.33161905</v>
      </c>
      <c r="G67" s="21">
        <f>IF(MOD($B67,10)=0,VLOOKUP($B67,'[1]R2 Analysis'!$B$45:$X$58,15,FALSE),(VLOOKUP(CEILING($B67,10),$B$6:$R$116,COLUMN()-1,FALSE)-VLOOKUP(FLOOR($B67,10),$B$6:$R$116,COLUMN()-1,FALSE))/10+G66)</f>
        <v>6807556.3755813958</v>
      </c>
      <c r="H67" s="21">
        <f>IF(MOD($B67,10)=0,VLOOKUP($B67,'[1]R2 Analysis'!$B$45:$X$58,22,FALSE),(VLOOKUP(CEILING($B67,10),$B$6:$R$116,COLUMN()-1,FALSE)-VLOOKUP(FLOOR($B67,10),$B$6:$R$116,COLUMN()-1,FALSE))/10+H66)</f>
        <v>1400230.1263302469</v>
      </c>
      <c r="I67" s="21">
        <f>IF(MOD($B67,10)=0,VLOOKUP($B67,'[1]R3 Analysis'!$B$45:$X$58,8,FALSE),(VLOOKUP(CEILING($B67,10),$B$6:$R$116,COLUMN()-1,FALSE)-VLOOKUP(FLOOR($B67,10),$B$6:$R$116,COLUMN()-1,FALSE))/10+I66)</f>
        <v>35451435.570219353</v>
      </c>
      <c r="J67" s="21">
        <f>IF(MOD($B67,10)=0,VLOOKUP($B67,'[1]R3 Analysis'!$B$45:$X$58,15,FALSE),(VLOOKUP(CEILING($B67,10),$B$6:$R$116,COLUMN()-1,FALSE)-VLOOKUP(FLOOR($B67,10),$B$6:$R$116,COLUMN()-1,FALSE))/10+J66)</f>
        <v>2453395.0584</v>
      </c>
      <c r="K67" s="21">
        <f>IF(MOD($B67,10)=0,VLOOKUP($B67,'[1]R3 Analysis'!$B$45:$X$58,22,FALSE),(VLOOKUP(CEILING($B67,10),$B$6:$R$116,COLUMN()-1,FALSE)-VLOOKUP(FLOOR($B67,10),$B$6:$R$116,COLUMN()-1,FALSE))/10+K66)</f>
        <v>936472.41663063061</v>
      </c>
      <c r="L67" s="21">
        <f>IF(MOD($B67,10)=0,VLOOKUP($B67,'[1]R4 Analysis'!$B$45:$X$58,8,FALSE),(VLOOKUP(CEILING($B67,10),$B$6:$R$116,COLUMN()-1,FALSE)-VLOOKUP(FLOOR($B67,10),$B$6:$R$116,COLUMN()-1,FALSE))/10+L66)</f>
        <v>22168085.410149999</v>
      </c>
      <c r="M67" s="21">
        <f>IF(MOD($B67,10)=0,VLOOKUP($B67,'[1]R4 Analysis'!$B$45:$X$58,15,FALSE),(VLOOKUP(CEILING($B67,10),$B$6:$R$116,COLUMN()-1,FALSE)-VLOOKUP(FLOOR($B67,10),$B$6:$R$116,COLUMN()-1,FALSE))/10+M66)</f>
        <v>826627.6334941918</v>
      </c>
      <c r="N67" s="21">
        <f>IF(MOD($B67,10)=0,VLOOKUP($B67,'[1]R4 Analysis'!$B$45:$X$58,22,FALSE),(VLOOKUP(CEILING($B67,10),$B$6:$R$116,COLUMN()-1,FALSE)-VLOOKUP(FLOOR($B67,10),$B$6:$R$116,COLUMN()-1,FALSE))/10+N66)</f>
        <v>303322.70849099179</v>
      </c>
      <c r="O67" s="21">
        <f>IF(MOD($B67,10)=0,VLOOKUP($B67,'[1]R5 Analysis'!$B$45:$X$58,8,FALSE),(VLOOKUP(CEILING($B67,10),$B$6:$R$116,COLUMN()-1,FALSE)-VLOOKUP(FLOOR($B67,10),$B$6:$R$116,COLUMN()-1,FALSE))/10+O66)</f>
        <v>49597701.625024997</v>
      </c>
      <c r="P67" s="21">
        <f>IF(MOD($B67,10)=0,VLOOKUP($B67,'[1]R5 Analysis'!$B$45:$X$58,15,FALSE),(VLOOKUP(CEILING($B67,10),$B$6:$R$116,COLUMN()-1,FALSE)-VLOOKUP(FLOOR($B67,10),$B$6:$R$116,COLUMN()-1,FALSE))/10+P66)</f>
        <v>710645.51413213799</v>
      </c>
      <c r="Q67" s="21">
        <f>IF(MOD($B67,10)=0,VLOOKUP($B67,'[1]R5 Analysis'!$B$45:$X$58,22,FALSE),(VLOOKUP(CEILING($B67,10),$B$6:$R$116,COLUMN()-1,FALSE)-VLOOKUP(FLOOR($B67,10),$B$6:$R$116,COLUMN()-1,FALSE))/10+Q66)</f>
        <v>295062.98787091841</v>
      </c>
      <c r="R67" s="21">
        <f>IF(MOD($B67,10)=0,VLOOKUP($B67,'[1]R6 Analysis'!$B$45:$X$58,8,FALSE),(VLOOKUP(CEILING($B67,10),$B$6:$R$116,COLUMN()-1,FALSE)-VLOOKUP(FLOOR($B67,10),$B$6:$R$116,COLUMN()-1,FALSE))/10+R66)</f>
        <v>2828156.2495499998</v>
      </c>
      <c r="S67" s="21">
        <f>IF(MOD($B67,10)=0,VLOOKUP($B67,'[1]R6 Analysis'!$B$45:$X$58,15,FALSE),(VLOOKUP(CEILING($B67,10),$B$6:$T$116,COLUMN()-1,FALSE)-VLOOKUP(FLOOR($B67,10),$B$6:$T$116,COLUMN()-1,FALSE))/10+S66)</f>
        <v>346440.07174000004</v>
      </c>
      <c r="T67" s="21">
        <f>IF(MOD($B67,10)=0,VLOOKUP($B67,'[1]R6 Analysis'!$B$45:$X$58,22,FALSE),(VLOOKUP(CEILING($B67,10),$B$6:$T$116,COLUMN()-1,FALSE)-VLOOKUP(FLOOR($B67,10),$B$6:$T$116,COLUMN()-1,FALSE))/10+T66)</f>
        <v>190309.09784677965</v>
      </c>
      <c r="U67" s="21">
        <f t="shared" si="40"/>
        <v>367544389.3485319</v>
      </c>
      <c r="V67" s="10">
        <f>HLOOKUP(V$5,$AC$1:$AF$3,2,FALSE)*INDEX('Pop and Housing Units'!$J$4:$Q$115,MATCH('Relocation Components'!$B67,'Pop and Housing Units'!$Q$4:$Q$115,0),MATCH('Relocation Components'!V$4,'Pop and Housing Units'!$J$4:$Q$4,0))*HLOOKUP(V$4,$V$1:$AA$2,2,FALSE)*'Number of Hazard Events'!C67*HLOOKUP(V$4,Assumptions!$B$2:$H$3,2,FALSE)</f>
        <v>3316616150.2734103</v>
      </c>
      <c r="W67" s="10">
        <f>HLOOKUP(W$5,$AC$1:$AF$3,2,FALSE)*INDEX('Pop and Housing Units'!$J$4:$Q$115,MATCH('Relocation Components'!$B67,'Pop and Housing Units'!$Q$4:$Q$115,0),MATCH('Relocation Components'!W$4,'Pop and Housing Units'!$J$4:$Q$4,0))*HLOOKUP(W$4,$V$1:$AA$2,2,FALSE)*'Number of Hazard Events'!D67*HLOOKUP(W$4,Assumptions!$B$2:$H$3,2,FALSE)</f>
        <v>1056218223.2512218</v>
      </c>
      <c r="X67" s="10">
        <f>HLOOKUP(X$5,$AC$1:$AF$3,2,FALSE)*INDEX('Pop and Housing Units'!$J$4:$Q$115,MATCH('Relocation Components'!$B67,'Pop and Housing Units'!$Q$4:$Q$115,0),MATCH('Relocation Components'!X$4,'Pop and Housing Units'!$J$4:$Q$4,0))*HLOOKUP(X$4,$V$1:$AA$2,2,FALSE)*'Number of Hazard Events'!E67*HLOOKUP(X$4,Assumptions!$B$2:$H$3,2,FALSE)</f>
        <v>0</v>
      </c>
      <c r="Y67" s="10">
        <f>HLOOKUP(Y$5,$AC$1:$AF$3,2,FALSE)*INDEX('Pop and Housing Units'!$J$4:$Q$115,MATCH('Relocation Components'!$B67,'Pop and Housing Units'!$Q$4:$Q$115,0),MATCH('Relocation Components'!Y$4,'Pop and Housing Units'!$J$4:$Q$4,0))*HLOOKUP(Y$4,$V$1:$AA$2,2,FALSE)*'Number of Hazard Events'!F67*HLOOKUP(Y$4,Assumptions!$B$2:$H$3,2,FALSE)</f>
        <v>3762567378.4492674</v>
      </c>
      <c r="Z67" s="10">
        <f>HLOOKUP(Z$5,$AC$1:$AF$3,2,FALSE)*INDEX('Pop and Housing Units'!$J$4:$Q$115,MATCH('Relocation Components'!$B67,'Pop and Housing Units'!$Q$4:$Q$115,0),MATCH('Relocation Components'!Z$4,'Pop and Housing Units'!$J$4:$Q$4,0))*HLOOKUP(Z$4,$V$1:$AA$2,2,FALSE)*'Number of Hazard Events'!G67*HLOOKUP(Z$4,Assumptions!$B$2:$H$3,2,FALSE)</f>
        <v>1092426887.8634403</v>
      </c>
      <c r="AA67" s="10">
        <f>HLOOKUP(AA$5,$AC$1:$AF$3,2,FALSE)*INDEX('Pop and Housing Units'!$J$4:$Q$115,MATCH('Relocation Components'!$B67,'Pop and Housing Units'!$Q$4:$Q$115,0),MATCH('Relocation Components'!AA$4,'Pop and Housing Units'!$J$4:$Q$4,0))*HLOOKUP(AA$4,$V$1:$AA$2,2,FALSE)*'Number of Hazard Events'!H67*HLOOKUP(AA$4,Assumptions!$B$2:$H$3,2,FALSE)</f>
        <v>0</v>
      </c>
      <c r="AB67" s="10">
        <f>HLOOKUP(AB$5,$AC$1:$AF$3,2,FALSE)*INDEX('Pop and Housing Units'!$J$4:$Q$115,MATCH('Relocation Components'!$B67,'Pop and Housing Units'!$Q$4:$Q$115,0),MATCH('Relocation Components'!AB$4,'Pop and Housing Units'!$J$4:$Q$4,0))*HLOOKUP(AB$4,$V$1:$AA$2,2,FALSE)*'Number of Hazard Events'!I67*HLOOKUP(AB$4,Assumptions!$B$2:$H$3,2,FALSE)</f>
        <v>8688566739.7165642</v>
      </c>
      <c r="AC67" s="10">
        <f>HLOOKUP(AC$5,$AC$1:$AF$3,2,FALSE)*INDEX('Pop and Housing Units'!$J$4:$Q$115,MATCH('Relocation Components'!$B67,'Pop and Housing Units'!$Q$4:$Q$115,0),MATCH('Relocation Components'!AC$4,'Pop and Housing Units'!$J$4:$Q$4,0))*HLOOKUP(AC$4,$V$1:$AA$2,2,FALSE)*'Number of Hazard Events'!J67*HLOOKUP(AC$4,Assumptions!$B$2:$H$3,2,FALSE)</f>
        <v>1790862925.792002</v>
      </c>
      <c r="AD67" s="10">
        <f>HLOOKUP(AD$5,$AC$1:$AF$3,2,FALSE)*INDEX('Pop and Housing Units'!$J$4:$Q$115,MATCH('Relocation Components'!$B67,'Pop and Housing Units'!$Q$4:$Q$115,0),MATCH('Relocation Components'!AD$4,'Pop and Housing Units'!$J$4:$Q$4,0))*HLOOKUP(AD$4,$V$1:$AA$2,2,FALSE)*'Number of Hazard Events'!K67*HLOOKUP(AD$4,Assumptions!$B$2:$H$3,2,FALSE)</f>
        <v>0</v>
      </c>
      <c r="AE67" s="10">
        <f>HLOOKUP(AE$5,$AC$1:$AF$3,2,FALSE)*INDEX('Pop and Housing Units'!$J$4:$Q$115,MATCH('Relocation Components'!$B67,'Pop and Housing Units'!$Q$4:$Q$115,0),MATCH('Relocation Components'!AE$4,'Pop and Housing Units'!$J$4:$Q$4,0))*HLOOKUP(AE$4,$V$1:$AA$2,2,FALSE)*'Number of Hazard Events'!L67*HLOOKUP(AE$4,Assumptions!$B$2:$H$3,2,FALSE)</f>
        <v>115294127.91334759</v>
      </c>
      <c r="AF67" s="10">
        <f>HLOOKUP(AF$5,$AC$1:$AF$3,2,FALSE)*INDEX('Pop and Housing Units'!$J$4:$Q$115,MATCH('Relocation Components'!$B67,'Pop and Housing Units'!$Q$4:$Q$115,0),MATCH('Relocation Components'!AF$4,'Pop and Housing Units'!$J$4:$Q$4,0))*HLOOKUP(AF$4,$V$1:$AA$2,2,FALSE)*'Number of Hazard Events'!M67*HLOOKUP(AF$4,Assumptions!$B$2:$H$3,2,FALSE)</f>
        <v>39772488.161983438</v>
      </c>
      <c r="AG67" s="10">
        <f>HLOOKUP(AG$5,$AC$1:$AF$3,2,FALSE)*INDEX('Pop and Housing Units'!$J$4:$Q$115,MATCH('Relocation Components'!$B67,'Pop and Housing Units'!$Q$4:$Q$115,0),MATCH('Relocation Components'!AG$4,'Pop and Housing Units'!$J$4:$Q$4,0))*HLOOKUP(AG$4,$V$1:$AA$2,2,FALSE)*'Number of Hazard Events'!N67*HLOOKUP(AG$4,Assumptions!$B$2:$H$3,2,FALSE)</f>
        <v>0</v>
      </c>
      <c r="AH67" s="10">
        <f>HLOOKUP(AH$5,$AC$1:$AF$3,2,FALSE)*INDEX('Pop and Housing Units'!$J$4:$Q$115,MATCH('Relocation Components'!$B67,'Pop and Housing Units'!$Q$4:$Q$115,0),MATCH('Relocation Components'!AH$4,'Pop and Housing Units'!$J$4:$Q$4,0))*HLOOKUP(AH$4,$V$1:$AA$2,2,FALSE)*'Number of Hazard Events'!O67*HLOOKUP(AH$4,Assumptions!$B$2:$H$3,2,FALSE)</f>
        <v>118782339.15317033</v>
      </c>
      <c r="AI67" s="10">
        <f>HLOOKUP(AI$5,$AC$1:$AF$3,2,FALSE)*INDEX('Pop and Housing Units'!$J$4:$Q$115,MATCH('Relocation Components'!$B67,'Pop and Housing Units'!$Q$4:$Q$115,0),MATCH('Relocation Components'!AI$4,'Pop and Housing Units'!$J$4:$Q$4,0))*HLOOKUP(AI$4,$V$1:$AA$2,2,FALSE)*'Number of Hazard Events'!P67*HLOOKUP(AI$4,Assumptions!$B$2:$H$3,2,FALSE)</f>
        <v>42692275.500082664</v>
      </c>
      <c r="AJ67" s="10">
        <f>HLOOKUP(AJ$5,$AC$1:$AF$3,2,FALSE)*INDEX('Pop and Housing Units'!$J$4:$Q$115,MATCH('Relocation Components'!$B67,'Pop and Housing Units'!$Q$4:$Q$115,0),MATCH('Relocation Components'!AJ$4,'Pop and Housing Units'!$J$4:$Q$4,0))*HLOOKUP(AJ$4,$V$1:$AA$2,2,FALSE)*'Number of Hazard Events'!Q67*HLOOKUP(AJ$4,Assumptions!$B$2:$H$3,2,FALSE)</f>
        <v>0</v>
      </c>
      <c r="AK67" s="10">
        <f>HLOOKUP(AK$5,$AC$1:$AF$3,2,FALSE)*INDEX('Pop and Housing Units'!$J$4:$Q$115,MATCH('Relocation Components'!$B67,'Pop and Housing Units'!$Q$4:$Q$115,0),MATCH('Relocation Components'!AK$4,'Pop and Housing Units'!$J$4:$Q$4,0))*HLOOKUP(AK$4,$V$1:$AA$2,2,FALSE)*'Number of Hazard Events'!R67*HLOOKUP(AK$4,Assumptions!$B$2:$H$3,2,FALSE)</f>
        <v>22707492.686781608</v>
      </c>
      <c r="AL67" s="10">
        <f>HLOOKUP(AL$5,$AC$1:$AF$3,2,FALSE)*INDEX('Pop and Housing Units'!$J$4:$Q$115,MATCH('Relocation Components'!$B67,'Pop and Housing Units'!$Q$4:$Q$115,0),MATCH('Relocation Components'!AL$4,'Pop and Housing Units'!$J$4:$Q$4,0))*HLOOKUP(AL$4,$V$1:$AA$2,2,FALSE)*'Number of Hazard Events'!S67*HLOOKUP(AL$4,Assumptions!$B$2:$H$3,2,FALSE)</f>
        <v>6388146.3932076562</v>
      </c>
      <c r="AM67" s="10">
        <f>HLOOKUP(AM$5,$AC$1:$AF$3,2,FALSE)*INDEX('Pop and Housing Units'!$J$4:$Q$115,MATCH('Relocation Components'!$B67,'Pop and Housing Units'!$Q$4:$Q$115,0),MATCH('Relocation Components'!AM$4,'Pop and Housing Units'!$J$4:$Q$4,0))*HLOOKUP(AM$4,$V$1:$AA$2,2,FALSE)*'Number of Hazard Events'!T67*HLOOKUP(AM$4,Assumptions!$B$2:$H$3,2,FALSE)</f>
        <v>0</v>
      </c>
      <c r="AN67" s="21">
        <f t="shared" si="44"/>
        <v>20052895175.154484</v>
      </c>
      <c r="AO67" s="21">
        <f t="shared" si="45"/>
        <v>1492477267.6230347</v>
      </c>
      <c r="AP67" s="21">
        <f t="shared" si="46"/>
        <v>475298200.46304983</v>
      </c>
      <c r="AQ67" s="21">
        <f t="shared" si="47"/>
        <v>0</v>
      </c>
      <c r="AR67" s="21">
        <f t="shared" si="48"/>
        <v>1693155320.3021703</v>
      </c>
      <c r="AS67" s="21">
        <f t="shared" si="49"/>
        <v>491592099.53854811</v>
      </c>
      <c r="AT67" s="21">
        <f t="shared" si="50"/>
        <v>0</v>
      </c>
      <c r="AU67" s="21">
        <f t="shared" si="51"/>
        <v>3909855032.8724542</v>
      </c>
      <c r="AV67" s="21">
        <f t="shared" si="52"/>
        <v>805888316.60640085</v>
      </c>
      <c r="AW67" s="21">
        <f t="shared" si="53"/>
        <v>0</v>
      </c>
      <c r="AX67" s="21">
        <f t="shared" si="54"/>
        <v>51882357.561006412</v>
      </c>
      <c r="AY67" s="21">
        <f t="shared" si="55"/>
        <v>17897619.672892548</v>
      </c>
      <c r="AZ67" s="21">
        <f t="shared" si="56"/>
        <v>0</v>
      </c>
      <c r="BA67" s="21">
        <f t="shared" si="57"/>
        <v>53452052.618926652</v>
      </c>
      <c r="BB67" s="21">
        <f t="shared" si="58"/>
        <v>19211523.975037199</v>
      </c>
      <c r="BC67" s="21">
        <f t="shared" si="59"/>
        <v>0</v>
      </c>
      <c r="BD67" s="21">
        <f t="shared" si="60"/>
        <v>10218371.709051725</v>
      </c>
      <c r="BE67" s="21">
        <f t="shared" si="61"/>
        <v>2874665.8769434453</v>
      </c>
      <c r="BF67" s="21">
        <f t="shared" si="62"/>
        <v>0</v>
      </c>
      <c r="BG67" s="21">
        <f t="shared" si="63"/>
        <v>9023802828.8195152</v>
      </c>
      <c r="BI67" s="21">
        <f t="shared" si="64"/>
        <v>4831343662.1593952</v>
      </c>
      <c r="BJ67" s="21">
        <f t="shared" si="65"/>
        <v>1534995313.6615281</v>
      </c>
      <c r="BK67" s="21">
        <f t="shared" si="66"/>
        <v>728374.96124444436</v>
      </c>
      <c r="BL67" s="21">
        <f t="shared" si="67"/>
        <v>5672494138.0830574</v>
      </c>
      <c r="BM67" s="21">
        <f t="shared" si="68"/>
        <v>1590826543.77757</v>
      </c>
      <c r="BN67" s="21">
        <f t="shared" si="69"/>
        <v>1400230.1263302469</v>
      </c>
      <c r="BO67" s="21">
        <f t="shared" si="70"/>
        <v>12633873208.159237</v>
      </c>
      <c r="BP67" s="21">
        <f t="shared" si="71"/>
        <v>2599204637.4568028</v>
      </c>
      <c r="BQ67" s="21">
        <f t="shared" si="72"/>
        <v>936472.41663063061</v>
      </c>
      <c r="BR67" s="21">
        <f t="shared" si="73"/>
        <v>189344570.88450399</v>
      </c>
      <c r="BS67" s="21">
        <f t="shared" si="74"/>
        <v>58496735.468370177</v>
      </c>
      <c r="BT67" s="21">
        <f t="shared" si="75"/>
        <v>303322.70849099179</v>
      </c>
      <c r="BU67" s="21">
        <f t="shared" si="76"/>
        <v>221832093.397122</v>
      </c>
      <c r="BV67" s="21">
        <f t="shared" si="77"/>
        <v>62614444.989251994</v>
      </c>
      <c r="BW67" s="21">
        <f t="shared" si="78"/>
        <v>295062.98787091841</v>
      </c>
      <c r="BX67" s="21">
        <f t="shared" si="79"/>
        <v>35754020.645383328</v>
      </c>
      <c r="BY67" s="21">
        <f t="shared" si="80"/>
        <v>9609252.3418911006</v>
      </c>
      <c r="BZ67" s="21">
        <f t="shared" si="81"/>
        <v>190309.09784677965</v>
      </c>
    </row>
    <row r="68" spans="1:78">
      <c r="A68">
        <f t="shared" si="43"/>
        <v>0.02</v>
      </c>
      <c r="B68" s="18">
        <f t="shared" si="41"/>
        <v>2082</v>
      </c>
      <c r="C68" s="21">
        <f>IF(MOD($B68,10)=0,VLOOKUP($B68,'[1]R1 Analysis'!$B$45:$X$58,23,FALSE),(VLOOKUP(CEILING($B68,10),$B$6:$R$116,COLUMN()-1,FALSE)-VLOOKUP(FLOOR($B68,10),$B$6:$R$116,COLUMN()-1,FALSE))/10+C67)</f>
        <v>22145783.997546457</v>
      </c>
      <c r="D68" s="21">
        <f>IF(MOD($B68,10)=0,VLOOKUP($B68,'[1]R1 Analysis'!$B$45:$X$58,15,FALSE),(VLOOKUP(CEILING($B68,10),$B$6:$R$116,COLUMN()-1,FALSE)-VLOOKUP(FLOOR($B68,10),$B$6:$R$116,COLUMN()-1,FALSE))/10+D67)</f>
        <v>3462398.7237284677</v>
      </c>
      <c r="E68" s="21">
        <f>IF(MOD($B68,10)=0,VLOOKUP($B68,'[1]R1 Analysis'!$B$45:$X$58,22,FALSE),(VLOOKUP(CEILING($B68,10),$B$6:$R$116,COLUMN()-1,FALSE)-VLOOKUP(FLOOR($B68,10),$B$6:$R$116,COLUMN()-1,FALSE))/10+E67)</f>
        <v>724938.35778106982</v>
      </c>
      <c r="F68" s="21">
        <f>IF(MOD($B68,10)=0,VLOOKUP($B68,'[1]R2 Analysis'!$B$45:$X$58,8,FALSE),(VLOOKUP(CEILING($B68,10),$B$6:$R$116,COLUMN()-1,FALSE)-VLOOKUP(FLOOR($B68,10),$B$6:$R$116,COLUMN()-1,FALSE))/10+F67)</f>
        <v>215756034.43085715</v>
      </c>
      <c r="G68" s="21">
        <f>IF(MOD($B68,10)=0,VLOOKUP($B68,'[1]R2 Analysis'!$B$45:$X$58,15,FALSE),(VLOOKUP(CEILING($B68,10),$B$6:$R$116,COLUMN()-1,FALSE)-VLOOKUP(FLOOR($B68,10),$B$6:$R$116,COLUMN()-1,FALSE))/10+G67)</f>
        <v>6775364.8711627908</v>
      </c>
      <c r="H68" s="21">
        <f>IF(MOD($B68,10)=0,VLOOKUP($B68,'[1]R2 Analysis'!$B$45:$X$58,22,FALSE),(VLOOKUP(CEILING($B68,10),$B$6:$R$116,COLUMN()-1,FALSE)-VLOOKUP(FLOOR($B68,10),$B$6:$R$116,COLUMN()-1,FALSE))/10+H67)</f>
        <v>1393631.5603395062</v>
      </c>
      <c r="I68" s="21">
        <f>IF(MOD($B68,10)=0,VLOOKUP($B68,'[1]R3 Analysis'!$B$45:$X$58,8,FALSE),(VLOOKUP(CEILING($B68,10),$B$6:$R$116,COLUMN()-1,FALSE)-VLOOKUP(FLOOR($B68,10),$B$6:$R$116,COLUMN()-1,FALSE))/10+I67)</f>
        <v>35283211.304051608</v>
      </c>
      <c r="J68" s="21">
        <f>IF(MOD($B68,10)=0,VLOOKUP($B68,'[1]R3 Analysis'!$B$45:$X$58,15,FALSE),(VLOOKUP(CEILING($B68,10),$B$6:$R$116,COLUMN()-1,FALSE)-VLOOKUP(FLOOR($B68,10),$B$6:$R$116,COLUMN()-1,FALSE))/10+J67)</f>
        <v>2441853.1368</v>
      </c>
      <c r="K68" s="21">
        <f>IF(MOD($B68,10)=0,VLOOKUP($B68,'[1]R3 Analysis'!$B$45:$X$58,22,FALSE),(VLOOKUP(CEILING($B68,10),$B$6:$R$116,COLUMN()-1,FALSE)-VLOOKUP(FLOOR($B68,10),$B$6:$R$116,COLUMN()-1,FALSE))/10+K67)</f>
        <v>932062.46117117116</v>
      </c>
      <c r="L68" s="21">
        <f>IF(MOD($B68,10)=0,VLOOKUP($B68,'[1]R4 Analysis'!$B$45:$X$58,8,FALSE),(VLOOKUP(CEILING($B68,10),$B$6:$R$116,COLUMN()-1,FALSE)-VLOOKUP(FLOOR($B68,10),$B$6:$R$116,COLUMN()-1,FALSE))/10+L67)</f>
        <v>22062705.574578844</v>
      </c>
      <c r="M68" s="21">
        <f>IF(MOD($B68,10)=0,VLOOKUP($B68,'[1]R4 Analysis'!$B$45:$X$58,15,FALSE),(VLOOKUP(CEILING($B68,10),$B$6:$R$116,COLUMN()-1,FALSE)-VLOOKUP(FLOOR($B68,10),$B$6:$R$116,COLUMN()-1,FALSE))/10+M67)</f>
        <v>822744.32171767671</v>
      </c>
      <c r="N68" s="21">
        <f>IF(MOD($B68,10)=0,VLOOKUP($B68,'[1]R4 Analysis'!$B$45:$X$58,22,FALSE),(VLOOKUP(CEILING($B68,10),$B$6:$R$116,COLUMN()-1,FALSE)-VLOOKUP(FLOOR($B68,10),$B$6:$R$116,COLUMN()-1,FALSE))/10+N67)</f>
        <v>301896.68711847131</v>
      </c>
      <c r="O68" s="21">
        <f>IF(MOD($B68,10)=0,VLOOKUP($B68,'[1]R5 Analysis'!$B$45:$X$58,8,FALSE),(VLOOKUP(CEILING($B68,10),$B$6:$R$116,COLUMN()-1,FALSE)-VLOOKUP(FLOOR($B68,10),$B$6:$R$116,COLUMN()-1,FALSE))/10+O67)</f>
        <v>49371834.781299993</v>
      </c>
      <c r="P68" s="21">
        <f>IF(MOD($B68,10)=0,VLOOKUP($B68,'[1]R5 Analysis'!$B$45:$X$58,15,FALSE),(VLOOKUP(CEILING($B68,10),$B$6:$R$116,COLUMN()-1,FALSE)-VLOOKUP(FLOOR($B68,10),$B$6:$R$116,COLUMN()-1,FALSE))/10+P67)</f>
        <v>707308.65288220695</v>
      </c>
      <c r="Q68" s="21">
        <f>IF(MOD($B68,10)=0,VLOOKUP($B68,'[1]R5 Analysis'!$B$45:$X$58,22,FALSE),(VLOOKUP(CEILING($B68,10),$B$6:$R$116,COLUMN()-1,FALSE)-VLOOKUP(FLOOR($B68,10),$B$6:$R$116,COLUMN()-1,FALSE))/10+Q67)</f>
        <v>293674.5660581633</v>
      </c>
      <c r="R68" s="21">
        <f>IF(MOD($B68,10)=0,VLOOKUP($B68,'[1]R6 Analysis'!$B$45:$X$58,8,FALSE),(VLOOKUP(CEILING($B68,10),$B$6:$R$116,COLUMN()-1,FALSE)-VLOOKUP(FLOOR($B68,10),$B$6:$R$116,COLUMN()-1,FALSE))/10+R67)</f>
        <v>2813944.4090999998</v>
      </c>
      <c r="S68" s="21">
        <f>IF(MOD($B68,10)=0,VLOOKUP($B68,'[1]R6 Analysis'!$B$45:$X$58,15,FALSE),(VLOOKUP(CEILING($B68,10),$B$6:$T$116,COLUMN()-1,FALSE)-VLOOKUP(FLOOR($B68,10),$B$6:$T$116,COLUMN()-1,FALSE))/10+S67)</f>
        <v>344789.86598000006</v>
      </c>
      <c r="T68" s="21">
        <f>IF(MOD($B68,10)=0,VLOOKUP($B68,'[1]R6 Analysis'!$B$45:$X$58,22,FALSE),(VLOOKUP(CEILING($B68,10),$B$6:$T$116,COLUMN()-1,FALSE)-VLOOKUP(FLOOR($B68,10),$B$6:$T$116,COLUMN()-1,FALSE))/10+T67)</f>
        <v>189411.88366101694</v>
      </c>
      <c r="U68" s="21">
        <f t="shared" si="40"/>
        <v>365823589.58583462</v>
      </c>
      <c r="V68" s="10">
        <f>HLOOKUP(V$5,$AC$1:$AF$3,2,FALSE)*INDEX('Pop and Housing Units'!$J$4:$Q$115,MATCH('Relocation Components'!$B68,'Pop and Housing Units'!$Q$4:$Q$115,0),MATCH('Relocation Components'!V$4,'Pop and Housing Units'!$J$4:$Q$4,0))*HLOOKUP(V$4,$V$1:$AA$2,2,FALSE)*'Number of Hazard Events'!C68*HLOOKUP(V$4,Assumptions!$B$2:$H$3,2,FALSE)</f>
        <v>3437828923.5670362</v>
      </c>
      <c r="W68" s="10">
        <f>HLOOKUP(W$5,$AC$1:$AF$3,2,FALSE)*INDEX('Pop and Housing Units'!$J$4:$Q$115,MATCH('Relocation Components'!$B68,'Pop and Housing Units'!$Q$4:$Q$115,0),MATCH('Relocation Components'!W$4,'Pop and Housing Units'!$J$4:$Q$4,0))*HLOOKUP(W$4,$V$1:$AA$2,2,FALSE)*'Number of Hazard Events'!D68*HLOOKUP(W$4,Assumptions!$B$2:$H$3,2,FALSE)</f>
        <v>1094759119.9071741</v>
      </c>
      <c r="X68" s="10">
        <f>HLOOKUP(X$5,$AC$1:$AF$3,2,FALSE)*INDEX('Pop and Housing Units'!$J$4:$Q$115,MATCH('Relocation Components'!$B68,'Pop and Housing Units'!$Q$4:$Q$115,0),MATCH('Relocation Components'!X$4,'Pop and Housing Units'!$J$4:$Q$4,0))*HLOOKUP(X$4,$V$1:$AA$2,2,FALSE)*'Number of Hazard Events'!E68*HLOOKUP(X$4,Assumptions!$B$2:$H$3,2,FALSE)</f>
        <v>0</v>
      </c>
      <c r="Y68" s="10">
        <f>HLOOKUP(Y$5,$AC$1:$AF$3,2,FALSE)*INDEX('Pop and Housing Units'!$J$4:$Q$115,MATCH('Relocation Components'!$B68,'Pop and Housing Units'!$Q$4:$Q$115,0),MATCH('Relocation Components'!Y$4,'Pop and Housing Units'!$J$4:$Q$4,0))*HLOOKUP(Y$4,$V$1:$AA$2,2,FALSE)*'Number of Hazard Events'!F68*HLOOKUP(Y$4,Assumptions!$B$2:$H$3,2,FALSE)</f>
        <v>3890151311.379631</v>
      </c>
      <c r="Z68" s="10">
        <f>HLOOKUP(Z$5,$AC$1:$AF$3,2,FALSE)*INDEX('Pop and Housing Units'!$J$4:$Q$115,MATCH('Relocation Components'!$B68,'Pop and Housing Units'!$Q$4:$Q$115,0),MATCH('Relocation Components'!Z$4,'Pop and Housing Units'!$J$4:$Q$4,0))*HLOOKUP(Z$4,$V$1:$AA$2,2,FALSE)*'Number of Hazard Events'!G68*HLOOKUP(Z$4,Assumptions!$B$2:$H$3,2,FALSE)</f>
        <v>1129419132.7585459</v>
      </c>
      <c r="AA68" s="10">
        <f>HLOOKUP(AA$5,$AC$1:$AF$3,2,FALSE)*INDEX('Pop and Housing Units'!$J$4:$Q$115,MATCH('Relocation Components'!$B68,'Pop and Housing Units'!$Q$4:$Q$115,0),MATCH('Relocation Components'!AA$4,'Pop and Housing Units'!$J$4:$Q$4,0))*HLOOKUP(AA$4,$V$1:$AA$2,2,FALSE)*'Number of Hazard Events'!H68*HLOOKUP(AA$4,Assumptions!$B$2:$H$3,2,FALSE)</f>
        <v>0</v>
      </c>
      <c r="AB68" s="10">
        <f>HLOOKUP(AB$5,$AC$1:$AF$3,2,FALSE)*INDEX('Pop and Housing Units'!$J$4:$Q$115,MATCH('Relocation Components'!$B68,'Pop and Housing Units'!$Q$4:$Q$115,0),MATCH('Relocation Components'!AB$4,'Pop and Housing Units'!$J$4:$Q$4,0))*HLOOKUP(AB$4,$V$1:$AA$2,2,FALSE)*'Number of Hazard Events'!I68*HLOOKUP(AB$4,Assumptions!$B$2:$H$3,2,FALSE)</f>
        <v>9004697133.5814533</v>
      </c>
      <c r="AC68" s="10">
        <f>HLOOKUP(AC$5,$AC$1:$AF$3,2,FALSE)*INDEX('Pop and Housing Units'!$J$4:$Q$115,MATCH('Relocation Components'!$B68,'Pop and Housing Units'!$Q$4:$Q$115,0),MATCH('Relocation Components'!AC$4,'Pop and Housing Units'!$J$4:$Q$4,0))*HLOOKUP(AC$4,$V$1:$AA$2,2,FALSE)*'Number of Hazard Events'!J68*HLOOKUP(AC$4,Assumptions!$B$2:$H$3,2,FALSE)</f>
        <v>1856098796.5955045</v>
      </c>
      <c r="AD68" s="10">
        <f>HLOOKUP(AD$5,$AC$1:$AF$3,2,FALSE)*INDEX('Pop and Housing Units'!$J$4:$Q$115,MATCH('Relocation Components'!$B68,'Pop and Housing Units'!$Q$4:$Q$115,0),MATCH('Relocation Components'!AD$4,'Pop and Housing Units'!$J$4:$Q$4,0))*HLOOKUP(AD$4,$V$1:$AA$2,2,FALSE)*'Number of Hazard Events'!K68*HLOOKUP(AD$4,Assumptions!$B$2:$H$3,2,FALSE)</f>
        <v>0</v>
      </c>
      <c r="AE68" s="10">
        <f>HLOOKUP(AE$5,$AC$1:$AF$3,2,FALSE)*INDEX('Pop and Housing Units'!$J$4:$Q$115,MATCH('Relocation Components'!$B68,'Pop and Housing Units'!$Q$4:$Q$115,0),MATCH('Relocation Components'!AE$4,'Pop and Housing Units'!$J$4:$Q$4,0))*HLOOKUP(AE$4,$V$1:$AA$2,2,FALSE)*'Number of Hazard Events'!L68*HLOOKUP(AE$4,Assumptions!$B$2:$H$3,2,FALSE)</f>
        <v>115395075.51244442</v>
      </c>
      <c r="AF68" s="10">
        <f>HLOOKUP(AF$5,$AC$1:$AF$3,2,FALSE)*INDEX('Pop and Housing Units'!$J$4:$Q$115,MATCH('Relocation Components'!$B68,'Pop and Housing Units'!$Q$4:$Q$115,0),MATCH('Relocation Components'!AF$4,'Pop and Housing Units'!$J$4:$Q$4,0))*HLOOKUP(AF$4,$V$1:$AA$2,2,FALSE)*'Number of Hazard Events'!M68*HLOOKUP(AF$4,Assumptions!$B$2:$H$3,2,FALSE)</f>
        <v>39809547.327241451</v>
      </c>
      <c r="AG68" s="10">
        <f>HLOOKUP(AG$5,$AC$1:$AF$3,2,FALSE)*INDEX('Pop and Housing Units'!$J$4:$Q$115,MATCH('Relocation Components'!$B68,'Pop and Housing Units'!$Q$4:$Q$115,0),MATCH('Relocation Components'!AG$4,'Pop and Housing Units'!$J$4:$Q$4,0))*HLOOKUP(AG$4,$V$1:$AA$2,2,FALSE)*'Number of Hazard Events'!N68*HLOOKUP(AG$4,Assumptions!$B$2:$H$3,2,FALSE)</f>
        <v>0</v>
      </c>
      <c r="AH68" s="10">
        <f>HLOOKUP(AH$5,$AC$1:$AF$3,2,FALSE)*INDEX('Pop and Housing Units'!$J$4:$Q$115,MATCH('Relocation Components'!$B68,'Pop and Housing Units'!$Q$4:$Q$115,0),MATCH('Relocation Components'!AH$4,'Pop and Housing Units'!$J$4:$Q$4,0))*HLOOKUP(AH$4,$V$1:$AA$2,2,FALSE)*'Number of Hazard Events'!O68*HLOOKUP(AH$4,Assumptions!$B$2:$H$3,2,FALSE)</f>
        <v>118955279.46365963</v>
      </c>
      <c r="AI68" s="10">
        <f>HLOOKUP(AI$5,$AC$1:$AF$3,2,FALSE)*INDEX('Pop and Housing Units'!$J$4:$Q$115,MATCH('Relocation Components'!$B68,'Pop and Housing Units'!$Q$4:$Q$115,0),MATCH('Relocation Components'!AI$4,'Pop and Housing Units'!$J$4:$Q$4,0))*HLOOKUP(AI$4,$V$1:$AA$2,2,FALSE)*'Number of Hazard Events'!P68*HLOOKUP(AI$4,Assumptions!$B$2:$H$3,2,FALSE)</f>
        <v>42748353.120498128</v>
      </c>
      <c r="AJ68" s="10">
        <f>HLOOKUP(AJ$5,$AC$1:$AF$3,2,FALSE)*INDEX('Pop and Housing Units'!$J$4:$Q$115,MATCH('Relocation Components'!$B68,'Pop and Housing Units'!$Q$4:$Q$115,0),MATCH('Relocation Components'!AJ$4,'Pop and Housing Units'!$J$4:$Q$4,0))*HLOOKUP(AJ$4,$V$1:$AA$2,2,FALSE)*'Number of Hazard Events'!Q68*HLOOKUP(AJ$4,Assumptions!$B$2:$H$3,2,FALSE)</f>
        <v>0</v>
      </c>
      <c r="AK68" s="10">
        <f>HLOOKUP(AK$5,$AC$1:$AF$3,2,FALSE)*INDEX('Pop and Housing Units'!$J$4:$Q$115,MATCH('Relocation Components'!$B68,'Pop and Housing Units'!$Q$4:$Q$115,0),MATCH('Relocation Components'!AK$4,'Pop and Housing Units'!$J$4:$Q$4,0))*HLOOKUP(AK$4,$V$1:$AA$2,2,FALSE)*'Number of Hazard Events'!R68*HLOOKUP(AK$4,Assumptions!$B$2:$H$3,2,FALSE)</f>
        <v>22819015.566115495</v>
      </c>
      <c r="AL68" s="10">
        <f>HLOOKUP(AL$5,$AC$1:$AF$3,2,FALSE)*INDEX('Pop and Housing Units'!$J$4:$Q$115,MATCH('Relocation Components'!$B68,'Pop and Housing Units'!$Q$4:$Q$115,0),MATCH('Relocation Components'!AL$4,'Pop and Housing Units'!$J$4:$Q$4,0))*HLOOKUP(AL$4,$V$1:$AA$2,2,FALSE)*'Number of Hazard Events'!S68*HLOOKUP(AL$4,Assumptions!$B$2:$H$3,2,FALSE)</f>
        <v>6421209.5149431061</v>
      </c>
      <c r="AM68" s="10">
        <f>HLOOKUP(AM$5,$AC$1:$AF$3,2,FALSE)*INDEX('Pop and Housing Units'!$J$4:$Q$115,MATCH('Relocation Components'!$B68,'Pop and Housing Units'!$Q$4:$Q$115,0),MATCH('Relocation Components'!AM$4,'Pop and Housing Units'!$J$4:$Q$4,0))*HLOOKUP(AM$4,$V$1:$AA$2,2,FALSE)*'Number of Hazard Events'!T68*HLOOKUP(AM$4,Assumptions!$B$2:$H$3,2,FALSE)</f>
        <v>0</v>
      </c>
      <c r="AN68" s="21">
        <f t="shared" si="44"/>
        <v>20759102898.294247</v>
      </c>
      <c r="AO68" s="21">
        <f t="shared" si="45"/>
        <v>1547023015.6051662</v>
      </c>
      <c r="AP68" s="21">
        <f t="shared" si="46"/>
        <v>492641603.95822835</v>
      </c>
      <c r="AQ68" s="21">
        <f t="shared" si="47"/>
        <v>0</v>
      </c>
      <c r="AR68" s="21">
        <f t="shared" si="48"/>
        <v>1750568090.1208341</v>
      </c>
      <c r="AS68" s="21">
        <f t="shared" si="49"/>
        <v>508238609.74134564</v>
      </c>
      <c r="AT68" s="21">
        <f t="shared" si="50"/>
        <v>0</v>
      </c>
      <c r="AU68" s="21">
        <f t="shared" si="51"/>
        <v>4052113710.1116543</v>
      </c>
      <c r="AV68" s="21">
        <f t="shared" si="52"/>
        <v>835244458.46797705</v>
      </c>
      <c r="AW68" s="21">
        <f t="shared" si="53"/>
        <v>0</v>
      </c>
      <c r="AX68" s="21">
        <f t="shared" si="54"/>
        <v>51927783.980599992</v>
      </c>
      <c r="AY68" s="21">
        <f t="shared" si="55"/>
        <v>17914296.297258653</v>
      </c>
      <c r="AZ68" s="21">
        <f t="shared" si="56"/>
        <v>0</v>
      </c>
      <c r="BA68" s="21">
        <f t="shared" si="57"/>
        <v>53529875.758646831</v>
      </c>
      <c r="BB68" s="21">
        <f t="shared" si="58"/>
        <v>19236758.904224157</v>
      </c>
      <c r="BC68" s="21">
        <f t="shared" si="59"/>
        <v>0</v>
      </c>
      <c r="BD68" s="21">
        <f t="shared" si="60"/>
        <v>10268557.004751973</v>
      </c>
      <c r="BE68" s="21">
        <f t="shared" si="61"/>
        <v>2889544.281724398</v>
      </c>
      <c r="BF68" s="21">
        <f t="shared" si="62"/>
        <v>0</v>
      </c>
      <c r="BG68" s="21">
        <f t="shared" si="63"/>
        <v>9341596304.2324104</v>
      </c>
      <c r="BI68" s="21">
        <f t="shared" si="64"/>
        <v>5006997723.1697483</v>
      </c>
      <c r="BJ68" s="21">
        <f t="shared" si="65"/>
        <v>1590863122.5891309</v>
      </c>
      <c r="BK68" s="21">
        <f t="shared" si="66"/>
        <v>724938.35778106982</v>
      </c>
      <c r="BL68" s="21">
        <f t="shared" si="67"/>
        <v>5856475435.9313221</v>
      </c>
      <c r="BM68" s="21">
        <f t="shared" si="68"/>
        <v>1644433107.3710544</v>
      </c>
      <c r="BN68" s="21">
        <f t="shared" si="69"/>
        <v>1393631.5603395062</v>
      </c>
      <c r="BO68" s="21">
        <f t="shared" si="70"/>
        <v>13092094054.99716</v>
      </c>
      <c r="BP68" s="21">
        <f t="shared" si="71"/>
        <v>2693785108.2002811</v>
      </c>
      <c r="BQ68" s="21">
        <f t="shared" si="72"/>
        <v>932062.46117117116</v>
      </c>
      <c r="BR68" s="21">
        <f t="shared" si="73"/>
        <v>189385565.06762326</v>
      </c>
      <c r="BS68" s="21">
        <f t="shared" si="74"/>
        <v>58546587.946217783</v>
      </c>
      <c r="BT68" s="21">
        <f t="shared" si="75"/>
        <v>301896.68711847131</v>
      </c>
      <c r="BU68" s="21">
        <f t="shared" si="76"/>
        <v>221856990.00360644</v>
      </c>
      <c r="BV68" s="21">
        <f t="shared" si="77"/>
        <v>62692420.677604489</v>
      </c>
      <c r="BW68" s="21">
        <f t="shared" si="78"/>
        <v>293674.5660581633</v>
      </c>
      <c r="BX68" s="21">
        <f t="shared" si="79"/>
        <v>35901516.979967467</v>
      </c>
      <c r="BY68" s="21">
        <f t="shared" si="80"/>
        <v>9655543.6626475044</v>
      </c>
      <c r="BZ68" s="21">
        <f t="shared" si="81"/>
        <v>189411.88366101694</v>
      </c>
    </row>
    <row r="69" spans="1:78">
      <c r="A69">
        <f t="shared" si="43"/>
        <v>0.02</v>
      </c>
      <c r="B69" s="18">
        <f t="shared" si="41"/>
        <v>2083</v>
      </c>
      <c r="C69" s="21">
        <f>IF(MOD($B69,10)=0,VLOOKUP($B69,'[1]R1 Analysis'!$B$45:$X$58,23,FALSE),(VLOOKUP(CEILING($B69,10),$B$6:$R$116,COLUMN()-1,FALSE)-VLOOKUP(FLOOR($B69,10),$B$6:$R$116,COLUMN()-1,FALSE))/10+C68)</f>
        <v>22041323.732142668</v>
      </c>
      <c r="D69" s="21">
        <f>IF(MOD($B69,10)=0,VLOOKUP($B69,'[1]R1 Analysis'!$B$45:$X$58,15,FALSE),(VLOOKUP(CEILING($B69,10),$B$6:$R$116,COLUMN()-1,FALSE)-VLOOKUP(FLOOR($B69,10),$B$6:$R$116,COLUMN()-1,FALSE))/10+D68)</f>
        <v>3445907.5002003619</v>
      </c>
      <c r="E69" s="21">
        <f>IF(MOD($B69,10)=0,VLOOKUP($B69,'[1]R1 Analysis'!$B$45:$X$58,22,FALSE),(VLOOKUP(CEILING($B69,10),$B$6:$R$116,COLUMN()-1,FALSE)-VLOOKUP(FLOOR($B69,10),$B$6:$R$116,COLUMN()-1,FALSE))/10+E68)</f>
        <v>721501.75431769527</v>
      </c>
      <c r="F69" s="21">
        <f>IF(MOD($B69,10)=0,VLOOKUP($B69,'[1]R2 Analysis'!$B$45:$X$58,8,FALSE),(VLOOKUP(CEILING($B69,10),$B$6:$R$116,COLUMN()-1,FALSE)-VLOOKUP(FLOOR($B69,10),$B$6:$R$116,COLUMN()-1,FALSE))/10+F68)</f>
        <v>214740629.53009525</v>
      </c>
      <c r="G69" s="21">
        <f>IF(MOD($B69,10)=0,VLOOKUP($B69,'[1]R2 Analysis'!$B$45:$X$58,15,FALSE),(VLOOKUP(CEILING($B69,10),$B$6:$R$116,COLUMN()-1,FALSE)-VLOOKUP(FLOOR($B69,10),$B$6:$R$116,COLUMN()-1,FALSE))/10+G68)</f>
        <v>6743173.3667441858</v>
      </c>
      <c r="H69" s="21">
        <f>IF(MOD($B69,10)=0,VLOOKUP($B69,'[1]R2 Analysis'!$B$45:$X$58,22,FALSE),(VLOOKUP(CEILING($B69,10),$B$6:$R$116,COLUMN()-1,FALSE)-VLOOKUP(FLOOR($B69,10),$B$6:$R$116,COLUMN()-1,FALSE))/10+H68)</f>
        <v>1387032.9943487656</v>
      </c>
      <c r="I69" s="21">
        <f>IF(MOD($B69,10)=0,VLOOKUP($B69,'[1]R3 Analysis'!$B$45:$X$58,8,FALSE),(VLOOKUP(CEILING($B69,10),$B$6:$R$116,COLUMN()-1,FALSE)-VLOOKUP(FLOOR($B69,10),$B$6:$R$116,COLUMN()-1,FALSE))/10+I68)</f>
        <v>35114987.037883863</v>
      </c>
      <c r="J69" s="21">
        <f>IF(MOD($B69,10)=0,VLOOKUP($B69,'[1]R3 Analysis'!$B$45:$X$58,15,FALSE),(VLOOKUP(CEILING($B69,10),$B$6:$R$116,COLUMN()-1,FALSE)-VLOOKUP(FLOOR($B69,10),$B$6:$R$116,COLUMN()-1,FALSE))/10+J68)</f>
        <v>2430311.2152</v>
      </c>
      <c r="K69" s="21">
        <f>IF(MOD($B69,10)=0,VLOOKUP($B69,'[1]R3 Analysis'!$B$45:$X$58,22,FALSE),(VLOOKUP(CEILING($B69,10),$B$6:$R$116,COLUMN()-1,FALSE)-VLOOKUP(FLOOR($B69,10),$B$6:$R$116,COLUMN()-1,FALSE))/10+K68)</f>
        <v>927652.50571171171</v>
      </c>
      <c r="L69" s="21">
        <f>IF(MOD($B69,10)=0,VLOOKUP($B69,'[1]R4 Analysis'!$B$45:$X$58,8,FALSE),(VLOOKUP(CEILING($B69,10),$B$6:$R$116,COLUMN()-1,FALSE)-VLOOKUP(FLOOR($B69,10),$B$6:$R$116,COLUMN()-1,FALSE))/10+L68)</f>
        <v>21957325.739007689</v>
      </c>
      <c r="M69" s="21">
        <f>IF(MOD($B69,10)=0,VLOOKUP($B69,'[1]R4 Analysis'!$B$45:$X$58,15,FALSE),(VLOOKUP(CEILING($B69,10),$B$6:$R$116,COLUMN()-1,FALSE)-VLOOKUP(FLOOR($B69,10),$B$6:$R$116,COLUMN()-1,FALSE))/10+M68)</f>
        <v>818861.00994116161</v>
      </c>
      <c r="N69" s="21">
        <f>IF(MOD($B69,10)=0,VLOOKUP($B69,'[1]R4 Analysis'!$B$45:$X$58,22,FALSE),(VLOOKUP(CEILING($B69,10),$B$6:$R$116,COLUMN()-1,FALSE)-VLOOKUP(FLOOR($B69,10),$B$6:$R$116,COLUMN()-1,FALSE))/10+N68)</f>
        <v>300470.66574595083</v>
      </c>
      <c r="O69" s="21">
        <f>IF(MOD($B69,10)=0,VLOOKUP($B69,'[1]R5 Analysis'!$B$45:$X$58,8,FALSE),(VLOOKUP(CEILING($B69,10),$B$6:$R$116,COLUMN()-1,FALSE)-VLOOKUP(FLOOR($B69,10),$B$6:$R$116,COLUMN()-1,FALSE))/10+O68)</f>
        <v>49145967.93757499</v>
      </c>
      <c r="P69" s="21">
        <f>IF(MOD($B69,10)=0,VLOOKUP($B69,'[1]R5 Analysis'!$B$45:$X$58,15,FALSE),(VLOOKUP(CEILING($B69,10),$B$6:$R$116,COLUMN()-1,FALSE)-VLOOKUP(FLOOR($B69,10),$B$6:$R$116,COLUMN()-1,FALSE))/10+P68)</f>
        <v>703971.79163227591</v>
      </c>
      <c r="Q69" s="21">
        <f>IF(MOD($B69,10)=0,VLOOKUP($B69,'[1]R5 Analysis'!$B$45:$X$58,22,FALSE),(VLOOKUP(CEILING($B69,10),$B$6:$R$116,COLUMN()-1,FALSE)-VLOOKUP(FLOOR($B69,10),$B$6:$R$116,COLUMN()-1,FALSE))/10+Q68)</f>
        <v>292286.14424540818</v>
      </c>
      <c r="R69" s="21">
        <f>IF(MOD($B69,10)=0,VLOOKUP($B69,'[1]R6 Analysis'!$B$45:$X$58,8,FALSE),(VLOOKUP(CEILING($B69,10),$B$6:$R$116,COLUMN()-1,FALSE)-VLOOKUP(FLOOR($B69,10),$B$6:$R$116,COLUMN()-1,FALSE))/10+R68)</f>
        <v>2799732.5686499998</v>
      </c>
      <c r="S69" s="21">
        <f>IF(MOD($B69,10)=0,VLOOKUP($B69,'[1]R6 Analysis'!$B$45:$X$58,15,FALSE),(VLOOKUP(CEILING($B69,10),$B$6:$T$116,COLUMN()-1,FALSE)-VLOOKUP(FLOOR($B69,10),$B$6:$T$116,COLUMN()-1,FALSE))/10+S68)</f>
        <v>343139.66022000008</v>
      </c>
      <c r="T69" s="21">
        <f>IF(MOD($B69,10)=0,VLOOKUP($B69,'[1]R6 Analysis'!$B$45:$X$58,22,FALSE),(VLOOKUP(CEILING($B69,10),$B$6:$T$116,COLUMN()-1,FALSE)-VLOOKUP(FLOOR($B69,10),$B$6:$T$116,COLUMN()-1,FALSE))/10+T68)</f>
        <v>188514.66947525422</v>
      </c>
      <c r="U69" s="21">
        <f t="shared" si="40"/>
        <v>364102789.82313734</v>
      </c>
      <c r="V69" s="10">
        <f>HLOOKUP(V$5,$AC$1:$AF$3,2,FALSE)*INDEX('Pop and Housing Units'!$J$4:$Q$115,MATCH('Relocation Components'!$B69,'Pop and Housing Units'!$Q$4:$Q$115,0),MATCH('Relocation Components'!V$4,'Pop and Housing Units'!$J$4:$Q$4,0))*HLOOKUP(V$4,$V$1:$AA$2,2,FALSE)*'Number of Hazard Events'!C69*HLOOKUP(V$4,Assumptions!$B$2:$H$3,2,FALSE)</f>
        <v>3564559556.6024909</v>
      </c>
      <c r="W69" s="10">
        <f>HLOOKUP(W$5,$AC$1:$AF$3,2,FALSE)*INDEX('Pop and Housing Units'!$J$4:$Q$115,MATCH('Relocation Components'!$B69,'Pop and Housing Units'!$Q$4:$Q$115,0),MATCH('Relocation Components'!W$4,'Pop and Housing Units'!$J$4:$Q$4,0))*HLOOKUP(W$4,$V$1:$AA$2,2,FALSE)*'Number of Hazard Events'!D69*HLOOKUP(W$4,Assumptions!$B$2:$H$3,2,FALSE)</f>
        <v>1135052166.3947577</v>
      </c>
      <c r="X69" s="10">
        <f>HLOOKUP(X$5,$AC$1:$AF$3,2,FALSE)*INDEX('Pop and Housing Units'!$J$4:$Q$115,MATCH('Relocation Components'!$B69,'Pop and Housing Units'!$Q$4:$Q$115,0),MATCH('Relocation Components'!X$4,'Pop and Housing Units'!$J$4:$Q$4,0))*HLOOKUP(X$4,$V$1:$AA$2,2,FALSE)*'Number of Hazard Events'!E69*HLOOKUP(X$4,Assumptions!$B$2:$H$3,2,FALSE)</f>
        <v>0</v>
      </c>
      <c r="Y69" s="10">
        <f>HLOOKUP(Y$5,$AC$1:$AF$3,2,FALSE)*INDEX('Pop and Housing Units'!$J$4:$Q$115,MATCH('Relocation Components'!$B69,'Pop and Housing Units'!$Q$4:$Q$115,0),MATCH('Relocation Components'!Y$4,'Pop and Housing Units'!$J$4:$Q$4,0))*HLOOKUP(Y$4,$V$1:$AA$2,2,FALSE)*'Number of Hazard Events'!F69*HLOOKUP(Y$4,Assumptions!$B$2:$H$3,2,FALSE)</f>
        <v>4023594686.6528392</v>
      </c>
      <c r="Z69" s="10">
        <f>HLOOKUP(Z$5,$AC$1:$AF$3,2,FALSE)*INDEX('Pop and Housing Units'!$J$4:$Q$115,MATCH('Relocation Components'!$B69,'Pop and Housing Units'!$Q$4:$Q$115,0),MATCH('Relocation Components'!Z$4,'Pop and Housing Units'!$J$4:$Q$4,0))*HLOOKUP(Z$4,$V$1:$AA$2,2,FALSE)*'Number of Hazard Events'!G69*HLOOKUP(Z$4,Assumptions!$B$2:$H$3,2,FALSE)</f>
        <v>1168108648.2284985</v>
      </c>
      <c r="AA69" s="10">
        <f>HLOOKUP(AA$5,$AC$1:$AF$3,2,FALSE)*INDEX('Pop and Housing Units'!$J$4:$Q$115,MATCH('Relocation Components'!$B69,'Pop and Housing Units'!$Q$4:$Q$115,0),MATCH('Relocation Components'!AA$4,'Pop and Housing Units'!$J$4:$Q$4,0))*HLOOKUP(AA$4,$V$1:$AA$2,2,FALSE)*'Number of Hazard Events'!H69*HLOOKUP(AA$4,Assumptions!$B$2:$H$3,2,FALSE)</f>
        <v>0</v>
      </c>
      <c r="AB69" s="10">
        <f>HLOOKUP(AB$5,$AC$1:$AF$3,2,FALSE)*INDEX('Pop and Housing Units'!$J$4:$Q$115,MATCH('Relocation Components'!$B69,'Pop and Housing Units'!$Q$4:$Q$115,0),MATCH('Relocation Components'!AB$4,'Pop and Housing Units'!$J$4:$Q$4,0))*HLOOKUP(AB$4,$V$1:$AA$2,2,FALSE)*'Number of Hazard Events'!I69*HLOOKUP(AB$4,Assumptions!$B$2:$H$3,2,FALSE)</f>
        <v>9335202902.0388508</v>
      </c>
      <c r="AC69" s="10">
        <f>HLOOKUP(AC$5,$AC$1:$AF$3,2,FALSE)*INDEX('Pop and Housing Units'!$J$4:$Q$115,MATCH('Relocation Components'!$B69,'Pop and Housing Units'!$Q$4:$Q$115,0),MATCH('Relocation Components'!AC$4,'Pop and Housing Units'!$J$4:$Q$4,0))*HLOOKUP(AC$4,$V$1:$AA$2,2,FALSE)*'Number of Hazard Events'!J69*HLOOKUP(AC$4,Assumptions!$B$2:$H$3,2,FALSE)</f>
        <v>1924304009.9984891</v>
      </c>
      <c r="AD69" s="10">
        <f>HLOOKUP(AD$5,$AC$1:$AF$3,2,FALSE)*INDEX('Pop and Housing Units'!$J$4:$Q$115,MATCH('Relocation Components'!$B69,'Pop and Housing Units'!$Q$4:$Q$115,0),MATCH('Relocation Components'!AD$4,'Pop and Housing Units'!$J$4:$Q$4,0))*HLOOKUP(AD$4,$V$1:$AA$2,2,FALSE)*'Number of Hazard Events'!K69*HLOOKUP(AD$4,Assumptions!$B$2:$H$3,2,FALSE)</f>
        <v>0</v>
      </c>
      <c r="AE69" s="10">
        <f>HLOOKUP(AE$5,$AC$1:$AF$3,2,FALSE)*INDEX('Pop and Housing Units'!$J$4:$Q$115,MATCH('Relocation Components'!$B69,'Pop and Housing Units'!$Q$4:$Q$115,0),MATCH('Relocation Components'!AE$4,'Pop and Housing Units'!$J$4:$Q$4,0))*HLOOKUP(AE$4,$V$1:$AA$2,2,FALSE)*'Number of Hazard Events'!L69*HLOOKUP(AE$4,Assumptions!$B$2:$H$3,2,FALSE)</f>
        <v>115489823.19805987</v>
      </c>
      <c r="AF69" s="10">
        <f>HLOOKUP(AF$5,$AC$1:$AF$3,2,FALSE)*INDEX('Pop and Housing Units'!$J$4:$Q$115,MATCH('Relocation Components'!$B69,'Pop and Housing Units'!$Q$4:$Q$115,0),MATCH('Relocation Components'!AF$4,'Pop and Housing Units'!$J$4:$Q$4,0))*HLOOKUP(AF$4,$V$1:$AA$2,2,FALSE)*'Number of Hazard Events'!M69*HLOOKUP(AF$4,Assumptions!$B$2:$H$3,2,FALSE)</f>
        <v>39844492.885630816</v>
      </c>
      <c r="AG69" s="10">
        <f>HLOOKUP(AG$5,$AC$1:$AF$3,2,FALSE)*INDEX('Pop and Housing Units'!$J$4:$Q$115,MATCH('Relocation Components'!$B69,'Pop and Housing Units'!$Q$4:$Q$115,0),MATCH('Relocation Components'!AG$4,'Pop and Housing Units'!$J$4:$Q$4,0))*HLOOKUP(AG$4,$V$1:$AA$2,2,FALSE)*'Number of Hazard Events'!N69*HLOOKUP(AG$4,Assumptions!$B$2:$H$3,2,FALSE)</f>
        <v>0</v>
      </c>
      <c r="AH69" s="10">
        <f>HLOOKUP(AH$5,$AC$1:$AF$3,2,FALSE)*INDEX('Pop and Housing Units'!$J$4:$Q$115,MATCH('Relocation Components'!$B69,'Pop and Housing Units'!$Q$4:$Q$115,0),MATCH('Relocation Components'!AH$4,'Pop and Housing Units'!$J$4:$Q$4,0))*HLOOKUP(AH$4,$V$1:$AA$2,2,FALSE)*'Number of Hazard Events'!O69*HLOOKUP(AH$4,Assumptions!$B$2:$H$3,2,FALSE)</f>
        <v>119121688.10996462</v>
      </c>
      <c r="AI69" s="10">
        <f>HLOOKUP(AI$5,$AC$1:$AF$3,2,FALSE)*INDEX('Pop and Housing Units'!$J$4:$Q$115,MATCH('Relocation Components'!$B69,'Pop and Housing Units'!$Q$4:$Q$115,0),MATCH('Relocation Components'!AI$4,'Pop and Housing Units'!$J$4:$Q$4,0))*HLOOKUP(AI$4,$V$1:$AA$2,2,FALSE)*'Number of Hazard Events'!P69*HLOOKUP(AI$4,Assumptions!$B$2:$H$3,2,FALSE)</f>
        <v>42802010.183009997</v>
      </c>
      <c r="AJ69" s="10">
        <f>HLOOKUP(AJ$5,$AC$1:$AF$3,2,FALSE)*INDEX('Pop and Housing Units'!$J$4:$Q$115,MATCH('Relocation Components'!$B69,'Pop and Housing Units'!$Q$4:$Q$115,0),MATCH('Relocation Components'!AJ$4,'Pop and Housing Units'!$J$4:$Q$4,0))*HLOOKUP(AJ$4,$V$1:$AA$2,2,FALSE)*'Number of Hazard Events'!Q69*HLOOKUP(AJ$4,Assumptions!$B$2:$H$3,2,FALSE)</f>
        <v>0</v>
      </c>
      <c r="AK69" s="10">
        <f>HLOOKUP(AK$5,$AC$1:$AF$3,2,FALSE)*INDEX('Pop and Housing Units'!$J$4:$Q$115,MATCH('Relocation Components'!$B69,'Pop and Housing Units'!$Q$4:$Q$115,0),MATCH('Relocation Components'!AK$4,'Pop and Housing Units'!$J$4:$Q$4,0))*HLOOKUP(AK$4,$V$1:$AA$2,2,FALSE)*'Number of Hazard Events'!R69*HLOOKUP(AK$4,Assumptions!$B$2:$H$3,2,FALSE)</f>
        <v>22930522.363091733</v>
      </c>
      <c r="AL69" s="10">
        <f>HLOOKUP(AL$5,$AC$1:$AF$3,2,FALSE)*INDEX('Pop and Housing Units'!$J$4:$Q$115,MATCH('Relocation Components'!$B69,'Pop and Housing Units'!$Q$4:$Q$115,0),MATCH('Relocation Components'!AL$4,'Pop and Housing Units'!$J$4:$Q$4,0))*HLOOKUP(AL$4,$V$1:$AA$2,2,FALSE)*'Number of Hazard Events'!S69*HLOOKUP(AL$4,Assumptions!$B$2:$H$3,2,FALSE)</f>
        <v>6454301.8529616082</v>
      </c>
      <c r="AM69" s="10">
        <f>HLOOKUP(AM$5,$AC$1:$AF$3,2,FALSE)*INDEX('Pop and Housing Units'!$J$4:$Q$115,MATCH('Relocation Components'!$B69,'Pop and Housing Units'!$Q$4:$Q$115,0),MATCH('Relocation Components'!AM$4,'Pop and Housing Units'!$J$4:$Q$4,0))*HLOOKUP(AM$4,$V$1:$AA$2,2,FALSE)*'Number of Hazard Events'!T69*HLOOKUP(AM$4,Assumptions!$B$2:$H$3,2,FALSE)</f>
        <v>0</v>
      </c>
      <c r="AN69" s="21">
        <f t="shared" si="44"/>
        <v>21497464808.508644</v>
      </c>
      <c r="AO69" s="21">
        <f t="shared" si="45"/>
        <v>1604051800.4711208</v>
      </c>
      <c r="AP69" s="21">
        <f t="shared" si="46"/>
        <v>510773474.87764102</v>
      </c>
      <c r="AQ69" s="21">
        <f t="shared" si="47"/>
        <v>0</v>
      </c>
      <c r="AR69" s="21">
        <f t="shared" si="48"/>
        <v>1810617608.9937778</v>
      </c>
      <c r="AS69" s="21">
        <f t="shared" si="49"/>
        <v>525648891.70282429</v>
      </c>
      <c r="AT69" s="21">
        <f t="shared" si="50"/>
        <v>0</v>
      </c>
      <c r="AU69" s="21">
        <f t="shared" si="51"/>
        <v>4200841305.9174829</v>
      </c>
      <c r="AV69" s="21">
        <f t="shared" si="52"/>
        <v>865936804.49932015</v>
      </c>
      <c r="AW69" s="21">
        <f t="shared" si="53"/>
        <v>0</v>
      </c>
      <c r="AX69" s="21">
        <f t="shared" si="54"/>
        <v>51970420.439126946</v>
      </c>
      <c r="AY69" s="21">
        <f t="shared" si="55"/>
        <v>17930021.798533868</v>
      </c>
      <c r="AZ69" s="21">
        <f t="shared" si="56"/>
        <v>0</v>
      </c>
      <c r="BA69" s="21">
        <f t="shared" si="57"/>
        <v>53604759.649484083</v>
      </c>
      <c r="BB69" s="21">
        <f t="shared" si="58"/>
        <v>19260904.582354501</v>
      </c>
      <c r="BC69" s="21">
        <f t="shared" si="59"/>
        <v>0</v>
      </c>
      <c r="BD69" s="21">
        <f t="shared" si="60"/>
        <v>10318735.063391279</v>
      </c>
      <c r="BE69" s="21">
        <f t="shared" si="61"/>
        <v>2904435.8338327236</v>
      </c>
      <c r="BF69" s="21">
        <f t="shared" si="62"/>
        <v>0</v>
      </c>
      <c r="BG69" s="21">
        <f t="shared" si="63"/>
        <v>9673859163.8288898</v>
      </c>
      <c r="BI69" s="21">
        <f t="shared" si="64"/>
        <v>5190652680.8057547</v>
      </c>
      <c r="BJ69" s="21">
        <f t="shared" si="65"/>
        <v>1649271548.772599</v>
      </c>
      <c r="BK69" s="21">
        <f t="shared" si="66"/>
        <v>721501.75431769527</v>
      </c>
      <c r="BL69" s="21">
        <f t="shared" si="67"/>
        <v>6048952925.176712</v>
      </c>
      <c r="BM69" s="21">
        <f t="shared" si="68"/>
        <v>1700500713.2980671</v>
      </c>
      <c r="BN69" s="21">
        <f t="shared" si="69"/>
        <v>1387032.9943487656</v>
      </c>
      <c r="BO69" s="21">
        <f t="shared" si="70"/>
        <v>13571159194.994217</v>
      </c>
      <c r="BP69" s="21">
        <f t="shared" si="71"/>
        <v>2792671125.7130094</v>
      </c>
      <c r="BQ69" s="21">
        <f t="shared" si="72"/>
        <v>927652.50571171171</v>
      </c>
      <c r="BR69" s="21">
        <f t="shared" si="73"/>
        <v>189417569.37619451</v>
      </c>
      <c r="BS69" s="21">
        <f t="shared" si="74"/>
        <v>58593375.694105849</v>
      </c>
      <c r="BT69" s="21">
        <f t="shared" si="75"/>
        <v>300470.66574595083</v>
      </c>
      <c r="BU69" s="21">
        <f t="shared" si="76"/>
        <v>221872415.69702369</v>
      </c>
      <c r="BV69" s="21">
        <f t="shared" si="77"/>
        <v>62766886.55699677</v>
      </c>
      <c r="BW69" s="21">
        <f t="shared" si="78"/>
        <v>292286.14424540818</v>
      </c>
      <c r="BX69" s="21">
        <f t="shared" si="79"/>
        <v>36048989.995133013</v>
      </c>
      <c r="BY69" s="21">
        <f t="shared" si="80"/>
        <v>9701877.3470143322</v>
      </c>
      <c r="BZ69" s="21">
        <f t="shared" si="81"/>
        <v>188514.66947525422</v>
      </c>
    </row>
    <row r="70" spans="1:78">
      <c r="A70">
        <f t="shared" si="43"/>
        <v>0.02</v>
      </c>
      <c r="B70" s="18">
        <f t="shared" si="41"/>
        <v>2084</v>
      </c>
      <c r="C70" s="21">
        <f>IF(MOD($B70,10)=0,VLOOKUP($B70,'[1]R1 Analysis'!$B$45:$X$58,23,FALSE),(VLOOKUP(CEILING($B70,10),$B$6:$R$116,COLUMN()-1,FALSE)-VLOOKUP(FLOOR($B70,10),$B$6:$R$116,COLUMN()-1,FALSE))/10+C69)</f>
        <v>21936863.46673888</v>
      </c>
      <c r="D70" s="21">
        <f>IF(MOD($B70,10)=0,VLOOKUP($B70,'[1]R1 Analysis'!$B$45:$X$58,15,FALSE),(VLOOKUP(CEILING($B70,10),$B$6:$R$116,COLUMN()-1,FALSE)-VLOOKUP(FLOOR($B70,10),$B$6:$R$116,COLUMN()-1,FALSE))/10+D69)</f>
        <v>3429416.2766722562</v>
      </c>
      <c r="E70" s="21">
        <f>IF(MOD($B70,10)=0,VLOOKUP($B70,'[1]R1 Analysis'!$B$45:$X$58,22,FALSE),(VLOOKUP(CEILING($B70,10),$B$6:$R$116,COLUMN()-1,FALSE)-VLOOKUP(FLOOR($B70,10),$B$6:$R$116,COLUMN()-1,FALSE))/10+E69)</f>
        <v>718065.15085432073</v>
      </c>
      <c r="F70" s="21">
        <f>IF(MOD($B70,10)=0,VLOOKUP($B70,'[1]R2 Analysis'!$B$45:$X$58,8,FALSE),(VLOOKUP(CEILING($B70,10),$B$6:$R$116,COLUMN()-1,FALSE)-VLOOKUP(FLOOR($B70,10),$B$6:$R$116,COLUMN()-1,FALSE))/10+F69)</f>
        <v>213725224.62933335</v>
      </c>
      <c r="G70" s="21">
        <f>IF(MOD($B70,10)=0,VLOOKUP($B70,'[1]R2 Analysis'!$B$45:$X$58,15,FALSE),(VLOOKUP(CEILING($B70,10),$B$6:$R$116,COLUMN()-1,FALSE)-VLOOKUP(FLOOR($B70,10),$B$6:$R$116,COLUMN()-1,FALSE))/10+G69)</f>
        <v>6710981.8623255808</v>
      </c>
      <c r="H70" s="21">
        <f>IF(MOD($B70,10)=0,VLOOKUP($B70,'[1]R2 Analysis'!$B$45:$X$58,22,FALSE),(VLOOKUP(CEILING($B70,10),$B$6:$R$116,COLUMN()-1,FALSE)-VLOOKUP(FLOOR($B70,10),$B$6:$R$116,COLUMN()-1,FALSE))/10+H69)</f>
        <v>1380434.4283580249</v>
      </c>
      <c r="I70" s="21">
        <f>IF(MOD($B70,10)=0,VLOOKUP($B70,'[1]R3 Analysis'!$B$45:$X$58,8,FALSE),(VLOOKUP(CEILING($B70,10),$B$6:$R$116,COLUMN()-1,FALSE)-VLOOKUP(FLOOR($B70,10),$B$6:$R$116,COLUMN()-1,FALSE))/10+I69)</f>
        <v>34946762.771716118</v>
      </c>
      <c r="J70" s="21">
        <f>IF(MOD($B70,10)=0,VLOOKUP($B70,'[1]R3 Analysis'!$B$45:$X$58,15,FALSE),(VLOOKUP(CEILING($B70,10),$B$6:$R$116,COLUMN()-1,FALSE)-VLOOKUP(FLOOR($B70,10),$B$6:$R$116,COLUMN()-1,FALSE))/10+J69)</f>
        <v>2418769.2936</v>
      </c>
      <c r="K70" s="21">
        <f>IF(MOD($B70,10)=0,VLOOKUP($B70,'[1]R3 Analysis'!$B$45:$X$58,22,FALSE),(VLOOKUP(CEILING($B70,10),$B$6:$R$116,COLUMN()-1,FALSE)-VLOOKUP(FLOOR($B70,10),$B$6:$R$116,COLUMN()-1,FALSE))/10+K69)</f>
        <v>923242.55025225226</v>
      </c>
      <c r="L70" s="21">
        <f>IF(MOD($B70,10)=0,VLOOKUP($B70,'[1]R4 Analysis'!$B$45:$X$58,8,FALSE),(VLOOKUP(CEILING($B70,10),$B$6:$R$116,COLUMN()-1,FALSE)-VLOOKUP(FLOOR($B70,10),$B$6:$R$116,COLUMN()-1,FALSE))/10+L69)</f>
        <v>21851945.903436534</v>
      </c>
      <c r="M70" s="21">
        <f>IF(MOD($B70,10)=0,VLOOKUP($B70,'[1]R4 Analysis'!$B$45:$X$58,15,FALSE),(VLOOKUP(CEILING($B70,10),$B$6:$R$116,COLUMN()-1,FALSE)-VLOOKUP(FLOOR($B70,10),$B$6:$R$116,COLUMN()-1,FALSE))/10+M69)</f>
        <v>814977.69816464651</v>
      </c>
      <c r="N70" s="21">
        <f>IF(MOD($B70,10)=0,VLOOKUP($B70,'[1]R4 Analysis'!$B$45:$X$58,22,FALSE),(VLOOKUP(CEILING($B70,10),$B$6:$R$116,COLUMN()-1,FALSE)-VLOOKUP(FLOOR($B70,10),$B$6:$R$116,COLUMN()-1,FALSE))/10+N69)</f>
        <v>299044.64437343035</v>
      </c>
      <c r="O70" s="21">
        <f>IF(MOD($B70,10)=0,VLOOKUP($B70,'[1]R5 Analysis'!$B$45:$X$58,8,FALSE),(VLOOKUP(CEILING($B70,10),$B$6:$R$116,COLUMN()-1,FALSE)-VLOOKUP(FLOOR($B70,10),$B$6:$R$116,COLUMN()-1,FALSE))/10+O69)</f>
        <v>48920101.093849987</v>
      </c>
      <c r="P70" s="21">
        <f>IF(MOD($B70,10)=0,VLOOKUP($B70,'[1]R5 Analysis'!$B$45:$X$58,15,FALSE),(VLOOKUP(CEILING($B70,10),$B$6:$R$116,COLUMN()-1,FALSE)-VLOOKUP(FLOOR($B70,10),$B$6:$R$116,COLUMN()-1,FALSE))/10+P69)</f>
        <v>700634.93038234487</v>
      </c>
      <c r="Q70" s="21">
        <f>IF(MOD($B70,10)=0,VLOOKUP($B70,'[1]R5 Analysis'!$B$45:$X$58,22,FALSE),(VLOOKUP(CEILING($B70,10),$B$6:$R$116,COLUMN()-1,FALSE)-VLOOKUP(FLOOR($B70,10),$B$6:$R$116,COLUMN()-1,FALSE))/10+Q69)</f>
        <v>290897.72243265307</v>
      </c>
      <c r="R70" s="21">
        <f>IF(MOD($B70,10)=0,VLOOKUP($B70,'[1]R6 Analysis'!$B$45:$X$58,8,FALSE),(VLOOKUP(CEILING($B70,10),$B$6:$R$116,COLUMN()-1,FALSE)-VLOOKUP(FLOOR($B70,10),$B$6:$R$116,COLUMN()-1,FALSE))/10+R69)</f>
        <v>2785520.7281999998</v>
      </c>
      <c r="S70" s="21">
        <f>IF(MOD($B70,10)=0,VLOOKUP($B70,'[1]R6 Analysis'!$B$45:$X$58,15,FALSE),(VLOOKUP(CEILING($B70,10),$B$6:$T$116,COLUMN()-1,FALSE)-VLOOKUP(FLOOR($B70,10),$B$6:$T$116,COLUMN()-1,FALSE))/10+S69)</f>
        <v>341489.4544600001</v>
      </c>
      <c r="T70" s="21">
        <f>IF(MOD($B70,10)=0,VLOOKUP($B70,'[1]R6 Analysis'!$B$45:$X$58,22,FALSE),(VLOOKUP(CEILING($B70,10),$B$6:$T$116,COLUMN()-1,FALSE)-VLOOKUP(FLOOR($B70,10),$B$6:$T$116,COLUMN()-1,FALSE))/10+T69)</f>
        <v>187617.45528949151</v>
      </c>
      <c r="U70" s="21">
        <f t="shared" si="40"/>
        <v>362381990.06043994</v>
      </c>
      <c r="V70" s="10">
        <f>HLOOKUP(V$5,$AC$1:$AF$3,2,FALSE)*INDEX('Pop and Housing Units'!$J$4:$Q$115,MATCH('Relocation Components'!$B70,'Pop and Housing Units'!$Q$4:$Q$115,0),MATCH('Relocation Components'!V$4,'Pop and Housing Units'!$J$4:$Q$4,0))*HLOOKUP(V$4,$V$1:$AA$2,2,FALSE)*'Number of Hazard Events'!C70*HLOOKUP(V$4,Assumptions!$B$2:$H$3,2,FALSE)</f>
        <v>3697050174.5761147</v>
      </c>
      <c r="W70" s="10">
        <f>HLOOKUP(W$5,$AC$1:$AF$3,2,FALSE)*INDEX('Pop and Housing Units'!$J$4:$Q$115,MATCH('Relocation Components'!$B70,'Pop and Housing Units'!$Q$4:$Q$115,0),MATCH('Relocation Components'!W$4,'Pop and Housing Units'!$J$4:$Q$4,0))*HLOOKUP(W$4,$V$1:$AA$2,2,FALSE)*'Number of Hazard Events'!D70*HLOOKUP(W$4,Assumptions!$B$2:$H$3,2,FALSE)</f>
        <v>1177174089.3775272</v>
      </c>
      <c r="X70" s="10">
        <f>HLOOKUP(X$5,$AC$1:$AF$3,2,FALSE)*INDEX('Pop and Housing Units'!$J$4:$Q$115,MATCH('Relocation Components'!$B70,'Pop and Housing Units'!$Q$4:$Q$115,0),MATCH('Relocation Components'!X$4,'Pop and Housing Units'!$J$4:$Q$4,0))*HLOOKUP(X$4,$V$1:$AA$2,2,FALSE)*'Number of Hazard Events'!E70*HLOOKUP(X$4,Assumptions!$B$2:$H$3,2,FALSE)</f>
        <v>0</v>
      </c>
      <c r="Y70" s="10">
        <f>HLOOKUP(Y$5,$AC$1:$AF$3,2,FALSE)*INDEX('Pop and Housing Units'!$J$4:$Q$115,MATCH('Relocation Components'!$B70,'Pop and Housing Units'!$Q$4:$Q$115,0),MATCH('Relocation Components'!Y$4,'Pop and Housing Units'!$J$4:$Q$4,0))*HLOOKUP(Y$4,$V$1:$AA$2,2,FALSE)*'Number of Hazard Events'!F70*HLOOKUP(Y$4,Assumptions!$B$2:$H$3,2,FALSE)</f>
        <v>4163154793.0311065</v>
      </c>
      <c r="Z70" s="10">
        <f>HLOOKUP(Z$5,$AC$1:$AF$3,2,FALSE)*INDEX('Pop and Housing Units'!$J$4:$Q$115,MATCH('Relocation Components'!$B70,'Pop and Housing Units'!$Q$4:$Q$115,0),MATCH('Relocation Components'!Z$4,'Pop and Housing Units'!$J$4:$Q$4,0))*HLOOKUP(Z$4,$V$1:$AA$2,2,FALSE)*'Number of Hazard Events'!G70*HLOOKUP(Z$4,Assumptions!$B$2:$H$3,2,FALSE)</f>
        <v>1208569838.3438931</v>
      </c>
      <c r="AA70" s="10">
        <f>HLOOKUP(AA$5,$AC$1:$AF$3,2,FALSE)*INDEX('Pop and Housing Units'!$J$4:$Q$115,MATCH('Relocation Components'!$B70,'Pop and Housing Units'!$Q$4:$Q$115,0),MATCH('Relocation Components'!AA$4,'Pop and Housing Units'!$J$4:$Q$4,0))*HLOOKUP(AA$4,$V$1:$AA$2,2,FALSE)*'Number of Hazard Events'!H70*HLOOKUP(AA$4,Assumptions!$B$2:$H$3,2,FALSE)</f>
        <v>0</v>
      </c>
      <c r="AB70" s="10">
        <f>HLOOKUP(AB$5,$AC$1:$AF$3,2,FALSE)*INDEX('Pop and Housing Units'!$J$4:$Q$115,MATCH('Relocation Components'!$B70,'Pop and Housing Units'!$Q$4:$Q$115,0),MATCH('Relocation Components'!AB$4,'Pop and Housing Units'!$J$4:$Q$4,0))*HLOOKUP(AB$4,$V$1:$AA$2,2,FALSE)*'Number of Hazard Events'!I70*HLOOKUP(AB$4,Assumptions!$B$2:$H$3,2,FALSE)</f>
        <v>9680713233.9677277</v>
      </c>
      <c r="AC70" s="10">
        <f>HLOOKUP(AC$5,$AC$1:$AF$3,2,FALSE)*INDEX('Pop and Housing Units'!$J$4:$Q$115,MATCH('Relocation Components'!$B70,'Pop and Housing Units'!$Q$4:$Q$115,0),MATCH('Relocation Components'!AC$4,'Pop and Housing Units'!$J$4:$Q$4,0))*HLOOKUP(AC$4,$V$1:$AA$2,2,FALSE)*'Number of Hazard Events'!J70*HLOOKUP(AC$4,Assumptions!$B$2:$H$3,2,FALSE)</f>
        <v>1995608727.4584568</v>
      </c>
      <c r="AD70" s="10">
        <f>HLOOKUP(AD$5,$AC$1:$AF$3,2,FALSE)*INDEX('Pop and Housing Units'!$J$4:$Q$115,MATCH('Relocation Components'!$B70,'Pop and Housing Units'!$Q$4:$Q$115,0),MATCH('Relocation Components'!AD$4,'Pop and Housing Units'!$J$4:$Q$4,0))*HLOOKUP(AD$4,$V$1:$AA$2,2,FALSE)*'Number of Hazard Events'!K70*HLOOKUP(AD$4,Assumptions!$B$2:$H$3,2,FALSE)</f>
        <v>0</v>
      </c>
      <c r="AE70" s="10">
        <f>HLOOKUP(AE$5,$AC$1:$AF$3,2,FALSE)*INDEX('Pop and Housing Units'!$J$4:$Q$115,MATCH('Relocation Components'!$B70,'Pop and Housing Units'!$Q$4:$Q$115,0),MATCH('Relocation Components'!AE$4,'Pop and Housing Units'!$J$4:$Q$4,0))*HLOOKUP(AE$4,$V$1:$AA$2,2,FALSE)*'Number of Hazard Events'!L70*HLOOKUP(AE$4,Assumptions!$B$2:$H$3,2,FALSE)</f>
        <v>115578370.97019401</v>
      </c>
      <c r="AF70" s="10">
        <f>HLOOKUP(AF$5,$AC$1:$AF$3,2,FALSE)*INDEX('Pop and Housing Units'!$J$4:$Q$115,MATCH('Relocation Components'!$B70,'Pop and Housing Units'!$Q$4:$Q$115,0),MATCH('Relocation Components'!AF$4,'Pop and Housing Units'!$J$4:$Q$4,0))*HLOOKUP(AF$4,$V$1:$AA$2,2,FALSE)*'Number of Hazard Events'!M70*HLOOKUP(AF$4,Assumptions!$B$2:$H$3,2,FALSE)</f>
        <v>39877324.837151535</v>
      </c>
      <c r="AG70" s="10">
        <f>HLOOKUP(AG$5,$AC$1:$AF$3,2,FALSE)*INDEX('Pop and Housing Units'!$J$4:$Q$115,MATCH('Relocation Components'!$B70,'Pop and Housing Units'!$Q$4:$Q$115,0),MATCH('Relocation Components'!AG$4,'Pop and Housing Units'!$J$4:$Q$4,0))*HLOOKUP(AG$4,$V$1:$AA$2,2,FALSE)*'Number of Hazard Events'!N70*HLOOKUP(AG$4,Assumptions!$B$2:$H$3,2,FALSE)</f>
        <v>0</v>
      </c>
      <c r="AH70" s="10">
        <f>HLOOKUP(AH$5,$AC$1:$AF$3,2,FALSE)*INDEX('Pop and Housing Units'!$J$4:$Q$115,MATCH('Relocation Components'!$B70,'Pop and Housing Units'!$Q$4:$Q$115,0),MATCH('Relocation Components'!AH$4,'Pop and Housing Units'!$J$4:$Q$4,0))*HLOOKUP(AH$4,$V$1:$AA$2,2,FALSE)*'Number of Hazard Events'!O70*HLOOKUP(AH$4,Assumptions!$B$2:$H$3,2,FALSE)</f>
        <v>119281565.09208532</v>
      </c>
      <c r="AI70" s="10">
        <f>HLOOKUP(AI$5,$AC$1:$AF$3,2,FALSE)*INDEX('Pop and Housing Units'!$J$4:$Q$115,MATCH('Relocation Components'!$B70,'Pop and Housing Units'!$Q$4:$Q$115,0),MATCH('Relocation Components'!AI$4,'Pop and Housing Units'!$J$4:$Q$4,0))*HLOOKUP(AI$4,$V$1:$AA$2,2,FALSE)*'Number of Hazard Events'!P70*HLOOKUP(AI$4,Assumptions!$B$2:$H$3,2,FALSE)</f>
        <v>42853246.687618263</v>
      </c>
      <c r="AJ70" s="10">
        <f>HLOOKUP(AJ$5,$AC$1:$AF$3,2,FALSE)*INDEX('Pop and Housing Units'!$J$4:$Q$115,MATCH('Relocation Components'!$B70,'Pop and Housing Units'!$Q$4:$Q$115,0),MATCH('Relocation Components'!AJ$4,'Pop and Housing Units'!$J$4:$Q$4,0))*HLOOKUP(AJ$4,$V$1:$AA$2,2,FALSE)*'Number of Hazard Events'!Q70*HLOOKUP(AJ$4,Assumptions!$B$2:$H$3,2,FALSE)</f>
        <v>0</v>
      </c>
      <c r="AK70" s="10">
        <f>HLOOKUP(AK$5,$AC$1:$AF$3,2,FALSE)*INDEX('Pop and Housing Units'!$J$4:$Q$115,MATCH('Relocation Components'!$B70,'Pop and Housing Units'!$Q$4:$Q$115,0),MATCH('Relocation Components'!AK$4,'Pop and Housing Units'!$J$4:$Q$4,0))*HLOOKUP(AK$4,$V$1:$AA$2,2,FALSE)*'Number of Hazard Events'!R70*HLOOKUP(AK$4,Assumptions!$B$2:$H$3,2,FALSE)</f>
        <v>23041978.615515381</v>
      </c>
      <c r="AL70" s="10">
        <f>HLOOKUP(AL$5,$AC$1:$AF$3,2,FALSE)*INDEX('Pop and Housing Units'!$J$4:$Q$115,MATCH('Relocation Components'!$B70,'Pop and Housing Units'!$Q$4:$Q$115,0),MATCH('Relocation Components'!AL$4,'Pop and Housing Units'!$J$4:$Q$4,0))*HLOOKUP(AL$4,$V$1:$AA$2,2,FALSE)*'Number of Hazard Events'!S70*HLOOKUP(AL$4,Assumptions!$B$2:$H$3,2,FALSE)</f>
        <v>6487414.2173445094</v>
      </c>
      <c r="AM70" s="10">
        <f>HLOOKUP(AM$5,$AC$1:$AF$3,2,FALSE)*INDEX('Pop and Housing Units'!$J$4:$Q$115,MATCH('Relocation Components'!$B70,'Pop and Housing Units'!$Q$4:$Q$115,0),MATCH('Relocation Components'!AM$4,'Pop and Housing Units'!$J$4:$Q$4,0))*HLOOKUP(AM$4,$V$1:$AA$2,2,FALSE)*'Number of Hazard Events'!T70*HLOOKUP(AM$4,Assumptions!$B$2:$H$3,2,FALSE)</f>
        <v>0</v>
      </c>
      <c r="AN70" s="21">
        <f t="shared" ref="AN70:AN101" si="82">SUM(V70:AM70)</f>
        <v>22269390757.174744</v>
      </c>
      <c r="AO70" s="21">
        <f t="shared" ref="AO70:AO101" si="83">V70*$AV$1</f>
        <v>1663672578.5592515</v>
      </c>
      <c r="AP70" s="21">
        <f t="shared" ref="AP70:AP101" si="84">W70*$AV$1</f>
        <v>529728340.21988726</v>
      </c>
      <c r="AQ70" s="21">
        <f t="shared" ref="AQ70:AQ101" si="85">X70*$AV$1</f>
        <v>0</v>
      </c>
      <c r="AR70" s="21">
        <f t="shared" ref="AR70:AR101" si="86">Y70*$AV$1</f>
        <v>1873419656.8639979</v>
      </c>
      <c r="AS70" s="21">
        <f t="shared" ref="AS70:AS101" si="87">Z70*$AV$1</f>
        <v>543856427.25475192</v>
      </c>
      <c r="AT70" s="21">
        <f t="shared" ref="AT70:AT101" si="88">AA70*$AV$1</f>
        <v>0</v>
      </c>
      <c r="AU70" s="21">
        <f t="shared" ref="AU70:AU101" si="89">AB70*$AV$1</f>
        <v>4356320955.2854776</v>
      </c>
      <c r="AV70" s="21">
        <f t="shared" ref="AV70:AV101" si="90">AC70*$AV$1</f>
        <v>898023927.3563056</v>
      </c>
      <c r="AW70" s="21">
        <f t="shared" ref="AW70:AW101" si="91">AD70*$AV$1</f>
        <v>0</v>
      </c>
      <c r="AX70" s="21">
        <f t="shared" ref="AX70:AX101" si="92">AE70*$AV$1</f>
        <v>52010266.936587304</v>
      </c>
      <c r="AY70" s="21">
        <f t="shared" ref="AY70:AY101" si="93">AF70*$AV$1</f>
        <v>17944796.17671819</v>
      </c>
      <c r="AZ70" s="21">
        <f t="shared" ref="AZ70:AZ101" si="94">AG70*$AV$1</f>
        <v>0</v>
      </c>
      <c r="BA70" s="21">
        <f t="shared" ref="BA70:BA101" si="95">AH70*$AV$1</f>
        <v>53676704.291438393</v>
      </c>
      <c r="BB70" s="21">
        <f t="shared" ref="BB70:BB101" si="96">AI70*$AV$1</f>
        <v>19283961.009428218</v>
      </c>
      <c r="BC70" s="21">
        <f t="shared" ref="BC70:BC101" si="97">AJ70*$AV$1</f>
        <v>0</v>
      </c>
      <c r="BD70" s="21">
        <f t="shared" ref="BD70:BD101" si="98">AK70*$AV$1</f>
        <v>10368890.376981921</v>
      </c>
      <c r="BE70" s="21">
        <f t="shared" ref="BE70:BE101" si="99">AL70*$AV$1</f>
        <v>2919336.3978050295</v>
      </c>
      <c r="BF70" s="21">
        <f t="shared" ref="BF70:BF101" si="100">AM70*$AV$1</f>
        <v>0</v>
      </c>
      <c r="BG70" s="21">
        <f t="shared" ref="BG70:BG101" si="101">SUM(AO70:BF70)</f>
        <v>10021225840.728628</v>
      </c>
      <c r="BI70" s="21">
        <f t="shared" ref="BI70:BI101" si="102">AO70+V70+C70</f>
        <v>5382659616.6021051</v>
      </c>
      <c r="BJ70" s="21">
        <f t="shared" ref="BJ70:BJ101" si="103">AP70+W70+D70</f>
        <v>1710331845.8740869</v>
      </c>
      <c r="BK70" s="21">
        <f t="shared" ref="BK70:BK101" si="104">AQ70+X70+E70</f>
        <v>718065.15085432073</v>
      </c>
      <c r="BL70" s="21">
        <f t="shared" ref="BL70:BL101" si="105">AR70+Y70+F70</f>
        <v>6250299674.5244379</v>
      </c>
      <c r="BM70" s="21">
        <f t="shared" ref="BM70:BM101" si="106">AS70+Z70+G70</f>
        <v>1759137247.4609706</v>
      </c>
      <c r="BN70" s="21">
        <f t="shared" ref="BN70:BN101" si="107">AT70+AA70+H70</f>
        <v>1380434.4283580249</v>
      </c>
      <c r="BO70" s="21">
        <f t="shared" ref="BO70:BO101" si="108">AU70+AB70+I70</f>
        <v>14071980952.024921</v>
      </c>
      <c r="BP70" s="21">
        <f t="shared" ref="BP70:BP101" si="109">AV70+AC70+J70</f>
        <v>2896051424.1083622</v>
      </c>
      <c r="BQ70" s="21">
        <f t="shared" ref="BQ70:BQ101" si="110">AW70+AD70+K70</f>
        <v>923242.55025225226</v>
      </c>
      <c r="BR70" s="21">
        <f t="shared" ref="BR70:BR101" si="111">AX70+AE70+L70</f>
        <v>189440583.81021786</v>
      </c>
      <c r="BS70" s="21">
        <f t="shared" ref="BS70:BS101" si="112">AY70+AF70+M70</f>
        <v>58637098.712034374</v>
      </c>
      <c r="BT70" s="21">
        <f t="shared" ref="BT70:BT101" si="113">AZ70+AG70+N70</f>
        <v>299044.64437343035</v>
      </c>
      <c r="BU70" s="21">
        <f t="shared" ref="BU70:BU101" si="114">BA70+AH70+O70</f>
        <v>221878370.47737369</v>
      </c>
      <c r="BV70" s="21">
        <f t="shared" ref="BV70:BV101" si="115">BB70+AI70+P70</f>
        <v>62837842.62742883</v>
      </c>
      <c r="BW70" s="21">
        <f t="shared" ref="BW70:BW101" si="116">BC70+AJ70+Q70</f>
        <v>290897.72243265307</v>
      </c>
      <c r="BX70" s="21">
        <f t="shared" ref="BX70:BX101" si="117">BD70+AK70+R70</f>
        <v>36196389.720697299</v>
      </c>
      <c r="BY70" s="21">
        <f t="shared" ref="BY70:BY101" si="118">BE70+AL70+S70</f>
        <v>9748240.0696095396</v>
      </c>
      <c r="BZ70" s="21">
        <f t="shared" ref="BZ70:BZ101" si="119">BF70+AM70+T70</f>
        <v>187617.45528949151</v>
      </c>
    </row>
    <row r="71" spans="1:78">
      <c r="A71">
        <f t="shared" si="43"/>
        <v>0.02</v>
      </c>
      <c r="B71" s="18">
        <f t="shared" si="41"/>
        <v>2085</v>
      </c>
      <c r="C71" s="21">
        <f>IF(MOD($B71,10)=0,VLOOKUP($B71,'[1]R1 Analysis'!$B$45:$X$58,23,FALSE),(VLOOKUP(CEILING($B71,10),$B$6:$R$116,COLUMN()-1,FALSE)-VLOOKUP(FLOOR($B71,10),$B$6:$R$116,COLUMN()-1,FALSE))/10+C70)</f>
        <v>21832403.201335091</v>
      </c>
      <c r="D71" s="21">
        <f>IF(MOD($B71,10)=0,VLOOKUP($B71,'[1]R1 Analysis'!$B$45:$X$58,15,FALSE),(VLOOKUP(CEILING($B71,10),$B$6:$R$116,COLUMN()-1,FALSE)-VLOOKUP(FLOOR($B71,10),$B$6:$R$116,COLUMN()-1,FALSE))/10+D70)</f>
        <v>3412925.0531441504</v>
      </c>
      <c r="E71" s="21">
        <f>IF(MOD($B71,10)=0,VLOOKUP($B71,'[1]R1 Analysis'!$B$45:$X$58,22,FALSE),(VLOOKUP(CEILING($B71,10),$B$6:$R$116,COLUMN()-1,FALSE)-VLOOKUP(FLOOR($B71,10),$B$6:$R$116,COLUMN()-1,FALSE))/10+E70)</f>
        <v>714628.54739094619</v>
      </c>
      <c r="F71" s="21">
        <f>IF(MOD($B71,10)=0,VLOOKUP($B71,'[1]R2 Analysis'!$B$45:$X$58,8,FALSE),(VLOOKUP(CEILING($B71,10),$B$6:$R$116,COLUMN()-1,FALSE)-VLOOKUP(FLOOR($B71,10),$B$6:$R$116,COLUMN()-1,FALSE))/10+F70)</f>
        <v>212709819.72857144</v>
      </c>
      <c r="G71" s="21">
        <f>IF(MOD($B71,10)=0,VLOOKUP($B71,'[1]R2 Analysis'!$B$45:$X$58,15,FALSE),(VLOOKUP(CEILING($B71,10),$B$6:$R$116,COLUMN()-1,FALSE)-VLOOKUP(FLOOR($B71,10),$B$6:$R$116,COLUMN()-1,FALSE))/10+G70)</f>
        <v>6678790.3579069758</v>
      </c>
      <c r="H71" s="21">
        <f>IF(MOD($B71,10)=0,VLOOKUP($B71,'[1]R2 Analysis'!$B$45:$X$58,22,FALSE),(VLOOKUP(CEILING($B71,10),$B$6:$R$116,COLUMN()-1,FALSE)-VLOOKUP(FLOOR($B71,10),$B$6:$R$116,COLUMN()-1,FALSE))/10+H70)</f>
        <v>1373835.8623672843</v>
      </c>
      <c r="I71" s="21">
        <f>IF(MOD($B71,10)=0,VLOOKUP($B71,'[1]R3 Analysis'!$B$45:$X$58,8,FALSE),(VLOOKUP(CEILING($B71,10),$B$6:$R$116,COLUMN()-1,FALSE)-VLOOKUP(FLOOR($B71,10),$B$6:$R$116,COLUMN()-1,FALSE))/10+I70)</f>
        <v>34778538.505548373</v>
      </c>
      <c r="J71" s="21">
        <f>IF(MOD($B71,10)=0,VLOOKUP($B71,'[1]R3 Analysis'!$B$45:$X$58,15,FALSE),(VLOOKUP(CEILING($B71,10),$B$6:$R$116,COLUMN()-1,FALSE)-VLOOKUP(FLOOR($B71,10),$B$6:$R$116,COLUMN()-1,FALSE))/10+J70)</f>
        <v>2407227.372</v>
      </c>
      <c r="K71" s="21">
        <f>IF(MOD($B71,10)=0,VLOOKUP($B71,'[1]R3 Analysis'!$B$45:$X$58,22,FALSE),(VLOOKUP(CEILING($B71,10),$B$6:$R$116,COLUMN()-1,FALSE)-VLOOKUP(FLOOR($B71,10),$B$6:$R$116,COLUMN()-1,FALSE))/10+K70)</f>
        <v>918832.59479279281</v>
      </c>
      <c r="L71" s="21">
        <f>IF(MOD($B71,10)=0,VLOOKUP($B71,'[1]R4 Analysis'!$B$45:$X$58,8,FALSE),(VLOOKUP(CEILING($B71,10),$B$6:$R$116,COLUMN()-1,FALSE)-VLOOKUP(FLOOR($B71,10),$B$6:$R$116,COLUMN()-1,FALSE))/10+L70)</f>
        <v>21746566.067865379</v>
      </c>
      <c r="M71" s="21">
        <f>IF(MOD($B71,10)=0,VLOOKUP($B71,'[1]R4 Analysis'!$B$45:$X$58,15,FALSE),(VLOOKUP(CEILING($B71,10),$B$6:$R$116,COLUMN()-1,FALSE)-VLOOKUP(FLOOR($B71,10),$B$6:$R$116,COLUMN()-1,FALSE))/10+M70)</f>
        <v>811094.38638813142</v>
      </c>
      <c r="N71" s="21">
        <f>IF(MOD($B71,10)=0,VLOOKUP($B71,'[1]R4 Analysis'!$B$45:$X$58,22,FALSE),(VLOOKUP(CEILING($B71,10),$B$6:$R$116,COLUMN()-1,FALSE)-VLOOKUP(FLOOR($B71,10),$B$6:$R$116,COLUMN()-1,FALSE))/10+N70)</f>
        <v>297618.62300090987</v>
      </c>
      <c r="O71" s="21">
        <f>IF(MOD($B71,10)=0,VLOOKUP($B71,'[1]R5 Analysis'!$B$45:$X$58,8,FALSE),(VLOOKUP(CEILING($B71,10),$B$6:$R$116,COLUMN()-1,FALSE)-VLOOKUP(FLOOR($B71,10),$B$6:$R$116,COLUMN()-1,FALSE))/10+O70)</f>
        <v>48694234.250124983</v>
      </c>
      <c r="P71" s="21">
        <f>IF(MOD($B71,10)=0,VLOOKUP($B71,'[1]R5 Analysis'!$B$45:$X$58,15,FALSE),(VLOOKUP(CEILING($B71,10),$B$6:$R$116,COLUMN()-1,FALSE)-VLOOKUP(FLOOR($B71,10),$B$6:$R$116,COLUMN()-1,FALSE))/10+P70)</f>
        <v>697298.06913241383</v>
      </c>
      <c r="Q71" s="21">
        <f>IF(MOD($B71,10)=0,VLOOKUP($B71,'[1]R5 Analysis'!$B$45:$X$58,22,FALSE),(VLOOKUP(CEILING($B71,10),$B$6:$R$116,COLUMN()-1,FALSE)-VLOOKUP(FLOOR($B71,10),$B$6:$R$116,COLUMN()-1,FALSE))/10+Q70)</f>
        <v>289509.30061989796</v>
      </c>
      <c r="R71" s="21">
        <f>IF(MOD($B71,10)=0,VLOOKUP($B71,'[1]R6 Analysis'!$B$45:$X$58,8,FALSE),(VLOOKUP(CEILING($B71,10),$B$6:$R$116,COLUMN()-1,FALSE)-VLOOKUP(FLOOR($B71,10),$B$6:$R$116,COLUMN()-1,FALSE))/10+R70)</f>
        <v>2771308.8877499998</v>
      </c>
      <c r="S71" s="21">
        <f>IF(MOD($B71,10)=0,VLOOKUP($B71,'[1]R6 Analysis'!$B$45:$X$58,15,FALSE),(VLOOKUP(CEILING($B71,10),$B$6:$T$116,COLUMN()-1,FALSE)-VLOOKUP(FLOOR($B71,10),$B$6:$T$116,COLUMN()-1,FALSE))/10+S70)</f>
        <v>339839.24870000011</v>
      </c>
      <c r="T71" s="21">
        <f>IF(MOD($B71,10)=0,VLOOKUP($B71,'[1]R6 Analysis'!$B$45:$X$58,22,FALSE),(VLOOKUP(CEILING($B71,10),$B$6:$T$116,COLUMN()-1,FALSE)-VLOOKUP(FLOOR($B71,10),$B$6:$T$116,COLUMN()-1,FALSE))/10+T70)</f>
        <v>186720.2411037288</v>
      </c>
      <c r="U71" s="21">
        <f t="shared" ref="U71:U116" si="120">SUM(C71:T71)</f>
        <v>360661190.29774243</v>
      </c>
      <c r="V71" s="10">
        <f>HLOOKUP(V$5,$AC$1:$AF$3,2,FALSE)*INDEX('Pop and Housing Units'!$J$4:$Q$115,MATCH('Relocation Components'!$B71,'Pop and Housing Units'!$Q$4:$Q$115,0),MATCH('Relocation Components'!V$4,'Pop and Housing Units'!$J$4:$Q$4,0))*HLOOKUP(V$4,$V$1:$AA$2,2,FALSE)*'Number of Hazard Events'!C71*HLOOKUP(V$4,Assumptions!$B$2:$H$3,2,FALSE)</f>
        <v>3835553405.962388</v>
      </c>
      <c r="W71" s="10">
        <f>HLOOKUP(W$5,$AC$1:$AF$3,2,FALSE)*INDEX('Pop and Housing Units'!$J$4:$Q$115,MATCH('Relocation Components'!$B71,'Pop and Housing Units'!$Q$4:$Q$115,0),MATCH('Relocation Components'!W$4,'Pop and Housing Units'!$J$4:$Q$4,0))*HLOOKUP(W$4,$V$1:$AA$2,2,FALSE)*'Number of Hazard Events'!D71*HLOOKUP(W$4,Assumptions!$B$2:$H$3,2,FALSE)</f>
        <v>1221204935.0018184</v>
      </c>
      <c r="X71" s="10">
        <f>HLOOKUP(X$5,$AC$1:$AF$3,2,FALSE)*INDEX('Pop and Housing Units'!$J$4:$Q$115,MATCH('Relocation Components'!$B71,'Pop and Housing Units'!$Q$4:$Q$115,0),MATCH('Relocation Components'!X$4,'Pop and Housing Units'!$J$4:$Q$4,0))*HLOOKUP(X$4,$V$1:$AA$2,2,FALSE)*'Number of Hazard Events'!E71*HLOOKUP(X$4,Assumptions!$B$2:$H$3,2,FALSE)</f>
        <v>0</v>
      </c>
      <c r="Y71" s="10">
        <f>HLOOKUP(Y$5,$AC$1:$AF$3,2,FALSE)*INDEX('Pop and Housing Units'!$J$4:$Q$115,MATCH('Relocation Components'!$B71,'Pop and Housing Units'!$Q$4:$Q$115,0),MATCH('Relocation Components'!Y$4,'Pop and Housing Units'!$J$4:$Q$4,0))*HLOOKUP(Y$4,$V$1:$AA$2,2,FALSE)*'Number of Hazard Events'!F71*HLOOKUP(Y$4,Assumptions!$B$2:$H$3,2,FALSE)</f>
        <v>4309099464.6047945</v>
      </c>
      <c r="Z71" s="10">
        <f>HLOOKUP(Z$5,$AC$1:$AF$3,2,FALSE)*INDEX('Pop and Housing Units'!$J$4:$Q$115,MATCH('Relocation Components'!$B71,'Pop and Housing Units'!$Q$4:$Q$115,0),MATCH('Relocation Components'!Z$4,'Pop and Housing Units'!$J$4:$Q$4,0))*HLOOKUP(Z$4,$V$1:$AA$2,2,FALSE)*'Number of Hazard Events'!G71*HLOOKUP(Z$4,Assumptions!$B$2:$H$3,2,FALSE)</f>
        <v>1250880149.1079106</v>
      </c>
      <c r="AA71" s="10">
        <f>HLOOKUP(AA$5,$AC$1:$AF$3,2,FALSE)*INDEX('Pop and Housing Units'!$J$4:$Q$115,MATCH('Relocation Components'!$B71,'Pop and Housing Units'!$Q$4:$Q$115,0),MATCH('Relocation Components'!AA$4,'Pop and Housing Units'!$J$4:$Q$4,0))*HLOOKUP(AA$4,$V$1:$AA$2,2,FALSE)*'Number of Hazard Events'!H71*HLOOKUP(AA$4,Assumptions!$B$2:$H$3,2,FALSE)</f>
        <v>0</v>
      </c>
      <c r="AB71" s="10">
        <f>HLOOKUP(AB$5,$AC$1:$AF$3,2,FALSE)*INDEX('Pop and Housing Units'!$J$4:$Q$115,MATCH('Relocation Components'!$B71,'Pop and Housing Units'!$Q$4:$Q$115,0),MATCH('Relocation Components'!AB$4,'Pop and Housing Units'!$J$4:$Q$4,0))*HLOOKUP(AB$4,$V$1:$AA$2,2,FALSE)*'Number of Hazard Events'!I71*HLOOKUP(AB$4,Assumptions!$B$2:$H$3,2,FALSE)</f>
        <v>10041884307.520046</v>
      </c>
      <c r="AC71" s="10">
        <f>HLOOKUP(AC$5,$AC$1:$AF$3,2,FALSE)*INDEX('Pop and Housing Units'!$J$4:$Q$115,MATCH('Relocation Components'!$B71,'Pop and Housing Units'!$Q$4:$Q$115,0),MATCH('Relocation Components'!AC$4,'Pop and Housing Units'!$J$4:$Q$4,0))*HLOOKUP(AC$4,$V$1:$AA$2,2,FALSE)*'Number of Hazard Events'!J71*HLOOKUP(AC$4,Assumptions!$B$2:$H$3,2,FALSE)</f>
        <v>2070148705.036072</v>
      </c>
      <c r="AD71" s="10">
        <f>HLOOKUP(AD$5,$AC$1:$AF$3,2,FALSE)*INDEX('Pop and Housing Units'!$J$4:$Q$115,MATCH('Relocation Components'!$B71,'Pop and Housing Units'!$Q$4:$Q$115,0),MATCH('Relocation Components'!AD$4,'Pop and Housing Units'!$J$4:$Q$4,0))*HLOOKUP(AD$4,$V$1:$AA$2,2,FALSE)*'Number of Hazard Events'!K71*HLOOKUP(AD$4,Assumptions!$B$2:$H$3,2,FALSE)</f>
        <v>0</v>
      </c>
      <c r="AE71" s="10">
        <f>HLOOKUP(AE$5,$AC$1:$AF$3,2,FALSE)*INDEX('Pop and Housing Units'!$J$4:$Q$115,MATCH('Relocation Components'!$B71,'Pop and Housing Units'!$Q$4:$Q$115,0),MATCH('Relocation Components'!AE$4,'Pop and Housing Units'!$J$4:$Q$4,0))*HLOOKUP(AE$4,$V$1:$AA$2,2,FALSE)*'Number of Hazard Events'!L71*HLOOKUP(AE$4,Assumptions!$B$2:$H$3,2,FALSE)</f>
        <v>115660718.8288468</v>
      </c>
      <c r="AF71" s="10">
        <f>HLOOKUP(AF$5,$AC$1:$AF$3,2,FALSE)*INDEX('Pop and Housing Units'!$J$4:$Q$115,MATCH('Relocation Components'!$B71,'Pop and Housing Units'!$Q$4:$Q$115,0),MATCH('Relocation Components'!AF$4,'Pop and Housing Units'!$J$4:$Q$4,0))*HLOOKUP(AF$4,$V$1:$AA$2,2,FALSE)*'Number of Hazard Events'!M71*HLOOKUP(AF$4,Assumptions!$B$2:$H$3,2,FALSE)</f>
        <v>39908043.181803614</v>
      </c>
      <c r="AG71" s="10">
        <f>HLOOKUP(AG$5,$AC$1:$AF$3,2,FALSE)*INDEX('Pop and Housing Units'!$J$4:$Q$115,MATCH('Relocation Components'!$B71,'Pop and Housing Units'!$Q$4:$Q$115,0),MATCH('Relocation Components'!AG$4,'Pop and Housing Units'!$J$4:$Q$4,0))*HLOOKUP(AG$4,$V$1:$AA$2,2,FALSE)*'Number of Hazard Events'!N71*HLOOKUP(AG$4,Assumptions!$B$2:$H$3,2,FALSE)</f>
        <v>0</v>
      </c>
      <c r="AH71" s="10">
        <f>HLOOKUP(AH$5,$AC$1:$AF$3,2,FALSE)*INDEX('Pop and Housing Units'!$J$4:$Q$115,MATCH('Relocation Components'!$B71,'Pop and Housing Units'!$Q$4:$Q$115,0),MATCH('Relocation Components'!AH$4,'Pop and Housing Units'!$J$4:$Q$4,0))*HLOOKUP(AH$4,$V$1:$AA$2,2,FALSE)*'Number of Hazard Events'!O71*HLOOKUP(AH$4,Assumptions!$B$2:$H$3,2,FALSE)</f>
        <v>119434910.41002171</v>
      </c>
      <c r="AI71" s="10">
        <f>HLOOKUP(AI$5,$AC$1:$AF$3,2,FALSE)*INDEX('Pop and Housing Units'!$J$4:$Q$115,MATCH('Relocation Components'!$B71,'Pop and Housing Units'!$Q$4:$Q$115,0),MATCH('Relocation Components'!AI$4,'Pop and Housing Units'!$J$4:$Q$4,0))*HLOOKUP(AI$4,$V$1:$AA$2,2,FALSE)*'Number of Hazard Events'!P71*HLOOKUP(AI$4,Assumptions!$B$2:$H$3,2,FALSE)</f>
        <v>42902062.634322934</v>
      </c>
      <c r="AJ71" s="10">
        <f>HLOOKUP(AJ$5,$AC$1:$AF$3,2,FALSE)*INDEX('Pop and Housing Units'!$J$4:$Q$115,MATCH('Relocation Components'!$B71,'Pop and Housing Units'!$Q$4:$Q$115,0),MATCH('Relocation Components'!AJ$4,'Pop and Housing Units'!$J$4:$Q$4,0))*HLOOKUP(AJ$4,$V$1:$AA$2,2,FALSE)*'Number of Hazard Events'!Q71*HLOOKUP(AJ$4,Assumptions!$B$2:$H$3,2,FALSE)</f>
        <v>0</v>
      </c>
      <c r="AK71" s="10">
        <f>HLOOKUP(AK$5,$AC$1:$AF$3,2,FALSE)*INDEX('Pop and Housing Units'!$J$4:$Q$115,MATCH('Relocation Components'!$B71,'Pop and Housing Units'!$Q$4:$Q$115,0),MATCH('Relocation Components'!AK$4,'Pop and Housing Units'!$J$4:$Q$4,0))*HLOOKUP(AK$4,$V$1:$AA$2,2,FALSE)*'Number of Hazard Events'!R71*HLOOKUP(AK$4,Assumptions!$B$2:$H$3,2,FALSE)</f>
        <v>23153349.861191478</v>
      </c>
      <c r="AL71" s="10">
        <f>HLOOKUP(AL$5,$AC$1:$AF$3,2,FALSE)*INDEX('Pop and Housing Units'!$J$4:$Q$115,MATCH('Relocation Components'!$B71,'Pop and Housing Units'!$Q$4:$Q$115,0),MATCH('Relocation Components'!AL$4,'Pop and Housing Units'!$J$4:$Q$4,0))*HLOOKUP(AL$4,$V$1:$AA$2,2,FALSE)*'Number of Hazard Events'!S71*HLOOKUP(AL$4,Assumptions!$B$2:$H$3,2,FALSE)</f>
        <v>6520537.4181731567</v>
      </c>
      <c r="AM71" s="10">
        <f>HLOOKUP(AM$5,$AC$1:$AF$3,2,FALSE)*INDEX('Pop and Housing Units'!$J$4:$Q$115,MATCH('Relocation Components'!$B71,'Pop and Housing Units'!$Q$4:$Q$115,0),MATCH('Relocation Components'!AM$4,'Pop and Housing Units'!$J$4:$Q$4,0))*HLOOKUP(AM$4,$V$1:$AA$2,2,FALSE)*'Number of Hazard Events'!T71*HLOOKUP(AM$4,Assumptions!$B$2:$H$3,2,FALSE)</f>
        <v>0</v>
      </c>
      <c r="AN71" s="21">
        <f t="shared" si="82"/>
        <v>23076350589.56739</v>
      </c>
      <c r="AO71" s="21">
        <f t="shared" si="83"/>
        <v>1725999032.6830747</v>
      </c>
      <c r="AP71" s="21">
        <f t="shared" si="84"/>
        <v>549542220.75081825</v>
      </c>
      <c r="AQ71" s="21">
        <f t="shared" si="85"/>
        <v>0</v>
      </c>
      <c r="AR71" s="21">
        <f t="shared" si="86"/>
        <v>1939094759.0721576</v>
      </c>
      <c r="AS71" s="21">
        <f t="shared" si="87"/>
        <v>562896067.09855986</v>
      </c>
      <c r="AT71" s="21">
        <f t="shared" si="88"/>
        <v>0</v>
      </c>
      <c r="AU71" s="21">
        <f t="shared" si="89"/>
        <v>4518847938.3840208</v>
      </c>
      <c r="AV71" s="21">
        <f t="shared" si="90"/>
        <v>931566917.26623237</v>
      </c>
      <c r="AW71" s="21">
        <f t="shared" si="91"/>
        <v>0</v>
      </c>
      <c r="AX71" s="21">
        <f t="shared" si="92"/>
        <v>52047323.472981058</v>
      </c>
      <c r="AY71" s="21">
        <f t="shared" si="93"/>
        <v>17958619.431811627</v>
      </c>
      <c r="AZ71" s="21">
        <f t="shared" si="94"/>
        <v>0</v>
      </c>
      <c r="BA71" s="21">
        <f t="shared" si="95"/>
        <v>53745709.684509769</v>
      </c>
      <c r="BB71" s="21">
        <f t="shared" si="96"/>
        <v>19305928.18544532</v>
      </c>
      <c r="BC71" s="21">
        <f t="shared" si="97"/>
        <v>0</v>
      </c>
      <c r="BD71" s="21">
        <f t="shared" si="98"/>
        <v>10419007.437536165</v>
      </c>
      <c r="BE71" s="21">
        <f t="shared" si="99"/>
        <v>2934241.8381779208</v>
      </c>
      <c r="BF71" s="21">
        <f t="shared" si="100"/>
        <v>0</v>
      </c>
      <c r="BG71" s="21">
        <f t="shared" si="101"/>
        <v>10384357765.305326</v>
      </c>
      <c r="BI71" s="21">
        <f t="shared" si="102"/>
        <v>5583384841.8467979</v>
      </c>
      <c r="BJ71" s="21">
        <f t="shared" si="103"/>
        <v>1774160080.8057809</v>
      </c>
      <c r="BK71" s="21">
        <f t="shared" si="104"/>
        <v>714628.54739094619</v>
      </c>
      <c r="BL71" s="21">
        <f t="shared" si="105"/>
        <v>6460904043.4055243</v>
      </c>
      <c r="BM71" s="21">
        <f t="shared" si="106"/>
        <v>1820455006.5643775</v>
      </c>
      <c r="BN71" s="21">
        <f t="shared" si="107"/>
        <v>1373835.8623672843</v>
      </c>
      <c r="BO71" s="21">
        <f t="shared" si="108"/>
        <v>14595510784.409616</v>
      </c>
      <c r="BP71" s="21">
        <f t="shared" si="109"/>
        <v>3004122849.6743045</v>
      </c>
      <c r="BQ71" s="21">
        <f t="shared" si="110"/>
        <v>918832.59479279281</v>
      </c>
      <c r="BR71" s="21">
        <f t="shared" si="111"/>
        <v>189454608.36969322</v>
      </c>
      <c r="BS71" s="21">
        <f t="shared" si="112"/>
        <v>58677757.000003375</v>
      </c>
      <c r="BT71" s="21">
        <f t="shared" si="113"/>
        <v>297618.62300090987</v>
      </c>
      <c r="BU71" s="21">
        <f t="shared" si="114"/>
        <v>221874854.34465647</v>
      </c>
      <c r="BV71" s="21">
        <f t="shared" si="115"/>
        <v>62905288.888900667</v>
      </c>
      <c r="BW71" s="21">
        <f t="shared" si="116"/>
        <v>289509.30061989796</v>
      </c>
      <c r="BX71" s="21">
        <f t="shared" si="117"/>
        <v>36343666.186477646</v>
      </c>
      <c r="BY71" s="21">
        <f t="shared" si="118"/>
        <v>9794618.5050510783</v>
      </c>
      <c r="BZ71" s="21">
        <f t="shared" si="119"/>
        <v>186720.2411037288</v>
      </c>
    </row>
    <row r="72" spans="1:78">
      <c r="A72">
        <f t="shared" si="43"/>
        <v>0.02</v>
      </c>
      <c r="B72" s="18">
        <f t="shared" ref="B72:B116" si="121">B71+1</f>
        <v>2086</v>
      </c>
      <c r="C72" s="21">
        <f>IF(MOD($B72,10)=0,VLOOKUP($B72,'[1]R1 Analysis'!$B$45:$X$58,23,FALSE),(VLOOKUP(CEILING($B72,10),$B$6:$R$116,COLUMN()-1,FALSE)-VLOOKUP(FLOOR($B72,10),$B$6:$R$116,COLUMN()-1,FALSE))/10+C71)</f>
        <v>21727942.935931303</v>
      </c>
      <c r="D72" s="21">
        <f>IF(MOD($B72,10)=0,VLOOKUP($B72,'[1]R1 Analysis'!$B$45:$X$58,15,FALSE),(VLOOKUP(CEILING($B72,10),$B$6:$R$116,COLUMN()-1,FALSE)-VLOOKUP(FLOOR($B72,10),$B$6:$R$116,COLUMN()-1,FALSE))/10+D71)</f>
        <v>3396433.8296160446</v>
      </c>
      <c r="E72" s="21">
        <f>IF(MOD($B72,10)=0,VLOOKUP($B72,'[1]R1 Analysis'!$B$45:$X$58,22,FALSE),(VLOOKUP(CEILING($B72,10),$B$6:$R$116,COLUMN()-1,FALSE)-VLOOKUP(FLOOR($B72,10),$B$6:$R$116,COLUMN()-1,FALSE))/10+E71)</f>
        <v>711191.94392757164</v>
      </c>
      <c r="F72" s="21">
        <f>IF(MOD($B72,10)=0,VLOOKUP($B72,'[1]R2 Analysis'!$B$45:$X$58,8,FALSE),(VLOOKUP(CEILING($B72,10),$B$6:$R$116,COLUMN()-1,FALSE)-VLOOKUP(FLOOR($B72,10),$B$6:$R$116,COLUMN()-1,FALSE))/10+F71)</f>
        <v>211694414.82780954</v>
      </c>
      <c r="G72" s="21">
        <f>IF(MOD($B72,10)=0,VLOOKUP($B72,'[1]R2 Analysis'!$B$45:$X$58,15,FALSE),(VLOOKUP(CEILING($B72,10),$B$6:$R$116,COLUMN()-1,FALSE)-VLOOKUP(FLOOR($B72,10),$B$6:$R$116,COLUMN()-1,FALSE))/10+G71)</f>
        <v>6646598.8534883708</v>
      </c>
      <c r="H72" s="21">
        <f>IF(MOD($B72,10)=0,VLOOKUP($B72,'[1]R2 Analysis'!$B$45:$X$58,22,FALSE),(VLOOKUP(CEILING($B72,10),$B$6:$R$116,COLUMN()-1,FALSE)-VLOOKUP(FLOOR($B72,10),$B$6:$R$116,COLUMN()-1,FALSE))/10+H71)</f>
        <v>1367237.2963765436</v>
      </c>
      <c r="I72" s="21">
        <f>IF(MOD($B72,10)=0,VLOOKUP($B72,'[1]R3 Analysis'!$B$45:$X$58,8,FALSE),(VLOOKUP(CEILING($B72,10),$B$6:$R$116,COLUMN()-1,FALSE)-VLOOKUP(FLOOR($B72,10),$B$6:$R$116,COLUMN()-1,FALSE))/10+I71)</f>
        <v>34610314.239380628</v>
      </c>
      <c r="J72" s="21">
        <f>IF(MOD($B72,10)=0,VLOOKUP($B72,'[1]R3 Analysis'!$B$45:$X$58,15,FALSE),(VLOOKUP(CEILING($B72,10),$B$6:$R$116,COLUMN()-1,FALSE)-VLOOKUP(FLOOR($B72,10),$B$6:$R$116,COLUMN()-1,FALSE))/10+J71)</f>
        <v>2395685.4504</v>
      </c>
      <c r="K72" s="21">
        <f>IF(MOD($B72,10)=0,VLOOKUP($B72,'[1]R3 Analysis'!$B$45:$X$58,22,FALSE),(VLOOKUP(CEILING($B72,10),$B$6:$R$116,COLUMN()-1,FALSE)-VLOOKUP(FLOOR($B72,10),$B$6:$R$116,COLUMN()-1,FALSE))/10+K71)</f>
        <v>914422.63933333335</v>
      </c>
      <c r="L72" s="21">
        <f>IF(MOD($B72,10)=0,VLOOKUP($B72,'[1]R4 Analysis'!$B$45:$X$58,8,FALSE),(VLOOKUP(CEILING($B72,10),$B$6:$R$116,COLUMN()-1,FALSE)-VLOOKUP(FLOOR($B72,10),$B$6:$R$116,COLUMN()-1,FALSE))/10+L71)</f>
        <v>21641186.232294224</v>
      </c>
      <c r="M72" s="21">
        <f>IF(MOD($B72,10)=0,VLOOKUP($B72,'[1]R4 Analysis'!$B$45:$X$58,15,FALSE),(VLOOKUP(CEILING($B72,10),$B$6:$R$116,COLUMN()-1,FALSE)-VLOOKUP(FLOOR($B72,10),$B$6:$R$116,COLUMN()-1,FALSE))/10+M71)</f>
        <v>807211.07461161632</v>
      </c>
      <c r="N72" s="21">
        <f>IF(MOD($B72,10)=0,VLOOKUP($B72,'[1]R4 Analysis'!$B$45:$X$58,22,FALSE),(VLOOKUP(CEILING($B72,10),$B$6:$R$116,COLUMN()-1,FALSE)-VLOOKUP(FLOOR($B72,10),$B$6:$R$116,COLUMN()-1,FALSE))/10+N71)</f>
        <v>296192.60162838938</v>
      </c>
      <c r="O72" s="21">
        <f>IF(MOD($B72,10)=0,VLOOKUP($B72,'[1]R5 Analysis'!$B$45:$X$58,8,FALSE),(VLOOKUP(CEILING($B72,10),$B$6:$R$116,COLUMN()-1,FALSE)-VLOOKUP(FLOOR($B72,10),$B$6:$R$116,COLUMN()-1,FALSE))/10+O71)</f>
        <v>48468367.40639998</v>
      </c>
      <c r="P72" s="21">
        <f>IF(MOD($B72,10)=0,VLOOKUP($B72,'[1]R5 Analysis'!$B$45:$X$58,15,FALSE),(VLOOKUP(CEILING($B72,10),$B$6:$R$116,COLUMN()-1,FALSE)-VLOOKUP(FLOOR($B72,10),$B$6:$R$116,COLUMN()-1,FALSE))/10+P71)</f>
        <v>693961.20788248279</v>
      </c>
      <c r="Q72" s="21">
        <f>IF(MOD($B72,10)=0,VLOOKUP($B72,'[1]R5 Analysis'!$B$45:$X$58,22,FALSE),(VLOOKUP(CEILING($B72,10),$B$6:$R$116,COLUMN()-1,FALSE)-VLOOKUP(FLOOR($B72,10),$B$6:$R$116,COLUMN()-1,FALSE))/10+Q71)</f>
        <v>288120.87880714284</v>
      </c>
      <c r="R72" s="21">
        <f>IF(MOD($B72,10)=0,VLOOKUP($B72,'[1]R6 Analysis'!$B$45:$X$58,8,FALSE),(VLOOKUP(CEILING($B72,10),$B$6:$R$116,COLUMN()-1,FALSE)-VLOOKUP(FLOOR($B72,10),$B$6:$R$116,COLUMN()-1,FALSE))/10+R71)</f>
        <v>2757097.0472999997</v>
      </c>
      <c r="S72" s="21">
        <f>IF(MOD($B72,10)=0,VLOOKUP($B72,'[1]R6 Analysis'!$B$45:$X$58,15,FALSE),(VLOOKUP(CEILING($B72,10),$B$6:$T$116,COLUMN()-1,FALSE)-VLOOKUP(FLOOR($B72,10),$B$6:$T$116,COLUMN()-1,FALSE))/10+S71)</f>
        <v>338189.04294000013</v>
      </c>
      <c r="T72" s="21">
        <f>IF(MOD($B72,10)=0,VLOOKUP($B72,'[1]R6 Analysis'!$B$45:$X$58,22,FALSE),(VLOOKUP(CEILING($B72,10),$B$6:$T$116,COLUMN()-1,FALSE)-VLOOKUP(FLOOR($B72,10),$B$6:$T$116,COLUMN()-1,FALSE))/10+T71)</f>
        <v>185823.02691796608</v>
      </c>
      <c r="U72" s="21">
        <f t="shared" si="120"/>
        <v>358940390.53504503</v>
      </c>
      <c r="V72" s="10">
        <f>HLOOKUP(V$5,$AC$1:$AF$3,2,FALSE)*INDEX('Pop and Housing Units'!$J$4:$Q$115,MATCH('Relocation Components'!$B72,'Pop and Housing Units'!$Q$4:$Q$115,0),MATCH('Relocation Components'!V$4,'Pop and Housing Units'!$J$4:$Q$4,0))*HLOOKUP(V$4,$V$1:$AA$2,2,FALSE)*'Number of Hazard Events'!C72*HLOOKUP(V$4,Assumptions!$B$2:$H$3,2,FALSE)</f>
        <v>3980332721.9091659</v>
      </c>
      <c r="W72" s="10">
        <f>HLOOKUP(W$5,$AC$1:$AF$3,2,FALSE)*INDEX('Pop and Housing Units'!$J$4:$Q$115,MATCH('Relocation Components'!$B72,'Pop and Housing Units'!$Q$4:$Q$115,0),MATCH('Relocation Components'!W$4,'Pop and Housing Units'!$J$4:$Q$4,0))*HLOOKUP(W$4,$V$1:$AA$2,2,FALSE)*'Number of Hazard Events'!D72*HLOOKUP(W$4,Assumptions!$B$2:$H$3,2,FALSE)</f>
        <v>1267228175.3938961</v>
      </c>
      <c r="X72" s="10">
        <f>HLOOKUP(X$5,$AC$1:$AF$3,2,FALSE)*INDEX('Pop and Housing Units'!$J$4:$Q$115,MATCH('Relocation Components'!$B72,'Pop and Housing Units'!$Q$4:$Q$115,0),MATCH('Relocation Components'!X$4,'Pop and Housing Units'!$J$4:$Q$4,0))*HLOOKUP(X$4,$V$1:$AA$2,2,FALSE)*'Number of Hazard Events'!E72*HLOOKUP(X$4,Assumptions!$B$2:$H$3,2,FALSE)</f>
        <v>0</v>
      </c>
      <c r="Y72" s="10">
        <f>HLOOKUP(Y$5,$AC$1:$AF$3,2,FALSE)*INDEX('Pop and Housing Units'!$J$4:$Q$115,MATCH('Relocation Components'!$B72,'Pop and Housing Units'!$Q$4:$Q$115,0),MATCH('Relocation Components'!Y$4,'Pop and Housing Units'!$J$4:$Q$4,0))*HLOOKUP(Y$4,$V$1:$AA$2,2,FALSE)*'Number of Hazard Events'!F72*HLOOKUP(Y$4,Assumptions!$B$2:$H$3,2,FALSE)</f>
        <v>4461708588.1035652</v>
      </c>
      <c r="Z72" s="10">
        <f>HLOOKUP(Z$5,$AC$1:$AF$3,2,FALSE)*INDEX('Pop and Housing Units'!$J$4:$Q$115,MATCH('Relocation Components'!$B72,'Pop and Housing Units'!$Q$4:$Q$115,0),MATCH('Relocation Components'!Z$4,'Pop and Housing Units'!$J$4:$Q$4,0))*HLOOKUP(Z$4,$V$1:$AA$2,2,FALSE)*'Number of Hazard Events'!G72*HLOOKUP(Z$4,Assumptions!$B$2:$H$3,2,FALSE)</f>
        <v>1295120504.8166983</v>
      </c>
      <c r="AA72" s="10">
        <f>HLOOKUP(AA$5,$AC$1:$AF$3,2,FALSE)*INDEX('Pop and Housing Units'!$J$4:$Q$115,MATCH('Relocation Components'!$B72,'Pop and Housing Units'!$Q$4:$Q$115,0),MATCH('Relocation Components'!AA$4,'Pop and Housing Units'!$J$4:$Q$4,0))*HLOOKUP(AA$4,$V$1:$AA$2,2,FALSE)*'Number of Hazard Events'!H72*HLOOKUP(AA$4,Assumptions!$B$2:$H$3,2,FALSE)</f>
        <v>0</v>
      </c>
      <c r="AB72" s="10">
        <f>HLOOKUP(AB$5,$AC$1:$AF$3,2,FALSE)*INDEX('Pop and Housing Units'!$J$4:$Q$115,MATCH('Relocation Components'!$B72,'Pop and Housing Units'!$Q$4:$Q$115,0),MATCH('Relocation Components'!AB$4,'Pop and Housing Units'!$J$4:$Q$4,0))*HLOOKUP(AB$4,$V$1:$AA$2,2,FALSE)*'Number of Hazard Events'!I72*HLOOKUP(AB$4,Assumptions!$B$2:$H$3,2,FALSE)</f>
        <v>10419400705.312862</v>
      </c>
      <c r="AC72" s="10">
        <f>HLOOKUP(AC$5,$AC$1:$AF$3,2,FALSE)*INDEX('Pop and Housing Units'!$J$4:$Q$115,MATCH('Relocation Components'!$B72,'Pop and Housing Units'!$Q$4:$Q$115,0),MATCH('Relocation Components'!AC$4,'Pop and Housing Units'!$J$4:$Q$4,0))*HLOOKUP(AC$4,$V$1:$AA$2,2,FALSE)*'Number of Hazard Events'!J72*HLOOKUP(AC$4,Assumptions!$B$2:$H$3,2,FALSE)</f>
        <v>2148065587.08114</v>
      </c>
      <c r="AD72" s="10">
        <f>HLOOKUP(AD$5,$AC$1:$AF$3,2,FALSE)*INDEX('Pop and Housing Units'!$J$4:$Q$115,MATCH('Relocation Components'!$B72,'Pop and Housing Units'!$Q$4:$Q$115,0),MATCH('Relocation Components'!AD$4,'Pop and Housing Units'!$J$4:$Q$4,0))*HLOOKUP(AD$4,$V$1:$AA$2,2,FALSE)*'Number of Hazard Events'!K72*HLOOKUP(AD$4,Assumptions!$B$2:$H$3,2,FALSE)</f>
        <v>0</v>
      </c>
      <c r="AE72" s="10">
        <f>HLOOKUP(AE$5,$AC$1:$AF$3,2,FALSE)*INDEX('Pop and Housing Units'!$J$4:$Q$115,MATCH('Relocation Components'!$B72,'Pop and Housing Units'!$Q$4:$Q$115,0),MATCH('Relocation Components'!AE$4,'Pop and Housing Units'!$J$4:$Q$4,0))*HLOOKUP(AE$4,$V$1:$AA$2,2,FALSE)*'Number of Hazard Events'!L72*HLOOKUP(AE$4,Assumptions!$B$2:$H$3,2,FALSE)</f>
        <v>115736866.77401821</v>
      </c>
      <c r="AF72" s="10">
        <f>HLOOKUP(AF$5,$AC$1:$AF$3,2,FALSE)*INDEX('Pop and Housing Units'!$J$4:$Q$115,MATCH('Relocation Components'!$B72,'Pop and Housing Units'!$Q$4:$Q$115,0),MATCH('Relocation Components'!AF$4,'Pop and Housing Units'!$J$4:$Q$4,0))*HLOOKUP(AF$4,$V$1:$AA$2,2,FALSE)*'Number of Hazard Events'!M72*HLOOKUP(AF$4,Assumptions!$B$2:$H$3,2,FALSE)</f>
        <v>39936647.919587046</v>
      </c>
      <c r="AG72" s="10">
        <f>HLOOKUP(AG$5,$AC$1:$AF$3,2,FALSE)*INDEX('Pop and Housing Units'!$J$4:$Q$115,MATCH('Relocation Components'!$B72,'Pop and Housing Units'!$Q$4:$Q$115,0),MATCH('Relocation Components'!AG$4,'Pop and Housing Units'!$J$4:$Q$4,0))*HLOOKUP(AG$4,$V$1:$AA$2,2,FALSE)*'Number of Hazard Events'!N72*HLOOKUP(AG$4,Assumptions!$B$2:$H$3,2,FALSE)</f>
        <v>0</v>
      </c>
      <c r="AH72" s="10">
        <f>HLOOKUP(AH$5,$AC$1:$AF$3,2,FALSE)*INDEX('Pop and Housing Units'!$J$4:$Q$115,MATCH('Relocation Components'!$B72,'Pop and Housing Units'!$Q$4:$Q$115,0),MATCH('Relocation Components'!AH$4,'Pop and Housing Units'!$J$4:$Q$4,0))*HLOOKUP(AH$4,$V$1:$AA$2,2,FALSE)*'Number of Hazard Events'!O72*HLOOKUP(AH$4,Assumptions!$B$2:$H$3,2,FALSE)</f>
        <v>119581724.0637738</v>
      </c>
      <c r="AI72" s="10">
        <f>HLOOKUP(AI$5,$AC$1:$AF$3,2,FALSE)*INDEX('Pop and Housing Units'!$J$4:$Q$115,MATCH('Relocation Components'!$B72,'Pop and Housing Units'!$Q$4:$Q$115,0),MATCH('Relocation Components'!AI$4,'Pop and Housing Units'!$J$4:$Q$4,0))*HLOOKUP(AI$4,$V$1:$AA$2,2,FALSE)*'Number of Hazard Events'!P72*HLOOKUP(AI$4,Assumptions!$B$2:$H$3,2,FALSE)</f>
        <v>42948458.023124009</v>
      </c>
      <c r="AJ72" s="10">
        <f>HLOOKUP(AJ$5,$AC$1:$AF$3,2,FALSE)*INDEX('Pop and Housing Units'!$J$4:$Q$115,MATCH('Relocation Components'!$B72,'Pop and Housing Units'!$Q$4:$Q$115,0),MATCH('Relocation Components'!AJ$4,'Pop and Housing Units'!$J$4:$Q$4,0))*HLOOKUP(AJ$4,$V$1:$AA$2,2,FALSE)*'Number of Hazard Events'!Q72*HLOOKUP(AJ$4,Assumptions!$B$2:$H$3,2,FALSE)</f>
        <v>0</v>
      </c>
      <c r="AK72" s="10">
        <f>HLOOKUP(AK$5,$AC$1:$AF$3,2,FALSE)*INDEX('Pop and Housing Units'!$J$4:$Q$115,MATCH('Relocation Components'!$B72,'Pop and Housing Units'!$Q$4:$Q$115,0),MATCH('Relocation Components'!AK$4,'Pop and Housing Units'!$J$4:$Q$4,0))*HLOOKUP(AK$4,$V$1:$AA$2,2,FALSE)*'Number of Hazard Events'!R72*HLOOKUP(AK$4,Assumptions!$B$2:$H$3,2,FALSE)</f>
        <v>23264690.780136019</v>
      </c>
      <c r="AL72" s="10">
        <f>HLOOKUP(AL$5,$AC$1:$AF$3,2,FALSE)*INDEX('Pop and Housing Units'!$J$4:$Q$115,MATCH('Relocation Components'!$B72,'Pop and Housing Units'!$Q$4:$Q$115,0),MATCH('Relocation Components'!AL$4,'Pop and Housing Units'!$J$4:$Q$4,0))*HLOOKUP(AL$4,$V$1:$AA$2,2,FALSE)*'Number of Hazard Events'!S72*HLOOKUP(AL$4,Assumptions!$B$2:$H$3,2,FALSE)</f>
        <v>6553687.3769816179</v>
      </c>
      <c r="AM72" s="10">
        <f>HLOOKUP(AM$5,$AC$1:$AF$3,2,FALSE)*INDEX('Pop and Housing Units'!$J$4:$Q$115,MATCH('Relocation Components'!$B72,'Pop and Housing Units'!$Q$4:$Q$115,0),MATCH('Relocation Components'!AM$4,'Pop and Housing Units'!$J$4:$Q$4,0))*HLOOKUP(AM$4,$V$1:$AA$2,2,FALSE)*'Number of Hazard Events'!T72*HLOOKUP(AM$4,Assumptions!$B$2:$H$3,2,FALSE)</f>
        <v>0</v>
      </c>
      <c r="AN72" s="21">
        <f t="shared" si="82"/>
        <v>23919878357.554943</v>
      </c>
      <c r="AO72" s="21">
        <f t="shared" si="83"/>
        <v>1791149724.8591247</v>
      </c>
      <c r="AP72" s="21">
        <f t="shared" si="84"/>
        <v>570252678.92725325</v>
      </c>
      <c r="AQ72" s="21">
        <f t="shared" si="85"/>
        <v>0</v>
      </c>
      <c r="AR72" s="21">
        <f t="shared" si="86"/>
        <v>2007768864.6466043</v>
      </c>
      <c r="AS72" s="21">
        <f t="shared" si="87"/>
        <v>582804227.1675142</v>
      </c>
      <c r="AT72" s="21">
        <f t="shared" si="88"/>
        <v>0</v>
      </c>
      <c r="AU72" s="21">
        <f t="shared" si="89"/>
        <v>4688730317.3907881</v>
      </c>
      <c r="AV72" s="21">
        <f t="shared" si="90"/>
        <v>966629514.18651307</v>
      </c>
      <c r="AW72" s="21">
        <f t="shared" si="91"/>
        <v>0</v>
      </c>
      <c r="AX72" s="21">
        <f t="shared" si="92"/>
        <v>52081590.048308194</v>
      </c>
      <c r="AY72" s="21">
        <f t="shared" si="93"/>
        <v>17971491.563814171</v>
      </c>
      <c r="AZ72" s="21">
        <f t="shared" si="94"/>
        <v>0</v>
      </c>
      <c r="BA72" s="21">
        <f t="shared" si="95"/>
        <v>53811775.82869821</v>
      </c>
      <c r="BB72" s="21">
        <f t="shared" si="96"/>
        <v>19326806.110405806</v>
      </c>
      <c r="BC72" s="21">
        <f t="shared" si="97"/>
        <v>0</v>
      </c>
      <c r="BD72" s="21">
        <f t="shared" si="98"/>
        <v>10469110.851061208</v>
      </c>
      <c r="BE72" s="21">
        <f t="shared" si="99"/>
        <v>2949159.319641728</v>
      </c>
      <c r="BF72" s="21">
        <f t="shared" si="100"/>
        <v>0</v>
      </c>
      <c r="BG72" s="21">
        <f t="shared" si="101"/>
        <v>10763945260.899725</v>
      </c>
      <c r="BI72" s="21">
        <f t="shared" si="102"/>
        <v>5793210389.7042217</v>
      </c>
      <c r="BJ72" s="21">
        <f t="shared" si="103"/>
        <v>1840877288.1507654</v>
      </c>
      <c r="BK72" s="21">
        <f t="shared" si="104"/>
        <v>711191.94392757164</v>
      </c>
      <c r="BL72" s="21">
        <f t="shared" si="105"/>
        <v>6681171867.5779791</v>
      </c>
      <c r="BM72" s="21">
        <f t="shared" si="106"/>
        <v>1884571330.8377008</v>
      </c>
      <c r="BN72" s="21">
        <f t="shared" si="107"/>
        <v>1367237.2963765436</v>
      </c>
      <c r="BO72" s="21">
        <f t="shared" si="108"/>
        <v>15142741336.943031</v>
      </c>
      <c r="BP72" s="21">
        <f t="shared" si="109"/>
        <v>3117090786.7180529</v>
      </c>
      <c r="BQ72" s="21">
        <f t="shared" si="110"/>
        <v>914422.63933333335</v>
      </c>
      <c r="BR72" s="21">
        <f t="shared" si="111"/>
        <v>189459643.05462065</v>
      </c>
      <c r="BS72" s="21">
        <f t="shared" si="112"/>
        <v>58715350.558012836</v>
      </c>
      <c r="BT72" s="21">
        <f t="shared" si="113"/>
        <v>296192.60162838938</v>
      </c>
      <c r="BU72" s="21">
        <f t="shared" si="114"/>
        <v>221861867.29887199</v>
      </c>
      <c r="BV72" s="21">
        <f t="shared" si="115"/>
        <v>62969225.341412298</v>
      </c>
      <c r="BW72" s="21">
        <f t="shared" si="116"/>
        <v>288120.87880714284</v>
      </c>
      <c r="BX72" s="21">
        <f t="shared" si="117"/>
        <v>36490898.678497225</v>
      </c>
      <c r="BY72" s="21">
        <f t="shared" si="118"/>
        <v>9841035.7395633459</v>
      </c>
      <c r="BZ72" s="21">
        <f t="shared" si="119"/>
        <v>185823.02691796608</v>
      </c>
    </row>
    <row r="73" spans="1:78">
      <c r="A73">
        <f t="shared" si="43"/>
        <v>0.02</v>
      </c>
      <c r="B73" s="18">
        <f t="shared" si="121"/>
        <v>2087</v>
      </c>
      <c r="C73" s="21">
        <f>IF(MOD($B73,10)=0,VLOOKUP($B73,'[1]R1 Analysis'!$B$45:$X$58,23,FALSE),(VLOOKUP(CEILING($B73,10),$B$6:$R$116,COLUMN()-1,FALSE)-VLOOKUP(FLOOR($B73,10),$B$6:$R$116,COLUMN()-1,FALSE))/10+C72)</f>
        <v>21623482.670527514</v>
      </c>
      <c r="D73" s="21">
        <f>IF(MOD($B73,10)=0,VLOOKUP($B73,'[1]R1 Analysis'!$B$45:$X$58,15,FALSE),(VLOOKUP(CEILING($B73,10),$B$6:$R$116,COLUMN()-1,FALSE)-VLOOKUP(FLOOR($B73,10),$B$6:$R$116,COLUMN()-1,FALSE))/10+D72)</f>
        <v>3379942.6060879389</v>
      </c>
      <c r="E73" s="21">
        <f>IF(MOD($B73,10)=0,VLOOKUP($B73,'[1]R1 Analysis'!$B$45:$X$58,22,FALSE),(VLOOKUP(CEILING($B73,10),$B$6:$R$116,COLUMN()-1,FALSE)-VLOOKUP(FLOOR($B73,10),$B$6:$R$116,COLUMN()-1,FALSE))/10+E72)</f>
        <v>707755.3404641971</v>
      </c>
      <c r="F73" s="21">
        <f>IF(MOD($B73,10)=0,VLOOKUP($B73,'[1]R2 Analysis'!$B$45:$X$58,8,FALSE),(VLOOKUP(CEILING($B73,10),$B$6:$R$116,COLUMN()-1,FALSE)-VLOOKUP(FLOOR($B73,10),$B$6:$R$116,COLUMN()-1,FALSE))/10+F72)</f>
        <v>210679009.92704764</v>
      </c>
      <c r="G73" s="21">
        <f>IF(MOD($B73,10)=0,VLOOKUP($B73,'[1]R2 Analysis'!$B$45:$X$58,15,FALSE),(VLOOKUP(CEILING($B73,10),$B$6:$R$116,COLUMN()-1,FALSE)-VLOOKUP(FLOOR($B73,10),$B$6:$R$116,COLUMN()-1,FALSE))/10+G72)</f>
        <v>6614407.3490697658</v>
      </c>
      <c r="H73" s="21">
        <f>IF(MOD($B73,10)=0,VLOOKUP($B73,'[1]R2 Analysis'!$B$45:$X$58,22,FALSE),(VLOOKUP(CEILING($B73,10),$B$6:$R$116,COLUMN()-1,FALSE)-VLOOKUP(FLOOR($B73,10),$B$6:$R$116,COLUMN()-1,FALSE))/10+H72)</f>
        <v>1360638.7303858029</v>
      </c>
      <c r="I73" s="21">
        <f>IF(MOD($B73,10)=0,VLOOKUP($B73,'[1]R3 Analysis'!$B$45:$X$58,8,FALSE),(VLOOKUP(CEILING($B73,10),$B$6:$R$116,COLUMN()-1,FALSE)-VLOOKUP(FLOOR($B73,10),$B$6:$R$116,COLUMN()-1,FALSE))/10+I72)</f>
        <v>34442089.973212883</v>
      </c>
      <c r="J73" s="21">
        <f>IF(MOD($B73,10)=0,VLOOKUP($B73,'[1]R3 Analysis'!$B$45:$X$58,15,FALSE),(VLOOKUP(CEILING($B73,10),$B$6:$R$116,COLUMN()-1,FALSE)-VLOOKUP(FLOOR($B73,10),$B$6:$R$116,COLUMN()-1,FALSE))/10+J72)</f>
        <v>2384143.5288</v>
      </c>
      <c r="K73" s="21">
        <f>IF(MOD($B73,10)=0,VLOOKUP($B73,'[1]R3 Analysis'!$B$45:$X$58,22,FALSE),(VLOOKUP(CEILING($B73,10),$B$6:$R$116,COLUMN()-1,FALSE)-VLOOKUP(FLOOR($B73,10),$B$6:$R$116,COLUMN()-1,FALSE))/10+K72)</f>
        <v>910012.6838738739</v>
      </c>
      <c r="L73" s="21">
        <f>IF(MOD($B73,10)=0,VLOOKUP($B73,'[1]R4 Analysis'!$B$45:$X$58,8,FALSE),(VLOOKUP(CEILING($B73,10),$B$6:$R$116,COLUMN()-1,FALSE)-VLOOKUP(FLOOR($B73,10),$B$6:$R$116,COLUMN()-1,FALSE))/10+L72)</f>
        <v>21535806.396723069</v>
      </c>
      <c r="M73" s="21">
        <f>IF(MOD($B73,10)=0,VLOOKUP($B73,'[1]R4 Analysis'!$B$45:$X$58,15,FALSE),(VLOOKUP(CEILING($B73,10),$B$6:$R$116,COLUMN()-1,FALSE)-VLOOKUP(FLOOR($B73,10),$B$6:$R$116,COLUMN()-1,FALSE))/10+M72)</f>
        <v>803327.76283510122</v>
      </c>
      <c r="N73" s="21">
        <f>IF(MOD($B73,10)=0,VLOOKUP($B73,'[1]R4 Analysis'!$B$45:$X$58,22,FALSE),(VLOOKUP(CEILING($B73,10),$B$6:$R$116,COLUMN()-1,FALSE)-VLOOKUP(FLOOR($B73,10),$B$6:$R$116,COLUMN()-1,FALSE))/10+N72)</f>
        <v>294766.5802558689</v>
      </c>
      <c r="O73" s="21">
        <f>IF(MOD($B73,10)=0,VLOOKUP($B73,'[1]R5 Analysis'!$B$45:$X$58,8,FALSE),(VLOOKUP(CEILING($B73,10),$B$6:$R$116,COLUMN()-1,FALSE)-VLOOKUP(FLOOR($B73,10),$B$6:$R$116,COLUMN()-1,FALSE))/10+O72)</f>
        <v>48242500.562674977</v>
      </c>
      <c r="P73" s="21">
        <f>IF(MOD($B73,10)=0,VLOOKUP($B73,'[1]R5 Analysis'!$B$45:$X$58,15,FALSE),(VLOOKUP(CEILING($B73,10),$B$6:$R$116,COLUMN()-1,FALSE)-VLOOKUP(FLOOR($B73,10),$B$6:$R$116,COLUMN()-1,FALSE))/10+P72)</f>
        <v>690624.34663255175</v>
      </c>
      <c r="Q73" s="21">
        <f>IF(MOD($B73,10)=0,VLOOKUP($B73,'[1]R5 Analysis'!$B$45:$X$58,22,FALSE),(VLOOKUP(CEILING($B73,10),$B$6:$R$116,COLUMN()-1,FALSE)-VLOOKUP(FLOOR($B73,10),$B$6:$R$116,COLUMN()-1,FALSE))/10+Q72)</f>
        <v>286732.45699438773</v>
      </c>
      <c r="R73" s="21">
        <f>IF(MOD($B73,10)=0,VLOOKUP($B73,'[1]R6 Analysis'!$B$45:$X$58,8,FALSE),(VLOOKUP(CEILING($B73,10),$B$6:$R$116,COLUMN()-1,FALSE)-VLOOKUP(FLOOR($B73,10),$B$6:$R$116,COLUMN()-1,FALSE))/10+R72)</f>
        <v>2742885.2068499997</v>
      </c>
      <c r="S73" s="21">
        <f>IF(MOD($B73,10)=0,VLOOKUP($B73,'[1]R6 Analysis'!$B$45:$X$58,15,FALSE),(VLOOKUP(CEILING($B73,10),$B$6:$T$116,COLUMN()-1,FALSE)-VLOOKUP(FLOOR($B73,10),$B$6:$T$116,COLUMN()-1,FALSE))/10+S72)</f>
        <v>336538.83718000015</v>
      </c>
      <c r="T73" s="21">
        <f>IF(MOD($B73,10)=0,VLOOKUP($B73,'[1]R6 Analysis'!$B$45:$X$58,22,FALSE),(VLOOKUP(CEILING($B73,10),$B$6:$T$116,COLUMN()-1,FALSE)-VLOOKUP(FLOOR($B73,10),$B$6:$T$116,COLUMN()-1,FALSE))/10+T72)</f>
        <v>184925.81273220337</v>
      </c>
      <c r="U73" s="21">
        <f t="shared" si="120"/>
        <v>357219590.77234787</v>
      </c>
      <c r="V73" s="10">
        <f>HLOOKUP(V$5,$AC$1:$AF$3,2,FALSE)*INDEX('Pop and Housing Units'!$J$4:$Q$115,MATCH('Relocation Components'!$B73,'Pop and Housing Units'!$Q$4:$Q$115,0),MATCH('Relocation Components'!V$4,'Pop and Housing Units'!$J$4:$Q$4,0))*HLOOKUP(V$4,$V$1:$AA$2,2,FALSE)*'Number of Hazard Events'!C73*HLOOKUP(V$4,Assumptions!$B$2:$H$3,2,FALSE)</f>
        <v>4131662754.2224708</v>
      </c>
      <c r="W73" s="10">
        <f>HLOOKUP(W$5,$AC$1:$AF$3,2,FALSE)*INDEX('Pop and Housing Units'!$J$4:$Q$115,MATCH('Relocation Components'!$B73,'Pop and Housing Units'!$Q$4:$Q$115,0),MATCH('Relocation Components'!W$4,'Pop and Housing Units'!$J$4:$Q$4,0))*HLOOKUP(W$4,$V$1:$AA$2,2,FALSE)*'Number of Hazard Events'!D73*HLOOKUP(W$4,Assumptions!$B$2:$H$3,2,FALSE)</f>
        <v>1315330808.2581847</v>
      </c>
      <c r="X73" s="10">
        <f>HLOOKUP(X$5,$AC$1:$AF$3,2,FALSE)*INDEX('Pop and Housing Units'!$J$4:$Q$115,MATCH('Relocation Components'!$B73,'Pop and Housing Units'!$Q$4:$Q$115,0),MATCH('Relocation Components'!X$4,'Pop and Housing Units'!$J$4:$Q$4,0))*HLOOKUP(X$4,$V$1:$AA$2,2,FALSE)*'Number of Hazard Events'!E73*HLOOKUP(X$4,Assumptions!$B$2:$H$3,2,FALSE)</f>
        <v>0</v>
      </c>
      <c r="Y73" s="10">
        <f>HLOOKUP(Y$5,$AC$1:$AF$3,2,FALSE)*INDEX('Pop and Housing Units'!$J$4:$Q$115,MATCH('Relocation Components'!$B73,'Pop and Housing Units'!$Q$4:$Q$115,0),MATCH('Relocation Components'!Y$4,'Pop and Housing Units'!$J$4:$Q$4,0))*HLOOKUP(Y$4,$V$1:$AA$2,2,FALSE)*'Number of Hazard Events'!F73*HLOOKUP(Y$4,Assumptions!$B$2:$H$3,2,FALSE)</f>
        <v>4621273641.8963442</v>
      </c>
      <c r="Z73" s="10">
        <f>HLOOKUP(Z$5,$AC$1:$AF$3,2,FALSE)*INDEX('Pop and Housing Units'!$J$4:$Q$115,MATCH('Relocation Components'!$B73,'Pop and Housing Units'!$Q$4:$Q$115,0),MATCH('Relocation Components'!Z$4,'Pop and Housing Units'!$J$4:$Q$4,0))*HLOOKUP(Z$4,$V$1:$AA$2,2,FALSE)*'Number of Hazard Events'!G73*HLOOKUP(Z$4,Assumptions!$B$2:$H$3,2,FALSE)</f>
        <v>1341375172.9386685</v>
      </c>
      <c r="AA73" s="10">
        <f>HLOOKUP(AA$5,$AC$1:$AF$3,2,FALSE)*INDEX('Pop and Housing Units'!$J$4:$Q$115,MATCH('Relocation Components'!$B73,'Pop and Housing Units'!$Q$4:$Q$115,0),MATCH('Relocation Components'!AA$4,'Pop and Housing Units'!$J$4:$Q$4,0))*HLOOKUP(AA$4,$V$1:$AA$2,2,FALSE)*'Number of Hazard Events'!H73*HLOOKUP(AA$4,Assumptions!$B$2:$H$3,2,FALSE)</f>
        <v>0</v>
      </c>
      <c r="AB73" s="10">
        <f>HLOOKUP(AB$5,$AC$1:$AF$3,2,FALSE)*INDEX('Pop and Housing Units'!$J$4:$Q$115,MATCH('Relocation Components'!$B73,'Pop and Housing Units'!$Q$4:$Q$115,0),MATCH('Relocation Components'!AB$4,'Pop and Housing Units'!$J$4:$Q$4,0))*HLOOKUP(AB$4,$V$1:$AA$2,2,FALSE)*'Number of Hazard Events'!I73*HLOOKUP(AB$4,Assumptions!$B$2:$H$3,2,FALSE)</f>
        <v>10813975934.665556</v>
      </c>
      <c r="AC73" s="10">
        <f>HLOOKUP(AC$5,$AC$1:$AF$3,2,FALSE)*INDEX('Pop and Housing Units'!$J$4:$Q$115,MATCH('Relocation Components'!$B73,'Pop and Housing Units'!$Q$4:$Q$115,0),MATCH('Relocation Components'!AC$4,'Pop and Housing Units'!$J$4:$Q$4,0))*HLOOKUP(AC$4,$V$1:$AA$2,2,FALSE)*'Number of Hazard Events'!J73*HLOOKUP(AC$4,Assumptions!$B$2:$H$3,2,FALSE)</f>
        <v>2229507015.538341</v>
      </c>
      <c r="AD73" s="10">
        <f>HLOOKUP(AD$5,$AC$1:$AF$3,2,FALSE)*INDEX('Pop and Housing Units'!$J$4:$Q$115,MATCH('Relocation Components'!$B73,'Pop and Housing Units'!$Q$4:$Q$115,0),MATCH('Relocation Components'!AD$4,'Pop and Housing Units'!$J$4:$Q$4,0))*HLOOKUP(AD$4,$V$1:$AA$2,2,FALSE)*'Number of Hazard Events'!K73*HLOOKUP(AD$4,Assumptions!$B$2:$H$3,2,FALSE)</f>
        <v>0</v>
      </c>
      <c r="AE73" s="10">
        <f>HLOOKUP(AE$5,$AC$1:$AF$3,2,FALSE)*INDEX('Pop and Housing Units'!$J$4:$Q$115,MATCH('Relocation Components'!$B73,'Pop and Housing Units'!$Q$4:$Q$115,0),MATCH('Relocation Components'!AE$4,'Pop and Housing Units'!$J$4:$Q$4,0))*HLOOKUP(AE$4,$V$1:$AA$2,2,FALSE)*'Number of Hazard Events'!L73*HLOOKUP(AE$4,Assumptions!$B$2:$H$3,2,FALSE)</f>
        <v>115806814.80570829</v>
      </c>
      <c r="AF73" s="10">
        <f>HLOOKUP(AF$5,$AC$1:$AF$3,2,FALSE)*INDEX('Pop and Housing Units'!$J$4:$Q$115,MATCH('Relocation Components'!$B73,'Pop and Housing Units'!$Q$4:$Q$115,0),MATCH('Relocation Components'!AF$4,'Pop and Housing Units'!$J$4:$Q$4,0))*HLOOKUP(AF$4,$V$1:$AA$2,2,FALSE)*'Number of Hazard Events'!M73*HLOOKUP(AF$4,Assumptions!$B$2:$H$3,2,FALSE)</f>
        <v>39963139.050501838</v>
      </c>
      <c r="AG73" s="10">
        <f>HLOOKUP(AG$5,$AC$1:$AF$3,2,FALSE)*INDEX('Pop and Housing Units'!$J$4:$Q$115,MATCH('Relocation Components'!$B73,'Pop and Housing Units'!$Q$4:$Q$115,0),MATCH('Relocation Components'!AG$4,'Pop and Housing Units'!$J$4:$Q$4,0))*HLOOKUP(AG$4,$V$1:$AA$2,2,FALSE)*'Number of Hazard Events'!N73*HLOOKUP(AG$4,Assumptions!$B$2:$H$3,2,FALSE)</f>
        <v>0</v>
      </c>
      <c r="AH73" s="10">
        <f>HLOOKUP(AH$5,$AC$1:$AF$3,2,FALSE)*INDEX('Pop and Housing Units'!$J$4:$Q$115,MATCH('Relocation Components'!$B73,'Pop and Housing Units'!$Q$4:$Q$115,0),MATCH('Relocation Components'!AH$4,'Pop and Housing Units'!$J$4:$Q$4,0))*HLOOKUP(AH$4,$V$1:$AA$2,2,FALSE)*'Number of Hazard Events'!O73*HLOOKUP(AH$4,Assumptions!$B$2:$H$3,2,FALSE)</f>
        <v>119722006.05334157</v>
      </c>
      <c r="AI73" s="10">
        <f>HLOOKUP(AI$5,$AC$1:$AF$3,2,FALSE)*INDEX('Pop and Housing Units'!$J$4:$Q$115,MATCH('Relocation Components'!$B73,'Pop and Housing Units'!$Q$4:$Q$115,0),MATCH('Relocation Components'!AI$4,'Pop and Housing Units'!$J$4:$Q$4,0))*HLOOKUP(AI$4,$V$1:$AA$2,2,FALSE)*'Number of Hazard Events'!P73*HLOOKUP(AI$4,Assumptions!$B$2:$H$3,2,FALSE)</f>
        <v>42992432.854021482</v>
      </c>
      <c r="AJ73" s="10">
        <f>HLOOKUP(AJ$5,$AC$1:$AF$3,2,FALSE)*INDEX('Pop and Housing Units'!$J$4:$Q$115,MATCH('Relocation Components'!$B73,'Pop and Housing Units'!$Q$4:$Q$115,0),MATCH('Relocation Components'!AJ$4,'Pop and Housing Units'!$J$4:$Q$4,0))*HLOOKUP(AJ$4,$V$1:$AA$2,2,FALSE)*'Number of Hazard Events'!Q73*HLOOKUP(AJ$4,Assumptions!$B$2:$H$3,2,FALSE)</f>
        <v>0</v>
      </c>
      <c r="AK73" s="10">
        <f>HLOOKUP(AK$5,$AC$1:$AF$3,2,FALSE)*INDEX('Pop and Housing Units'!$J$4:$Q$115,MATCH('Relocation Components'!$B73,'Pop and Housing Units'!$Q$4:$Q$115,0),MATCH('Relocation Components'!AK$4,'Pop and Housing Units'!$J$4:$Q$4,0))*HLOOKUP(AK$4,$V$1:$AA$2,2,FALSE)*'Number of Hazard Events'!R73*HLOOKUP(AK$4,Assumptions!$B$2:$H$3,2,FALSE)</f>
        <v>23375965.531666253</v>
      </c>
      <c r="AL73" s="10">
        <f>HLOOKUP(AL$5,$AC$1:$AF$3,2,FALSE)*INDEX('Pop and Housing Units'!$J$4:$Q$115,MATCH('Relocation Components'!$B73,'Pop and Housing Units'!$Q$4:$Q$115,0),MATCH('Relocation Components'!AL$4,'Pop and Housing Units'!$J$4:$Q$4,0))*HLOOKUP(AL$4,$V$1:$AA$2,2,FALSE)*'Number of Hazard Events'!S73*HLOOKUP(AL$4,Assumptions!$B$2:$H$3,2,FALSE)</f>
        <v>6586854.5362544917</v>
      </c>
      <c r="AM73" s="10">
        <f>HLOOKUP(AM$5,$AC$1:$AF$3,2,FALSE)*INDEX('Pop and Housing Units'!$J$4:$Q$115,MATCH('Relocation Components'!$B73,'Pop and Housing Units'!$Q$4:$Q$115,0),MATCH('Relocation Components'!AM$4,'Pop and Housing Units'!$J$4:$Q$4,0))*HLOOKUP(AM$4,$V$1:$AA$2,2,FALSE)*'Number of Hazard Events'!T73*HLOOKUP(AM$4,Assumptions!$B$2:$H$3,2,FALSE)</f>
        <v>0</v>
      </c>
      <c r="AN73" s="21">
        <f t="shared" si="82"/>
        <v>24801572540.351063</v>
      </c>
      <c r="AO73" s="21">
        <f t="shared" si="83"/>
        <v>1859248239.4001119</v>
      </c>
      <c r="AP73" s="21">
        <f t="shared" si="84"/>
        <v>591898863.71618307</v>
      </c>
      <c r="AQ73" s="21">
        <f t="shared" si="85"/>
        <v>0</v>
      </c>
      <c r="AR73" s="21">
        <f t="shared" si="86"/>
        <v>2079573138.8533549</v>
      </c>
      <c r="AS73" s="21">
        <f t="shared" si="87"/>
        <v>603618827.82240081</v>
      </c>
      <c r="AT73" s="21">
        <f t="shared" si="88"/>
        <v>0</v>
      </c>
      <c r="AU73" s="21">
        <f t="shared" si="89"/>
        <v>4866289170.5995007</v>
      </c>
      <c r="AV73" s="21">
        <f t="shared" si="90"/>
        <v>1003278156.9922535</v>
      </c>
      <c r="AW73" s="21">
        <f t="shared" si="91"/>
        <v>0</v>
      </c>
      <c r="AX73" s="21">
        <f t="shared" si="92"/>
        <v>52113066.662568733</v>
      </c>
      <c r="AY73" s="21">
        <f t="shared" si="93"/>
        <v>17983412.572725829</v>
      </c>
      <c r="AZ73" s="21">
        <f t="shared" si="94"/>
        <v>0</v>
      </c>
      <c r="BA73" s="21">
        <f t="shared" si="95"/>
        <v>53874902.72400371</v>
      </c>
      <c r="BB73" s="21">
        <f t="shared" si="96"/>
        <v>19346594.784309667</v>
      </c>
      <c r="BC73" s="21">
        <f t="shared" si="97"/>
        <v>0</v>
      </c>
      <c r="BD73" s="21">
        <f t="shared" si="98"/>
        <v>10519184.489249814</v>
      </c>
      <c r="BE73" s="21">
        <f t="shared" si="99"/>
        <v>2964084.5413145213</v>
      </c>
      <c r="BF73" s="21">
        <f t="shared" si="100"/>
        <v>0</v>
      </c>
      <c r="BG73" s="21">
        <f t="shared" si="101"/>
        <v>11160707643.157978</v>
      </c>
      <c r="BI73" s="21">
        <f t="shared" si="102"/>
        <v>6012534476.2931099</v>
      </c>
      <c r="BJ73" s="21">
        <f t="shared" si="103"/>
        <v>1910609614.5804555</v>
      </c>
      <c r="BK73" s="21">
        <f t="shared" si="104"/>
        <v>707755.3404641971</v>
      </c>
      <c r="BL73" s="21">
        <f t="shared" si="105"/>
        <v>6911525790.6767464</v>
      </c>
      <c r="BM73" s="21">
        <f t="shared" si="106"/>
        <v>1951608408.1101391</v>
      </c>
      <c r="BN73" s="21">
        <f t="shared" si="107"/>
        <v>1360638.7303858029</v>
      </c>
      <c r="BO73" s="21">
        <f t="shared" si="108"/>
        <v>15714707195.23827</v>
      </c>
      <c r="BP73" s="21">
        <f t="shared" si="109"/>
        <v>3235169316.0593948</v>
      </c>
      <c r="BQ73" s="21">
        <f t="shared" si="110"/>
        <v>910012.6838738739</v>
      </c>
      <c r="BR73" s="21">
        <f t="shared" si="111"/>
        <v>189455687.8650001</v>
      </c>
      <c r="BS73" s="21">
        <f t="shared" si="112"/>
        <v>58749879.386062771</v>
      </c>
      <c r="BT73" s="21">
        <f t="shared" si="113"/>
        <v>294766.5802558689</v>
      </c>
      <c r="BU73" s="21">
        <f t="shared" si="114"/>
        <v>221839409.34002024</v>
      </c>
      <c r="BV73" s="21">
        <f t="shared" si="115"/>
        <v>63029651.9849637</v>
      </c>
      <c r="BW73" s="21">
        <f t="shared" si="116"/>
        <v>286732.45699438773</v>
      </c>
      <c r="BX73" s="21">
        <f t="shared" si="117"/>
        <v>36638035.227766067</v>
      </c>
      <c r="BY73" s="21">
        <f t="shared" si="118"/>
        <v>9887477.9147490133</v>
      </c>
      <c r="BZ73" s="21">
        <f t="shared" si="119"/>
        <v>184925.81273220337</v>
      </c>
    </row>
    <row r="74" spans="1:78">
      <c r="A74">
        <f t="shared" si="43"/>
        <v>0.02</v>
      </c>
      <c r="B74" s="18">
        <f t="shared" si="121"/>
        <v>2088</v>
      </c>
      <c r="C74" s="21">
        <f>IF(MOD($B74,10)=0,VLOOKUP($B74,'[1]R1 Analysis'!$B$45:$X$58,23,FALSE),(VLOOKUP(CEILING($B74,10),$B$6:$R$116,COLUMN()-1,FALSE)-VLOOKUP(FLOOR($B74,10),$B$6:$R$116,COLUMN()-1,FALSE))/10+C73)</f>
        <v>21519022.405123726</v>
      </c>
      <c r="D74" s="21">
        <f>IF(MOD($B74,10)=0,VLOOKUP($B74,'[1]R1 Analysis'!$B$45:$X$58,15,FALSE),(VLOOKUP(CEILING($B74,10),$B$6:$R$116,COLUMN()-1,FALSE)-VLOOKUP(FLOOR($B74,10),$B$6:$R$116,COLUMN()-1,FALSE))/10+D73)</f>
        <v>3363451.3825598331</v>
      </c>
      <c r="E74" s="21">
        <f>IF(MOD($B74,10)=0,VLOOKUP($B74,'[1]R1 Analysis'!$B$45:$X$58,22,FALSE),(VLOOKUP(CEILING($B74,10),$B$6:$R$116,COLUMN()-1,FALSE)-VLOOKUP(FLOOR($B74,10),$B$6:$R$116,COLUMN()-1,FALSE))/10+E73)</f>
        <v>704318.73700082256</v>
      </c>
      <c r="F74" s="21">
        <f>IF(MOD($B74,10)=0,VLOOKUP($B74,'[1]R2 Analysis'!$B$45:$X$58,8,FALSE),(VLOOKUP(CEILING($B74,10),$B$6:$R$116,COLUMN()-1,FALSE)-VLOOKUP(FLOOR($B74,10),$B$6:$R$116,COLUMN()-1,FALSE))/10+F73)</f>
        <v>209663605.02628574</v>
      </c>
      <c r="G74" s="21">
        <f>IF(MOD($B74,10)=0,VLOOKUP($B74,'[1]R2 Analysis'!$B$45:$X$58,15,FALSE),(VLOOKUP(CEILING($B74,10),$B$6:$R$116,COLUMN()-1,FALSE)-VLOOKUP(FLOOR($B74,10),$B$6:$R$116,COLUMN()-1,FALSE))/10+G73)</f>
        <v>6582215.8446511608</v>
      </c>
      <c r="H74" s="21">
        <f>IF(MOD($B74,10)=0,VLOOKUP($B74,'[1]R2 Analysis'!$B$45:$X$58,22,FALSE),(VLOOKUP(CEILING($B74,10),$B$6:$R$116,COLUMN()-1,FALSE)-VLOOKUP(FLOOR($B74,10),$B$6:$R$116,COLUMN()-1,FALSE))/10+H73)</f>
        <v>1354040.1643950623</v>
      </c>
      <c r="I74" s="21">
        <f>IF(MOD($B74,10)=0,VLOOKUP($B74,'[1]R3 Analysis'!$B$45:$X$58,8,FALSE),(VLOOKUP(CEILING($B74,10),$B$6:$R$116,COLUMN()-1,FALSE)-VLOOKUP(FLOOR($B74,10),$B$6:$R$116,COLUMN()-1,FALSE))/10+I73)</f>
        <v>34273865.707045138</v>
      </c>
      <c r="J74" s="21">
        <f>IF(MOD($B74,10)=0,VLOOKUP($B74,'[1]R3 Analysis'!$B$45:$X$58,15,FALSE),(VLOOKUP(CEILING($B74,10),$B$6:$R$116,COLUMN()-1,FALSE)-VLOOKUP(FLOOR($B74,10),$B$6:$R$116,COLUMN()-1,FALSE))/10+J73)</f>
        <v>2372601.6072</v>
      </c>
      <c r="K74" s="21">
        <f>IF(MOD($B74,10)=0,VLOOKUP($B74,'[1]R3 Analysis'!$B$45:$X$58,22,FALSE),(VLOOKUP(CEILING($B74,10),$B$6:$R$116,COLUMN()-1,FALSE)-VLOOKUP(FLOOR($B74,10),$B$6:$R$116,COLUMN()-1,FALSE))/10+K73)</f>
        <v>905602.72841441445</v>
      </c>
      <c r="L74" s="21">
        <f>IF(MOD($B74,10)=0,VLOOKUP($B74,'[1]R4 Analysis'!$B$45:$X$58,8,FALSE),(VLOOKUP(CEILING($B74,10),$B$6:$R$116,COLUMN()-1,FALSE)-VLOOKUP(FLOOR($B74,10),$B$6:$R$116,COLUMN()-1,FALSE))/10+L73)</f>
        <v>21430426.561151914</v>
      </c>
      <c r="M74" s="21">
        <f>IF(MOD($B74,10)=0,VLOOKUP($B74,'[1]R4 Analysis'!$B$45:$X$58,15,FALSE),(VLOOKUP(CEILING($B74,10),$B$6:$R$116,COLUMN()-1,FALSE)-VLOOKUP(FLOOR($B74,10),$B$6:$R$116,COLUMN()-1,FALSE))/10+M73)</f>
        <v>799444.45105858613</v>
      </c>
      <c r="N74" s="21">
        <f>IF(MOD($B74,10)=0,VLOOKUP($B74,'[1]R4 Analysis'!$B$45:$X$58,22,FALSE),(VLOOKUP(CEILING($B74,10),$B$6:$R$116,COLUMN()-1,FALSE)-VLOOKUP(FLOOR($B74,10),$B$6:$R$116,COLUMN()-1,FALSE))/10+N73)</f>
        <v>293340.55888334842</v>
      </c>
      <c r="O74" s="21">
        <f>IF(MOD($B74,10)=0,VLOOKUP($B74,'[1]R5 Analysis'!$B$45:$X$58,8,FALSE),(VLOOKUP(CEILING($B74,10),$B$6:$R$116,COLUMN()-1,FALSE)-VLOOKUP(FLOOR($B74,10),$B$6:$R$116,COLUMN()-1,FALSE))/10+O73)</f>
        <v>48016633.718949974</v>
      </c>
      <c r="P74" s="21">
        <f>IF(MOD($B74,10)=0,VLOOKUP($B74,'[1]R5 Analysis'!$B$45:$X$58,15,FALSE),(VLOOKUP(CEILING($B74,10),$B$6:$R$116,COLUMN()-1,FALSE)-VLOOKUP(FLOOR($B74,10),$B$6:$R$116,COLUMN()-1,FALSE))/10+P73)</f>
        <v>687287.48538262071</v>
      </c>
      <c r="Q74" s="21">
        <f>IF(MOD($B74,10)=0,VLOOKUP($B74,'[1]R5 Analysis'!$B$45:$X$58,22,FALSE),(VLOOKUP(CEILING($B74,10),$B$6:$R$116,COLUMN()-1,FALSE)-VLOOKUP(FLOOR($B74,10),$B$6:$R$116,COLUMN()-1,FALSE))/10+Q73)</f>
        <v>285344.03518163261</v>
      </c>
      <c r="R74" s="21">
        <f>IF(MOD($B74,10)=0,VLOOKUP($B74,'[1]R6 Analysis'!$B$45:$X$58,8,FALSE),(VLOOKUP(CEILING($B74,10),$B$6:$R$116,COLUMN()-1,FALSE)-VLOOKUP(FLOOR($B74,10),$B$6:$R$116,COLUMN()-1,FALSE))/10+R73)</f>
        <v>2728673.3663999997</v>
      </c>
      <c r="S74" s="21">
        <f>IF(MOD($B74,10)=0,VLOOKUP($B74,'[1]R6 Analysis'!$B$45:$X$58,15,FALSE),(VLOOKUP(CEILING($B74,10),$B$6:$T$116,COLUMN()-1,FALSE)-VLOOKUP(FLOOR($B74,10),$B$6:$T$116,COLUMN()-1,FALSE))/10+S73)</f>
        <v>334888.63142000017</v>
      </c>
      <c r="T74" s="21">
        <f>IF(MOD($B74,10)=0,VLOOKUP($B74,'[1]R6 Analysis'!$B$45:$X$58,22,FALSE),(VLOOKUP(CEILING($B74,10),$B$6:$T$116,COLUMN()-1,FALSE)-VLOOKUP(FLOOR($B74,10),$B$6:$T$116,COLUMN()-1,FALSE))/10+T73)</f>
        <v>184028.59854644065</v>
      </c>
      <c r="U74" s="21">
        <f t="shared" si="120"/>
        <v>355498791.00965047</v>
      </c>
      <c r="V74" s="10">
        <f>HLOOKUP(V$5,$AC$1:$AF$3,2,FALSE)*INDEX('Pop and Housing Units'!$J$4:$Q$115,MATCH('Relocation Components'!$B74,'Pop and Housing Units'!$Q$4:$Q$115,0),MATCH('Relocation Components'!V$4,'Pop and Housing Units'!$J$4:$Q$4,0))*HLOOKUP(V$4,$V$1:$AA$2,2,FALSE)*'Number of Hazard Events'!C74*HLOOKUP(V$4,Assumptions!$B$2:$H$3,2,FALSE)</f>
        <v>4289829837.5001588</v>
      </c>
      <c r="W74" s="10">
        <f>HLOOKUP(W$5,$AC$1:$AF$3,2,FALSE)*INDEX('Pop and Housing Units'!$J$4:$Q$115,MATCH('Relocation Components'!$B74,'Pop and Housing Units'!$Q$4:$Q$115,0),MATCH('Relocation Components'!W$4,'Pop and Housing Units'!$J$4:$Q$4,0))*HLOOKUP(W$4,$V$1:$AA$2,2,FALSE)*'Number of Hazard Events'!D74*HLOOKUP(W$4,Assumptions!$B$2:$H$3,2,FALSE)</f>
        <v>1365603527.7467325</v>
      </c>
      <c r="X74" s="10">
        <f>HLOOKUP(X$5,$AC$1:$AF$3,2,FALSE)*INDEX('Pop and Housing Units'!$J$4:$Q$115,MATCH('Relocation Components'!$B74,'Pop and Housing Units'!$Q$4:$Q$115,0),MATCH('Relocation Components'!X$4,'Pop and Housing Units'!$J$4:$Q$4,0))*HLOOKUP(X$4,$V$1:$AA$2,2,FALSE)*'Number of Hazard Events'!E74*HLOOKUP(X$4,Assumptions!$B$2:$H$3,2,FALSE)</f>
        <v>0</v>
      </c>
      <c r="Y74" s="10">
        <f>HLOOKUP(Y$5,$AC$1:$AF$3,2,FALSE)*INDEX('Pop and Housing Units'!$J$4:$Q$115,MATCH('Relocation Components'!$B74,'Pop and Housing Units'!$Q$4:$Q$115,0),MATCH('Relocation Components'!Y$4,'Pop and Housing Units'!$J$4:$Q$4,0))*HLOOKUP(Y$4,$V$1:$AA$2,2,FALSE)*'Number of Hazard Events'!F74*HLOOKUP(Y$4,Assumptions!$B$2:$H$3,2,FALSE)</f>
        <v>4788099138.762475</v>
      </c>
      <c r="Z74" s="10">
        <f>HLOOKUP(Z$5,$AC$1:$AF$3,2,FALSE)*INDEX('Pop and Housing Units'!$J$4:$Q$115,MATCH('Relocation Components'!$B74,'Pop and Housing Units'!$Q$4:$Q$115,0),MATCH('Relocation Components'!Z$4,'Pop and Housing Units'!$J$4:$Q$4,0))*HLOOKUP(Z$4,$V$1:$AA$2,2,FALSE)*'Number of Hazard Events'!G74*HLOOKUP(Z$4,Assumptions!$B$2:$H$3,2,FALSE)</f>
        <v>1389732181.5579803</v>
      </c>
      <c r="AA74" s="10">
        <f>HLOOKUP(AA$5,$AC$1:$AF$3,2,FALSE)*INDEX('Pop and Housing Units'!$J$4:$Q$115,MATCH('Relocation Components'!$B74,'Pop and Housing Units'!$Q$4:$Q$115,0),MATCH('Relocation Components'!AA$4,'Pop and Housing Units'!$J$4:$Q$4,0))*HLOOKUP(AA$4,$V$1:$AA$2,2,FALSE)*'Number of Hazard Events'!H74*HLOOKUP(AA$4,Assumptions!$B$2:$H$3,2,FALSE)</f>
        <v>0</v>
      </c>
      <c r="AB74" s="10">
        <f>HLOOKUP(AB$5,$AC$1:$AF$3,2,FALSE)*INDEX('Pop and Housing Units'!$J$4:$Q$115,MATCH('Relocation Components'!$B74,'Pop and Housing Units'!$Q$4:$Q$115,0),MATCH('Relocation Components'!AB$4,'Pop and Housing Units'!$J$4:$Q$4,0))*HLOOKUP(AB$4,$V$1:$AA$2,2,FALSE)*'Number of Hazard Events'!I74*HLOOKUP(AB$4,Assumptions!$B$2:$H$3,2,FALSE)</f>
        <v>11226353718.235468</v>
      </c>
      <c r="AC74" s="10">
        <f>HLOOKUP(AC$5,$AC$1:$AF$3,2,FALSE)*INDEX('Pop and Housing Units'!$J$4:$Q$115,MATCH('Relocation Components'!$B74,'Pop and Housing Units'!$Q$4:$Q$115,0),MATCH('Relocation Components'!AC$4,'Pop and Housing Units'!$J$4:$Q$4,0))*HLOOKUP(AC$4,$V$1:$AA$2,2,FALSE)*'Number of Hazard Events'!J74*HLOOKUP(AC$4,Assumptions!$B$2:$H$3,2,FALSE)</f>
        <v>2314626898.1803646</v>
      </c>
      <c r="AD74" s="10">
        <f>HLOOKUP(AD$5,$AC$1:$AF$3,2,FALSE)*INDEX('Pop and Housing Units'!$J$4:$Q$115,MATCH('Relocation Components'!$B74,'Pop and Housing Units'!$Q$4:$Q$115,0),MATCH('Relocation Components'!AD$4,'Pop and Housing Units'!$J$4:$Q$4,0))*HLOOKUP(AD$4,$V$1:$AA$2,2,FALSE)*'Number of Hazard Events'!K74*HLOOKUP(AD$4,Assumptions!$B$2:$H$3,2,FALSE)</f>
        <v>0</v>
      </c>
      <c r="AE74" s="10">
        <f>HLOOKUP(AE$5,$AC$1:$AF$3,2,FALSE)*INDEX('Pop and Housing Units'!$J$4:$Q$115,MATCH('Relocation Components'!$B74,'Pop and Housing Units'!$Q$4:$Q$115,0),MATCH('Relocation Components'!AE$4,'Pop and Housing Units'!$J$4:$Q$4,0))*HLOOKUP(AE$4,$V$1:$AA$2,2,FALSE)*'Number of Hazard Events'!L74*HLOOKUP(AE$4,Assumptions!$B$2:$H$3,2,FALSE)</f>
        <v>115870562.923917</v>
      </c>
      <c r="AF74" s="10">
        <f>HLOOKUP(AF$5,$AC$1:$AF$3,2,FALSE)*INDEX('Pop and Housing Units'!$J$4:$Q$115,MATCH('Relocation Components'!$B74,'Pop and Housing Units'!$Q$4:$Q$115,0),MATCH('Relocation Components'!AF$4,'Pop and Housing Units'!$J$4:$Q$4,0))*HLOOKUP(AF$4,$V$1:$AA$2,2,FALSE)*'Number of Hazard Events'!M74*HLOOKUP(AF$4,Assumptions!$B$2:$H$3,2,FALSE)</f>
        <v>39987516.574547984</v>
      </c>
      <c r="AG74" s="10">
        <f>HLOOKUP(AG$5,$AC$1:$AF$3,2,FALSE)*INDEX('Pop and Housing Units'!$J$4:$Q$115,MATCH('Relocation Components'!$B74,'Pop and Housing Units'!$Q$4:$Q$115,0),MATCH('Relocation Components'!AG$4,'Pop and Housing Units'!$J$4:$Q$4,0))*HLOOKUP(AG$4,$V$1:$AA$2,2,FALSE)*'Number of Hazard Events'!N74*HLOOKUP(AG$4,Assumptions!$B$2:$H$3,2,FALSE)</f>
        <v>0</v>
      </c>
      <c r="AH74" s="10">
        <f>HLOOKUP(AH$5,$AC$1:$AF$3,2,FALSE)*INDEX('Pop and Housing Units'!$J$4:$Q$115,MATCH('Relocation Components'!$B74,'Pop and Housing Units'!$Q$4:$Q$115,0),MATCH('Relocation Components'!AH$4,'Pop and Housing Units'!$J$4:$Q$4,0))*HLOOKUP(AH$4,$V$1:$AA$2,2,FALSE)*'Number of Hazard Events'!O74*HLOOKUP(AH$4,Assumptions!$B$2:$H$3,2,FALSE)</f>
        <v>119855756.37872504</v>
      </c>
      <c r="AI74" s="10">
        <f>HLOOKUP(AI$5,$AC$1:$AF$3,2,FALSE)*INDEX('Pop and Housing Units'!$J$4:$Q$115,MATCH('Relocation Components'!$B74,'Pop and Housing Units'!$Q$4:$Q$115,0),MATCH('Relocation Components'!AI$4,'Pop and Housing Units'!$J$4:$Q$4,0))*HLOOKUP(AI$4,$V$1:$AA$2,2,FALSE)*'Number of Hazard Events'!P74*HLOOKUP(AI$4,Assumptions!$B$2:$H$3,2,FALSE)</f>
        <v>43033987.127015375</v>
      </c>
      <c r="AJ74" s="10">
        <f>HLOOKUP(AJ$5,$AC$1:$AF$3,2,FALSE)*INDEX('Pop and Housing Units'!$J$4:$Q$115,MATCH('Relocation Components'!$B74,'Pop and Housing Units'!$Q$4:$Q$115,0),MATCH('Relocation Components'!AJ$4,'Pop and Housing Units'!$J$4:$Q$4,0))*HLOOKUP(AJ$4,$V$1:$AA$2,2,FALSE)*'Number of Hazard Events'!Q74*HLOOKUP(AJ$4,Assumptions!$B$2:$H$3,2,FALSE)</f>
        <v>0</v>
      </c>
      <c r="AK74" s="10">
        <f>HLOOKUP(AK$5,$AC$1:$AF$3,2,FALSE)*INDEX('Pop and Housing Units'!$J$4:$Q$115,MATCH('Relocation Components'!$B74,'Pop and Housing Units'!$Q$4:$Q$115,0),MATCH('Relocation Components'!AK$4,'Pop and Housing Units'!$J$4:$Q$4,0))*HLOOKUP(AK$4,$V$1:$AA$2,2,FALSE)*'Number of Hazard Events'!R74*HLOOKUP(AK$4,Assumptions!$B$2:$H$3,2,FALSE)</f>
        <v>23487138.27509943</v>
      </c>
      <c r="AL74" s="10">
        <f>HLOOKUP(AL$5,$AC$1:$AF$3,2,FALSE)*INDEX('Pop and Housing Units'!$J$4:$Q$115,MATCH('Relocation Components'!$B74,'Pop and Housing Units'!$Q$4:$Q$115,0),MATCH('Relocation Components'!AL$4,'Pop and Housing Units'!$J$4:$Q$4,0))*HLOOKUP(AL$4,$V$1:$AA$2,2,FALSE)*'Number of Hazard Events'!S74*HLOOKUP(AL$4,Assumptions!$B$2:$H$3,2,FALSE)</f>
        <v>6620029.3384763803</v>
      </c>
      <c r="AM74" s="10">
        <f>HLOOKUP(AM$5,$AC$1:$AF$3,2,FALSE)*INDEX('Pop and Housing Units'!$J$4:$Q$115,MATCH('Relocation Components'!$B74,'Pop and Housing Units'!$Q$4:$Q$115,0),MATCH('Relocation Components'!AM$4,'Pop and Housing Units'!$J$4:$Q$4,0))*HLOOKUP(AM$4,$V$1:$AA$2,2,FALSE)*'Number of Hazard Events'!T74*HLOOKUP(AM$4,Assumptions!$B$2:$H$3,2,FALSE)</f>
        <v>0</v>
      </c>
      <c r="AN74" s="21">
        <f t="shared" si="82"/>
        <v>25723100292.600956</v>
      </c>
      <c r="AO74" s="21">
        <f t="shared" si="83"/>
        <v>1930423426.8750715</v>
      </c>
      <c r="AP74" s="21">
        <f t="shared" si="84"/>
        <v>614521587.48602962</v>
      </c>
      <c r="AQ74" s="21">
        <f t="shared" si="85"/>
        <v>0</v>
      </c>
      <c r="AR74" s="21">
        <f t="shared" si="86"/>
        <v>2154644612.4431138</v>
      </c>
      <c r="AS74" s="21">
        <f t="shared" si="87"/>
        <v>625379481.70109117</v>
      </c>
      <c r="AT74" s="21">
        <f t="shared" si="88"/>
        <v>0</v>
      </c>
      <c r="AU74" s="21">
        <f t="shared" si="89"/>
        <v>5051859173.2059603</v>
      </c>
      <c r="AV74" s="21">
        <f t="shared" si="90"/>
        <v>1041582104.1811641</v>
      </c>
      <c r="AW74" s="21">
        <f t="shared" si="91"/>
        <v>0</v>
      </c>
      <c r="AX74" s="21">
        <f t="shared" si="92"/>
        <v>52141753.315762646</v>
      </c>
      <c r="AY74" s="21">
        <f t="shared" si="93"/>
        <v>17994382.458546594</v>
      </c>
      <c r="AZ74" s="21">
        <f t="shared" si="94"/>
        <v>0</v>
      </c>
      <c r="BA74" s="21">
        <f t="shared" si="95"/>
        <v>53935090.370426267</v>
      </c>
      <c r="BB74" s="21">
        <f t="shared" si="96"/>
        <v>19365294.207156919</v>
      </c>
      <c r="BC74" s="21">
        <f t="shared" si="97"/>
        <v>0</v>
      </c>
      <c r="BD74" s="21">
        <f t="shared" si="98"/>
        <v>10569212.223794743</v>
      </c>
      <c r="BE74" s="21">
        <f t="shared" si="99"/>
        <v>2979013.2023143712</v>
      </c>
      <c r="BF74" s="21">
        <f t="shared" si="100"/>
        <v>0</v>
      </c>
      <c r="BG74" s="21">
        <f t="shared" si="101"/>
        <v>11575395131.670431</v>
      </c>
      <c r="BI74" s="21">
        <f t="shared" si="102"/>
        <v>6241772286.7803545</v>
      </c>
      <c r="BJ74" s="21">
        <f t="shared" si="103"/>
        <v>1983488566.6153219</v>
      </c>
      <c r="BK74" s="21">
        <f t="shared" si="104"/>
        <v>704318.73700082256</v>
      </c>
      <c r="BL74" s="21">
        <f t="shared" si="105"/>
        <v>7152407356.2318754</v>
      </c>
      <c r="BM74" s="21">
        <f t="shared" si="106"/>
        <v>2021693879.1037226</v>
      </c>
      <c r="BN74" s="21">
        <f t="shared" si="107"/>
        <v>1354040.1643950623</v>
      </c>
      <c r="BO74" s="21">
        <f t="shared" si="108"/>
        <v>16312486757.148474</v>
      </c>
      <c r="BP74" s="21">
        <f t="shared" si="109"/>
        <v>3358581603.968729</v>
      </c>
      <c r="BQ74" s="21">
        <f t="shared" si="110"/>
        <v>905602.72841441445</v>
      </c>
      <c r="BR74" s="21">
        <f t="shared" si="111"/>
        <v>189442742.80083156</v>
      </c>
      <c r="BS74" s="21">
        <f t="shared" si="112"/>
        <v>58781343.484153166</v>
      </c>
      <c r="BT74" s="21">
        <f t="shared" si="113"/>
        <v>293340.55888334842</v>
      </c>
      <c r="BU74" s="21">
        <f t="shared" si="114"/>
        <v>221807480.46810126</v>
      </c>
      <c r="BV74" s="21">
        <f t="shared" si="115"/>
        <v>63086568.819554918</v>
      </c>
      <c r="BW74" s="21">
        <f t="shared" si="116"/>
        <v>285344.03518163261</v>
      </c>
      <c r="BX74" s="21">
        <f t="shared" si="117"/>
        <v>36785023.865294173</v>
      </c>
      <c r="BY74" s="21">
        <f t="shared" si="118"/>
        <v>9933931.1722107511</v>
      </c>
      <c r="BZ74" s="21">
        <f t="shared" si="119"/>
        <v>184028.59854644065</v>
      </c>
    </row>
    <row r="75" spans="1:78">
      <c r="A75">
        <f t="shared" si="43"/>
        <v>0.02</v>
      </c>
      <c r="B75" s="18">
        <f t="shared" si="121"/>
        <v>2089</v>
      </c>
      <c r="C75" s="21">
        <f>IF(MOD($B75,10)=0,VLOOKUP($B75,'[1]R1 Analysis'!$B$45:$X$58,23,FALSE),(VLOOKUP(CEILING($B75,10),$B$6:$R$116,COLUMN()-1,FALSE)-VLOOKUP(FLOOR($B75,10),$B$6:$R$116,COLUMN()-1,FALSE))/10+C74)</f>
        <v>21414562.139719937</v>
      </c>
      <c r="D75" s="21">
        <f>IF(MOD($B75,10)=0,VLOOKUP($B75,'[1]R1 Analysis'!$B$45:$X$58,15,FALSE),(VLOOKUP(CEILING($B75,10),$B$6:$R$116,COLUMN()-1,FALSE)-VLOOKUP(FLOOR($B75,10),$B$6:$R$116,COLUMN()-1,FALSE))/10+D74)</f>
        <v>3346960.1590317274</v>
      </c>
      <c r="E75" s="21">
        <f>IF(MOD($B75,10)=0,VLOOKUP($B75,'[1]R1 Analysis'!$B$45:$X$58,22,FALSE),(VLOOKUP(CEILING($B75,10),$B$6:$R$116,COLUMN()-1,FALSE)-VLOOKUP(FLOOR($B75,10),$B$6:$R$116,COLUMN()-1,FALSE))/10+E74)</f>
        <v>700882.13353744801</v>
      </c>
      <c r="F75" s="21">
        <f>IF(MOD($B75,10)=0,VLOOKUP($B75,'[1]R2 Analysis'!$B$45:$X$58,8,FALSE),(VLOOKUP(CEILING($B75,10),$B$6:$R$116,COLUMN()-1,FALSE)-VLOOKUP(FLOOR($B75,10),$B$6:$R$116,COLUMN()-1,FALSE))/10+F74)</f>
        <v>208648200.12552384</v>
      </c>
      <c r="G75" s="21">
        <f>IF(MOD($B75,10)=0,VLOOKUP($B75,'[1]R2 Analysis'!$B$45:$X$58,15,FALSE),(VLOOKUP(CEILING($B75,10),$B$6:$R$116,COLUMN()-1,FALSE)-VLOOKUP(FLOOR($B75,10),$B$6:$R$116,COLUMN()-1,FALSE))/10+G74)</f>
        <v>6550024.3402325558</v>
      </c>
      <c r="H75" s="21">
        <f>IF(MOD($B75,10)=0,VLOOKUP($B75,'[1]R2 Analysis'!$B$45:$X$58,22,FALSE),(VLOOKUP(CEILING($B75,10),$B$6:$R$116,COLUMN()-1,FALSE)-VLOOKUP(FLOOR($B75,10),$B$6:$R$116,COLUMN()-1,FALSE))/10+H74)</f>
        <v>1347441.5984043216</v>
      </c>
      <c r="I75" s="21">
        <f>IF(MOD($B75,10)=0,VLOOKUP($B75,'[1]R3 Analysis'!$B$45:$X$58,8,FALSE),(VLOOKUP(CEILING($B75,10),$B$6:$R$116,COLUMN()-1,FALSE)-VLOOKUP(FLOOR($B75,10),$B$6:$R$116,COLUMN()-1,FALSE))/10+I74)</f>
        <v>34105641.440877393</v>
      </c>
      <c r="J75" s="21">
        <f>IF(MOD($B75,10)=0,VLOOKUP($B75,'[1]R3 Analysis'!$B$45:$X$58,15,FALSE),(VLOOKUP(CEILING($B75,10),$B$6:$R$116,COLUMN()-1,FALSE)-VLOOKUP(FLOOR($B75,10),$B$6:$R$116,COLUMN()-1,FALSE))/10+J74)</f>
        <v>2361059.6856</v>
      </c>
      <c r="K75" s="21">
        <f>IF(MOD($B75,10)=0,VLOOKUP($B75,'[1]R3 Analysis'!$B$45:$X$58,22,FALSE),(VLOOKUP(CEILING($B75,10),$B$6:$R$116,COLUMN()-1,FALSE)-VLOOKUP(FLOOR($B75,10),$B$6:$R$116,COLUMN()-1,FALSE))/10+K74)</f>
        <v>901192.772954955</v>
      </c>
      <c r="L75" s="21">
        <f>IF(MOD($B75,10)=0,VLOOKUP($B75,'[1]R4 Analysis'!$B$45:$X$58,8,FALSE),(VLOOKUP(CEILING($B75,10),$B$6:$R$116,COLUMN()-1,FALSE)-VLOOKUP(FLOOR($B75,10),$B$6:$R$116,COLUMN()-1,FALSE))/10+L74)</f>
        <v>21325046.725580759</v>
      </c>
      <c r="M75" s="21">
        <f>IF(MOD($B75,10)=0,VLOOKUP($B75,'[1]R4 Analysis'!$B$45:$X$58,15,FALSE),(VLOOKUP(CEILING($B75,10),$B$6:$R$116,COLUMN()-1,FALSE)-VLOOKUP(FLOOR($B75,10),$B$6:$R$116,COLUMN()-1,FALSE))/10+M74)</f>
        <v>795561.13928207103</v>
      </c>
      <c r="N75" s="21">
        <f>IF(MOD($B75,10)=0,VLOOKUP($B75,'[1]R4 Analysis'!$B$45:$X$58,22,FALSE),(VLOOKUP(CEILING($B75,10),$B$6:$R$116,COLUMN()-1,FALSE)-VLOOKUP(FLOOR($B75,10),$B$6:$R$116,COLUMN()-1,FALSE))/10+N74)</f>
        <v>291914.53751082794</v>
      </c>
      <c r="O75" s="21">
        <f>IF(MOD($B75,10)=0,VLOOKUP($B75,'[1]R5 Analysis'!$B$45:$X$58,8,FALSE),(VLOOKUP(CEILING($B75,10),$B$6:$R$116,COLUMN()-1,FALSE)-VLOOKUP(FLOOR($B75,10),$B$6:$R$116,COLUMN()-1,FALSE))/10+O74)</f>
        <v>47790766.87522497</v>
      </c>
      <c r="P75" s="21">
        <f>IF(MOD($B75,10)=0,VLOOKUP($B75,'[1]R5 Analysis'!$B$45:$X$58,15,FALSE),(VLOOKUP(CEILING($B75,10),$B$6:$R$116,COLUMN()-1,FALSE)-VLOOKUP(FLOOR($B75,10),$B$6:$R$116,COLUMN()-1,FALSE))/10+P74)</f>
        <v>683950.62413268967</v>
      </c>
      <c r="Q75" s="21">
        <f>IF(MOD($B75,10)=0,VLOOKUP($B75,'[1]R5 Analysis'!$B$45:$X$58,22,FALSE),(VLOOKUP(CEILING($B75,10),$B$6:$R$116,COLUMN()-1,FALSE)-VLOOKUP(FLOOR($B75,10),$B$6:$R$116,COLUMN()-1,FALSE))/10+Q74)</f>
        <v>283955.6133688775</v>
      </c>
      <c r="R75" s="21">
        <f>IF(MOD($B75,10)=0,VLOOKUP($B75,'[1]R6 Analysis'!$B$45:$X$58,8,FALSE),(VLOOKUP(CEILING($B75,10),$B$6:$R$116,COLUMN()-1,FALSE)-VLOOKUP(FLOOR($B75,10),$B$6:$R$116,COLUMN()-1,FALSE))/10+R74)</f>
        <v>2714461.5259499997</v>
      </c>
      <c r="S75" s="21">
        <f>IF(MOD($B75,10)=0,VLOOKUP($B75,'[1]R6 Analysis'!$B$45:$X$58,15,FALSE),(VLOOKUP(CEILING($B75,10),$B$6:$T$116,COLUMN()-1,FALSE)-VLOOKUP(FLOOR($B75,10),$B$6:$T$116,COLUMN()-1,FALSE))/10+S74)</f>
        <v>333238.42566000018</v>
      </c>
      <c r="T75" s="21">
        <f>IF(MOD($B75,10)=0,VLOOKUP($B75,'[1]R6 Analysis'!$B$45:$X$58,22,FALSE),(VLOOKUP(CEILING($B75,10),$B$6:$T$116,COLUMN()-1,FALSE)-VLOOKUP(FLOOR($B75,10),$B$6:$T$116,COLUMN()-1,FALSE))/10+T74)</f>
        <v>183131.38436067794</v>
      </c>
      <c r="U75" s="21">
        <f t="shared" si="120"/>
        <v>353777991.24695295</v>
      </c>
      <c r="V75" s="10">
        <f>HLOOKUP(V$5,$AC$1:$AF$3,2,FALSE)*INDEX('Pop and Housing Units'!$J$4:$Q$115,MATCH('Relocation Components'!$B75,'Pop and Housing Units'!$Q$4:$Q$115,0),MATCH('Relocation Components'!V$4,'Pop and Housing Units'!$J$4:$Q$4,0))*HLOOKUP(V$4,$V$1:$AA$2,2,FALSE)*'Number of Hazard Events'!C75*HLOOKUP(V$4,Assumptions!$B$2:$H$3,2,FALSE)</f>
        <v>4455132767.0881824</v>
      </c>
      <c r="W75" s="10">
        <f>HLOOKUP(W$5,$AC$1:$AF$3,2,FALSE)*INDEX('Pop and Housing Units'!$J$4:$Q$115,MATCH('Relocation Components'!$B75,'Pop and Housing Units'!$Q$4:$Q$115,0),MATCH('Relocation Components'!W$4,'Pop and Housing Units'!$J$4:$Q$4,0))*HLOOKUP(W$4,$V$1:$AA$2,2,FALSE)*'Number of Hazard Events'!D75*HLOOKUP(W$4,Assumptions!$B$2:$H$3,2,FALSE)</f>
        <v>1418140963.9170024</v>
      </c>
      <c r="X75" s="10">
        <f>HLOOKUP(X$5,$AC$1:$AF$3,2,FALSE)*INDEX('Pop and Housing Units'!$J$4:$Q$115,MATCH('Relocation Components'!$B75,'Pop and Housing Units'!$Q$4:$Q$115,0),MATCH('Relocation Components'!X$4,'Pop and Housing Units'!$J$4:$Q$4,0))*HLOOKUP(X$4,$V$1:$AA$2,2,FALSE)*'Number of Hazard Events'!E75*HLOOKUP(X$4,Assumptions!$B$2:$H$3,2,FALSE)</f>
        <v>0</v>
      </c>
      <c r="Y75" s="10">
        <f>HLOOKUP(Y$5,$AC$1:$AF$3,2,FALSE)*INDEX('Pop and Housing Units'!$J$4:$Q$115,MATCH('Relocation Components'!$B75,'Pop and Housing Units'!$Q$4:$Q$115,0),MATCH('Relocation Components'!Y$4,'Pop and Housing Units'!$J$4:$Q$4,0))*HLOOKUP(Y$4,$V$1:$AA$2,2,FALSE)*'Number of Hazard Events'!F75*HLOOKUP(Y$4,Assumptions!$B$2:$H$3,2,FALSE)</f>
        <v>4962502118.7916708</v>
      </c>
      <c r="Z75" s="10">
        <f>HLOOKUP(Z$5,$AC$1:$AF$3,2,FALSE)*INDEX('Pop and Housing Units'!$J$4:$Q$115,MATCH('Relocation Components'!$B75,'Pop and Housing Units'!$Q$4:$Q$115,0),MATCH('Relocation Components'!Z$4,'Pop and Housing Units'!$J$4:$Q$4,0))*HLOOKUP(Z$4,$V$1:$AA$2,2,FALSE)*'Number of Hazard Events'!G75*HLOOKUP(Z$4,Assumptions!$B$2:$H$3,2,FALSE)</f>
        <v>1440283170.7417686</v>
      </c>
      <c r="AA75" s="10">
        <f>HLOOKUP(AA$5,$AC$1:$AF$3,2,FALSE)*INDEX('Pop and Housing Units'!$J$4:$Q$115,MATCH('Relocation Components'!$B75,'Pop and Housing Units'!$Q$4:$Q$115,0),MATCH('Relocation Components'!AA$4,'Pop and Housing Units'!$J$4:$Q$4,0))*HLOOKUP(AA$4,$V$1:$AA$2,2,FALSE)*'Number of Hazard Events'!H75*HLOOKUP(AA$4,Assumptions!$B$2:$H$3,2,FALSE)</f>
        <v>0</v>
      </c>
      <c r="AB75" s="10">
        <f>HLOOKUP(AB$5,$AC$1:$AF$3,2,FALSE)*INDEX('Pop and Housing Units'!$J$4:$Q$115,MATCH('Relocation Components'!$B75,'Pop and Housing Units'!$Q$4:$Q$115,0),MATCH('Relocation Components'!AB$4,'Pop and Housing Units'!$J$4:$Q$4,0))*HLOOKUP(AB$4,$V$1:$AA$2,2,FALSE)*'Number of Hazard Events'!I75*HLOOKUP(AB$4,Assumptions!$B$2:$H$3,2,FALSE)</f>
        <v>11657310841.522015</v>
      </c>
      <c r="AC75" s="10">
        <f>HLOOKUP(AC$5,$AC$1:$AF$3,2,FALSE)*INDEX('Pop and Housing Units'!$J$4:$Q$115,MATCH('Relocation Components'!$B75,'Pop and Housing Units'!$Q$4:$Q$115,0),MATCH('Relocation Components'!AC$4,'Pop and Housing Units'!$J$4:$Q$4,0))*HLOOKUP(AC$4,$V$1:$AA$2,2,FALSE)*'Number of Hazard Events'!J75*HLOOKUP(AC$4,Assumptions!$B$2:$H$3,2,FALSE)</f>
        <v>2403585997.9801259</v>
      </c>
      <c r="AD75" s="10">
        <f>HLOOKUP(AD$5,$AC$1:$AF$3,2,FALSE)*INDEX('Pop and Housing Units'!$J$4:$Q$115,MATCH('Relocation Components'!$B75,'Pop and Housing Units'!$Q$4:$Q$115,0),MATCH('Relocation Components'!AD$4,'Pop and Housing Units'!$J$4:$Q$4,0))*HLOOKUP(AD$4,$V$1:$AA$2,2,FALSE)*'Number of Hazard Events'!K75*HLOOKUP(AD$4,Assumptions!$B$2:$H$3,2,FALSE)</f>
        <v>0</v>
      </c>
      <c r="AE75" s="10">
        <f>HLOOKUP(AE$5,$AC$1:$AF$3,2,FALSE)*INDEX('Pop and Housing Units'!$J$4:$Q$115,MATCH('Relocation Components'!$B75,'Pop and Housing Units'!$Q$4:$Q$115,0),MATCH('Relocation Components'!AE$4,'Pop and Housing Units'!$J$4:$Q$4,0))*HLOOKUP(AE$4,$V$1:$AA$2,2,FALSE)*'Number of Hazard Events'!L75*HLOOKUP(AE$4,Assumptions!$B$2:$H$3,2,FALSE)</f>
        <v>115928111.12864435</v>
      </c>
      <c r="AF75" s="10">
        <f>HLOOKUP(AF$5,$AC$1:$AF$3,2,FALSE)*INDEX('Pop and Housing Units'!$J$4:$Q$115,MATCH('Relocation Components'!$B75,'Pop and Housing Units'!$Q$4:$Q$115,0),MATCH('Relocation Components'!AF$4,'Pop and Housing Units'!$J$4:$Q$4,0))*HLOOKUP(AF$4,$V$1:$AA$2,2,FALSE)*'Number of Hazard Events'!M75*HLOOKUP(AF$4,Assumptions!$B$2:$H$3,2,FALSE)</f>
        <v>40009780.491725482</v>
      </c>
      <c r="AG75" s="10">
        <f>HLOOKUP(AG$5,$AC$1:$AF$3,2,FALSE)*INDEX('Pop and Housing Units'!$J$4:$Q$115,MATCH('Relocation Components'!$B75,'Pop and Housing Units'!$Q$4:$Q$115,0),MATCH('Relocation Components'!AG$4,'Pop and Housing Units'!$J$4:$Q$4,0))*HLOOKUP(AG$4,$V$1:$AA$2,2,FALSE)*'Number of Hazard Events'!N75*HLOOKUP(AG$4,Assumptions!$B$2:$H$3,2,FALSE)</f>
        <v>0</v>
      </c>
      <c r="AH75" s="10">
        <f>HLOOKUP(AH$5,$AC$1:$AF$3,2,FALSE)*INDEX('Pop and Housing Units'!$J$4:$Q$115,MATCH('Relocation Components'!$B75,'Pop and Housing Units'!$Q$4:$Q$115,0),MATCH('Relocation Components'!AH$4,'Pop and Housing Units'!$J$4:$Q$4,0))*HLOOKUP(AH$4,$V$1:$AA$2,2,FALSE)*'Number of Hazard Events'!O75*HLOOKUP(AH$4,Assumptions!$B$2:$H$3,2,FALSE)</f>
        <v>119982975.03992422</v>
      </c>
      <c r="AI75" s="10">
        <f>HLOOKUP(AI$5,$AC$1:$AF$3,2,FALSE)*INDEX('Pop and Housing Units'!$J$4:$Q$115,MATCH('Relocation Components'!$B75,'Pop and Housing Units'!$Q$4:$Q$115,0),MATCH('Relocation Components'!AI$4,'Pop and Housing Units'!$J$4:$Q$4,0))*HLOOKUP(AI$4,$V$1:$AA$2,2,FALSE)*'Number of Hazard Events'!P75*HLOOKUP(AI$4,Assumptions!$B$2:$H$3,2,FALSE)</f>
        <v>43073120.842105657</v>
      </c>
      <c r="AJ75" s="10">
        <f>HLOOKUP(AJ$5,$AC$1:$AF$3,2,FALSE)*INDEX('Pop and Housing Units'!$J$4:$Q$115,MATCH('Relocation Components'!$B75,'Pop and Housing Units'!$Q$4:$Q$115,0),MATCH('Relocation Components'!AJ$4,'Pop and Housing Units'!$J$4:$Q$4,0))*HLOOKUP(AJ$4,$V$1:$AA$2,2,FALSE)*'Number of Hazard Events'!Q75*HLOOKUP(AJ$4,Assumptions!$B$2:$H$3,2,FALSE)</f>
        <v>0</v>
      </c>
      <c r="AK75" s="10">
        <f>HLOOKUP(AK$5,$AC$1:$AF$3,2,FALSE)*INDEX('Pop and Housing Units'!$J$4:$Q$115,MATCH('Relocation Components'!$B75,'Pop and Housing Units'!$Q$4:$Q$115,0),MATCH('Relocation Components'!AK$4,'Pop and Housing Units'!$J$4:$Q$4,0))*HLOOKUP(AK$4,$V$1:$AA$2,2,FALSE)*'Number of Hazard Events'!R75*HLOOKUP(AK$4,Assumptions!$B$2:$H$3,2,FALSE)</f>
        <v>23598173.169752806</v>
      </c>
      <c r="AL75" s="10">
        <f>HLOOKUP(AL$5,$AC$1:$AF$3,2,FALSE)*INDEX('Pop and Housing Units'!$J$4:$Q$115,MATCH('Relocation Components'!$B75,'Pop and Housing Units'!$Q$4:$Q$115,0),MATCH('Relocation Components'!AL$4,'Pop and Housing Units'!$J$4:$Q$4,0))*HLOOKUP(AL$4,$V$1:$AA$2,2,FALSE)*'Number of Hazard Events'!S75*HLOOKUP(AL$4,Assumptions!$B$2:$H$3,2,FALSE)</f>
        <v>6653202.2261318807</v>
      </c>
      <c r="AM75" s="10">
        <f>HLOOKUP(AM$5,$AC$1:$AF$3,2,FALSE)*INDEX('Pop and Housing Units'!$J$4:$Q$115,MATCH('Relocation Components'!$B75,'Pop and Housing Units'!$Q$4:$Q$115,0),MATCH('Relocation Components'!AM$4,'Pop and Housing Units'!$J$4:$Q$4,0))*HLOOKUP(AM$4,$V$1:$AA$2,2,FALSE)*'Number of Hazard Events'!T75*HLOOKUP(AM$4,Assumptions!$B$2:$H$3,2,FALSE)</f>
        <v>0</v>
      </c>
      <c r="AN75" s="21">
        <f t="shared" si="82"/>
        <v>26686201222.939049</v>
      </c>
      <c r="AO75" s="21">
        <f t="shared" si="83"/>
        <v>2004809745.1896822</v>
      </c>
      <c r="AP75" s="21">
        <f t="shared" si="84"/>
        <v>638163433.76265109</v>
      </c>
      <c r="AQ75" s="21">
        <f t="shared" si="85"/>
        <v>0</v>
      </c>
      <c r="AR75" s="21">
        <f t="shared" si="86"/>
        <v>2233125953.4562521</v>
      </c>
      <c r="AS75" s="21">
        <f t="shared" si="87"/>
        <v>648127426.83379591</v>
      </c>
      <c r="AT75" s="21">
        <f t="shared" si="88"/>
        <v>0</v>
      </c>
      <c r="AU75" s="21">
        <f t="shared" si="89"/>
        <v>5245789878.684907</v>
      </c>
      <c r="AV75" s="21">
        <f t="shared" si="90"/>
        <v>1081613699.0910566</v>
      </c>
      <c r="AW75" s="21">
        <f t="shared" si="91"/>
        <v>0</v>
      </c>
      <c r="AX75" s="21">
        <f t="shared" si="92"/>
        <v>52167650.007889956</v>
      </c>
      <c r="AY75" s="21">
        <f t="shared" si="93"/>
        <v>18004401.221276466</v>
      </c>
      <c r="AZ75" s="21">
        <f t="shared" si="94"/>
        <v>0</v>
      </c>
      <c r="BA75" s="21">
        <f t="shared" si="95"/>
        <v>53992338.767965898</v>
      </c>
      <c r="BB75" s="21">
        <f t="shared" si="96"/>
        <v>19382904.378947545</v>
      </c>
      <c r="BC75" s="21">
        <f t="shared" si="97"/>
        <v>0</v>
      </c>
      <c r="BD75" s="21">
        <f t="shared" si="98"/>
        <v>10619177.926388763</v>
      </c>
      <c r="BE75" s="21">
        <f t="shared" si="99"/>
        <v>2993941.0017593466</v>
      </c>
      <c r="BF75" s="21">
        <f t="shared" si="100"/>
        <v>0</v>
      </c>
      <c r="BG75" s="21">
        <f t="shared" si="101"/>
        <v>12008790550.322575</v>
      </c>
      <c r="BI75" s="21">
        <f t="shared" si="102"/>
        <v>6481357074.4175844</v>
      </c>
      <c r="BJ75" s="21">
        <f t="shared" si="103"/>
        <v>2059651357.8386853</v>
      </c>
      <c r="BK75" s="21">
        <f t="shared" si="104"/>
        <v>700882.13353744801</v>
      </c>
      <c r="BL75" s="21">
        <f t="shared" si="105"/>
        <v>7404276272.3734465</v>
      </c>
      <c r="BM75" s="21">
        <f t="shared" si="106"/>
        <v>2094960621.915797</v>
      </c>
      <c r="BN75" s="21">
        <f t="shared" si="107"/>
        <v>1347441.5984043216</v>
      </c>
      <c r="BO75" s="21">
        <f t="shared" si="108"/>
        <v>16937206361.647799</v>
      </c>
      <c r="BP75" s="21">
        <f t="shared" si="109"/>
        <v>3487560756.7567821</v>
      </c>
      <c r="BQ75" s="21">
        <f t="shared" si="110"/>
        <v>901192.772954955</v>
      </c>
      <c r="BR75" s="21">
        <f t="shared" si="111"/>
        <v>189420807.86211506</v>
      </c>
      <c r="BS75" s="21">
        <f t="shared" si="112"/>
        <v>58809742.852284022</v>
      </c>
      <c r="BT75" s="21">
        <f t="shared" si="113"/>
        <v>291914.53751082794</v>
      </c>
      <c r="BU75" s="21">
        <f t="shared" si="114"/>
        <v>221766080.68311509</v>
      </c>
      <c r="BV75" s="21">
        <f t="shared" si="115"/>
        <v>63139975.845185891</v>
      </c>
      <c r="BW75" s="21">
        <f t="shared" si="116"/>
        <v>283955.6133688775</v>
      </c>
      <c r="BX75" s="21">
        <f t="shared" si="117"/>
        <v>36931812.622091569</v>
      </c>
      <c r="BY75" s="21">
        <f t="shared" si="118"/>
        <v>9980381.6535512283</v>
      </c>
      <c r="BZ75" s="21">
        <f t="shared" si="119"/>
        <v>183131.38436067794</v>
      </c>
    </row>
    <row r="76" spans="1:78">
      <c r="A76">
        <f t="shared" si="43"/>
        <v>0.02</v>
      </c>
      <c r="B76" s="18">
        <f t="shared" si="121"/>
        <v>2090</v>
      </c>
      <c r="C76" s="21">
        <f>IF(MOD($B76,10)=0,VLOOKUP($B76,'[1]R1 Analysis'!$B$45:$X$58,23,FALSE),(VLOOKUP(CEILING($B76,10),$B$6:$R$116,COLUMN()-1,FALSE)-VLOOKUP(FLOOR($B76,10),$B$6:$R$116,COLUMN()-1,FALSE))/10+C75)</f>
        <v>21310101.874316156</v>
      </c>
      <c r="D76" s="21">
        <f>IF(MOD($B76,10)=0,VLOOKUP($B76,'[1]R1 Analysis'!$B$45:$X$58,15,FALSE),(VLOOKUP(CEILING($B76,10),$B$6:$R$116,COLUMN()-1,FALSE)-VLOOKUP(FLOOR($B76,10),$B$6:$R$116,COLUMN()-1,FALSE))/10+D75)</f>
        <v>3330468.935503623</v>
      </c>
      <c r="E76" s="21">
        <f>IF(MOD($B76,10)=0,VLOOKUP($B76,'[1]R1 Analysis'!$B$45:$X$58,22,FALSE),(VLOOKUP(CEILING($B76,10),$B$6:$R$116,COLUMN()-1,FALSE)-VLOOKUP(FLOOR($B76,10),$B$6:$R$116,COLUMN()-1,FALSE))/10+E75)</f>
        <v>697445.53007407393</v>
      </c>
      <c r="F76" s="21">
        <f>IF(MOD($B76,10)=0,VLOOKUP($B76,'[1]R2 Analysis'!$B$45:$X$58,8,FALSE),(VLOOKUP(CEILING($B76,10),$B$6:$R$116,COLUMN()-1,FALSE)-VLOOKUP(FLOOR($B76,10),$B$6:$R$116,COLUMN()-1,FALSE))/10+F75)</f>
        <v>207632795.2247619</v>
      </c>
      <c r="G76" s="21">
        <f>IF(MOD($B76,10)=0,VLOOKUP($B76,'[1]R2 Analysis'!$B$45:$X$58,15,FALSE),(VLOOKUP(CEILING($B76,10),$B$6:$R$116,COLUMN()-1,FALSE)-VLOOKUP(FLOOR($B76,10),$B$6:$R$116,COLUMN()-1,FALSE))/10+G75)</f>
        <v>6517832.8358139545</v>
      </c>
      <c r="H76" s="21">
        <f>IF(MOD($B76,10)=0,VLOOKUP($B76,'[1]R2 Analysis'!$B$45:$X$58,22,FALSE),(VLOOKUP(CEILING($B76,10),$B$6:$R$116,COLUMN()-1,FALSE)-VLOOKUP(FLOOR($B76,10),$B$6:$R$116,COLUMN()-1,FALSE))/10+H75)</f>
        <v>1340843.0324135805</v>
      </c>
      <c r="I76" s="21">
        <f>IF(MOD($B76,10)=0,VLOOKUP($B76,'[1]R3 Analysis'!$B$45:$X$58,8,FALSE),(VLOOKUP(CEILING($B76,10),$B$6:$R$116,COLUMN()-1,FALSE)-VLOOKUP(FLOOR($B76,10),$B$6:$R$116,COLUMN()-1,FALSE))/10+I75)</f>
        <v>33937417.174709685</v>
      </c>
      <c r="J76" s="21">
        <f>IF(MOD($B76,10)=0,VLOOKUP($B76,'[1]R3 Analysis'!$B$45:$X$58,15,FALSE),(VLOOKUP(CEILING($B76,10),$B$6:$R$116,COLUMN()-1,FALSE)-VLOOKUP(FLOOR($B76,10),$B$6:$R$116,COLUMN()-1,FALSE))/10+J75)</f>
        <v>2349517.764</v>
      </c>
      <c r="K76" s="21">
        <f>IF(MOD($B76,10)=0,VLOOKUP($B76,'[1]R3 Analysis'!$B$45:$X$58,22,FALSE),(VLOOKUP(CEILING($B76,10),$B$6:$R$116,COLUMN()-1,FALSE)-VLOOKUP(FLOOR($B76,10),$B$6:$R$116,COLUMN()-1,FALSE))/10+K75)</f>
        <v>896782.81749549543</v>
      </c>
      <c r="L76" s="21">
        <f>IF(MOD($B76,10)=0,VLOOKUP($B76,'[1]R4 Analysis'!$B$45:$X$58,8,FALSE),(VLOOKUP(CEILING($B76,10),$B$6:$R$116,COLUMN()-1,FALSE)-VLOOKUP(FLOOR($B76,10),$B$6:$R$116,COLUMN()-1,FALSE))/10+L75)</f>
        <v>21219666.890009616</v>
      </c>
      <c r="M76" s="21">
        <f>IF(MOD($B76,10)=0,VLOOKUP($B76,'[1]R4 Analysis'!$B$45:$X$58,15,FALSE),(VLOOKUP(CEILING($B76,10),$B$6:$R$116,COLUMN()-1,FALSE)-VLOOKUP(FLOOR($B76,10),$B$6:$R$116,COLUMN()-1,FALSE))/10+M75)</f>
        <v>791677.82750555547</v>
      </c>
      <c r="N76" s="21">
        <f>IF(MOD($B76,10)=0,VLOOKUP($B76,'[1]R4 Analysis'!$B$45:$X$58,22,FALSE),(VLOOKUP(CEILING($B76,10),$B$6:$R$116,COLUMN()-1,FALSE)-VLOOKUP(FLOOR($B76,10),$B$6:$R$116,COLUMN()-1,FALSE))/10+N75)</f>
        <v>290488.51613830752</v>
      </c>
      <c r="O76" s="21">
        <f>IF(MOD($B76,10)=0,VLOOKUP($B76,'[1]R5 Analysis'!$B$45:$X$58,8,FALSE),(VLOOKUP(CEILING($B76,10),$B$6:$R$116,COLUMN()-1,FALSE)-VLOOKUP(FLOOR($B76,10),$B$6:$R$116,COLUMN()-1,FALSE))/10+O75)</f>
        <v>47564900.031499997</v>
      </c>
      <c r="P76" s="21">
        <f>IF(MOD($B76,10)=0,VLOOKUP($B76,'[1]R5 Analysis'!$B$45:$X$58,15,FALSE),(VLOOKUP(CEILING($B76,10),$B$6:$R$116,COLUMN()-1,FALSE)-VLOOKUP(FLOOR($B76,10),$B$6:$R$116,COLUMN()-1,FALSE))/10+P75)</f>
        <v>680613.76288275863</v>
      </c>
      <c r="Q76" s="21">
        <f>IF(MOD($B76,10)=0,VLOOKUP($B76,'[1]R5 Analysis'!$B$45:$X$58,22,FALSE),(VLOOKUP(CEILING($B76,10),$B$6:$R$116,COLUMN()-1,FALSE)-VLOOKUP(FLOOR($B76,10),$B$6:$R$116,COLUMN()-1,FALSE))/10+Q75)</f>
        <v>282567.1915561225</v>
      </c>
      <c r="R76" s="21">
        <f>IF(MOD($B76,10)=0,VLOOKUP($B76,'[1]R6 Analysis'!$B$45:$X$58,8,FALSE),(VLOOKUP(CEILING($B76,10),$B$6:$R$116,COLUMN()-1,FALSE)-VLOOKUP(FLOOR($B76,10),$B$6:$R$116,COLUMN()-1,FALSE))/10+R75)</f>
        <v>2700249.6855000001</v>
      </c>
      <c r="S76" s="21">
        <f>IF(MOD($B76,10)=0,VLOOKUP($B76,'[1]R6 Analysis'!$B$45:$X$58,15,FALSE),(VLOOKUP(CEILING($B76,10),$B$6:$T$116,COLUMN()-1,FALSE)-VLOOKUP(FLOOR($B76,10),$B$6:$T$116,COLUMN()-1,FALSE))/10+S75)</f>
        <v>331588.21990000003</v>
      </c>
      <c r="T76" s="21">
        <f>IF(MOD($B76,10)=0,VLOOKUP($B76,'[1]R6 Analysis'!$B$45:$X$58,22,FALSE),(VLOOKUP(CEILING($B76,10),$B$6:$T$116,COLUMN()-1,FALSE)-VLOOKUP(FLOOR($B76,10),$B$6:$T$116,COLUMN()-1,FALSE))/10+T75)</f>
        <v>182234.17017491526</v>
      </c>
      <c r="U76" s="21">
        <f t="shared" si="120"/>
        <v>352057191.48425579</v>
      </c>
      <c r="V76" s="10">
        <f>HLOOKUP(V$5,$AC$1:$AF$3,2,FALSE)*INDEX('Pop and Housing Units'!$J$4:$Q$115,MATCH('Relocation Components'!$B76,'Pop and Housing Units'!$Q$4:$Q$115,0),MATCH('Relocation Components'!V$4,'Pop and Housing Units'!$J$4:$Q$4,0))*HLOOKUP(V$4,$V$1:$AA$2,2,FALSE)*'Number of Hazard Events'!C76*HLOOKUP(V$4,Assumptions!$B$2:$H$3,2,FALSE)</f>
        <v>4627883034.9920082</v>
      </c>
      <c r="W76" s="10">
        <f>HLOOKUP(W$5,$AC$1:$AF$3,2,FALSE)*INDEX('Pop and Housing Units'!$J$4:$Q$115,MATCH('Relocation Components'!$B76,'Pop and Housing Units'!$Q$4:$Q$115,0),MATCH('Relocation Components'!W$4,'Pop and Housing Units'!$J$4:$Q$4,0))*HLOOKUP(W$4,$V$1:$AA$2,2,FALSE)*'Number of Hazard Events'!D76*HLOOKUP(W$4,Assumptions!$B$2:$H$3,2,FALSE)</f>
        <v>1473041755.8842311</v>
      </c>
      <c r="X76" s="10">
        <f>HLOOKUP(X$5,$AC$1:$AF$3,2,FALSE)*INDEX('Pop and Housing Units'!$J$4:$Q$115,MATCH('Relocation Components'!$B76,'Pop and Housing Units'!$Q$4:$Q$115,0),MATCH('Relocation Components'!X$4,'Pop and Housing Units'!$J$4:$Q$4,0))*HLOOKUP(X$4,$V$1:$AA$2,2,FALSE)*'Number of Hazard Events'!E76*HLOOKUP(X$4,Assumptions!$B$2:$H$3,2,FALSE)</f>
        <v>0</v>
      </c>
      <c r="Y76" s="10">
        <f>HLOOKUP(Y$5,$AC$1:$AF$3,2,FALSE)*INDEX('Pop and Housing Units'!$J$4:$Q$115,MATCH('Relocation Components'!$B76,'Pop and Housing Units'!$Q$4:$Q$115,0),MATCH('Relocation Components'!Y$4,'Pop and Housing Units'!$J$4:$Q$4,0))*HLOOKUP(Y$4,$V$1:$AA$2,2,FALSE)*'Number of Hazard Events'!F76*HLOOKUP(Y$4,Assumptions!$B$2:$H$3,2,FALSE)</f>
        <v>5144813527.6151648</v>
      </c>
      <c r="Z76" s="10">
        <f>HLOOKUP(Z$5,$AC$1:$AF$3,2,FALSE)*INDEX('Pop and Housing Units'!$J$4:$Q$115,MATCH('Relocation Components'!$B76,'Pop and Housing Units'!$Q$4:$Q$115,0),MATCH('Relocation Components'!Z$4,'Pop and Housing Units'!$J$4:$Q$4,0))*HLOOKUP(Z$4,$V$1:$AA$2,2,FALSE)*'Number of Hazard Events'!G76*HLOOKUP(Z$4,Assumptions!$B$2:$H$3,2,FALSE)</f>
        <v>1493123791.0667281</v>
      </c>
      <c r="AA76" s="10">
        <f>HLOOKUP(AA$5,$AC$1:$AF$3,2,FALSE)*INDEX('Pop and Housing Units'!$J$4:$Q$115,MATCH('Relocation Components'!$B76,'Pop and Housing Units'!$Q$4:$Q$115,0),MATCH('Relocation Components'!AA$4,'Pop and Housing Units'!$J$4:$Q$4,0))*HLOOKUP(AA$4,$V$1:$AA$2,2,FALSE)*'Number of Hazard Events'!H76*HLOOKUP(AA$4,Assumptions!$B$2:$H$3,2,FALSE)</f>
        <v>0</v>
      </c>
      <c r="AB76" s="10">
        <f>HLOOKUP(AB$5,$AC$1:$AF$3,2,FALSE)*INDEX('Pop and Housing Units'!$J$4:$Q$115,MATCH('Relocation Components'!$B76,'Pop and Housing Units'!$Q$4:$Q$115,0),MATCH('Relocation Components'!AB$4,'Pop and Housing Units'!$J$4:$Q$4,0))*HLOOKUP(AB$4,$V$1:$AA$2,2,FALSE)*'Number of Hazard Events'!I76*HLOOKUP(AB$4,Assumptions!$B$2:$H$3,2,FALSE)</f>
        <v>12107655826.94298</v>
      </c>
      <c r="AC76" s="10">
        <f>HLOOKUP(AC$5,$AC$1:$AF$3,2,FALSE)*INDEX('Pop and Housing Units'!$J$4:$Q$115,MATCH('Relocation Components'!$B76,'Pop and Housing Units'!$Q$4:$Q$115,0),MATCH('Relocation Components'!AC$4,'Pop and Housing Units'!$J$4:$Q$4,0))*HLOOKUP(AC$4,$V$1:$AA$2,2,FALSE)*'Number of Hazard Events'!J76*HLOOKUP(AC$4,Assumptions!$B$2:$H$3,2,FALSE)</f>
        <v>2496551662.1611409</v>
      </c>
      <c r="AD76" s="10">
        <f>HLOOKUP(AD$5,$AC$1:$AF$3,2,FALSE)*INDEX('Pop and Housing Units'!$J$4:$Q$115,MATCH('Relocation Components'!$B76,'Pop and Housing Units'!$Q$4:$Q$115,0),MATCH('Relocation Components'!AD$4,'Pop and Housing Units'!$J$4:$Q$4,0))*HLOOKUP(AD$4,$V$1:$AA$2,2,FALSE)*'Number of Hazard Events'!K76*HLOOKUP(AD$4,Assumptions!$B$2:$H$3,2,FALSE)</f>
        <v>0</v>
      </c>
      <c r="AE76" s="10">
        <f>HLOOKUP(AE$5,$AC$1:$AF$3,2,FALSE)*INDEX('Pop and Housing Units'!$J$4:$Q$115,MATCH('Relocation Components'!$B76,'Pop and Housing Units'!$Q$4:$Q$115,0),MATCH('Relocation Components'!AE$4,'Pop and Housing Units'!$J$4:$Q$4,0))*HLOOKUP(AE$4,$V$1:$AA$2,2,FALSE)*'Number of Hazard Events'!L76*HLOOKUP(AE$4,Assumptions!$B$2:$H$3,2,FALSE)</f>
        <v>115979459.41989027</v>
      </c>
      <c r="AF76" s="10">
        <f>HLOOKUP(AF$5,$AC$1:$AF$3,2,FALSE)*INDEX('Pop and Housing Units'!$J$4:$Q$115,MATCH('Relocation Components'!$B76,'Pop and Housing Units'!$Q$4:$Q$115,0),MATCH('Relocation Components'!AF$4,'Pop and Housing Units'!$J$4:$Q$4,0))*HLOOKUP(AF$4,$V$1:$AA$2,2,FALSE)*'Number of Hazard Events'!M76*HLOOKUP(AF$4,Assumptions!$B$2:$H$3,2,FALSE)</f>
        <v>40029930.802034356</v>
      </c>
      <c r="AG76" s="10">
        <f>HLOOKUP(AG$5,$AC$1:$AF$3,2,FALSE)*INDEX('Pop and Housing Units'!$J$4:$Q$115,MATCH('Relocation Components'!$B76,'Pop and Housing Units'!$Q$4:$Q$115,0),MATCH('Relocation Components'!AG$4,'Pop and Housing Units'!$J$4:$Q$4,0))*HLOOKUP(AG$4,$V$1:$AA$2,2,FALSE)*'Number of Hazard Events'!N76*HLOOKUP(AG$4,Assumptions!$B$2:$H$3,2,FALSE)</f>
        <v>0</v>
      </c>
      <c r="AH76" s="10">
        <f>HLOOKUP(AH$5,$AC$1:$AF$3,2,FALSE)*INDEX('Pop and Housing Units'!$J$4:$Q$115,MATCH('Relocation Components'!$B76,'Pop and Housing Units'!$Q$4:$Q$115,0),MATCH('Relocation Components'!AH$4,'Pop and Housing Units'!$J$4:$Q$4,0))*HLOOKUP(AH$4,$V$1:$AA$2,2,FALSE)*'Number of Hazard Events'!O76*HLOOKUP(AH$4,Assumptions!$B$2:$H$3,2,FALSE)</f>
        <v>120103662.036939</v>
      </c>
      <c r="AI76" s="10">
        <f>HLOOKUP(AI$5,$AC$1:$AF$3,2,FALSE)*INDEX('Pop and Housing Units'!$J$4:$Q$115,MATCH('Relocation Components'!$B76,'Pop and Housing Units'!$Q$4:$Q$115,0),MATCH('Relocation Components'!AI$4,'Pop and Housing Units'!$J$4:$Q$4,0))*HLOOKUP(AI$4,$V$1:$AA$2,2,FALSE)*'Number of Hazard Events'!P76*HLOOKUP(AI$4,Assumptions!$B$2:$H$3,2,FALSE)</f>
        <v>43109833.999292336</v>
      </c>
      <c r="AJ76" s="10">
        <f>HLOOKUP(AJ$5,$AC$1:$AF$3,2,FALSE)*INDEX('Pop and Housing Units'!$J$4:$Q$115,MATCH('Relocation Components'!$B76,'Pop and Housing Units'!$Q$4:$Q$115,0),MATCH('Relocation Components'!AJ$4,'Pop and Housing Units'!$J$4:$Q$4,0))*HLOOKUP(AJ$4,$V$1:$AA$2,2,FALSE)*'Number of Hazard Events'!Q76*HLOOKUP(AJ$4,Assumptions!$B$2:$H$3,2,FALSE)</f>
        <v>0</v>
      </c>
      <c r="AK76" s="10">
        <f>HLOOKUP(AK$5,$AC$1:$AF$3,2,FALSE)*INDEX('Pop and Housing Units'!$J$4:$Q$115,MATCH('Relocation Components'!$B76,'Pop and Housing Units'!$Q$4:$Q$115,0),MATCH('Relocation Components'!AK$4,'Pop and Housing Units'!$J$4:$Q$4,0))*HLOOKUP(AK$4,$V$1:$AA$2,2,FALSE)*'Number of Hazard Events'!R76*HLOOKUP(AK$4,Assumptions!$B$2:$H$3,2,FALSE)</f>
        <v>23709121.679170843</v>
      </c>
      <c r="AL76" s="10">
        <f>HLOOKUP(AL$5,$AC$1:$AF$3,2,FALSE)*INDEX('Pop and Housing Units'!$J$4:$Q$115,MATCH('Relocation Components'!$B76,'Pop and Housing Units'!$Q$4:$Q$115,0),MATCH('Relocation Components'!AL$4,'Pop and Housing Units'!$J$4:$Q$4,0))*HLOOKUP(AL$4,$V$1:$AA$2,2,FALSE)*'Number of Hazard Events'!S76*HLOOKUP(AL$4,Assumptions!$B$2:$H$3,2,FALSE)</f>
        <v>6686388.2630293211</v>
      </c>
      <c r="AM76" s="10">
        <f>HLOOKUP(AM$5,$AC$1:$AF$3,2,FALSE)*INDEX('Pop and Housing Units'!$J$4:$Q$115,MATCH('Relocation Components'!$B76,'Pop and Housing Units'!$Q$4:$Q$115,0),MATCH('Relocation Components'!AM$4,'Pop and Housing Units'!$J$4:$Q$4,0))*HLOOKUP(AM$4,$V$1:$AA$2,2,FALSE)*'Number of Hazard Events'!T76*HLOOKUP(AM$4,Assumptions!$B$2:$H$3,2,FALSE)</f>
        <v>0</v>
      </c>
      <c r="AN76" s="21">
        <f t="shared" si="82"/>
        <v>27692687994.86261</v>
      </c>
      <c r="AO76" s="21">
        <f t="shared" si="83"/>
        <v>2082547365.7464037</v>
      </c>
      <c r="AP76" s="21">
        <f t="shared" si="84"/>
        <v>662868790.14790404</v>
      </c>
      <c r="AQ76" s="21">
        <f t="shared" si="85"/>
        <v>0</v>
      </c>
      <c r="AR76" s="21">
        <f t="shared" si="86"/>
        <v>2315166087.4268241</v>
      </c>
      <c r="AS76" s="21">
        <f t="shared" si="87"/>
        <v>671905705.98002768</v>
      </c>
      <c r="AT76" s="21">
        <f t="shared" si="88"/>
        <v>0</v>
      </c>
      <c r="AU76" s="21">
        <f t="shared" si="89"/>
        <v>5448445122.124341</v>
      </c>
      <c r="AV76" s="21">
        <f t="shared" si="90"/>
        <v>1123448247.9725134</v>
      </c>
      <c r="AW76" s="21">
        <f t="shared" si="91"/>
        <v>0</v>
      </c>
      <c r="AX76" s="21">
        <f t="shared" si="92"/>
        <v>52190756.738950625</v>
      </c>
      <c r="AY76" s="21">
        <f t="shared" si="93"/>
        <v>18013468.86091546</v>
      </c>
      <c r="AZ76" s="21">
        <f t="shared" si="94"/>
        <v>0</v>
      </c>
      <c r="BA76" s="21">
        <f t="shared" si="95"/>
        <v>54046647.916622549</v>
      </c>
      <c r="BB76" s="21">
        <f t="shared" si="96"/>
        <v>19399425.299681552</v>
      </c>
      <c r="BC76" s="21">
        <f t="shared" si="97"/>
        <v>0</v>
      </c>
      <c r="BD76" s="21">
        <f t="shared" si="98"/>
        <v>10669104.75562688</v>
      </c>
      <c r="BE76" s="21">
        <f t="shared" si="99"/>
        <v>3008874.7183631947</v>
      </c>
      <c r="BF76" s="21">
        <f t="shared" si="100"/>
        <v>0</v>
      </c>
      <c r="BG76" s="21">
        <f t="shared" si="101"/>
        <v>12461709597.688171</v>
      </c>
      <c r="BI76" s="21">
        <f t="shared" si="102"/>
        <v>6731740502.6127281</v>
      </c>
      <c r="BJ76" s="21">
        <f t="shared" si="103"/>
        <v>2139241014.9676387</v>
      </c>
      <c r="BK76" s="21">
        <f t="shared" si="104"/>
        <v>697445.53007407393</v>
      </c>
      <c r="BL76" s="21">
        <f t="shared" si="105"/>
        <v>7667612410.2667503</v>
      </c>
      <c r="BM76" s="21">
        <f t="shared" si="106"/>
        <v>2171547329.8825698</v>
      </c>
      <c r="BN76" s="21">
        <f t="shared" si="107"/>
        <v>1340843.0324135805</v>
      </c>
      <c r="BO76" s="21">
        <f t="shared" si="108"/>
        <v>17590038366.242031</v>
      </c>
      <c r="BP76" s="21">
        <f t="shared" si="109"/>
        <v>3622349427.8976545</v>
      </c>
      <c r="BQ76" s="21">
        <f t="shared" si="110"/>
        <v>896782.81749549543</v>
      </c>
      <c r="BR76" s="21">
        <f t="shared" si="111"/>
        <v>189389883.04885051</v>
      </c>
      <c r="BS76" s="21">
        <f t="shared" si="112"/>
        <v>58835077.490455374</v>
      </c>
      <c r="BT76" s="21">
        <f t="shared" si="113"/>
        <v>290488.51613830752</v>
      </c>
      <c r="BU76" s="21">
        <f t="shared" si="114"/>
        <v>221715209.98506153</v>
      </c>
      <c r="BV76" s="21">
        <f t="shared" si="115"/>
        <v>63189873.06185665</v>
      </c>
      <c r="BW76" s="21">
        <f t="shared" si="116"/>
        <v>282567.1915561225</v>
      </c>
      <c r="BX76" s="21">
        <f t="shared" si="117"/>
        <v>37078476.120297723</v>
      </c>
      <c r="BY76" s="21">
        <f t="shared" si="118"/>
        <v>10026851.201292517</v>
      </c>
      <c r="BZ76" s="21">
        <f t="shared" si="119"/>
        <v>182234.17017491526</v>
      </c>
    </row>
    <row r="77" spans="1:78">
      <c r="A77">
        <f t="shared" ref="A77:A116" si="122">0.02</f>
        <v>0.02</v>
      </c>
      <c r="B77" s="18">
        <f t="shared" si="121"/>
        <v>2091</v>
      </c>
      <c r="C77" s="21">
        <f>IF(MOD($B77,10)=0,VLOOKUP($B77,'[1]R1 Analysis'!$B$45:$X$58,23,FALSE),(VLOOKUP(CEILING($B77,10),$B$6:$R$116,COLUMN()-1,FALSE)-VLOOKUP(FLOOR($B77,10),$B$6:$R$116,COLUMN()-1,FALSE))/10+C76)</f>
        <v>21206059.659181528</v>
      </c>
      <c r="D77" s="21">
        <f>IF(MOD($B77,10)=0,VLOOKUP($B77,'[1]R1 Analysis'!$B$45:$X$58,15,FALSE),(VLOOKUP(CEILING($B77,10),$B$6:$R$116,COLUMN()-1,FALSE)-VLOOKUP(FLOOR($B77,10),$B$6:$R$116,COLUMN()-1,FALSE))/10+D76)</f>
        <v>3314356.8205623706</v>
      </c>
      <c r="E77" s="21">
        <f>IF(MOD($B77,10)=0,VLOOKUP($B77,'[1]R1 Analysis'!$B$45:$X$58,22,FALSE),(VLOOKUP(CEILING($B77,10),$B$6:$R$116,COLUMN()-1,FALSE)-VLOOKUP(FLOOR($B77,10),$B$6:$R$116,COLUMN()-1,FALSE))/10+E76)</f>
        <v>694047.86829300399</v>
      </c>
      <c r="F77" s="21">
        <f>IF(MOD($B77,10)=0,VLOOKUP($B77,'[1]R2 Analysis'!$B$45:$X$58,8,FALSE),(VLOOKUP(CEILING($B77,10),$B$6:$R$116,COLUMN()-1,FALSE)-VLOOKUP(FLOOR($B77,10),$B$6:$R$116,COLUMN()-1,FALSE))/10+F76)</f>
        <v>206617390.324</v>
      </c>
      <c r="G77" s="21">
        <f>IF(MOD($B77,10)=0,VLOOKUP($B77,'[1]R2 Analysis'!$B$45:$X$58,15,FALSE),(VLOOKUP(CEILING($B77,10),$B$6:$R$116,COLUMN()-1,FALSE)-VLOOKUP(FLOOR($B77,10),$B$6:$R$116,COLUMN()-1,FALSE))/10+G76)</f>
        <v>6486209.4167674426</v>
      </c>
      <c r="H77" s="21">
        <f>IF(MOD($B77,10)=0,VLOOKUP($B77,'[1]R2 Analysis'!$B$45:$X$58,22,FALSE),(VLOOKUP(CEILING($B77,10),$B$6:$R$116,COLUMN()-1,FALSE)-VLOOKUP(FLOOR($B77,10),$B$6:$R$116,COLUMN()-1,FALSE))/10+H76)</f>
        <v>1334316.5818981484</v>
      </c>
      <c r="I77" s="21">
        <f>IF(MOD($B77,10)=0,VLOOKUP($B77,'[1]R3 Analysis'!$B$45:$X$58,8,FALSE),(VLOOKUP(CEILING($B77,10),$B$6:$R$116,COLUMN()-1,FALSE)-VLOOKUP(FLOOR($B77,10),$B$6:$R$116,COLUMN()-1,FALSE))/10+I76)</f>
        <v>33772849.957806461</v>
      </c>
      <c r="J77" s="21">
        <f>IF(MOD($B77,10)=0,VLOOKUP($B77,'[1]R3 Analysis'!$B$45:$X$58,15,FALSE),(VLOOKUP(CEILING($B77,10),$B$6:$R$116,COLUMN()-1,FALSE)-VLOOKUP(FLOOR($B77,10),$B$6:$R$116,COLUMN()-1,FALSE))/10+J76)</f>
        <v>2338098.6288000001</v>
      </c>
      <c r="K77" s="21">
        <f>IF(MOD($B77,10)=0,VLOOKUP($B77,'[1]R3 Analysis'!$B$45:$X$58,22,FALSE),(VLOOKUP(CEILING($B77,10),$B$6:$R$116,COLUMN()-1,FALSE)-VLOOKUP(FLOOR($B77,10),$B$6:$R$116,COLUMN()-1,FALSE))/10+K76)</f>
        <v>892414.20536846842</v>
      </c>
      <c r="L77" s="21">
        <f>IF(MOD($B77,10)=0,VLOOKUP($B77,'[1]R4 Analysis'!$B$45:$X$58,8,FALSE),(VLOOKUP(CEILING($B77,10),$B$6:$R$116,COLUMN()-1,FALSE)-VLOOKUP(FLOOR($B77,10),$B$6:$R$116,COLUMN()-1,FALSE))/10+L76)</f>
        <v>21119077.046964422</v>
      </c>
      <c r="M77" s="21">
        <f>IF(MOD($B77,10)=0,VLOOKUP($B77,'[1]R4 Analysis'!$B$45:$X$58,15,FALSE),(VLOOKUP(CEILING($B77,10),$B$6:$R$116,COLUMN()-1,FALSE)-VLOOKUP(FLOOR($B77,10),$B$6:$R$116,COLUMN()-1,FALSE))/10+M76)</f>
        <v>787794.51572904037</v>
      </c>
      <c r="N77" s="21">
        <f>IF(MOD($B77,10)=0,VLOOKUP($B77,'[1]R4 Analysis'!$B$45:$X$58,22,FALSE),(VLOOKUP(CEILING($B77,10),$B$6:$R$116,COLUMN()-1,FALSE)-VLOOKUP(FLOOR($B77,10),$B$6:$R$116,COLUMN()-1,FALSE))/10+N76)</f>
        <v>289073.35279654228</v>
      </c>
      <c r="O77" s="21">
        <f>IF(MOD($B77,10)=0,VLOOKUP($B77,'[1]R5 Analysis'!$B$45:$X$58,8,FALSE),(VLOOKUP(CEILING($B77,10),$B$6:$R$116,COLUMN()-1,FALSE)-VLOOKUP(FLOOR($B77,10),$B$6:$R$116,COLUMN()-1,FALSE))/10+O76)</f>
        <v>47325746.902849995</v>
      </c>
      <c r="P77" s="21">
        <f>IF(MOD($B77,10)=0,VLOOKUP($B77,'[1]R5 Analysis'!$B$45:$X$58,15,FALSE),(VLOOKUP(CEILING($B77,10),$B$6:$R$116,COLUMN()-1,FALSE)-VLOOKUP(FLOOR($B77,10),$B$6:$R$116,COLUMN()-1,FALSE))/10+P76)</f>
        <v>677329.8676844138</v>
      </c>
      <c r="Q77" s="21">
        <f>IF(MOD($B77,10)=0,VLOOKUP($B77,'[1]R5 Analysis'!$B$45:$X$58,22,FALSE),(VLOOKUP(CEILING($B77,10),$B$6:$R$116,COLUMN()-1,FALSE)-VLOOKUP(FLOOR($B77,10),$B$6:$R$116,COLUMN()-1,FALSE))/10+Q76)</f>
        <v>281191.50755816331</v>
      </c>
      <c r="R77" s="21">
        <f>IF(MOD($B77,10)=0,VLOOKUP($B77,'[1]R6 Analysis'!$B$45:$X$58,8,FALSE),(VLOOKUP(CEILING($B77,10),$B$6:$R$116,COLUMN()-1,FALSE)-VLOOKUP(FLOOR($B77,10),$B$6:$R$116,COLUMN()-1,FALSE))/10+R76)</f>
        <v>2687222.1650875001</v>
      </c>
      <c r="S77" s="21">
        <f>IF(MOD($B77,10)=0,VLOOKUP($B77,'[1]R6 Analysis'!$B$45:$X$58,15,FALSE),(VLOOKUP(CEILING($B77,10),$B$6:$T$116,COLUMN()-1,FALSE)-VLOOKUP(FLOOR($B77,10),$B$6:$T$116,COLUMN()-1,FALSE))/10+S76)</f>
        <v>329989.58307000005</v>
      </c>
      <c r="T77" s="21">
        <f>IF(MOD($B77,10)=0,VLOOKUP($B77,'[1]R6 Analysis'!$B$45:$X$58,22,FALSE),(VLOOKUP(CEILING($B77,10),$B$6:$T$116,COLUMN()-1,FALSE)-VLOOKUP(FLOOR($B77,10),$B$6:$T$116,COLUMN()-1,FALSE))/10+T76)</f>
        <v>181346.92503566103</v>
      </c>
      <c r="U77" s="21">
        <f t="shared" si="120"/>
        <v>350334515.32945311</v>
      </c>
      <c r="V77" s="10">
        <f>HLOOKUP(V$5,$AC$1:$AF$3,2,FALSE)*INDEX('Pop and Housing Units'!$J$4:$Q$115,MATCH('Relocation Components'!$B77,'Pop and Housing Units'!$Q$4:$Q$115,0),MATCH('Relocation Components'!V$4,'Pop and Housing Units'!$J$4:$Q$4,0))*HLOOKUP(V$4,$V$1:$AA$2,2,FALSE)*'Number of Hazard Events'!C77*HLOOKUP(V$4,Assumptions!$B$2:$H$3,2,FALSE)</f>
        <v>4808405286.3684731</v>
      </c>
      <c r="W77" s="10">
        <f>HLOOKUP(W$5,$AC$1:$AF$3,2,FALSE)*INDEX('Pop and Housing Units'!$J$4:$Q$115,MATCH('Relocation Components'!$B77,'Pop and Housing Units'!$Q$4:$Q$115,0),MATCH('Relocation Components'!W$4,'Pop and Housing Units'!$J$4:$Q$4,0))*HLOOKUP(W$4,$V$1:$AA$2,2,FALSE)*'Number of Hazard Events'!D77*HLOOKUP(W$4,Assumptions!$B$2:$H$3,2,FALSE)</f>
        <v>1530583769.0178907</v>
      </c>
      <c r="X77" s="10">
        <f>HLOOKUP(X$5,$AC$1:$AF$3,2,FALSE)*INDEX('Pop and Housing Units'!$J$4:$Q$115,MATCH('Relocation Components'!$B77,'Pop and Housing Units'!$Q$4:$Q$115,0),MATCH('Relocation Components'!X$4,'Pop and Housing Units'!$J$4:$Q$4,0))*HLOOKUP(X$4,$V$1:$AA$2,2,FALSE)*'Number of Hazard Events'!E77*HLOOKUP(X$4,Assumptions!$B$2:$H$3,2,FALSE)</f>
        <v>0</v>
      </c>
      <c r="Y77" s="10">
        <f>HLOOKUP(Y$5,$AC$1:$AF$3,2,FALSE)*INDEX('Pop and Housing Units'!$J$4:$Q$115,MATCH('Relocation Components'!$B77,'Pop and Housing Units'!$Q$4:$Q$115,0),MATCH('Relocation Components'!Y$4,'Pop and Housing Units'!$J$4:$Q$4,0))*HLOOKUP(Y$4,$V$1:$AA$2,2,FALSE)*'Number of Hazard Events'!F77*HLOOKUP(Y$4,Assumptions!$B$2:$H$3,2,FALSE)</f>
        <v>5335378038.4278965</v>
      </c>
      <c r="Z77" s="10">
        <f>HLOOKUP(Z$5,$AC$1:$AF$3,2,FALSE)*INDEX('Pop and Housing Units'!$J$4:$Q$115,MATCH('Relocation Components'!$B77,'Pop and Housing Units'!$Q$4:$Q$115,0),MATCH('Relocation Components'!Z$4,'Pop and Housing Units'!$J$4:$Q$4,0))*HLOOKUP(Z$4,$V$1:$AA$2,2,FALSE)*'Number of Hazard Events'!G77*HLOOKUP(Z$4,Assumptions!$B$2:$H$3,2,FALSE)</f>
        <v>1548489272.5832126</v>
      </c>
      <c r="AA77" s="10">
        <f>HLOOKUP(AA$5,$AC$1:$AF$3,2,FALSE)*INDEX('Pop and Housing Units'!$J$4:$Q$115,MATCH('Relocation Components'!$B77,'Pop and Housing Units'!$Q$4:$Q$115,0),MATCH('Relocation Components'!AA$4,'Pop and Housing Units'!$J$4:$Q$4,0))*HLOOKUP(AA$4,$V$1:$AA$2,2,FALSE)*'Number of Hazard Events'!H77*HLOOKUP(AA$4,Assumptions!$B$2:$H$3,2,FALSE)</f>
        <v>0</v>
      </c>
      <c r="AB77" s="10">
        <f>HLOOKUP(AB$5,$AC$1:$AF$3,2,FALSE)*INDEX('Pop and Housing Units'!$J$4:$Q$115,MATCH('Relocation Components'!$B77,'Pop and Housing Units'!$Q$4:$Q$115,0),MATCH('Relocation Components'!AB$4,'Pop and Housing Units'!$J$4:$Q$4,0))*HLOOKUP(AB$4,$V$1:$AA$2,2,FALSE)*'Number of Hazard Events'!I77*HLOOKUP(AB$4,Assumptions!$B$2:$H$3,2,FALSE)</f>
        <v>12579595419.008236</v>
      </c>
      <c r="AC77" s="10">
        <f>HLOOKUP(AC$5,$AC$1:$AF$3,2,FALSE)*INDEX('Pop and Housing Units'!$J$4:$Q$115,MATCH('Relocation Components'!$B77,'Pop and Housing Units'!$Q$4:$Q$115,0),MATCH('Relocation Components'!AC$4,'Pop and Housing Units'!$J$4:$Q$4,0))*HLOOKUP(AC$4,$V$1:$AA$2,2,FALSE)*'Number of Hazard Events'!J77*HLOOKUP(AC$4,Assumptions!$B$2:$H$3,2,FALSE)</f>
        <v>2593834931.9843512</v>
      </c>
      <c r="AD77" s="10">
        <f>HLOOKUP(AD$5,$AC$1:$AF$3,2,FALSE)*INDEX('Pop and Housing Units'!$J$4:$Q$115,MATCH('Relocation Components'!$B77,'Pop and Housing Units'!$Q$4:$Q$115,0),MATCH('Relocation Components'!AD$4,'Pop and Housing Units'!$J$4:$Q$4,0))*HLOOKUP(AD$4,$V$1:$AA$2,2,FALSE)*'Number of Hazard Events'!K77*HLOOKUP(AD$4,Assumptions!$B$2:$H$3,2,FALSE)</f>
        <v>0</v>
      </c>
      <c r="AE77" s="10">
        <f>HLOOKUP(AE$5,$AC$1:$AF$3,2,FALSE)*INDEX('Pop and Housing Units'!$J$4:$Q$115,MATCH('Relocation Components'!$B77,'Pop and Housing Units'!$Q$4:$Q$115,0),MATCH('Relocation Components'!AE$4,'Pop and Housing Units'!$J$4:$Q$4,0))*HLOOKUP(AE$4,$V$1:$AA$2,2,FALSE)*'Number of Hazard Events'!L77*HLOOKUP(AE$4,Assumptions!$B$2:$H$3,2,FALSE)</f>
        <v>116050929.16965984</v>
      </c>
      <c r="AF77" s="10">
        <f>HLOOKUP(AF$5,$AC$1:$AF$3,2,FALSE)*INDEX('Pop and Housing Units'!$J$4:$Q$115,MATCH('Relocation Components'!$B77,'Pop and Housing Units'!$Q$4:$Q$115,0),MATCH('Relocation Components'!AF$4,'Pop and Housing Units'!$J$4:$Q$4,0))*HLOOKUP(AF$4,$V$1:$AA$2,2,FALSE)*'Number of Hazard Events'!M77*HLOOKUP(AF$4,Assumptions!$B$2:$H$3,2,FALSE)</f>
        <v>40047967.505474575</v>
      </c>
      <c r="AG77" s="10">
        <f>HLOOKUP(AG$5,$AC$1:$AF$3,2,FALSE)*INDEX('Pop and Housing Units'!$J$4:$Q$115,MATCH('Relocation Components'!$B77,'Pop and Housing Units'!$Q$4:$Q$115,0),MATCH('Relocation Components'!AG$4,'Pop and Housing Units'!$J$4:$Q$4,0))*HLOOKUP(AG$4,$V$1:$AA$2,2,FALSE)*'Number of Hazard Events'!N77*HLOOKUP(AG$4,Assumptions!$B$2:$H$3,2,FALSE)</f>
        <v>0</v>
      </c>
      <c r="AH77" s="10">
        <f>HLOOKUP(AH$5,$AC$1:$AF$3,2,FALSE)*INDEX('Pop and Housing Units'!$J$4:$Q$115,MATCH('Relocation Components'!$B77,'Pop and Housing Units'!$Q$4:$Q$115,0),MATCH('Relocation Components'!AH$4,'Pop and Housing Units'!$J$4:$Q$4,0))*HLOOKUP(AH$4,$V$1:$AA$2,2,FALSE)*'Number of Hazard Events'!O77*HLOOKUP(AH$4,Assumptions!$B$2:$H$3,2,FALSE)</f>
        <v>120184076.75305055</v>
      </c>
      <c r="AI77" s="10">
        <f>HLOOKUP(AI$5,$AC$1:$AF$3,2,FALSE)*INDEX('Pop and Housing Units'!$J$4:$Q$115,MATCH('Relocation Components'!$B77,'Pop and Housing Units'!$Q$4:$Q$115,0),MATCH('Relocation Components'!AI$4,'Pop and Housing Units'!$J$4:$Q$4,0))*HLOOKUP(AI$4,$V$1:$AA$2,2,FALSE)*'Number of Hazard Events'!P77*HLOOKUP(AI$4,Assumptions!$B$2:$H$3,2,FALSE)</f>
        <v>43147500.660247333</v>
      </c>
      <c r="AJ77" s="10">
        <f>HLOOKUP(AJ$5,$AC$1:$AF$3,2,FALSE)*INDEX('Pop and Housing Units'!$J$4:$Q$115,MATCH('Relocation Components'!$B77,'Pop and Housing Units'!$Q$4:$Q$115,0),MATCH('Relocation Components'!AJ$4,'Pop and Housing Units'!$J$4:$Q$4,0))*HLOOKUP(AJ$4,$V$1:$AA$2,2,FALSE)*'Number of Hazard Events'!Q77*HLOOKUP(AJ$4,Assumptions!$B$2:$H$3,2,FALSE)</f>
        <v>0</v>
      </c>
      <c r="AK77" s="10">
        <f>HLOOKUP(AK$5,$AC$1:$AF$3,2,FALSE)*INDEX('Pop and Housing Units'!$J$4:$Q$115,MATCH('Relocation Components'!$B77,'Pop and Housing Units'!$Q$4:$Q$115,0),MATCH('Relocation Components'!AK$4,'Pop and Housing Units'!$J$4:$Q$4,0))*HLOOKUP(AK$4,$V$1:$AA$2,2,FALSE)*'Number of Hazard Events'!R77*HLOOKUP(AK$4,Assumptions!$B$2:$H$3,2,FALSE)</f>
        <v>23830449.206133679</v>
      </c>
      <c r="AL77" s="10">
        <f>HLOOKUP(AL$5,$AC$1:$AF$3,2,FALSE)*INDEX('Pop and Housing Units'!$J$4:$Q$115,MATCH('Relocation Components'!$B77,'Pop and Housing Units'!$Q$4:$Q$115,0),MATCH('Relocation Components'!AL$4,'Pop and Housing Units'!$J$4:$Q$4,0))*HLOOKUP(AL$4,$V$1:$AA$2,2,FALSE)*'Number of Hazard Events'!S77*HLOOKUP(AL$4,Assumptions!$B$2:$H$3,2,FALSE)</f>
        <v>6720627.7862516269</v>
      </c>
      <c r="AM77" s="10">
        <f>HLOOKUP(AM$5,$AC$1:$AF$3,2,FALSE)*INDEX('Pop and Housing Units'!$J$4:$Q$115,MATCH('Relocation Components'!$B77,'Pop and Housing Units'!$Q$4:$Q$115,0),MATCH('Relocation Components'!AM$4,'Pop and Housing Units'!$J$4:$Q$4,0))*HLOOKUP(AM$4,$V$1:$AA$2,2,FALSE)*'Number of Hazard Events'!T77*HLOOKUP(AM$4,Assumptions!$B$2:$H$3,2,FALSE)</f>
        <v>0</v>
      </c>
      <c r="AN77" s="21">
        <f t="shared" si="82"/>
        <v>28746268268.470879</v>
      </c>
      <c r="AO77" s="21">
        <f t="shared" si="83"/>
        <v>2163782378.8658128</v>
      </c>
      <c r="AP77" s="21">
        <f t="shared" si="84"/>
        <v>688762696.05805087</v>
      </c>
      <c r="AQ77" s="21">
        <f t="shared" si="85"/>
        <v>0</v>
      </c>
      <c r="AR77" s="21">
        <f t="shared" si="86"/>
        <v>2400920117.2925534</v>
      </c>
      <c r="AS77" s="21">
        <f t="shared" si="87"/>
        <v>696820172.66244566</v>
      </c>
      <c r="AT77" s="21">
        <f t="shared" si="88"/>
        <v>0</v>
      </c>
      <c r="AU77" s="21">
        <f t="shared" si="89"/>
        <v>5660817938.5537062</v>
      </c>
      <c r="AV77" s="21">
        <f t="shared" si="90"/>
        <v>1167225719.3929582</v>
      </c>
      <c r="AW77" s="21">
        <f t="shared" si="91"/>
        <v>0</v>
      </c>
      <c r="AX77" s="21">
        <f t="shared" si="92"/>
        <v>52222918.126346931</v>
      </c>
      <c r="AY77" s="21">
        <f t="shared" si="93"/>
        <v>18021585.377463561</v>
      </c>
      <c r="AZ77" s="21">
        <f t="shared" si="94"/>
        <v>0</v>
      </c>
      <c r="BA77" s="21">
        <f t="shared" si="95"/>
        <v>54082834.538872749</v>
      </c>
      <c r="BB77" s="21">
        <f t="shared" si="96"/>
        <v>19416375.297111299</v>
      </c>
      <c r="BC77" s="21">
        <f t="shared" si="97"/>
        <v>0</v>
      </c>
      <c r="BD77" s="21">
        <f t="shared" si="98"/>
        <v>10723702.142760156</v>
      </c>
      <c r="BE77" s="21">
        <f t="shared" si="99"/>
        <v>3024282.5038132323</v>
      </c>
      <c r="BF77" s="21">
        <f t="shared" si="100"/>
        <v>0</v>
      </c>
      <c r="BG77" s="21">
        <f t="shared" si="101"/>
        <v>12935820720.811895</v>
      </c>
      <c r="BI77" s="21">
        <f t="shared" si="102"/>
        <v>6993393724.8934669</v>
      </c>
      <c r="BJ77" s="21">
        <f t="shared" si="103"/>
        <v>2222660821.8965039</v>
      </c>
      <c r="BK77" s="21">
        <f t="shared" si="104"/>
        <v>694047.86829300399</v>
      </c>
      <c r="BL77" s="21">
        <f t="shared" si="105"/>
        <v>7942915546.0444498</v>
      </c>
      <c r="BM77" s="21">
        <f t="shared" si="106"/>
        <v>2251795654.662426</v>
      </c>
      <c r="BN77" s="21">
        <f t="shared" si="107"/>
        <v>1334316.5818981484</v>
      </c>
      <c r="BO77" s="21">
        <f t="shared" si="108"/>
        <v>18274186207.519749</v>
      </c>
      <c r="BP77" s="21">
        <f t="shared" si="109"/>
        <v>3763398750.0061092</v>
      </c>
      <c r="BQ77" s="21">
        <f t="shared" si="110"/>
        <v>892414.20536846842</v>
      </c>
      <c r="BR77" s="21">
        <f t="shared" si="111"/>
        <v>189392924.34297121</v>
      </c>
      <c r="BS77" s="21">
        <f t="shared" si="112"/>
        <v>58857347.398667172</v>
      </c>
      <c r="BT77" s="21">
        <f t="shared" si="113"/>
        <v>289073.35279654228</v>
      </c>
      <c r="BU77" s="21">
        <f t="shared" si="114"/>
        <v>221592658.19477329</v>
      </c>
      <c r="BV77" s="21">
        <f t="shared" si="115"/>
        <v>63241205.825043045</v>
      </c>
      <c r="BW77" s="21">
        <f t="shared" si="116"/>
        <v>281191.50755816331</v>
      </c>
      <c r="BX77" s="21">
        <f t="shared" si="117"/>
        <v>37241373.513981335</v>
      </c>
      <c r="BY77" s="21">
        <f t="shared" si="118"/>
        <v>10074899.873134861</v>
      </c>
      <c r="BZ77" s="21">
        <f t="shared" si="119"/>
        <v>181346.92503566103</v>
      </c>
    </row>
    <row r="78" spans="1:78">
      <c r="A78">
        <f t="shared" si="122"/>
        <v>0.02</v>
      </c>
      <c r="B78" s="18">
        <f t="shared" si="121"/>
        <v>2092</v>
      </c>
      <c r="C78" s="21">
        <f>IF(MOD($B78,10)=0,VLOOKUP($B78,'[1]R1 Analysis'!$B$45:$X$58,23,FALSE),(VLOOKUP(CEILING($B78,10),$B$6:$R$116,COLUMN()-1,FALSE)-VLOOKUP(FLOOR($B78,10),$B$6:$R$116,COLUMN()-1,FALSE))/10+C77)</f>
        <v>21102017.4440469</v>
      </c>
      <c r="D78" s="21">
        <f>IF(MOD($B78,10)=0,VLOOKUP($B78,'[1]R1 Analysis'!$B$45:$X$58,15,FALSE),(VLOOKUP(CEILING($B78,10),$B$6:$R$116,COLUMN()-1,FALSE)-VLOOKUP(FLOOR($B78,10),$B$6:$R$116,COLUMN()-1,FALSE))/10+D77)</f>
        <v>3298244.7056211182</v>
      </c>
      <c r="E78" s="21">
        <f>IF(MOD($B78,10)=0,VLOOKUP($B78,'[1]R1 Analysis'!$B$45:$X$58,22,FALSE),(VLOOKUP(CEILING($B78,10),$B$6:$R$116,COLUMN()-1,FALSE)-VLOOKUP(FLOOR($B78,10),$B$6:$R$116,COLUMN()-1,FALSE))/10+E77)</f>
        <v>690650.20651193406</v>
      </c>
      <c r="F78" s="21">
        <f>IF(MOD($B78,10)=0,VLOOKUP($B78,'[1]R2 Analysis'!$B$45:$X$58,8,FALSE),(VLOOKUP(CEILING($B78,10),$B$6:$R$116,COLUMN()-1,FALSE)-VLOOKUP(FLOOR($B78,10),$B$6:$R$116,COLUMN()-1,FALSE))/10+F77)</f>
        <v>205601985.4232381</v>
      </c>
      <c r="G78" s="21">
        <f>IF(MOD($B78,10)=0,VLOOKUP($B78,'[1]R2 Analysis'!$B$45:$X$58,15,FALSE),(VLOOKUP(CEILING($B78,10),$B$6:$R$116,COLUMN()-1,FALSE)-VLOOKUP(FLOOR($B78,10),$B$6:$R$116,COLUMN()-1,FALSE))/10+G77)</f>
        <v>6454585.9977209307</v>
      </c>
      <c r="H78" s="21">
        <f>IF(MOD($B78,10)=0,VLOOKUP($B78,'[1]R2 Analysis'!$B$45:$X$58,22,FALSE),(VLOOKUP(CEILING($B78,10),$B$6:$R$116,COLUMN()-1,FALSE)-VLOOKUP(FLOOR($B78,10),$B$6:$R$116,COLUMN()-1,FALSE))/10+H77)</f>
        <v>1327790.1313827164</v>
      </c>
      <c r="I78" s="21">
        <f>IF(MOD($B78,10)=0,VLOOKUP($B78,'[1]R3 Analysis'!$B$45:$X$58,8,FALSE),(VLOOKUP(CEILING($B78,10),$B$6:$R$116,COLUMN()-1,FALSE)-VLOOKUP(FLOOR($B78,10),$B$6:$R$116,COLUMN()-1,FALSE))/10+I77)</f>
        <v>33608282.740903236</v>
      </c>
      <c r="J78" s="21">
        <f>IF(MOD($B78,10)=0,VLOOKUP($B78,'[1]R3 Analysis'!$B$45:$X$58,15,FALSE),(VLOOKUP(CEILING($B78,10),$B$6:$R$116,COLUMN()-1,FALSE)-VLOOKUP(FLOOR($B78,10),$B$6:$R$116,COLUMN()-1,FALSE))/10+J77)</f>
        <v>2326679.4936000002</v>
      </c>
      <c r="K78" s="21">
        <f>IF(MOD($B78,10)=0,VLOOKUP($B78,'[1]R3 Analysis'!$B$45:$X$58,22,FALSE),(VLOOKUP(CEILING($B78,10),$B$6:$R$116,COLUMN()-1,FALSE)-VLOOKUP(FLOOR($B78,10),$B$6:$R$116,COLUMN()-1,FALSE))/10+K77)</f>
        <v>888045.59324144141</v>
      </c>
      <c r="L78" s="21">
        <f>IF(MOD($B78,10)=0,VLOOKUP($B78,'[1]R4 Analysis'!$B$45:$X$58,8,FALSE),(VLOOKUP(CEILING($B78,10),$B$6:$R$116,COLUMN()-1,FALSE)-VLOOKUP(FLOOR($B78,10),$B$6:$R$116,COLUMN()-1,FALSE))/10+L77)</f>
        <v>21018487.203919228</v>
      </c>
      <c r="M78" s="21">
        <f>IF(MOD($B78,10)=0,VLOOKUP($B78,'[1]R4 Analysis'!$B$45:$X$58,15,FALSE),(VLOOKUP(CEILING($B78,10),$B$6:$R$116,COLUMN()-1,FALSE)-VLOOKUP(FLOOR($B78,10),$B$6:$R$116,COLUMN()-1,FALSE))/10+M77)</f>
        <v>783911.20395252528</v>
      </c>
      <c r="N78" s="21">
        <f>IF(MOD($B78,10)=0,VLOOKUP($B78,'[1]R4 Analysis'!$B$45:$X$58,22,FALSE),(VLOOKUP(CEILING($B78,10),$B$6:$R$116,COLUMN()-1,FALSE)-VLOOKUP(FLOOR($B78,10),$B$6:$R$116,COLUMN()-1,FALSE))/10+N77)</f>
        <v>287658.18945477705</v>
      </c>
      <c r="O78" s="21">
        <f>IF(MOD($B78,10)=0,VLOOKUP($B78,'[1]R5 Analysis'!$B$45:$X$58,8,FALSE),(VLOOKUP(CEILING($B78,10),$B$6:$R$116,COLUMN()-1,FALSE)-VLOOKUP(FLOOR($B78,10),$B$6:$R$116,COLUMN()-1,FALSE))/10+O77)</f>
        <v>47086593.774199992</v>
      </c>
      <c r="P78" s="21">
        <f>IF(MOD($B78,10)=0,VLOOKUP($B78,'[1]R5 Analysis'!$B$45:$X$58,15,FALSE),(VLOOKUP(CEILING($B78,10),$B$6:$R$116,COLUMN()-1,FALSE)-VLOOKUP(FLOOR($B78,10),$B$6:$R$116,COLUMN()-1,FALSE))/10+P77)</f>
        <v>674045.97248606896</v>
      </c>
      <c r="Q78" s="21">
        <f>IF(MOD($B78,10)=0,VLOOKUP($B78,'[1]R5 Analysis'!$B$45:$X$58,22,FALSE),(VLOOKUP(CEILING($B78,10),$B$6:$R$116,COLUMN()-1,FALSE)-VLOOKUP(FLOOR($B78,10),$B$6:$R$116,COLUMN()-1,FALSE))/10+Q77)</f>
        <v>279815.82356020412</v>
      </c>
      <c r="R78" s="21">
        <f>IF(MOD($B78,10)=0,VLOOKUP($B78,'[1]R6 Analysis'!$B$45:$X$58,8,FALSE),(VLOOKUP(CEILING($B78,10),$B$6:$R$116,COLUMN()-1,FALSE)-VLOOKUP(FLOOR($B78,10),$B$6:$R$116,COLUMN()-1,FALSE))/10+R77)</f>
        <v>2674194.6446750001</v>
      </c>
      <c r="S78" s="21">
        <f>IF(MOD($B78,10)=0,VLOOKUP($B78,'[1]R6 Analysis'!$B$45:$X$58,15,FALSE),(VLOOKUP(CEILING($B78,10),$B$6:$T$116,COLUMN()-1,FALSE)-VLOOKUP(FLOOR($B78,10),$B$6:$T$116,COLUMN()-1,FALSE))/10+S77)</f>
        <v>328390.94624000008</v>
      </c>
      <c r="T78" s="21">
        <f>IF(MOD($B78,10)=0,VLOOKUP($B78,'[1]R6 Analysis'!$B$45:$X$58,22,FALSE),(VLOOKUP(CEILING($B78,10),$B$6:$T$116,COLUMN()-1,FALSE)-VLOOKUP(FLOOR($B78,10),$B$6:$T$116,COLUMN()-1,FALSE))/10+T77)</f>
        <v>180459.6798964068</v>
      </c>
      <c r="U78" s="21">
        <f t="shared" si="120"/>
        <v>348611839.17465067</v>
      </c>
      <c r="V78" s="10">
        <f>HLOOKUP(V$5,$AC$1:$AF$3,2,FALSE)*INDEX('Pop and Housing Units'!$J$4:$Q$115,MATCH('Relocation Components'!$B78,'Pop and Housing Units'!$Q$4:$Q$115,0),MATCH('Relocation Components'!V$4,'Pop and Housing Units'!$J$4:$Q$4,0))*HLOOKUP(V$4,$V$1:$AA$2,2,FALSE)*'Number of Hazard Events'!C78*HLOOKUP(V$4,Assumptions!$B$2:$H$3,2,FALSE)</f>
        <v>4997038469.8747778</v>
      </c>
      <c r="W78" s="10">
        <f>HLOOKUP(W$5,$AC$1:$AF$3,2,FALSE)*INDEX('Pop and Housing Units'!$J$4:$Q$115,MATCH('Relocation Components'!$B78,'Pop and Housing Units'!$Q$4:$Q$115,0),MATCH('Relocation Components'!W$4,'Pop and Housing Units'!$J$4:$Q$4,0))*HLOOKUP(W$4,$V$1:$AA$2,2,FALSE)*'Number of Hazard Events'!D78*HLOOKUP(W$4,Assumptions!$B$2:$H$3,2,FALSE)</f>
        <v>1590714770.8712244</v>
      </c>
      <c r="X78" s="10">
        <f>HLOOKUP(X$5,$AC$1:$AF$3,2,FALSE)*INDEX('Pop and Housing Units'!$J$4:$Q$115,MATCH('Relocation Components'!$B78,'Pop and Housing Units'!$Q$4:$Q$115,0),MATCH('Relocation Components'!X$4,'Pop and Housing Units'!$J$4:$Q$4,0))*HLOOKUP(X$4,$V$1:$AA$2,2,FALSE)*'Number of Hazard Events'!E78*HLOOKUP(X$4,Assumptions!$B$2:$H$3,2,FALSE)</f>
        <v>0</v>
      </c>
      <c r="Y78" s="10">
        <f>HLOOKUP(Y$5,$AC$1:$AF$3,2,FALSE)*INDEX('Pop and Housing Units'!$J$4:$Q$115,MATCH('Relocation Components'!$B78,'Pop and Housing Units'!$Q$4:$Q$115,0),MATCH('Relocation Components'!Y$4,'Pop and Housing Units'!$J$4:$Q$4,0))*HLOOKUP(Y$4,$V$1:$AA$2,2,FALSE)*'Number of Hazard Events'!F78*HLOOKUP(Y$4,Assumptions!$B$2:$H$3,2,FALSE)</f>
        <v>5534555729.8378944</v>
      </c>
      <c r="Z78" s="10">
        <f>HLOOKUP(Z$5,$AC$1:$AF$3,2,FALSE)*INDEX('Pop and Housing Units'!$J$4:$Q$115,MATCH('Relocation Components'!$B78,'Pop and Housing Units'!$Q$4:$Q$115,0),MATCH('Relocation Components'!Z$4,'Pop and Housing Units'!$J$4:$Q$4,0))*HLOOKUP(Z$4,$V$1:$AA$2,2,FALSE)*'Number of Hazard Events'!G78*HLOOKUP(Z$4,Assumptions!$B$2:$H$3,2,FALSE)</f>
        <v>1606359558.9854779</v>
      </c>
      <c r="AA78" s="10">
        <f>HLOOKUP(AA$5,$AC$1:$AF$3,2,FALSE)*INDEX('Pop and Housing Units'!$J$4:$Q$115,MATCH('Relocation Components'!$B78,'Pop and Housing Units'!$Q$4:$Q$115,0),MATCH('Relocation Components'!AA$4,'Pop and Housing Units'!$J$4:$Q$4,0))*HLOOKUP(AA$4,$V$1:$AA$2,2,FALSE)*'Number of Hazard Events'!H78*HLOOKUP(AA$4,Assumptions!$B$2:$H$3,2,FALSE)</f>
        <v>0</v>
      </c>
      <c r="AB78" s="10">
        <f>HLOOKUP(AB$5,$AC$1:$AF$3,2,FALSE)*INDEX('Pop and Housing Units'!$J$4:$Q$115,MATCH('Relocation Components'!$B78,'Pop and Housing Units'!$Q$4:$Q$115,0),MATCH('Relocation Components'!AB$4,'Pop and Housing Units'!$J$4:$Q$4,0))*HLOOKUP(AB$4,$V$1:$AA$2,2,FALSE)*'Number of Hazard Events'!I78*HLOOKUP(AB$4,Assumptions!$B$2:$H$3,2,FALSE)</f>
        <v>13072766487.483128</v>
      </c>
      <c r="AC78" s="10">
        <f>HLOOKUP(AC$5,$AC$1:$AF$3,2,FALSE)*INDEX('Pop and Housing Units'!$J$4:$Q$115,MATCH('Relocation Components'!$B78,'Pop and Housing Units'!$Q$4:$Q$115,0),MATCH('Relocation Components'!AC$4,'Pop and Housing Units'!$J$4:$Q$4,0))*HLOOKUP(AC$4,$V$1:$AA$2,2,FALSE)*'Number of Hazard Events'!J78*HLOOKUP(AC$4,Assumptions!$B$2:$H$3,2,FALSE)</f>
        <v>2695493494.7912707</v>
      </c>
      <c r="AD78" s="10">
        <f>HLOOKUP(AD$5,$AC$1:$AF$3,2,FALSE)*INDEX('Pop and Housing Units'!$J$4:$Q$115,MATCH('Relocation Components'!$B78,'Pop and Housing Units'!$Q$4:$Q$115,0),MATCH('Relocation Components'!AD$4,'Pop and Housing Units'!$J$4:$Q$4,0))*HLOOKUP(AD$4,$V$1:$AA$2,2,FALSE)*'Number of Hazard Events'!K78*HLOOKUP(AD$4,Assumptions!$B$2:$H$3,2,FALSE)</f>
        <v>0</v>
      </c>
      <c r="AE78" s="10">
        <f>HLOOKUP(AE$5,$AC$1:$AF$3,2,FALSE)*INDEX('Pop and Housing Units'!$J$4:$Q$115,MATCH('Relocation Components'!$B78,'Pop and Housing Units'!$Q$4:$Q$115,0),MATCH('Relocation Components'!AE$4,'Pop and Housing Units'!$J$4:$Q$4,0))*HLOOKUP(AE$4,$V$1:$AA$2,2,FALSE)*'Number of Hazard Events'!L78*HLOOKUP(AE$4,Assumptions!$B$2:$H$3,2,FALSE)</f>
        <v>116116480.82019719</v>
      </c>
      <c r="AF78" s="10">
        <f>HLOOKUP(AF$5,$AC$1:$AF$3,2,FALSE)*INDEX('Pop and Housing Units'!$J$4:$Q$115,MATCH('Relocation Components'!$B78,'Pop and Housing Units'!$Q$4:$Q$115,0),MATCH('Relocation Components'!AF$4,'Pop and Housing Units'!$J$4:$Q$4,0))*HLOOKUP(AF$4,$V$1:$AA$2,2,FALSE)*'Number of Hazard Events'!M78*HLOOKUP(AF$4,Assumptions!$B$2:$H$3,2,FALSE)</f>
        <v>40063890.602046147</v>
      </c>
      <c r="AG78" s="10">
        <f>HLOOKUP(AG$5,$AC$1:$AF$3,2,FALSE)*INDEX('Pop and Housing Units'!$J$4:$Q$115,MATCH('Relocation Components'!$B78,'Pop and Housing Units'!$Q$4:$Q$115,0),MATCH('Relocation Components'!AG$4,'Pop and Housing Units'!$J$4:$Q$4,0))*HLOOKUP(AG$4,$V$1:$AA$2,2,FALSE)*'Number of Hazard Events'!N78*HLOOKUP(AG$4,Assumptions!$B$2:$H$3,2,FALSE)</f>
        <v>0</v>
      </c>
      <c r="AH78" s="10">
        <f>HLOOKUP(AH$5,$AC$1:$AF$3,2,FALSE)*INDEX('Pop and Housing Units'!$J$4:$Q$115,MATCH('Relocation Components'!$B78,'Pop and Housing Units'!$Q$4:$Q$115,0),MATCH('Relocation Components'!AH$4,'Pop and Housing Units'!$J$4:$Q$4,0))*HLOOKUP(AH$4,$V$1:$AA$2,2,FALSE)*'Number of Hazard Events'!O78*HLOOKUP(AH$4,Assumptions!$B$2:$H$3,2,FALSE)</f>
        <v>120257575.58943751</v>
      </c>
      <c r="AI78" s="10">
        <f>HLOOKUP(AI$5,$AC$1:$AF$3,2,FALSE)*INDEX('Pop and Housing Units'!$J$4:$Q$115,MATCH('Relocation Components'!$B78,'Pop and Housing Units'!$Q$4:$Q$115,0),MATCH('Relocation Components'!AI$4,'Pop and Housing Units'!$J$4:$Q$4,0))*HLOOKUP(AI$4,$V$1:$AA$2,2,FALSE)*'Number of Hazard Events'!P78*HLOOKUP(AI$4,Assumptions!$B$2:$H$3,2,FALSE)</f>
        <v>43182785.184852757</v>
      </c>
      <c r="AJ78" s="10">
        <f>HLOOKUP(AJ$5,$AC$1:$AF$3,2,FALSE)*INDEX('Pop and Housing Units'!$J$4:$Q$115,MATCH('Relocation Components'!$B78,'Pop and Housing Units'!$Q$4:$Q$115,0),MATCH('Relocation Components'!AJ$4,'Pop and Housing Units'!$J$4:$Q$4,0))*HLOOKUP(AJ$4,$V$1:$AA$2,2,FALSE)*'Number of Hazard Events'!Q78*HLOOKUP(AJ$4,Assumptions!$B$2:$H$3,2,FALSE)</f>
        <v>0</v>
      </c>
      <c r="AK78" s="10">
        <f>HLOOKUP(AK$5,$AC$1:$AF$3,2,FALSE)*INDEX('Pop and Housing Units'!$J$4:$Q$115,MATCH('Relocation Components'!$B78,'Pop and Housing Units'!$Q$4:$Q$115,0),MATCH('Relocation Components'!AK$4,'Pop and Housing Units'!$J$4:$Q$4,0))*HLOOKUP(AK$4,$V$1:$AA$2,2,FALSE)*'Number of Hazard Events'!R78*HLOOKUP(AK$4,Assumptions!$B$2:$H$3,2,FALSE)</f>
        <v>23951825.745996002</v>
      </c>
      <c r="AL78" s="10">
        <f>HLOOKUP(AL$5,$AC$1:$AF$3,2,FALSE)*INDEX('Pop and Housing Units'!$J$4:$Q$115,MATCH('Relocation Components'!$B78,'Pop and Housing Units'!$Q$4:$Q$115,0),MATCH('Relocation Components'!AL$4,'Pop and Housing Units'!$J$4:$Q$4,0))*HLOOKUP(AL$4,$V$1:$AA$2,2,FALSE)*'Number of Hazard Events'!S78*HLOOKUP(AL$4,Assumptions!$B$2:$H$3,2,FALSE)</f>
        <v>6754881.5921391733</v>
      </c>
      <c r="AM78" s="10">
        <f>HLOOKUP(AM$5,$AC$1:$AF$3,2,FALSE)*INDEX('Pop and Housing Units'!$J$4:$Q$115,MATCH('Relocation Components'!$B78,'Pop and Housing Units'!$Q$4:$Q$115,0),MATCH('Relocation Components'!AM$4,'Pop and Housing Units'!$J$4:$Q$4,0))*HLOOKUP(AM$4,$V$1:$AA$2,2,FALSE)*'Number of Hazard Events'!T78*HLOOKUP(AM$4,Assumptions!$B$2:$H$3,2,FALSE)</f>
        <v>0</v>
      </c>
      <c r="AN78" s="21">
        <f t="shared" si="82"/>
        <v>29847255951.378445</v>
      </c>
      <c r="AO78" s="21">
        <f t="shared" si="83"/>
        <v>2248667311.4436502</v>
      </c>
      <c r="AP78" s="21">
        <f t="shared" si="84"/>
        <v>715821646.89205098</v>
      </c>
      <c r="AQ78" s="21">
        <f t="shared" si="85"/>
        <v>0</v>
      </c>
      <c r="AR78" s="21">
        <f t="shared" si="86"/>
        <v>2490550078.4270525</v>
      </c>
      <c r="AS78" s="21">
        <f t="shared" si="87"/>
        <v>722861801.54346514</v>
      </c>
      <c r="AT78" s="21">
        <f t="shared" si="88"/>
        <v>0</v>
      </c>
      <c r="AU78" s="21">
        <f t="shared" si="89"/>
        <v>5882744919.3674078</v>
      </c>
      <c r="AV78" s="21">
        <f t="shared" si="90"/>
        <v>1212972072.6560719</v>
      </c>
      <c r="AW78" s="21">
        <f t="shared" si="91"/>
        <v>0</v>
      </c>
      <c r="AX78" s="21">
        <f t="shared" si="92"/>
        <v>52252416.369088739</v>
      </c>
      <c r="AY78" s="21">
        <f t="shared" si="93"/>
        <v>18028750.770920768</v>
      </c>
      <c r="AZ78" s="21">
        <f t="shared" si="94"/>
        <v>0</v>
      </c>
      <c r="BA78" s="21">
        <f t="shared" si="95"/>
        <v>54115909.015246883</v>
      </c>
      <c r="BB78" s="21">
        <f t="shared" si="96"/>
        <v>19432253.333183739</v>
      </c>
      <c r="BC78" s="21">
        <f t="shared" si="97"/>
        <v>0</v>
      </c>
      <c r="BD78" s="21">
        <f t="shared" si="98"/>
        <v>10778321.5856982</v>
      </c>
      <c r="BE78" s="21">
        <f t="shared" si="99"/>
        <v>3039696.716462628</v>
      </c>
      <c r="BF78" s="21">
        <f t="shared" si="100"/>
        <v>0</v>
      </c>
      <c r="BG78" s="21">
        <f t="shared" si="101"/>
        <v>13431265178.120302</v>
      </c>
      <c r="BI78" s="21">
        <f t="shared" si="102"/>
        <v>7266807798.762475</v>
      </c>
      <c r="BJ78" s="21">
        <f t="shared" si="103"/>
        <v>2309834662.4688964</v>
      </c>
      <c r="BK78" s="21">
        <f t="shared" si="104"/>
        <v>690650.20651193406</v>
      </c>
      <c r="BL78" s="21">
        <f t="shared" si="105"/>
        <v>8230707793.6881847</v>
      </c>
      <c r="BM78" s="21">
        <f t="shared" si="106"/>
        <v>2335675946.5266638</v>
      </c>
      <c r="BN78" s="21">
        <f t="shared" si="107"/>
        <v>1327790.1313827164</v>
      </c>
      <c r="BO78" s="21">
        <f t="shared" si="108"/>
        <v>18989119689.591438</v>
      </c>
      <c r="BP78" s="21">
        <f t="shared" si="109"/>
        <v>3910792246.9409428</v>
      </c>
      <c r="BQ78" s="21">
        <f t="shared" si="110"/>
        <v>888045.59324144141</v>
      </c>
      <c r="BR78" s="21">
        <f t="shared" si="111"/>
        <v>189387384.39320517</v>
      </c>
      <c r="BS78" s="21">
        <f t="shared" si="112"/>
        <v>58876552.576919444</v>
      </c>
      <c r="BT78" s="21">
        <f t="shared" si="113"/>
        <v>287658.18945477705</v>
      </c>
      <c r="BU78" s="21">
        <f t="shared" si="114"/>
        <v>221460078.3788844</v>
      </c>
      <c r="BV78" s="21">
        <f t="shared" si="115"/>
        <v>63289084.490522571</v>
      </c>
      <c r="BW78" s="21">
        <f t="shared" si="116"/>
        <v>279815.82356020412</v>
      </c>
      <c r="BX78" s="21">
        <f t="shared" si="117"/>
        <v>37404341.976369202</v>
      </c>
      <c r="BY78" s="21">
        <f t="shared" si="118"/>
        <v>10122969.254841801</v>
      </c>
      <c r="BZ78" s="21">
        <f t="shared" si="119"/>
        <v>180459.6798964068</v>
      </c>
    </row>
    <row r="79" spans="1:78">
      <c r="A79">
        <f t="shared" si="122"/>
        <v>0.02</v>
      </c>
      <c r="B79" s="18">
        <f t="shared" si="121"/>
        <v>2093</v>
      </c>
      <c r="C79" s="21">
        <f>IF(MOD($B79,10)=0,VLOOKUP($B79,'[1]R1 Analysis'!$B$45:$X$58,23,FALSE),(VLOOKUP(CEILING($B79,10),$B$6:$R$116,COLUMN()-1,FALSE)-VLOOKUP(FLOOR($B79,10),$B$6:$R$116,COLUMN()-1,FALSE))/10+C78)</f>
        <v>20997975.228912272</v>
      </c>
      <c r="D79" s="21">
        <f>IF(MOD($B79,10)=0,VLOOKUP($B79,'[1]R1 Analysis'!$B$45:$X$58,15,FALSE),(VLOOKUP(CEILING($B79,10),$B$6:$R$116,COLUMN()-1,FALSE)-VLOOKUP(FLOOR($B79,10),$B$6:$R$116,COLUMN()-1,FALSE))/10+D78)</f>
        <v>3282132.5906798658</v>
      </c>
      <c r="E79" s="21">
        <f>IF(MOD($B79,10)=0,VLOOKUP($B79,'[1]R1 Analysis'!$B$45:$X$58,22,FALSE),(VLOOKUP(CEILING($B79,10),$B$6:$R$116,COLUMN()-1,FALSE)-VLOOKUP(FLOOR($B79,10),$B$6:$R$116,COLUMN()-1,FALSE))/10+E78)</f>
        <v>687252.54473086412</v>
      </c>
      <c r="F79" s="21">
        <f>IF(MOD($B79,10)=0,VLOOKUP($B79,'[1]R2 Analysis'!$B$45:$X$58,8,FALSE),(VLOOKUP(CEILING($B79,10),$B$6:$R$116,COLUMN()-1,FALSE)-VLOOKUP(FLOOR($B79,10),$B$6:$R$116,COLUMN()-1,FALSE))/10+F78)</f>
        <v>204586580.5224762</v>
      </c>
      <c r="G79" s="21">
        <f>IF(MOD($B79,10)=0,VLOOKUP($B79,'[1]R2 Analysis'!$B$45:$X$58,15,FALSE),(VLOOKUP(CEILING($B79,10),$B$6:$R$116,COLUMN()-1,FALSE)-VLOOKUP(FLOOR($B79,10),$B$6:$R$116,COLUMN()-1,FALSE))/10+G78)</f>
        <v>6422962.5786744189</v>
      </c>
      <c r="H79" s="21">
        <f>IF(MOD($B79,10)=0,VLOOKUP($B79,'[1]R2 Analysis'!$B$45:$X$58,22,FALSE),(VLOOKUP(CEILING($B79,10),$B$6:$R$116,COLUMN()-1,FALSE)-VLOOKUP(FLOOR($B79,10),$B$6:$R$116,COLUMN()-1,FALSE))/10+H78)</f>
        <v>1321263.6808672843</v>
      </c>
      <c r="I79" s="21">
        <f>IF(MOD($B79,10)=0,VLOOKUP($B79,'[1]R3 Analysis'!$B$45:$X$58,8,FALSE),(VLOOKUP(CEILING($B79,10),$B$6:$R$116,COLUMN()-1,FALSE)-VLOOKUP(FLOOR($B79,10),$B$6:$R$116,COLUMN()-1,FALSE))/10+I78)</f>
        <v>33443715.524000011</v>
      </c>
      <c r="J79" s="21">
        <f>IF(MOD($B79,10)=0,VLOOKUP($B79,'[1]R3 Analysis'!$B$45:$X$58,15,FALSE),(VLOOKUP(CEILING($B79,10),$B$6:$R$116,COLUMN()-1,FALSE)-VLOOKUP(FLOOR($B79,10),$B$6:$R$116,COLUMN()-1,FALSE))/10+J78)</f>
        <v>2315260.3584000003</v>
      </c>
      <c r="K79" s="21">
        <f>IF(MOD($B79,10)=0,VLOOKUP($B79,'[1]R3 Analysis'!$B$45:$X$58,22,FALSE),(VLOOKUP(CEILING($B79,10),$B$6:$R$116,COLUMN()-1,FALSE)-VLOOKUP(FLOOR($B79,10),$B$6:$R$116,COLUMN()-1,FALSE))/10+K78)</f>
        <v>883676.9811144144</v>
      </c>
      <c r="L79" s="21">
        <f>IF(MOD($B79,10)=0,VLOOKUP($B79,'[1]R4 Analysis'!$B$45:$X$58,8,FALSE),(VLOOKUP(CEILING($B79,10),$B$6:$R$116,COLUMN()-1,FALSE)-VLOOKUP(FLOOR($B79,10),$B$6:$R$116,COLUMN()-1,FALSE))/10+L78)</f>
        <v>20917897.360874034</v>
      </c>
      <c r="M79" s="21">
        <f>IF(MOD($B79,10)=0,VLOOKUP($B79,'[1]R4 Analysis'!$B$45:$X$58,15,FALSE),(VLOOKUP(CEILING($B79,10),$B$6:$R$116,COLUMN()-1,FALSE)-VLOOKUP(FLOOR($B79,10),$B$6:$R$116,COLUMN()-1,FALSE))/10+M78)</f>
        <v>780027.89217601018</v>
      </c>
      <c r="N79" s="21">
        <f>IF(MOD($B79,10)=0,VLOOKUP($B79,'[1]R4 Analysis'!$B$45:$X$58,22,FALSE),(VLOOKUP(CEILING($B79,10),$B$6:$R$116,COLUMN()-1,FALSE)-VLOOKUP(FLOOR($B79,10),$B$6:$R$116,COLUMN()-1,FALSE))/10+N78)</f>
        <v>286243.02611301182</v>
      </c>
      <c r="O79" s="21">
        <f>IF(MOD($B79,10)=0,VLOOKUP($B79,'[1]R5 Analysis'!$B$45:$X$58,8,FALSE),(VLOOKUP(CEILING($B79,10),$B$6:$R$116,COLUMN()-1,FALSE)-VLOOKUP(FLOOR($B79,10),$B$6:$R$116,COLUMN()-1,FALSE))/10+O78)</f>
        <v>46847440.64554999</v>
      </c>
      <c r="P79" s="21">
        <f>IF(MOD($B79,10)=0,VLOOKUP($B79,'[1]R5 Analysis'!$B$45:$X$58,15,FALSE),(VLOOKUP(CEILING($B79,10),$B$6:$R$116,COLUMN()-1,FALSE)-VLOOKUP(FLOOR($B79,10),$B$6:$R$116,COLUMN()-1,FALSE))/10+P78)</f>
        <v>670762.07728772413</v>
      </c>
      <c r="Q79" s="21">
        <f>IF(MOD($B79,10)=0,VLOOKUP($B79,'[1]R5 Analysis'!$B$45:$X$58,22,FALSE),(VLOOKUP(CEILING($B79,10),$B$6:$R$116,COLUMN()-1,FALSE)-VLOOKUP(FLOOR($B79,10),$B$6:$R$116,COLUMN()-1,FALSE))/10+Q78)</f>
        <v>278440.13956224493</v>
      </c>
      <c r="R79" s="21">
        <f>IF(MOD($B79,10)=0,VLOOKUP($B79,'[1]R6 Analysis'!$B$45:$X$58,8,FALSE),(VLOOKUP(CEILING($B79,10),$B$6:$R$116,COLUMN()-1,FALSE)-VLOOKUP(FLOOR($B79,10),$B$6:$R$116,COLUMN()-1,FALSE))/10+R78)</f>
        <v>2661167.1242625001</v>
      </c>
      <c r="S79" s="21">
        <f>IF(MOD($B79,10)=0,VLOOKUP($B79,'[1]R6 Analysis'!$B$45:$X$58,15,FALSE),(VLOOKUP(CEILING($B79,10),$B$6:$T$116,COLUMN()-1,FALSE)-VLOOKUP(FLOOR($B79,10),$B$6:$T$116,COLUMN()-1,FALSE))/10+S78)</f>
        <v>326792.3094100001</v>
      </c>
      <c r="T79" s="21">
        <f>IF(MOD($B79,10)=0,VLOOKUP($B79,'[1]R6 Analysis'!$B$45:$X$58,22,FALSE),(VLOOKUP(CEILING($B79,10),$B$6:$T$116,COLUMN()-1,FALSE)-VLOOKUP(FLOOR($B79,10),$B$6:$T$116,COLUMN()-1,FALSE))/10+T78)</f>
        <v>179572.43475715257</v>
      </c>
      <c r="U79" s="21">
        <f t="shared" si="120"/>
        <v>346889163.01984805</v>
      </c>
      <c r="V79" s="10">
        <f>HLOOKUP(V$5,$AC$1:$AF$3,2,FALSE)*INDEX('Pop and Housing Units'!$J$4:$Q$115,MATCH('Relocation Components'!$B79,'Pop and Housing Units'!$Q$4:$Q$115,0),MATCH('Relocation Components'!V$4,'Pop and Housing Units'!$J$4:$Q$4,0))*HLOOKUP(V$4,$V$1:$AA$2,2,FALSE)*'Number of Hazard Events'!C79*HLOOKUP(V$4,Assumptions!$B$2:$H$3,2,FALSE)</f>
        <v>5194135500.3878479</v>
      </c>
      <c r="W79" s="10">
        <f>HLOOKUP(W$5,$AC$1:$AF$3,2,FALSE)*INDEX('Pop and Housing Units'!$J$4:$Q$115,MATCH('Relocation Components'!$B79,'Pop and Housing Units'!$Q$4:$Q$115,0),MATCH('Relocation Components'!W$4,'Pop and Housing Units'!$J$4:$Q$4,0))*HLOOKUP(W$4,$V$1:$AA$2,2,FALSE)*'Number of Hazard Events'!D79*HLOOKUP(W$4,Assumptions!$B$2:$H$3,2,FALSE)</f>
        <v>1653547640.9122188</v>
      </c>
      <c r="X79" s="10">
        <f>HLOOKUP(X$5,$AC$1:$AF$3,2,FALSE)*INDEX('Pop and Housing Units'!$J$4:$Q$115,MATCH('Relocation Components'!$B79,'Pop and Housing Units'!$Q$4:$Q$115,0),MATCH('Relocation Components'!X$4,'Pop and Housing Units'!$J$4:$Q$4,0))*HLOOKUP(X$4,$V$1:$AA$2,2,FALSE)*'Number of Hazard Events'!E79*HLOOKUP(X$4,Assumptions!$B$2:$H$3,2,FALSE)</f>
        <v>0</v>
      </c>
      <c r="Y79" s="10">
        <f>HLOOKUP(Y$5,$AC$1:$AF$3,2,FALSE)*INDEX('Pop and Housing Units'!$J$4:$Q$115,MATCH('Relocation Components'!$B79,'Pop and Housing Units'!$Q$4:$Q$115,0),MATCH('Relocation Components'!Y$4,'Pop and Housing Units'!$J$4:$Q$4,0))*HLOOKUP(Y$4,$V$1:$AA$2,2,FALSE)*'Number of Hazard Events'!F79*HLOOKUP(Y$4,Assumptions!$B$2:$H$3,2,FALSE)</f>
        <v>5742721096.5919876</v>
      </c>
      <c r="Z79" s="10">
        <f>HLOOKUP(Z$5,$AC$1:$AF$3,2,FALSE)*INDEX('Pop and Housing Units'!$J$4:$Q$115,MATCH('Relocation Components'!$B79,'Pop and Housing Units'!$Q$4:$Q$115,0),MATCH('Relocation Components'!Z$4,'Pop and Housing Units'!$J$4:$Q$4,0))*HLOOKUP(Z$4,$V$1:$AA$2,2,FALSE)*'Number of Hazard Events'!G79*HLOOKUP(Z$4,Assumptions!$B$2:$H$3,2,FALSE)</f>
        <v>1666843717.9129181</v>
      </c>
      <c r="AA79" s="10">
        <f>HLOOKUP(AA$5,$AC$1:$AF$3,2,FALSE)*INDEX('Pop and Housing Units'!$J$4:$Q$115,MATCH('Relocation Components'!$B79,'Pop and Housing Units'!$Q$4:$Q$115,0),MATCH('Relocation Components'!AA$4,'Pop and Housing Units'!$J$4:$Q$4,0))*HLOOKUP(AA$4,$V$1:$AA$2,2,FALSE)*'Number of Hazard Events'!H79*HLOOKUP(AA$4,Assumptions!$B$2:$H$3,2,FALSE)</f>
        <v>0</v>
      </c>
      <c r="AB79" s="10">
        <f>HLOOKUP(AB$5,$AC$1:$AF$3,2,FALSE)*INDEX('Pop and Housing Units'!$J$4:$Q$115,MATCH('Relocation Components'!$B79,'Pop and Housing Units'!$Q$4:$Q$115,0),MATCH('Relocation Components'!AB$4,'Pop and Housing Units'!$J$4:$Q$4,0))*HLOOKUP(AB$4,$V$1:$AA$2,2,FALSE)*'Number of Hazard Events'!I79*HLOOKUP(AB$4,Assumptions!$B$2:$H$3,2,FALSE)</f>
        <v>13588095179.153961</v>
      </c>
      <c r="AC79" s="10">
        <f>HLOOKUP(AC$5,$AC$1:$AF$3,2,FALSE)*INDEX('Pop and Housing Units'!$J$4:$Q$115,MATCH('Relocation Components'!$B79,'Pop and Housing Units'!$Q$4:$Q$115,0),MATCH('Relocation Components'!AC$4,'Pop and Housing Units'!$J$4:$Q$4,0))*HLOOKUP(AC$4,$V$1:$AA$2,2,FALSE)*'Number of Hazard Events'!J79*HLOOKUP(AC$4,Assumptions!$B$2:$H$3,2,FALSE)</f>
        <v>2801718126.8247895</v>
      </c>
      <c r="AD79" s="10">
        <f>HLOOKUP(AD$5,$AC$1:$AF$3,2,FALSE)*INDEX('Pop and Housing Units'!$J$4:$Q$115,MATCH('Relocation Components'!$B79,'Pop and Housing Units'!$Q$4:$Q$115,0),MATCH('Relocation Components'!AD$4,'Pop and Housing Units'!$J$4:$Q$4,0))*HLOOKUP(AD$4,$V$1:$AA$2,2,FALSE)*'Number of Hazard Events'!K79*HLOOKUP(AD$4,Assumptions!$B$2:$H$3,2,FALSE)</f>
        <v>0</v>
      </c>
      <c r="AE79" s="10">
        <f>HLOOKUP(AE$5,$AC$1:$AF$3,2,FALSE)*INDEX('Pop and Housing Units'!$J$4:$Q$115,MATCH('Relocation Components'!$B79,'Pop and Housing Units'!$Q$4:$Q$115,0),MATCH('Relocation Components'!AE$4,'Pop and Housing Units'!$J$4:$Q$4,0))*HLOOKUP(AE$4,$V$1:$AA$2,2,FALSE)*'Number of Hazard Events'!L79*HLOOKUP(AE$4,Assumptions!$B$2:$H$3,2,FALSE)</f>
        <v>116176114.37150234</v>
      </c>
      <c r="AF79" s="10">
        <f>HLOOKUP(AF$5,$AC$1:$AF$3,2,FALSE)*INDEX('Pop and Housing Units'!$J$4:$Q$115,MATCH('Relocation Components'!$B79,'Pop and Housing Units'!$Q$4:$Q$115,0),MATCH('Relocation Components'!AF$4,'Pop and Housing Units'!$J$4:$Q$4,0))*HLOOKUP(AF$4,$V$1:$AA$2,2,FALSE)*'Number of Hazard Events'!M79*HLOOKUP(AF$4,Assumptions!$B$2:$H$3,2,FALSE)</f>
        <v>40077700.09174908</v>
      </c>
      <c r="AG79" s="10">
        <f>HLOOKUP(AG$5,$AC$1:$AF$3,2,FALSE)*INDEX('Pop and Housing Units'!$J$4:$Q$115,MATCH('Relocation Components'!$B79,'Pop and Housing Units'!$Q$4:$Q$115,0),MATCH('Relocation Components'!AG$4,'Pop and Housing Units'!$J$4:$Q$4,0))*HLOOKUP(AG$4,$V$1:$AA$2,2,FALSE)*'Number of Hazard Events'!N79*HLOOKUP(AG$4,Assumptions!$B$2:$H$3,2,FALSE)</f>
        <v>0</v>
      </c>
      <c r="AH79" s="10">
        <f>HLOOKUP(AH$5,$AC$1:$AF$3,2,FALSE)*INDEX('Pop and Housing Units'!$J$4:$Q$115,MATCH('Relocation Components'!$B79,'Pop and Housing Units'!$Q$4:$Q$115,0),MATCH('Relocation Components'!AH$4,'Pop and Housing Units'!$J$4:$Q$4,0))*HLOOKUP(AH$4,$V$1:$AA$2,2,FALSE)*'Number of Hazard Events'!O79*HLOOKUP(AH$4,Assumptions!$B$2:$H$3,2,FALSE)</f>
        <v>120324158.54609995</v>
      </c>
      <c r="AI79" s="10">
        <f>HLOOKUP(AI$5,$AC$1:$AF$3,2,FALSE)*INDEX('Pop and Housing Units'!$J$4:$Q$115,MATCH('Relocation Components'!$B79,'Pop and Housing Units'!$Q$4:$Q$115,0),MATCH('Relocation Components'!AI$4,'Pop and Housing Units'!$J$4:$Q$4,0))*HLOOKUP(AI$4,$V$1:$AA$2,2,FALSE)*'Number of Hazard Events'!P79*HLOOKUP(AI$4,Assumptions!$B$2:$H$3,2,FALSE)</f>
        <v>43215687.573108621</v>
      </c>
      <c r="AJ79" s="10">
        <f>HLOOKUP(AJ$5,$AC$1:$AF$3,2,FALSE)*INDEX('Pop and Housing Units'!$J$4:$Q$115,MATCH('Relocation Components'!$B79,'Pop and Housing Units'!$Q$4:$Q$115,0),MATCH('Relocation Components'!AJ$4,'Pop and Housing Units'!$J$4:$Q$4,0))*HLOOKUP(AJ$4,$V$1:$AA$2,2,FALSE)*'Number of Hazard Events'!Q79*HLOOKUP(AJ$4,Assumptions!$B$2:$H$3,2,FALSE)</f>
        <v>0</v>
      </c>
      <c r="AK79" s="10">
        <f>HLOOKUP(AK$5,$AC$1:$AF$3,2,FALSE)*INDEX('Pop and Housing Units'!$J$4:$Q$115,MATCH('Relocation Components'!$B79,'Pop and Housing Units'!$Q$4:$Q$115,0),MATCH('Relocation Components'!AK$4,'Pop and Housing Units'!$J$4:$Q$4,0))*HLOOKUP(AK$4,$V$1:$AA$2,2,FALSE)*'Number of Hazard Events'!R79*HLOOKUP(AK$4,Assumptions!$B$2:$H$3,2,FALSE)</f>
        <v>24073217.181184813</v>
      </c>
      <c r="AL79" s="10">
        <f>HLOOKUP(AL$5,$AC$1:$AF$3,2,FALSE)*INDEX('Pop and Housing Units'!$J$4:$Q$115,MATCH('Relocation Components'!$B79,'Pop and Housing Units'!$Q$4:$Q$115,0),MATCH('Relocation Components'!AL$4,'Pop and Housing Units'!$J$4:$Q$4,0))*HLOOKUP(AL$4,$V$1:$AA$2,2,FALSE)*'Number of Hazard Events'!S79*HLOOKUP(AL$4,Assumptions!$B$2:$H$3,2,FALSE)</f>
        <v>6789140.0657395702</v>
      </c>
      <c r="AM79" s="10">
        <f>HLOOKUP(AM$5,$AC$1:$AF$3,2,FALSE)*INDEX('Pop and Housing Units'!$J$4:$Q$115,MATCH('Relocation Components'!$B79,'Pop and Housing Units'!$Q$4:$Q$115,0),MATCH('Relocation Components'!AM$4,'Pop and Housing Units'!$J$4:$Q$4,0))*HLOOKUP(AM$4,$V$1:$AA$2,2,FALSE)*'Number of Hazard Events'!T79*HLOOKUP(AM$4,Assumptions!$B$2:$H$3,2,FALSE)</f>
        <v>0</v>
      </c>
      <c r="AN79" s="21">
        <f t="shared" si="82"/>
        <v>30997717279.61311</v>
      </c>
      <c r="AO79" s="21">
        <f t="shared" si="83"/>
        <v>2337360975.1745315</v>
      </c>
      <c r="AP79" s="21">
        <f t="shared" si="84"/>
        <v>744096438.4104985</v>
      </c>
      <c r="AQ79" s="21">
        <f t="shared" si="85"/>
        <v>0</v>
      </c>
      <c r="AR79" s="21">
        <f t="shared" si="86"/>
        <v>2584224493.4663944</v>
      </c>
      <c r="AS79" s="21">
        <f t="shared" si="87"/>
        <v>750079673.06081319</v>
      </c>
      <c r="AT79" s="21">
        <f t="shared" si="88"/>
        <v>0</v>
      </c>
      <c r="AU79" s="21">
        <f t="shared" si="89"/>
        <v>6114642830.6192827</v>
      </c>
      <c r="AV79" s="21">
        <f t="shared" si="90"/>
        <v>1260773157.0711553</v>
      </c>
      <c r="AW79" s="21">
        <f t="shared" si="91"/>
        <v>0</v>
      </c>
      <c r="AX79" s="21">
        <f t="shared" si="92"/>
        <v>52279251.467176057</v>
      </c>
      <c r="AY79" s="21">
        <f t="shared" si="93"/>
        <v>18034965.041287087</v>
      </c>
      <c r="AZ79" s="21">
        <f t="shared" si="94"/>
        <v>0</v>
      </c>
      <c r="BA79" s="21">
        <f t="shared" si="95"/>
        <v>54145871.345744975</v>
      </c>
      <c r="BB79" s="21">
        <f t="shared" si="96"/>
        <v>19447059.407898881</v>
      </c>
      <c r="BC79" s="21">
        <f t="shared" si="97"/>
        <v>0</v>
      </c>
      <c r="BD79" s="21">
        <f t="shared" si="98"/>
        <v>10832947.731533166</v>
      </c>
      <c r="BE79" s="21">
        <f t="shared" si="99"/>
        <v>3055113.0295828069</v>
      </c>
      <c r="BF79" s="21">
        <f t="shared" si="100"/>
        <v>0</v>
      </c>
      <c r="BG79" s="21">
        <f t="shared" si="101"/>
        <v>13948972775.825897</v>
      </c>
      <c r="BI79" s="21">
        <f t="shared" si="102"/>
        <v>7552494450.7912922</v>
      </c>
      <c r="BJ79" s="21">
        <f t="shared" si="103"/>
        <v>2400926211.9133968</v>
      </c>
      <c r="BK79" s="21">
        <f t="shared" si="104"/>
        <v>687252.54473086412</v>
      </c>
      <c r="BL79" s="21">
        <f t="shared" si="105"/>
        <v>8531532170.5808582</v>
      </c>
      <c r="BM79" s="21">
        <f t="shared" si="106"/>
        <v>2423346353.5524054</v>
      </c>
      <c r="BN79" s="21">
        <f t="shared" si="107"/>
        <v>1321263.6808672843</v>
      </c>
      <c r="BO79" s="21">
        <f t="shared" si="108"/>
        <v>19736181725.297241</v>
      </c>
      <c r="BP79" s="21">
        <f t="shared" si="109"/>
        <v>4064806544.2543445</v>
      </c>
      <c r="BQ79" s="21">
        <f t="shared" si="110"/>
        <v>883676.9811144144</v>
      </c>
      <c r="BR79" s="21">
        <f t="shared" si="111"/>
        <v>189373263.19955242</v>
      </c>
      <c r="BS79" s="21">
        <f t="shared" si="112"/>
        <v>58892693.025212176</v>
      </c>
      <c r="BT79" s="21">
        <f t="shared" si="113"/>
        <v>286243.02611301182</v>
      </c>
      <c r="BU79" s="21">
        <f t="shared" si="114"/>
        <v>221317470.53739491</v>
      </c>
      <c r="BV79" s="21">
        <f t="shared" si="115"/>
        <v>63333509.058295228</v>
      </c>
      <c r="BW79" s="21">
        <f t="shared" si="116"/>
        <v>278440.13956224493</v>
      </c>
      <c r="BX79" s="21">
        <f t="shared" si="117"/>
        <v>37567332.03698048</v>
      </c>
      <c r="BY79" s="21">
        <f t="shared" si="118"/>
        <v>10171045.404732378</v>
      </c>
      <c r="BZ79" s="21">
        <f t="shared" si="119"/>
        <v>179572.43475715257</v>
      </c>
    </row>
    <row r="80" spans="1:78">
      <c r="A80">
        <f t="shared" si="122"/>
        <v>0.02</v>
      </c>
      <c r="B80" s="18">
        <f t="shared" si="121"/>
        <v>2094</v>
      </c>
      <c r="C80" s="21">
        <f>IF(MOD($B80,10)=0,VLOOKUP($B80,'[1]R1 Analysis'!$B$45:$X$58,23,FALSE),(VLOOKUP(CEILING($B80,10),$B$6:$R$116,COLUMN()-1,FALSE)-VLOOKUP(FLOOR($B80,10),$B$6:$R$116,COLUMN()-1,FALSE))/10+C79)</f>
        <v>20893933.013777643</v>
      </c>
      <c r="D80" s="21">
        <f>IF(MOD($B80,10)=0,VLOOKUP($B80,'[1]R1 Analysis'!$B$45:$X$58,15,FALSE),(VLOOKUP(CEILING($B80,10),$B$6:$R$116,COLUMN()-1,FALSE)-VLOOKUP(FLOOR($B80,10),$B$6:$R$116,COLUMN()-1,FALSE))/10+D79)</f>
        <v>3266020.4757386134</v>
      </c>
      <c r="E80" s="21">
        <f>IF(MOD($B80,10)=0,VLOOKUP($B80,'[1]R1 Analysis'!$B$45:$X$58,22,FALSE),(VLOOKUP(CEILING($B80,10),$B$6:$R$116,COLUMN()-1,FALSE)-VLOOKUP(FLOOR($B80,10),$B$6:$R$116,COLUMN()-1,FALSE))/10+E79)</f>
        <v>683854.88294979418</v>
      </c>
      <c r="F80" s="21">
        <f>IF(MOD($B80,10)=0,VLOOKUP($B80,'[1]R2 Analysis'!$B$45:$X$58,8,FALSE),(VLOOKUP(CEILING($B80,10),$B$6:$R$116,COLUMN()-1,FALSE)-VLOOKUP(FLOOR($B80,10),$B$6:$R$116,COLUMN()-1,FALSE))/10+F79)</f>
        <v>203571175.62171429</v>
      </c>
      <c r="G80" s="21">
        <f>IF(MOD($B80,10)=0,VLOOKUP($B80,'[1]R2 Analysis'!$B$45:$X$58,15,FALSE),(VLOOKUP(CEILING($B80,10),$B$6:$R$116,COLUMN()-1,FALSE)-VLOOKUP(FLOOR($B80,10),$B$6:$R$116,COLUMN()-1,FALSE))/10+G79)</f>
        <v>6391339.159627907</v>
      </c>
      <c r="H80" s="21">
        <f>IF(MOD($B80,10)=0,VLOOKUP($B80,'[1]R2 Analysis'!$B$45:$X$58,22,FALSE),(VLOOKUP(CEILING($B80,10),$B$6:$R$116,COLUMN()-1,FALSE)-VLOOKUP(FLOOR($B80,10),$B$6:$R$116,COLUMN()-1,FALSE))/10+H79)</f>
        <v>1314737.2303518523</v>
      </c>
      <c r="I80" s="21">
        <f>IF(MOD($B80,10)=0,VLOOKUP($B80,'[1]R3 Analysis'!$B$45:$X$58,8,FALSE),(VLOOKUP(CEILING($B80,10),$B$6:$R$116,COLUMN()-1,FALSE)-VLOOKUP(FLOOR($B80,10),$B$6:$R$116,COLUMN()-1,FALSE))/10+I79)</f>
        <v>33279148.307096787</v>
      </c>
      <c r="J80" s="21">
        <f>IF(MOD($B80,10)=0,VLOOKUP($B80,'[1]R3 Analysis'!$B$45:$X$58,15,FALSE),(VLOOKUP(CEILING($B80,10),$B$6:$R$116,COLUMN()-1,FALSE)-VLOOKUP(FLOOR($B80,10),$B$6:$R$116,COLUMN()-1,FALSE))/10+J79)</f>
        <v>2303841.2232000004</v>
      </c>
      <c r="K80" s="21">
        <f>IF(MOD($B80,10)=0,VLOOKUP($B80,'[1]R3 Analysis'!$B$45:$X$58,22,FALSE),(VLOOKUP(CEILING($B80,10),$B$6:$R$116,COLUMN()-1,FALSE)-VLOOKUP(FLOOR($B80,10),$B$6:$R$116,COLUMN()-1,FALSE))/10+K79)</f>
        <v>879308.3689873874</v>
      </c>
      <c r="L80" s="21">
        <f>IF(MOD($B80,10)=0,VLOOKUP($B80,'[1]R4 Analysis'!$B$45:$X$58,8,FALSE),(VLOOKUP(CEILING($B80,10),$B$6:$R$116,COLUMN()-1,FALSE)-VLOOKUP(FLOOR($B80,10),$B$6:$R$116,COLUMN()-1,FALSE))/10+L79)</f>
        <v>20817307.517828841</v>
      </c>
      <c r="M80" s="21">
        <f>IF(MOD($B80,10)=0,VLOOKUP($B80,'[1]R4 Analysis'!$B$45:$X$58,15,FALSE),(VLOOKUP(CEILING($B80,10),$B$6:$R$116,COLUMN()-1,FALSE)-VLOOKUP(FLOOR($B80,10),$B$6:$R$116,COLUMN()-1,FALSE))/10+M79)</f>
        <v>776144.58039949508</v>
      </c>
      <c r="N80" s="21">
        <f>IF(MOD($B80,10)=0,VLOOKUP($B80,'[1]R4 Analysis'!$B$45:$X$58,22,FALSE),(VLOOKUP(CEILING($B80,10),$B$6:$R$116,COLUMN()-1,FALSE)-VLOOKUP(FLOOR($B80,10),$B$6:$R$116,COLUMN()-1,FALSE))/10+N79)</f>
        <v>284827.86277124658</v>
      </c>
      <c r="O80" s="21">
        <f>IF(MOD($B80,10)=0,VLOOKUP($B80,'[1]R5 Analysis'!$B$45:$X$58,8,FALSE),(VLOOKUP(CEILING($B80,10),$B$6:$R$116,COLUMN()-1,FALSE)-VLOOKUP(FLOOR($B80,10),$B$6:$R$116,COLUMN()-1,FALSE))/10+O79)</f>
        <v>46608287.516899988</v>
      </c>
      <c r="P80" s="21">
        <f>IF(MOD($B80,10)=0,VLOOKUP($B80,'[1]R5 Analysis'!$B$45:$X$58,15,FALSE),(VLOOKUP(CEILING($B80,10),$B$6:$R$116,COLUMN()-1,FALSE)-VLOOKUP(FLOOR($B80,10),$B$6:$R$116,COLUMN()-1,FALSE))/10+P79)</f>
        <v>667478.18208937929</v>
      </c>
      <c r="Q80" s="21">
        <f>IF(MOD($B80,10)=0,VLOOKUP($B80,'[1]R5 Analysis'!$B$45:$X$58,22,FALSE),(VLOOKUP(CEILING($B80,10),$B$6:$R$116,COLUMN()-1,FALSE)-VLOOKUP(FLOOR($B80,10),$B$6:$R$116,COLUMN()-1,FALSE))/10+Q79)</f>
        <v>277064.45556428574</v>
      </c>
      <c r="R80" s="21">
        <f>IF(MOD($B80,10)=0,VLOOKUP($B80,'[1]R6 Analysis'!$B$45:$X$58,8,FALSE),(VLOOKUP(CEILING($B80,10),$B$6:$R$116,COLUMN()-1,FALSE)-VLOOKUP(FLOOR($B80,10),$B$6:$R$116,COLUMN()-1,FALSE))/10+R79)</f>
        <v>2648139.6038500001</v>
      </c>
      <c r="S80" s="21">
        <f>IF(MOD($B80,10)=0,VLOOKUP($B80,'[1]R6 Analysis'!$B$45:$X$58,15,FALSE),(VLOOKUP(CEILING($B80,10),$B$6:$T$116,COLUMN()-1,FALSE)-VLOOKUP(FLOOR($B80,10),$B$6:$T$116,COLUMN()-1,FALSE))/10+S79)</f>
        <v>325193.67258000013</v>
      </c>
      <c r="T80" s="21">
        <f>IF(MOD($B80,10)=0,VLOOKUP($B80,'[1]R6 Analysis'!$B$45:$X$58,22,FALSE),(VLOOKUP(CEILING($B80,10),$B$6:$T$116,COLUMN()-1,FALSE)-VLOOKUP(FLOOR($B80,10),$B$6:$T$116,COLUMN()-1,FALSE))/10+T79)</f>
        <v>178685.18961789834</v>
      </c>
      <c r="U80" s="21">
        <f t="shared" si="120"/>
        <v>345166486.86504549</v>
      </c>
      <c r="V80" s="10">
        <f>HLOOKUP(V$5,$AC$1:$AF$3,2,FALSE)*INDEX('Pop and Housing Units'!$J$4:$Q$115,MATCH('Relocation Components'!$B80,'Pop and Housing Units'!$Q$4:$Q$115,0),MATCH('Relocation Components'!V$4,'Pop and Housing Units'!$J$4:$Q$4,0))*HLOOKUP(V$4,$V$1:$AA$2,2,FALSE)*'Number of Hazard Events'!C80*HLOOKUP(V$4,Assumptions!$B$2:$H$3,2,FALSE)</f>
        <v>5400064583.5444641</v>
      </c>
      <c r="W80" s="10">
        <f>HLOOKUP(W$5,$AC$1:$AF$3,2,FALSE)*INDEX('Pop and Housing Units'!$J$4:$Q$115,MATCH('Relocation Components'!$B80,'Pop and Housing Units'!$Q$4:$Q$115,0),MATCH('Relocation Components'!W$4,'Pop and Housing Units'!$J$4:$Q$4,0))*HLOOKUP(W$4,$V$1:$AA$2,2,FALSE)*'Number of Hazard Events'!D80*HLOOKUP(W$4,Assumptions!$B$2:$H$3,2,FALSE)</f>
        <v>1719200162.1299179</v>
      </c>
      <c r="X80" s="10">
        <f>HLOOKUP(X$5,$AC$1:$AF$3,2,FALSE)*INDEX('Pop and Housing Units'!$J$4:$Q$115,MATCH('Relocation Components'!$B80,'Pop and Housing Units'!$Q$4:$Q$115,0),MATCH('Relocation Components'!X$4,'Pop and Housing Units'!$J$4:$Q$4,0))*HLOOKUP(X$4,$V$1:$AA$2,2,FALSE)*'Number of Hazard Events'!E80*HLOOKUP(X$4,Assumptions!$B$2:$H$3,2,FALSE)</f>
        <v>0</v>
      </c>
      <c r="Y80" s="10">
        <f>HLOOKUP(Y$5,$AC$1:$AF$3,2,FALSE)*INDEX('Pop and Housing Units'!$J$4:$Q$115,MATCH('Relocation Components'!$B80,'Pop and Housing Units'!$Q$4:$Q$115,0),MATCH('Relocation Components'!Y$4,'Pop and Housing Units'!$J$4:$Q$4,0))*HLOOKUP(Y$4,$V$1:$AA$2,2,FALSE)*'Number of Hazard Events'!F80*HLOOKUP(Y$4,Assumptions!$B$2:$H$3,2,FALSE)</f>
        <v>5960265398.5776386</v>
      </c>
      <c r="Z80" s="10">
        <f>HLOOKUP(Z$5,$AC$1:$AF$3,2,FALSE)*INDEX('Pop and Housing Units'!$J$4:$Q$115,MATCH('Relocation Components'!$B80,'Pop and Housing Units'!$Q$4:$Q$115,0),MATCH('Relocation Components'!Z$4,'Pop and Housing Units'!$J$4:$Q$4,0))*HLOOKUP(Z$4,$V$1:$AA$2,2,FALSE)*'Number of Hazard Events'!G80*HLOOKUP(Z$4,Assumptions!$B$2:$H$3,2,FALSE)</f>
        <v>1730055708.0563507</v>
      </c>
      <c r="AA80" s="10">
        <f>HLOOKUP(AA$5,$AC$1:$AF$3,2,FALSE)*INDEX('Pop and Housing Units'!$J$4:$Q$115,MATCH('Relocation Components'!$B80,'Pop and Housing Units'!$Q$4:$Q$115,0),MATCH('Relocation Components'!AA$4,'Pop and Housing Units'!$J$4:$Q$4,0))*HLOOKUP(AA$4,$V$1:$AA$2,2,FALSE)*'Number of Hazard Events'!H80*HLOOKUP(AA$4,Assumptions!$B$2:$H$3,2,FALSE)</f>
        <v>0</v>
      </c>
      <c r="AB80" s="10">
        <f>HLOOKUP(AB$5,$AC$1:$AF$3,2,FALSE)*INDEX('Pop and Housing Units'!$J$4:$Q$115,MATCH('Relocation Components'!$B80,'Pop and Housing Units'!$Q$4:$Q$115,0),MATCH('Relocation Components'!AB$4,'Pop and Housing Units'!$J$4:$Q$4,0))*HLOOKUP(AB$4,$V$1:$AA$2,2,FALSE)*'Number of Hazard Events'!I80*HLOOKUP(AB$4,Assumptions!$B$2:$H$3,2,FALSE)</f>
        <v>14126546955.580244</v>
      </c>
      <c r="AC80" s="10">
        <f>HLOOKUP(AC$5,$AC$1:$AF$3,2,FALSE)*INDEX('Pop and Housing Units'!$J$4:$Q$115,MATCH('Relocation Components'!$B80,'Pop and Housing Units'!$Q$4:$Q$115,0),MATCH('Relocation Components'!AC$4,'Pop and Housing Units'!$J$4:$Q$4,0))*HLOOKUP(AC$4,$V$1:$AA$2,2,FALSE)*'Number of Hazard Events'!J80*HLOOKUP(AC$4,Assumptions!$B$2:$H$3,2,FALSE)</f>
        <v>2912707698.1049671</v>
      </c>
      <c r="AD80" s="10">
        <f>HLOOKUP(AD$5,$AC$1:$AF$3,2,FALSE)*INDEX('Pop and Housing Units'!$J$4:$Q$115,MATCH('Relocation Components'!$B80,'Pop and Housing Units'!$Q$4:$Q$115,0),MATCH('Relocation Components'!AD$4,'Pop and Housing Units'!$J$4:$Q$4,0))*HLOOKUP(AD$4,$V$1:$AA$2,2,FALSE)*'Number of Hazard Events'!K80*HLOOKUP(AD$4,Assumptions!$B$2:$H$3,2,FALSE)</f>
        <v>0</v>
      </c>
      <c r="AE80" s="10">
        <f>HLOOKUP(AE$5,$AC$1:$AF$3,2,FALSE)*INDEX('Pop and Housing Units'!$J$4:$Q$115,MATCH('Relocation Components'!$B80,'Pop and Housing Units'!$Q$4:$Q$115,0),MATCH('Relocation Components'!AE$4,'Pop and Housing Units'!$J$4:$Q$4,0))*HLOOKUP(AE$4,$V$1:$AA$2,2,FALSE)*'Number of Hazard Events'!L80*HLOOKUP(AE$4,Assumptions!$B$2:$H$3,2,FALSE)</f>
        <v>116229829.82357527</v>
      </c>
      <c r="AF80" s="10">
        <f>HLOOKUP(AF$5,$AC$1:$AF$3,2,FALSE)*INDEX('Pop and Housing Units'!$J$4:$Q$115,MATCH('Relocation Components'!$B80,'Pop and Housing Units'!$Q$4:$Q$115,0),MATCH('Relocation Components'!AF$4,'Pop and Housing Units'!$J$4:$Q$4,0))*HLOOKUP(AF$4,$V$1:$AA$2,2,FALSE)*'Number of Hazard Events'!M80*HLOOKUP(AF$4,Assumptions!$B$2:$H$3,2,FALSE)</f>
        <v>40089395.974583358</v>
      </c>
      <c r="AG80" s="10">
        <f>HLOOKUP(AG$5,$AC$1:$AF$3,2,FALSE)*INDEX('Pop and Housing Units'!$J$4:$Q$115,MATCH('Relocation Components'!$B80,'Pop and Housing Units'!$Q$4:$Q$115,0),MATCH('Relocation Components'!AG$4,'Pop and Housing Units'!$J$4:$Q$4,0))*HLOOKUP(AG$4,$V$1:$AA$2,2,FALSE)*'Number of Hazard Events'!N80*HLOOKUP(AG$4,Assumptions!$B$2:$H$3,2,FALSE)</f>
        <v>0</v>
      </c>
      <c r="AH80" s="10">
        <f>HLOOKUP(AH$5,$AC$1:$AF$3,2,FALSE)*INDEX('Pop and Housing Units'!$J$4:$Q$115,MATCH('Relocation Components'!$B80,'Pop and Housing Units'!$Q$4:$Q$115,0),MATCH('Relocation Components'!AH$4,'Pop and Housing Units'!$J$4:$Q$4,0))*HLOOKUP(AH$4,$V$1:$AA$2,2,FALSE)*'Number of Hazard Events'!O80*HLOOKUP(AH$4,Assumptions!$B$2:$H$3,2,FALSE)</f>
        <v>120383825.62303783</v>
      </c>
      <c r="AI80" s="10">
        <f>HLOOKUP(AI$5,$AC$1:$AF$3,2,FALSE)*INDEX('Pop and Housing Units'!$J$4:$Q$115,MATCH('Relocation Components'!$B80,'Pop and Housing Units'!$Q$4:$Q$115,0),MATCH('Relocation Components'!AI$4,'Pop and Housing Units'!$J$4:$Q$4,0))*HLOOKUP(AI$4,$V$1:$AA$2,2,FALSE)*'Number of Hazard Events'!P80*HLOOKUP(AI$4,Assumptions!$B$2:$H$3,2,FALSE)</f>
        <v>43246207.825014904</v>
      </c>
      <c r="AJ80" s="10">
        <f>HLOOKUP(AJ$5,$AC$1:$AF$3,2,FALSE)*INDEX('Pop and Housing Units'!$J$4:$Q$115,MATCH('Relocation Components'!$B80,'Pop and Housing Units'!$Q$4:$Q$115,0),MATCH('Relocation Components'!AJ$4,'Pop and Housing Units'!$J$4:$Q$4,0))*HLOOKUP(AJ$4,$V$1:$AA$2,2,FALSE)*'Number of Hazard Events'!Q80*HLOOKUP(AJ$4,Assumptions!$B$2:$H$3,2,FALSE)</f>
        <v>0</v>
      </c>
      <c r="AK80" s="10">
        <f>HLOOKUP(AK$5,$AC$1:$AF$3,2,FALSE)*INDEX('Pop and Housing Units'!$J$4:$Q$115,MATCH('Relocation Components'!$B80,'Pop and Housing Units'!$Q$4:$Q$115,0),MATCH('Relocation Components'!AK$4,'Pop and Housing Units'!$J$4:$Q$4,0))*HLOOKUP(AK$4,$V$1:$AA$2,2,FALSE)*'Number of Hazard Events'!R80*HLOOKUP(AK$4,Assumptions!$B$2:$H$3,2,FALSE)</f>
        <v>24194675.013535891</v>
      </c>
      <c r="AL80" s="10">
        <f>HLOOKUP(AL$5,$AC$1:$AF$3,2,FALSE)*INDEX('Pop and Housing Units'!$J$4:$Q$115,MATCH('Relocation Components'!$B80,'Pop and Housing Units'!$Q$4:$Q$115,0),MATCH('Relocation Components'!AL$4,'Pop and Housing Units'!$J$4:$Q$4,0))*HLOOKUP(AL$4,$V$1:$AA$2,2,FALSE)*'Number of Hazard Events'!S80*HLOOKUP(AL$4,Assumptions!$B$2:$H$3,2,FALSE)</f>
        <v>6823417.7386116851</v>
      </c>
      <c r="AM80" s="10">
        <f>HLOOKUP(AM$5,$AC$1:$AF$3,2,FALSE)*INDEX('Pop and Housing Units'!$J$4:$Q$115,MATCH('Relocation Components'!$B80,'Pop and Housing Units'!$Q$4:$Q$115,0),MATCH('Relocation Components'!AM$4,'Pop and Housing Units'!$J$4:$Q$4,0))*HLOOKUP(AM$4,$V$1:$AA$2,2,FALSE)*'Number of Hazard Events'!T80*HLOOKUP(AM$4,Assumptions!$B$2:$H$3,2,FALSE)</f>
        <v>0</v>
      </c>
      <c r="AN80" s="21">
        <f t="shared" si="82"/>
        <v>32199807857.991943</v>
      </c>
      <c r="AO80" s="21">
        <f t="shared" si="83"/>
        <v>2430029062.5950089</v>
      </c>
      <c r="AP80" s="21">
        <f t="shared" si="84"/>
        <v>773640072.95846307</v>
      </c>
      <c r="AQ80" s="21">
        <f t="shared" si="85"/>
        <v>0</v>
      </c>
      <c r="AR80" s="21">
        <f t="shared" si="86"/>
        <v>2682119429.3599377</v>
      </c>
      <c r="AS80" s="21">
        <f t="shared" si="87"/>
        <v>778525068.62535787</v>
      </c>
      <c r="AT80" s="21">
        <f t="shared" si="88"/>
        <v>0</v>
      </c>
      <c r="AU80" s="21">
        <f t="shared" si="89"/>
        <v>6356946130.0111103</v>
      </c>
      <c r="AV80" s="21">
        <f t="shared" si="90"/>
        <v>1310718464.1472352</v>
      </c>
      <c r="AW80" s="21">
        <f t="shared" si="91"/>
        <v>0</v>
      </c>
      <c r="AX80" s="21">
        <f t="shared" si="92"/>
        <v>52303423.420608871</v>
      </c>
      <c r="AY80" s="21">
        <f t="shared" si="93"/>
        <v>18040228.188562512</v>
      </c>
      <c r="AZ80" s="21">
        <f t="shared" si="94"/>
        <v>0</v>
      </c>
      <c r="BA80" s="21">
        <f t="shared" si="95"/>
        <v>54172721.530367024</v>
      </c>
      <c r="BB80" s="21">
        <f t="shared" si="96"/>
        <v>19460793.521256708</v>
      </c>
      <c r="BC80" s="21">
        <f t="shared" si="97"/>
        <v>0</v>
      </c>
      <c r="BD80" s="21">
        <f t="shared" si="98"/>
        <v>10887603.756091151</v>
      </c>
      <c r="BE80" s="21">
        <f t="shared" si="99"/>
        <v>3070537.9823752586</v>
      </c>
      <c r="BF80" s="21">
        <f t="shared" si="100"/>
        <v>0</v>
      </c>
      <c r="BG80" s="21">
        <f t="shared" si="101"/>
        <v>14489913536.096376</v>
      </c>
      <c r="BI80" s="21">
        <f t="shared" si="102"/>
        <v>7850987579.1532507</v>
      </c>
      <c r="BJ80" s="21">
        <f t="shared" si="103"/>
        <v>2496106255.5641193</v>
      </c>
      <c r="BK80" s="21">
        <f t="shared" si="104"/>
        <v>683854.88294979418</v>
      </c>
      <c r="BL80" s="21">
        <f t="shared" si="105"/>
        <v>8845956003.5592899</v>
      </c>
      <c r="BM80" s="21">
        <f t="shared" si="106"/>
        <v>2514972115.8413363</v>
      </c>
      <c r="BN80" s="21">
        <f t="shared" si="107"/>
        <v>1314737.2303518523</v>
      </c>
      <c r="BO80" s="21">
        <f t="shared" si="108"/>
        <v>20516772233.898453</v>
      </c>
      <c r="BP80" s="21">
        <f t="shared" si="109"/>
        <v>4225730003.4754019</v>
      </c>
      <c r="BQ80" s="21">
        <f t="shared" si="110"/>
        <v>879308.3689873874</v>
      </c>
      <c r="BR80" s="21">
        <f t="shared" si="111"/>
        <v>189350560.76201299</v>
      </c>
      <c r="BS80" s="21">
        <f t="shared" si="112"/>
        <v>58905768.743545368</v>
      </c>
      <c r="BT80" s="21">
        <f t="shared" si="113"/>
        <v>284827.86277124658</v>
      </c>
      <c r="BU80" s="21">
        <f t="shared" si="114"/>
        <v>221164834.67030483</v>
      </c>
      <c r="BV80" s="21">
        <f t="shared" si="115"/>
        <v>63374479.528360993</v>
      </c>
      <c r="BW80" s="21">
        <f t="shared" si="116"/>
        <v>277064.45556428574</v>
      </c>
      <c r="BX80" s="21">
        <f t="shared" si="117"/>
        <v>37730418.373477042</v>
      </c>
      <c r="BY80" s="21">
        <f t="shared" si="118"/>
        <v>10219149.393566944</v>
      </c>
      <c r="BZ80" s="21">
        <f t="shared" si="119"/>
        <v>178685.18961789834</v>
      </c>
    </row>
    <row r="81" spans="1:78">
      <c r="A81">
        <f t="shared" si="122"/>
        <v>0.02</v>
      </c>
      <c r="B81" s="18">
        <f t="shared" si="121"/>
        <v>2095</v>
      </c>
      <c r="C81" s="21">
        <f>IF(MOD($B81,10)=0,VLOOKUP($B81,'[1]R1 Analysis'!$B$45:$X$58,23,FALSE),(VLOOKUP(CEILING($B81,10),$B$6:$R$116,COLUMN()-1,FALSE)-VLOOKUP(FLOOR($B81,10),$B$6:$R$116,COLUMN()-1,FALSE))/10+C80)</f>
        <v>20789890.798643015</v>
      </c>
      <c r="D81" s="21">
        <f>IF(MOD($B81,10)=0,VLOOKUP($B81,'[1]R1 Analysis'!$B$45:$X$58,15,FALSE),(VLOOKUP(CEILING($B81,10),$B$6:$R$116,COLUMN()-1,FALSE)-VLOOKUP(FLOOR($B81,10),$B$6:$R$116,COLUMN()-1,FALSE))/10+D80)</f>
        <v>3249908.360797361</v>
      </c>
      <c r="E81" s="21">
        <f>IF(MOD($B81,10)=0,VLOOKUP($B81,'[1]R1 Analysis'!$B$45:$X$58,22,FALSE),(VLOOKUP(CEILING($B81,10),$B$6:$R$116,COLUMN()-1,FALSE)-VLOOKUP(FLOOR($B81,10),$B$6:$R$116,COLUMN()-1,FALSE))/10+E80)</f>
        <v>680457.22116872424</v>
      </c>
      <c r="F81" s="21">
        <f>IF(MOD($B81,10)=0,VLOOKUP($B81,'[1]R2 Analysis'!$B$45:$X$58,8,FALSE),(VLOOKUP(CEILING($B81,10),$B$6:$R$116,COLUMN()-1,FALSE)-VLOOKUP(FLOOR($B81,10),$B$6:$R$116,COLUMN()-1,FALSE))/10+F80)</f>
        <v>202555770.72095239</v>
      </c>
      <c r="G81" s="21">
        <f>IF(MOD($B81,10)=0,VLOOKUP($B81,'[1]R2 Analysis'!$B$45:$X$58,15,FALSE),(VLOOKUP(CEILING($B81,10),$B$6:$R$116,COLUMN()-1,FALSE)-VLOOKUP(FLOOR($B81,10),$B$6:$R$116,COLUMN()-1,FALSE))/10+G80)</f>
        <v>6359715.7405813951</v>
      </c>
      <c r="H81" s="21">
        <f>IF(MOD($B81,10)=0,VLOOKUP($B81,'[1]R2 Analysis'!$B$45:$X$58,22,FALSE),(VLOOKUP(CEILING($B81,10),$B$6:$R$116,COLUMN()-1,FALSE)-VLOOKUP(FLOOR($B81,10),$B$6:$R$116,COLUMN()-1,FALSE))/10+H80)</f>
        <v>1308210.7798364202</v>
      </c>
      <c r="I81" s="21">
        <f>IF(MOD($B81,10)=0,VLOOKUP($B81,'[1]R3 Analysis'!$B$45:$X$58,8,FALSE),(VLOOKUP(CEILING($B81,10),$B$6:$R$116,COLUMN()-1,FALSE)-VLOOKUP(FLOOR($B81,10),$B$6:$R$116,COLUMN()-1,FALSE))/10+I80)</f>
        <v>33114581.090193562</v>
      </c>
      <c r="J81" s="21">
        <f>IF(MOD($B81,10)=0,VLOOKUP($B81,'[1]R3 Analysis'!$B$45:$X$58,15,FALSE),(VLOOKUP(CEILING($B81,10),$B$6:$R$116,COLUMN()-1,FALSE)-VLOOKUP(FLOOR($B81,10),$B$6:$R$116,COLUMN()-1,FALSE))/10+J80)</f>
        <v>2292422.0880000005</v>
      </c>
      <c r="K81" s="21">
        <f>IF(MOD($B81,10)=0,VLOOKUP($B81,'[1]R3 Analysis'!$B$45:$X$58,22,FALSE),(VLOOKUP(CEILING($B81,10),$B$6:$R$116,COLUMN()-1,FALSE)-VLOOKUP(FLOOR($B81,10),$B$6:$R$116,COLUMN()-1,FALSE))/10+K80)</f>
        <v>874939.75686036039</v>
      </c>
      <c r="L81" s="21">
        <f>IF(MOD($B81,10)=0,VLOOKUP($B81,'[1]R4 Analysis'!$B$45:$X$58,8,FALSE),(VLOOKUP(CEILING($B81,10),$B$6:$R$116,COLUMN()-1,FALSE)-VLOOKUP(FLOOR($B81,10),$B$6:$R$116,COLUMN()-1,FALSE))/10+L80)</f>
        <v>20716717.674783647</v>
      </c>
      <c r="M81" s="21">
        <f>IF(MOD($B81,10)=0,VLOOKUP($B81,'[1]R4 Analysis'!$B$45:$X$58,15,FALSE),(VLOOKUP(CEILING($B81,10),$B$6:$R$116,COLUMN()-1,FALSE)-VLOOKUP(FLOOR($B81,10),$B$6:$R$116,COLUMN()-1,FALSE))/10+M80)</f>
        <v>772261.26862297999</v>
      </c>
      <c r="N81" s="21">
        <f>IF(MOD($B81,10)=0,VLOOKUP($B81,'[1]R4 Analysis'!$B$45:$X$58,22,FALSE),(VLOOKUP(CEILING($B81,10),$B$6:$R$116,COLUMN()-1,FALSE)-VLOOKUP(FLOOR($B81,10),$B$6:$R$116,COLUMN()-1,FALSE))/10+N80)</f>
        <v>283412.69942948135</v>
      </c>
      <c r="O81" s="21">
        <f>IF(MOD($B81,10)=0,VLOOKUP($B81,'[1]R5 Analysis'!$B$45:$X$58,8,FALSE),(VLOOKUP(CEILING($B81,10),$B$6:$R$116,COLUMN()-1,FALSE)-VLOOKUP(FLOOR($B81,10),$B$6:$R$116,COLUMN()-1,FALSE))/10+O80)</f>
        <v>46369134.388249986</v>
      </c>
      <c r="P81" s="21">
        <f>IF(MOD($B81,10)=0,VLOOKUP($B81,'[1]R5 Analysis'!$B$45:$X$58,15,FALSE),(VLOOKUP(CEILING($B81,10),$B$6:$R$116,COLUMN()-1,FALSE)-VLOOKUP(FLOOR($B81,10),$B$6:$R$116,COLUMN()-1,FALSE))/10+P80)</f>
        <v>664194.28689103446</v>
      </c>
      <c r="Q81" s="21">
        <f>IF(MOD($B81,10)=0,VLOOKUP($B81,'[1]R5 Analysis'!$B$45:$X$58,22,FALSE),(VLOOKUP(CEILING($B81,10),$B$6:$R$116,COLUMN()-1,FALSE)-VLOOKUP(FLOOR($B81,10),$B$6:$R$116,COLUMN()-1,FALSE))/10+Q80)</f>
        <v>275688.77156632656</v>
      </c>
      <c r="R81" s="21">
        <f>IF(MOD($B81,10)=0,VLOOKUP($B81,'[1]R6 Analysis'!$B$45:$X$58,8,FALSE),(VLOOKUP(CEILING($B81,10),$B$6:$R$116,COLUMN()-1,FALSE)-VLOOKUP(FLOOR($B81,10),$B$6:$R$116,COLUMN()-1,FALSE))/10+R80)</f>
        <v>2635112.0834375001</v>
      </c>
      <c r="S81" s="21">
        <f>IF(MOD($B81,10)=0,VLOOKUP($B81,'[1]R6 Analysis'!$B$45:$X$58,15,FALSE),(VLOOKUP(CEILING($B81,10),$B$6:$T$116,COLUMN()-1,FALSE)-VLOOKUP(FLOOR($B81,10),$B$6:$T$116,COLUMN()-1,FALSE))/10+S80)</f>
        <v>323595.03575000016</v>
      </c>
      <c r="T81" s="21">
        <f>IF(MOD($B81,10)=0,VLOOKUP($B81,'[1]R6 Analysis'!$B$45:$X$58,22,FALSE),(VLOOKUP(CEILING($B81,10),$B$6:$T$116,COLUMN()-1,FALSE)-VLOOKUP(FLOOR($B81,10),$B$6:$T$116,COLUMN()-1,FALSE))/10+T80)</f>
        <v>177797.94447864412</v>
      </c>
      <c r="U81" s="21">
        <f t="shared" si="120"/>
        <v>343443810.71024281</v>
      </c>
      <c r="V81" s="10">
        <f>HLOOKUP(V$5,$AC$1:$AF$3,2,FALSE)*INDEX('Pop and Housing Units'!$J$4:$Q$115,MATCH('Relocation Components'!$B81,'Pop and Housing Units'!$Q$4:$Q$115,0),MATCH('Relocation Components'!V$4,'Pop and Housing Units'!$J$4:$Q$4,0))*HLOOKUP(V$4,$V$1:$AA$2,2,FALSE)*'Number of Hazard Events'!C81*HLOOKUP(V$4,Assumptions!$B$2:$H$3,2,FALSE)</f>
        <v>5615209534.2547188</v>
      </c>
      <c r="W81" s="10">
        <f>HLOOKUP(W$5,$AC$1:$AF$3,2,FALSE)*INDEX('Pop and Housing Units'!$J$4:$Q$115,MATCH('Relocation Components'!$B81,'Pop and Housing Units'!$Q$4:$Q$115,0),MATCH('Relocation Components'!W$4,'Pop and Housing Units'!$J$4:$Q$4,0))*HLOOKUP(W$4,$V$1:$AA$2,2,FALSE)*'Number of Hazard Events'!D81*HLOOKUP(W$4,Assumptions!$B$2:$H$3,2,FALSE)</f>
        <v>1787795124.6944692</v>
      </c>
      <c r="X81" s="10">
        <f>HLOOKUP(X$5,$AC$1:$AF$3,2,FALSE)*INDEX('Pop and Housing Units'!$J$4:$Q$115,MATCH('Relocation Components'!$B81,'Pop and Housing Units'!$Q$4:$Q$115,0),MATCH('Relocation Components'!X$4,'Pop and Housing Units'!$J$4:$Q$4,0))*HLOOKUP(X$4,$V$1:$AA$2,2,FALSE)*'Number of Hazard Events'!E81*HLOOKUP(X$4,Assumptions!$B$2:$H$3,2,FALSE)</f>
        <v>0</v>
      </c>
      <c r="Y81" s="10">
        <f>HLOOKUP(Y$5,$AC$1:$AF$3,2,FALSE)*INDEX('Pop and Housing Units'!$J$4:$Q$115,MATCH('Relocation Components'!$B81,'Pop and Housing Units'!$Q$4:$Q$115,0),MATCH('Relocation Components'!Y$4,'Pop and Housing Units'!$J$4:$Q$4,0))*HLOOKUP(Y$4,$V$1:$AA$2,2,FALSE)*'Number of Hazard Events'!F81*HLOOKUP(Y$4,Assumptions!$B$2:$H$3,2,FALSE)</f>
        <v>6187595978.5429049</v>
      </c>
      <c r="Z81" s="10">
        <f>HLOOKUP(Z$5,$AC$1:$AF$3,2,FALSE)*INDEX('Pop and Housing Units'!$J$4:$Q$115,MATCH('Relocation Components'!$B81,'Pop and Housing Units'!$Q$4:$Q$115,0),MATCH('Relocation Components'!Z$4,'Pop and Housing Units'!$J$4:$Q$4,0))*HLOOKUP(Z$4,$V$1:$AA$2,2,FALSE)*'Number of Hazard Events'!G81*HLOOKUP(Z$4,Assumptions!$B$2:$H$3,2,FALSE)</f>
        <v>1796114182.7084136</v>
      </c>
      <c r="AA81" s="10">
        <f>HLOOKUP(AA$5,$AC$1:$AF$3,2,FALSE)*INDEX('Pop and Housing Units'!$J$4:$Q$115,MATCH('Relocation Components'!$B81,'Pop and Housing Units'!$Q$4:$Q$115,0),MATCH('Relocation Components'!AA$4,'Pop and Housing Units'!$J$4:$Q$4,0))*HLOOKUP(AA$4,$V$1:$AA$2,2,FALSE)*'Number of Hazard Events'!H81*HLOOKUP(AA$4,Assumptions!$B$2:$H$3,2,FALSE)</f>
        <v>0</v>
      </c>
      <c r="AB81" s="10">
        <f>HLOOKUP(AB$5,$AC$1:$AF$3,2,FALSE)*INDEX('Pop and Housing Units'!$J$4:$Q$115,MATCH('Relocation Components'!$B81,'Pop and Housing Units'!$Q$4:$Q$115,0),MATCH('Relocation Components'!AB$4,'Pop and Housing Units'!$J$4:$Q$4,0))*HLOOKUP(AB$4,$V$1:$AA$2,2,FALSE)*'Number of Hazard Events'!I81*HLOOKUP(AB$4,Assumptions!$B$2:$H$3,2,FALSE)</f>
        <v>14689128145.246519</v>
      </c>
      <c r="AC81" s="10">
        <f>HLOOKUP(AC$5,$AC$1:$AF$3,2,FALSE)*INDEX('Pop and Housing Units'!$J$4:$Q$115,MATCH('Relocation Components'!$B81,'Pop and Housing Units'!$Q$4:$Q$115,0),MATCH('Relocation Components'!AC$4,'Pop and Housing Units'!$J$4:$Q$4,0))*HLOOKUP(AC$4,$V$1:$AA$2,2,FALSE)*'Number of Hazard Events'!J81*HLOOKUP(AC$4,Assumptions!$B$2:$H$3,2,FALSE)</f>
        <v>3028669491.6814175</v>
      </c>
      <c r="AD81" s="10">
        <f>HLOOKUP(AD$5,$AC$1:$AF$3,2,FALSE)*INDEX('Pop and Housing Units'!$J$4:$Q$115,MATCH('Relocation Components'!$B81,'Pop and Housing Units'!$Q$4:$Q$115,0),MATCH('Relocation Components'!AD$4,'Pop and Housing Units'!$J$4:$Q$4,0))*HLOOKUP(AD$4,$V$1:$AA$2,2,FALSE)*'Number of Hazard Events'!K81*HLOOKUP(AD$4,Assumptions!$B$2:$H$3,2,FALSE)</f>
        <v>0</v>
      </c>
      <c r="AE81" s="10">
        <f>HLOOKUP(AE$5,$AC$1:$AF$3,2,FALSE)*INDEX('Pop and Housing Units'!$J$4:$Q$115,MATCH('Relocation Components'!$B81,'Pop and Housing Units'!$Q$4:$Q$115,0),MATCH('Relocation Components'!AE$4,'Pop and Housing Units'!$J$4:$Q$4,0))*HLOOKUP(AE$4,$V$1:$AA$2,2,FALSE)*'Number of Hazard Events'!L81*HLOOKUP(AE$4,Assumptions!$B$2:$H$3,2,FALSE)</f>
        <v>116277627.17641604</v>
      </c>
      <c r="AF81" s="10">
        <f>HLOOKUP(AF$5,$AC$1:$AF$3,2,FALSE)*INDEX('Pop and Housing Units'!$J$4:$Q$115,MATCH('Relocation Components'!$B81,'Pop and Housing Units'!$Q$4:$Q$115,0),MATCH('Relocation Components'!AF$4,'Pop and Housing Units'!$J$4:$Q$4,0))*HLOOKUP(AF$4,$V$1:$AA$2,2,FALSE)*'Number of Hazard Events'!M81*HLOOKUP(AF$4,Assumptions!$B$2:$H$3,2,FALSE)</f>
        <v>40098978.250549003</v>
      </c>
      <c r="AG81" s="10">
        <f>HLOOKUP(AG$5,$AC$1:$AF$3,2,FALSE)*INDEX('Pop and Housing Units'!$J$4:$Q$115,MATCH('Relocation Components'!$B81,'Pop and Housing Units'!$Q$4:$Q$115,0),MATCH('Relocation Components'!AG$4,'Pop and Housing Units'!$J$4:$Q$4,0))*HLOOKUP(AG$4,$V$1:$AA$2,2,FALSE)*'Number of Hazard Events'!N81*HLOOKUP(AG$4,Assumptions!$B$2:$H$3,2,FALSE)</f>
        <v>0</v>
      </c>
      <c r="AH81" s="10">
        <f>HLOOKUP(AH$5,$AC$1:$AF$3,2,FALSE)*INDEX('Pop and Housing Units'!$J$4:$Q$115,MATCH('Relocation Components'!$B81,'Pop and Housing Units'!$Q$4:$Q$115,0),MATCH('Relocation Components'!AH$4,'Pop and Housing Units'!$J$4:$Q$4,0))*HLOOKUP(AH$4,$V$1:$AA$2,2,FALSE)*'Number of Hazard Events'!O81*HLOOKUP(AH$4,Assumptions!$B$2:$H$3,2,FALSE)</f>
        <v>120436576.82025112</v>
      </c>
      <c r="AI81" s="10">
        <f>HLOOKUP(AI$5,$AC$1:$AF$3,2,FALSE)*INDEX('Pop and Housing Units'!$J$4:$Q$115,MATCH('Relocation Components'!$B81,'Pop and Housing Units'!$Q$4:$Q$115,0),MATCH('Relocation Components'!AI$4,'Pop and Housing Units'!$J$4:$Q$4,0))*HLOOKUP(AI$4,$V$1:$AA$2,2,FALSE)*'Number of Hazard Events'!P81*HLOOKUP(AI$4,Assumptions!$B$2:$H$3,2,FALSE)</f>
        <v>43274345.940571614</v>
      </c>
      <c r="AJ81" s="10">
        <f>HLOOKUP(AJ$5,$AC$1:$AF$3,2,FALSE)*INDEX('Pop and Housing Units'!$J$4:$Q$115,MATCH('Relocation Components'!$B81,'Pop and Housing Units'!$Q$4:$Q$115,0),MATCH('Relocation Components'!AJ$4,'Pop and Housing Units'!$J$4:$Q$4,0))*HLOOKUP(AJ$4,$V$1:$AA$2,2,FALSE)*'Number of Hazard Events'!Q81*HLOOKUP(AJ$4,Assumptions!$B$2:$H$3,2,FALSE)</f>
        <v>0</v>
      </c>
      <c r="AK81" s="10">
        <f>HLOOKUP(AK$5,$AC$1:$AF$3,2,FALSE)*INDEX('Pop and Housing Units'!$J$4:$Q$115,MATCH('Relocation Components'!$B81,'Pop and Housing Units'!$Q$4:$Q$115,0),MATCH('Relocation Components'!AK$4,'Pop and Housing Units'!$J$4:$Q$4,0))*HLOOKUP(AK$4,$V$1:$AA$2,2,FALSE)*'Number of Hazard Events'!R81*HLOOKUP(AK$4,Assumptions!$B$2:$H$3,2,FALSE)</f>
        <v>24316163.861862428</v>
      </c>
      <c r="AL81" s="10">
        <f>HLOOKUP(AL$5,$AC$1:$AF$3,2,FALSE)*INDEX('Pop and Housing Units'!$J$4:$Q$115,MATCH('Relocation Components'!$B81,'Pop and Housing Units'!$Q$4:$Q$115,0),MATCH('Relocation Components'!AL$4,'Pop and Housing Units'!$J$4:$Q$4,0))*HLOOKUP(AL$4,$V$1:$AA$2,2,FALSE)*'Number of Hazard Events'!S81*HLOOKUP(AL$4,Assumptions!$B$2:$H$3,2,FALSE)</f>
        <v>6857704.6396937845</v>
      </c>
      <c r="AM81" s="10">
        <f>HLOOKUP(AM$5,$AC$1:$AF$3,2,FALSE)*INDEX('Pop and Housing Units'!$J$4:$Q$115,MATCH('Relocation Components'!$B81,'Pop and Housing Units'!$Q$4:$Q$115,0),MATCH('Relocation Components'!AM$4,'Pop and Housing Units'!$J$4:$Q$4,0))*HLOOKUP(AM$4,$V$1:$AA$2,2,FALSE)*'Number of Hazard Events'!T81*HLOOKUP(AM$4,Assumptions!$B$2:$H$3,2,FALSE)</f>
        <v>0</v>
      </c>
      <c r="AN81" s="21">
        <f t="shared" si="82"/>
        <v>33455773853.817783</v>
      </c>
      <c r="AO81" s="21">
        <f t="shared" si="83"/>
        <v>2526844290.4146237</v>
      </c>
      <c r="AP81" s="21">
        <f t="shared" si="84"/>
        <v>804507806.11251116</v>
      </c>
      <c r="AQ81" s="21">
        <f t="shared" si="85"/>
        <v>0</v>
      </c>
      <c r="AR81" s="21">
        <f t="shared" si="86"/>
        <v>2784418190.3443074</v>
      </c>
      <c r="AS81" s="21">
        <f t="shared" si="87"/>
        <v>808251382.21878612</v>
      </c>
      <c r="AT81" s="21">
        <f t="shared" si="88"/>
        <v>0</v>
      </c>
      <c r="AU81" s="21">
        <f t="shared" si="89"/>
        <v>6610107665.3609333</v>
      </c>
      <c r="AV81" s="21">
        <f t="shared" si="90"/>
        <v>1362901271.2566378</v>
      </c>
      <c r="AW81" s="21">
        <f t="shared" si="91"/>
        <v>0</v>
      </c>
      <c r="AX81" s="21">
        <f t="shared" si="92"/>
        <v>52324932.229387216</v>
      </c>
      <c r="AY81" s="21">
        <f t="shared" si="93"/>
        <v>18044540.212747052</v>
      </c>
      <c r="AZ81" s="21">
        <f t="shared" si="94"/>
        <v>0</v>
      </c>
      <c r="BA81" s="21">
        <f t="shared" si="95"/>
        <v>54196459.569113009</v>
      </c>
      <c r="BB81" s="21">
        <f t="shared" si="96"/>
        <v>19473455.673257228</v>
      </c>
      <c r="BC81" s="21">
        <f t="shared" si="97"/>
        <v>0</v>
      </c>
      <c r="BD81" s="21">
        <f t="shared" si="98"/>
        <v>10942273.737838093</v>
      </c>
      <c r="BE81" s="21">
        <f t="shared" si="99"/>
        <v>3085967.0878622029</v>
      </c>
      <c r="BF81" s="21">
        <f t="shared" si="100"/>
        <v>0</v>
      </c>
      <c r="BG81" s="21">
        <f t="shared" si="101"/>
        <v>15055098234.218006</v>
      </c>
      <c r="BI81" s="21">
        <f t="shared" si="102"/>
        <v>8162843715.4679852</v>
      </c>
      <c r="BJ81" s="21">
        <f t="shared" si="103"/>
        <v>2595552839.1677775</v>
      </c>
      <c r="BK81" s="21">
        <f t="shared" si="104"/>
        <v>680457.22116872424</v>
      </c>
      <c r="BL81" s="21">
        <f t="shared" si="105"/>
        <v>9174569939.6081657</v>
      </c>
      <c r="BM81" s="21">
        <f t="shared" si="106"/>
        <v>2610725280.6677814</v>
      </c>
      <c r="BN81" s="21">
        <f t="shared" si="107"/>
        <v>1308210.7798364202</v>
      </c>
      <c r="BO81" s="21">
        <f t="shared" si="108"/>
        <v>21332350391.697647</v>
      </c>
      <c r="BP81" s="21">
        <f t="shared" si="109"/>
        <v>4393863185.0260553</v>
      </c>
      <c r="BQ81" s="21">
        <f t="shared" si="110"/>
        <v>874939.75686036039</v>
      </c>
      <c r="BR81" s="21">
        <f t="shared" si="111"/>
        <v>189319277.08058691</v>
      </c>
      <c r="BS81" s="21">
        <f t="shared" si="112"/>
        <v>58915779.731919035</v>
      </c>
      <c r="BT81" s="21">
        <f t="shared" si="113"/>
        <v>283412.69942948135</v>
      </c>
      <c r="BU81" s="21">
        <f t="shared" si="114"/>
        <v>221002170.77761412</v>
      </c>
      <c r="BV81" s="21">
        <f t="shared" si="115"/>
        <v>63411995.900719874</v>
      </c>
      <c r="BW81" s="21">
        <f t="shared" si="116"/>
        <v>275688.77156632656</v>
      </c>
      <c r="BX81" s="21">
        <f t="shared" si="117"/>
        <v>37893549.683138028</v>
      </c>
      <c r="BY81" s="21">
        <f t="shared" si="118"/>
        <v>10267266.763305986</v>
      </c>
      <c r="BZ81" s="21">
        <f t="shared" si="119"/>
        <v>177797.94447864412</v>
      </c>
    </row>
    <row r="82" spans="1:78">
      <c r="A82">
        <f t="shared" si="122"/>
        <v>0.02</v>
      </c>
      <c r="B82" s="18">
        <f t="shared" si="121"/>
        <v>2096</v>
      </c>
      <c r="C82" s="21">
        <f>IF(MOD($B82,10)=0,VLOOKUP($B82,'[1]R1 Analysis'!$B$45:$X$58,23,FALSE),(VLOOKUP(CEILING($B82,10),$B$6:$R$116,COLUMN()-1,FALSE)-VLOOKUP(FLOOR($B82,10),$B$6:$R$116,COLUMN()-1,FALSE))/10+C81)</f>
        <v>20685848.583508387</v>
      </c>
      <c r="D82" s="21">
        <f>IF(MOD($B82,10)=0,VLOOKUP($B82,'[1]R1 Analysis'!$B$45:$X$58,15,FALSE),(VLOOKUP(CEILING($B82,10),$B$6:$R$116,COLUMN()-1,FALSE)-VLOOKUP(FLOOR($B82,10),$B$6:$R$116,COLUMN()-1,FALSE))/10+D81)</f>
        <v>3233796.2458561086</v>
      </c>
      <c r="E82" s="21">
        <f>IF(MOD($B82,10)=0,VLOOKUP($B82,'[1]R1 Analysis'!$B$45:$X$58,22,FALSE),(VLOOKUP(CEILING($B82,10),$B$6:$R$116,COLUMN()-1,FALSE)-VLOOKUP(FLOOR($B82,10),$B$6:$R$116,COLUMN()-1,FALSE))/10+E81)</f>
        <v>677059.5593876543</v>
      </c>
      <c r="F82" s="21">
        <f>IF(MOD($B82,10)=0,VLOOKUP($B82,'[1]R2 Analysis'!$B$45:$X$58,8,FALSE),(VLOOKUP(CEILING($B82,10),$B$6:$R$116,COLUMN()-1,FALSE)-VLOOKUP(FLOOR($B82,10),$B$6:$R$116,COLUMN()-1,FALSE))/10+F81)</f>
        <v>201540365.82019049</v>
      </c>
      <c r="G82" s="21">
        <f>IF(MOD($B82,10)=0,VLOOKUP($B82,'[1]R2 Analysis'!$B$45:$X$58,15,FALSE),(VLOOKUP(CEILING($B82,10),$B$6:$R$116,COLUMN()-1,FALSE)-VLOOKUP(FLOOR($B82,10),$B$6:$R$116,COLUMN()-1,FALSE))/10+G81)</f>
        <v>6328092.3215348832</v>
      </c>
      <c r="H82" s="21">
        <f>IF(MOD($B82,10)=0,VLOOKUP($B82,'[1]R2 Analysis'!$B$45:$X$58,22,FALSE),(VLOOKUP(CEILING($B82,10),$B$6:$R$116,COLUMN()-1,FALSE)-VLOOKUP(FLOOR($B82,10),$B$6:$R$116,COLUMN()-1,FALSE))/10+H81)</f>
        <v>1301684.3293209882</v>
      </c>
      <c r="I82" s="21">
        <f>IF(MOD($B82,10)=0,VLOOKUP($B82,'[1]R3 Analysis'!$B$45:$X$58,8,FALSE),(VLOOKUP(CEILING($B82,10),$B$6:$R$116,COLUMN()-1,FALSE)-VLOOKUP(FLOOR($B82,10),$B$6:$R$116,COLUMN()-1,FALSE))/10+I81)</f>
        <v>32950013.873290338</v>
      </c>
      <c r="J82" s="21">
        <f>IF(MOD($B82,10)=0,VLOOKUP($B82,'[1]R3 Analysis'!$B$45:$X$58,15,FALSE),(VLOOKUP(CEILING($B82,10),$B$6:$R$116,COLUMN()-1,FALSE)-VLOOKUP(FLOOR($B82,10),$B$6:$R$116,COLUMN()-1,FALSE))/10+J81)</f>
        <v>2281002.9528000006</v>
      </c>
      <c r="K82" s="21">
        <f>IF(MOD($B82,10)=0,VLOOKUP($B82,'[1]R3 Analysis'!$B$45:$X$58,22,FALSE),(VLOOKUP(CEILING($B82,10),$B$6:$R$116,COLUMN()-1,FALSE)-VLOOKUP(FLOOR($B82,10),$B$6:$R$116,COLUMN()-1,FALSE))/10+K81)</f>
        <v>870571.14473333338</v>
      </c>
      <c r="L82" s="21">
        <f>IF(MOD($B82,10)=0,VLOOKUP($B82,'[1]R4 Analysis'!$B$45:$X$58,8,FALSE),(VLOOKUP(CEILING($B82,10),$B$6:$R$116,COLUMN()-1,FALSE)-VLOOKUP(FLOOR($B82,10),$B$6:$R$116,COLUMN()-1,FALSE))/10+L81)</f>
        <v>20616127.831738453</v>
      </c>
      <c r="M82" s="21">
        <f>IF(MOD($B82,10)=0,VLOOKUP($B82,'[1]R4 Analysis'!$B$45:$X$58,15,FALSE),(VLOOKUP(CEILING($B82,10),$B$6:$R$116,COLUMN()-1,FALSE)-VLOOKUP(FLOOR($B82,10),$B$6:$R$116,COLUMN()-1,FALSE))/10+M81)</f>
        <v>768377.95684646489</v>
      </c>
      <c r="N82" s="21">
        <f>IF(MOD($B82,10)=0,VLOOKUP($B82,'[1]R4 Analysis'!$B$45:$X$58,22,FALSE),(VLOOKUP(CEILING($B82,10),$B$6:$R$116,COLUMN()-1,FALSE)-VLOOKUP(FLOOR($B82,10),$B$6:$R$116,COLUMN()-1,FALSE))/10+N81)</f>
        <v>281997.53608771611</v>
      </c>
      <c r="O82" s="21">
        <f>IF(MOD($B82,10)=0,VLOOKUP($B82,'[1]R5 Analysis'!$B$45:$X$58,8,FALSE),(VLOOKUP(CEILING($B82,10),$B$6:$R$116,COLUMN()-1,FALSE)-VLOOKUP(FLOOR($B82,10),$B$6:$R$116,COLUMN()-1,FALSE))/10+O81)</f>
        <v>46129981.259599984</v>
      </c>
      <c r="P82" s="21">
        <f>IF(MOD($B82,10)=0,VLOOKUP($B82,'[1]R5 Analysis'!$B$45:$X$58,15,FALSE),(VLOOKUP(CEILING($B82,10),$B$6:$R$116,COLUMN()-1,FALSE)-VLOOKUP(FLOOR($B82,10),$B$6:$R$116,COLUMN()-1,FALSE))/10+P81)</f>
        <v>660910.39169268962</v>
      </c>
      <c r="Q82" s="21">
        <f>IF(MOD($B82,10)=0,VLOOKUP($B82,'[1]R5 Analysis'!$B$45:$X$58,22,FALSE),(VLOOKUP(CEILING($B82,10),$B$6:$R$116,COLUMN()-1,FALSE)-VLOOKUP(FLOOR($B82,10),$B$6:$R$116,COLUMN()-1,FALSE))/10+Q81)</f>
        <v>274313.08756836737</v>
      </c>
      <c r="R82" s="21">
        <f>IF(MOD($B82,10)=0,VLOOKUP($B82,'[1]R6 Analysis'!$B$45:$X$58,8,FALSE),(VLOOKUP(CEILING($B82,10),$B$6:$R$116,COLUMN()-1,FALSE)-VLOOKUP(FLOOR($B82,10),$B$6:$R$116,COLUMN()-1,FALSE))/10+R81)</f>
        <v>2622084.563025</v>
      </c>
      <c r="S82" s="21">
        <f>IF(MOD($B82,10)=0,VLOOKUP($B82,'[1]R6 Analysis'!$B$45:$X$58,15,FALSE),(VLOOKUP(CEILING($B82,10),$B$6:$T$116,COLUMN()-1,FALSE)-VLOOKUP(FLOOR($B82,10),$B$6:$T$116,COLUMN()-1,FALSE))/10+S81)</f>
        <v>321996.39892000018</v>
      </c>
      <c r="T82" s="21">
        <f>IF(MOD($B82,10)=0,VLOOKUP($B82,'[1]R6 Analysis'!$B$45:$X$58,22,FALSE),(VLOOKUP(CEILING($B82,10),$B$6:$T$116,COLUMN()-1,FALSE)-VLOOKUP(FLOOR($B82,10),$B$6:$T$116,COLUMN()-1,FALSE))/10+T81)</f>
        <v>176910.69933938989</v>
      </c>
      <c r="U82" s="21">
        <f t="shared" si="120"/>
        <v>341721134.55544019</v>
      </c>
      <c r="V82" s="10">
        <f>HLOOKUP(V$5,$AC$1:$AF$3,2,FALSE)*INDEX('Pop and Housing Units'!$J$4:$Q$115,MATCH('Relocation Components'!$B82,'Pop and Housing Units'!$Q$4:$Q$115,0),MATCH('Relocation Components'!V$4,'Pop and Housing Units'!$J$4:$Q$4,0))*HLOOKUP(V$4,$V$1:$AA$2,2,FALSE)*'Number of Hazard Events'!C82*HLOOKUP(V$4,Assumptions!$B$2:$H$3,2,FALSE)</f>
        <v>5839970538.7553177</v>
      </c>
      <c r="W82" s="10">
        <f>HLOOKUP(W$5,$AC$1:$AF$3,2,FALSE)*INDEX('Pop and Housing Units'!$J$4:$Q$115,MATCH('Relocation Components'!$B82,'Pop and Housing Units'!$Q$4:$Q$115,0),MATCH('Relocation Components'!W$4,'Pop and Housing Units'!$J$4:$Q$4,0))*HLOOKUP(W$4,$V$1:$AA$2,2,FALSE)*'Number of Hazard Events'!D82*HLOOKUP(W$4,Assumptions!$B$2:$H$3,2,FALSE)</f>
        <v>1859460570.9437432</v>
      </c>
      <c r="X82" s="10">
        <f>HLOOKUP(X$5,$AC$1:$AF$3,2,FALSE)*INDEX('Pop and Housing Units'!$J$4:$Q$115,MATCH('Relocation Components'!$B82,'Pop and Housing Units'!$Q$4:$Q$115,0),MATCH('Relocation Components'!X$4,'Pop and Housing Units'!$J$4:$Q$4,0))*HLOOKUP(X$4,$V$1:$AA$2,2,FALSE)*'Number of Hazard Events'!E82*HLOOKUP(X$4,Assumptions!$B$2:$H$3,2,FALSE)</f>
        <v>0</v>
      </c>
      <c r="Y82" s="10">
        <f>HLOOKUP(Y$5,$AC$1:$AF$3,2,FALSE)*INDEX('Pop and Housing Units'!$J$4:$Q$115,MATCH('Relocation Components'!$B82,'Pop and Housing Units'!$Q$4:$Q$115,0),MATCH('Relocation Components'!Y$4,'Pop and Housing Units'!$J$4:$Q$4,0))*HLOOKUP(Y$4,$V$1:$AA$2,2,FALSE)*'Number of Hazard Events'!F82*HLOOKUP(Y$4,Assumptions!$B$2:$H$3,2,FALSE)</f>
        <v>6425137775.8297882</v>
      </c>
      <c r="Z82" s="10">
        <f>HLOOKUP(Z$5,$AC$1:$AF$3,2,FALSE)*INDEX('Pop and Housing Units'!$J$4:$Q$115,MATCH('Relocation Components'!$B82,'Pop and Housing Units'!$Q$4:$Q$115,0),MATCH('Relocation Components'!Z$4,'Pop and Housing Units'!$J$4:$Q$4,0))*HLOOKUP(Z$4,$V$1:$AA$2,2,FALSE)*'Number of Hazard Events'!G82*HLOOKUP(Z$4,Assumptions!$B$2:$H$3,2,FALSE)</f>
        <v>1865142930.791173</v>
      </c>
      <c r="AA82" s="10">
        <f>HLOOKUP(AA$5,$AC$1:$AF$3,2,FALSE)*INDEX('Pop and Housing Units'!$J$4:$Q$115,MATCH('Relocation Components'!$B82,'Pop and Housing Units'!$Q$4:$Q$115,0),MATCH('Relocation Components'!AA$4,'Pop and Housing Units'!$J$4:$Q$4,0))*HLOOKUP(AA$4,$V$1:$AA$2,2,FALSE)*'Number of Hazard Events'!H82*HLOOKUP(AA$4,Assumptions!$B$2:$H$3,2,FALSE)</f>
        <v>0</v>
      </c>
      <c r="AB82" s="10">
        <f>HLOOKUP(AB$5,$AC$1:$AF$3,2,FALSE)*INDEX('Pop and Housing Units'!$J$4:$Q$115,MATCH('Relocation Components'!$B82,'Pop and Housing Units'!$Q$4:$Q$115,0),MATCH('Relocation Components'!AB$4,'Pop and Housing Units'!$J$4:$Q$4,0))*HLOOKUP(AB$4,$V$1:$AA$2,2,FALSE)*'Number of Hazard Events'!I82*HLOOKUP(AB$4,Assumptions!$B$2:$H$3,2,FALSE)</f>
        <v>15276888188.373857</v>
      </c>
      <c r="AC82" s="10">
        <f>HLOOKUP(AC$5,$AC$1:$AF$3,2,FALSE)*INDEX('Pop and Housing Units'!$J$4:$Q$115,MATCH('Relocation Components'!$B82,'Pop and Housing Units'!$Q$4:$Q$115,0),MATCH('Relocation Components'!AC$4,'Pop and Housing Units'!$J$4:$Q$4,0))*HLOOKUP(AC$4,$V$1:$AA$2,2,FALSE)*'Number of Hazard Events'!J82*HLOOKUP(AC$4,Assumptions!$B$2:$H$3,2,FALSE)</f>
        <v>3149819665.6539512</v>
      </c>
      <c r="AD82" s="10">
        <f>HLOOKUP(AD$5,$AC$1:$AF$3,2,FALSE)*INDEX('Pop and Housing Units'!$J$4:$Q$115,MATCH('Relocation Components'!$B82,'Pop and Housing Units'!$Q$4:$Q$115,0),MATCH('Relocation Components'!AD$4,'Pop and Housing Units'!$J$4:$Q$4,0))*HLOOKUP(AD$4,$V$1:$AA$2,2,FALSE)*'Number of Hazard Events'!K82*HLOOKUP(AD$4,Assumptions!$B$2:$H$3,2,FALSE)</f>
        <v>0</v>
      </c>
      <c r="AE82" s="10">
        <f>HLOOKUP(AE$5,$AC$1:$AF$3,2,FALSE)*INDEX('Pop and Housing Units'!$J$4:$Q$115,MATCH('Relocation Components'!$B82,'Pop and Housing Units'!$Q$4:$Q$115,0),MATCH('Relocation Components'!AE$4,'Pop and Housing Units'!$J$4:$Q$4,0))*HLOOKUP(AE$4,$V$1:$AA$2,2,FALSE)*'Number of Hazard Events'!L82*HLOOKUP(AE$4,Assumptions!$B$2:$H$3,2,FALSE)</f>
        <v>116319506.43002459</v>
      </c>
      <c r="AF82" s="10">
        <f>HLOOKUP(AF$5,$AC$1:$AF$3,2,FALSE)*INDEX('Pop and Housing Units'!$J$4:$Q$115,MATCH('Relocation Components'!$B82,'Pop and Housing Units'!$Q$4:$Q$115,0),MATCH('Relocation Components'!AF$4,'Pop and Housing Units'!$J$4:$Q$4,0))*HLOOKUP(AF$4,$V$1:$AA$2,2,FALSE)*'Number of Hazard Events'!M82*HLOOKUP(AF$4,Assumptions!$B$2:$H$3,2,FALSE)</f>
        <v>40106446.91964601</v>
      </c>
      <c r="AG82" s="10">
        <f>HLOOKUP(AG$5,$AC$1:$AF$3,2,FALSE)*INDEX('Pop and Housing Units'!$J$4:$Q$115,MATCH('Relocation Components'!$B82,'Pop and Housing Units'!$Q$4:$Q$115,0),MATCH('Relocation Components'!AG$4,'Pop and Housing Units'!$J$4:$Q$4,0))*HLOOKUP(AG$4,$V$1:$AA$2,2,FALSE)*'Number of Hazard Events'!N82*HLOOKUP(AG$4,Assumptions!$B$2:$H$3,2,FALSE)</f>
        <v>0</v>
      </c>
      <c r="AH82" s="10">
        <f>HLOOKUP(AH$5,$AC$1:$AF$3,2,FALSE)*INDEX('Pop and Housing Units'!$J$4:$Q$115,MATCH('Relocation Components'!$B82,'Pop and Housing Units'!$Q$4:$Q$115,0),MATCH('Relocation Components'!AH$4,'Pop and Housing Units'!$J$4:$Q$4,0))*HLOOKUP(AH$4,$V$1:$AA$2,2,FALSE)*'Number of Hazard Events'!O82*HLOOKUP(AH$4,Assumptions!$B$2:$H$3,2,FALSE)</f>
        <v>120482412.13773988</v>
      </c>
      <c r="AI82" s="10">
        <f>HLOOKUP(AI$5,$AC$1:$AF$3,2,FALSE)*INDEX('Pop and Housing Units'!$J$4:$Q$115,MATCH('Relocation Components'!$B82,'Pop and Housing Units'!$Q$4:$Q$115,0),MATCH('Relocation Components'!AI$4,'Pop and Housing Units'!$J$4:$Q$4,0))*HLOOKUP(AI$4,$V$1:$AA$2,2,FALSE)*'Number of Hazard Events'!P82*HLOOKUP(AI$4,Assumptions!$B$2:$H$3,2,FALSE)</f>
        <v>43300101.919778757</v>
      </c>
      <c r="AJ82" s="10">
        <f>HLOOKUP(AJ$5,$AC$1:$AF$3,2,FALSE)*INDEX('Pop and Housing Units'!$J$4:$Q$115,MATCH('Relocation Components'!$B82,'Pop and Housing Units'!$Q$4:$Q$115,0),MATCH('Relocation Components'!AJ$4,'Pop and Housing Units'!$J$4:$Q$4,0))*HLOOKUP(AJ$4,$V$1:$AA$2,2,FALSE)*'Number of Hazard Events'!Q82*HLOOKUP(AJ$4,Assumptions!$B$2:$H$3,2,FALSE)</f>
        <v>0</v>
      </c>
      <c r="AK82" s="10">
        <f>HLOOKUP(AK$5,$AC$1:$AF$3,2,FALSE)*INDEX('Pop and Housing Units'!$J$4:$Q$115,MATCH('Relocation Components'!$B82,'Pop and Housing Units'!$Q$4:$Q$115,0),MATCH('Relocation Components'!AK$4,'Pop and Housing Units'!$J$4:$Q$4,0))*HLOOKUP(AK$4,$V$1:$AA$2,2,FALSE)*'Number of Hazard Events'!R82*HLOOKUP(AK$4,Assumptions!$B$2:$H$3,2,FALSE)</f>
        <v>24437648.344977606</v>
      </c>
      <c r="AL82" s="10">
        <f>HLOOKUP(AL$5,$AC$1:$AF$3,2,FALSE)*INDEX('Pop and Housing Units'!$J$4:$Q$115,MATCH('Relocation Components'!$B82,'Pop and Housing Units'!$Q$4:$Q$115,0),MATCH('Relocation Components'!AL$4,'Pop and Housing Units'!$J$4:$Q$4,0))*HLOOKUP(AL$4,$V$1:$AA$2,2,FALSE)*'Number of Hazard Events'!S82*HLOOKUP(AL$4,Assumptions!$B$2:$H$3,2,FALSE)</f>
        <v>6891990.7979241246</v>
      </c>
      <c r="AM82" s="10">
        <f>HLOOKUP(AM$5,$AC$1:$AF$3,2,FALSE)*INDEX('Pop and Housing Units'!$J$4:$Q$115,MATCH('Relocation Components'!$B82,'Pop and Housing Units'!$Q$4:$Q$115,0),MATCH('Relocation Components'!AM$4,'Pop and Housing Units'!$J$4:$Q$4,0))*HLOOKUP(AM$4,$V$1:$AA$2,2,FALSE)*'Number of Hazard Events'!T82*HLOOKUP(AM$4,Assumptions!$B$2:$H$3,2,FALSE)</f>
        <v>0</v>
      </c>
      <c r="AN82" s="21">
        <f t="shared" si="82"/>
        <v>34767957776.897926</v>
      </c>
      <c r="AO82" s="21">
        <f t="shared" si="83"/>
        <v>2627986742.4398932</v>
      </c>
      <c r="AP82" s="21">
        <f t="shared" si="84"/>
        <v>836757256.92468452</v>
      </c>
      <c r="AQ82" s="21">
        <f t="shared" si="85"/>
        <v>0</v>
      </c>
      <c r="AR82" s="21">
        <f t="shared" si="86"/>
        <v>2891311999.123405</v>
      </c>
      <c r="AS82" s="21">
        <f t="shared" si="87"/>
        <v>839314318.85602784</v>
      </c>
      <c r="AT82" s="21">
        <f t="shared" si="88"/>
        <v>0</v>
      </c>
      <c r="AU82" s="21">
        <f t="shared" si="89"/>
        <v>6874599684.7682362</v>
      </c>
      <c r="AV82" s="21">
        <f t="shared" si="90"/>
        <v>1417418849.5442781</v>
      </c>
      <c r="AW82" s="21">
        <f t="shared" si="91"/>
        <v>0</v>
      </c>
      <c r="AX82" s="21">
        <f t="shared" si="92"/>
        <v>52343777.893511072</v>
      </c>
      <c r="AY82" s="21">
        <f t="shared" si="93"/>
        <v>18047901.113840707</v>
      </c>
      <c r="AZ82" s="21">
        <f t="shared" si="94"/>
        <v>0</v>
      </c>
      <c r="BA82" s="21">
        <f t="shared" si="95"/>
        <v>54217085.461982951</v>
      </c>
      <c r="BB82" s="21">
        <f t="shared" si="96"/>
        <v>19485045.863900442</v>
      </c>
      <c r="BC82" s="21">
        <f t="shared" si="97"/>
        <v>0</v>
      </c>
      <c r="BD82" s="21">
        <f t="shared" si="98"/>
        <v>10996941.755239923</v>
      </c>
      <c r="BE82" s="21">
        <f t="shared" si="99"/>
        <v>3101395.8590658563</v>
      </c>
      <c r="BF82" s="21">
        <f t="shared" si="100"/>
        <v>0</v>
      </c>
      <c r="BG82" s="21">
        <f t="shared" si="101"/>
        <v>15645580999.604065</v>
      </c>
      <c r="BI82" s="21">
        <f t="shared" si="102"/>
        <v>8488643129.7787199</v>
      </c>
      <c r="BJ82" s="21">
        <f t="shared" si="103"/>
        <v>2699451624.114284</v>
      </c>
      <c r="BK82" s="21">
        <f t="shared" si="104"/>
        <v>677059.5593876543</v>
      </c>
      <c r="BL82" s="21">
        <f t="shared" si="105"/>
        <v>9517990140.7733841</v>
      </c>
      <c r="BM82" s="21">
        <f t="shared" si="106"/>
        <v>2710785341.9687357</v>
      </c>
      <c r="BN82" s="21">
        <f t="shared" si="107"/>
        <v>1301684.3293209882</v>
      </c>
      <c r="BO82" s="21">
        <f t="shared" si="108"/>
        <v>22184437887.015385</v>
      </c>
      <c r="BP82" s="21">
        <f t="shared" si="109"/>
        <v>4569519518.1510286</v>
      </c>
      <c r="BQ82" s="21">
        <f t="shared" si="110"/>
        <v>870571.14473333338</v>
      </c>
      <c r="BR82" s="21">
        <f t="shared" si="111"/>
        <v>189279412.15527412</v>
      </c>
      <c r="BS82" s="21">
        <f t="shared" si="112"/>
        <v>58922725.990333185</v>
      </c>
      <c r="BT82" s="21">
        <f t="shared" si="113"/>
        <v>281997.53608771611</v>
      </c>
      <c r="BU82" s="21">
        <f t="shared" si="114"/>
        <v>220829478.85932282</v>
      </c>
      <c r="BV82" s="21">
        <f t="shared" si="115"/>
        <v>63446058.175371893</v>
      </c>
      <c r="BW82" s="21">
        <f t="shared" si="116"/>
        <v>274313.08756836737</v>
      </c>
      <c r="BX82" s="21">
        <f t="shared" si="117"/>
        <v>38056674.663242526</v>
      </c>
      <c r="BY82" s="21">
        <f t="shared" si="118"/>
        <v>10315383.05590998</v>
      </c>
      <c r="BZ82" s="21">
        <f t="shared" si="119"/>
        <v>176910.69933938989</v>
      </c>
    </row>
    <row r="83" spans="1:78">
      <c r="A83">
        <f t="shared" si="122"/>
        <v>0.02</v>
      </c>
      <c r="B83" s="18">
        <f t="shared" si="121"/>
        <v>2097</v>
      </c>
      <c r="C83" s="21">
        <f>IF(MOD($B83,10)=0,VLOOKUP($B83,'[1]R1 Analysis'!$B$45:$X$58,23,FALSE),(VLOOKUP(CEILING($B83,10),$B$6:$R$116,COLUMN()-1,FALSE)-VLOOKUP(FLOOR($B83,10),$B$6:$R$116,COLUMN()-1,FALSE))/10+C82)</f>
        <v>20581806.368373759</v>
      </c>
      <c r="D83" s="21">
        <f>IF(MOD($B83,10)=0,VLOOKUP($B83,'[1]R1 Analysis'!$B$45:$X$58,15,FALSE),(VLOOKUP(CEILING($B83,10),$B$6:$R$116,COLUMN()-1,FALSE)-VLOOKUP(FLOOR($B83,10),$B$6:$R$116,COLUMN()-1,FALSE))/10+D82)</f>
        <v>3217684.1309148562</v>
      </c>
      <c r="E83" s="21">
        <f>IF(MOD($B83,10)=0,VLOOKUP($B83,'[1]R1 Analysis'!$B$45:$X$58,22,FALSE),(VLOOKUP(CEILING($B83,10),$B$6:$R$116,COLUMN()-1,FALSE)-VLOOKUP(FLOOR($B83,10),$B$6:$R$116,COLUMN()-1,FALSE))/10+E82)</f>
        <v>673661.89760658436</v>
      </c>
      <c r="F83" s="21">
        <f>IF(MOD($B83,10)=0,VLOOKUP($B83,'[1]R2 Analysis'!$B$45:$X$58,8,FALSE),(VLOOKUP(CEILING($B83,10),$B$6:$R$116,COLUMN()-1,FALSE)-VLOOKUP(FLOOR($B83,10),$B$6:$R$116,COLUMN()-1,FALSE))/10+F82)</f>
        <v>200524960.91942859</v>
      </c>
      <c r="G83" s="21">
        <f>IF(MOD($B83,10)=0,VLOOKUP($B83,'[1]R2 Analysis'!$B$45:$X$58,15,FALSE),(VLOOKUP(CEILING($B83,10),$B$6:$R$116,COLUMN()-1,FALSE)-VLOOKUP(FLOOR($B83,10),$B$6:$R$116,COLUMN()-1,FALSE))/10+G82)</f>
        <v>6296468.9024883714</v>
      </c>
      <c r="H83" s="21">
        <f>IF(MOD($B83,10)=0,VLOOKUP($B83,'[1]R2 Analysis'!$B$45:$X$58,22,FALSE),(VLOOKUP(CEILING($B83,10),$B$6:$R$116,COLUMN()-1,FALSE)-VLOOKUP(FLOOR($B83,10),$B$6:$R$116,COLUMN()-1,FALSE))/10+H82)</f>
        <v>1295157.8788055561</v>
      </c>
      <c r="I83" s="21">
        <f>IF(MOD($B83,10)=0,VLOOKUP($B83,'[1]R3 Analysis'!$B$45:$X$58,8,FALSE),(VLOOKUP(CEILING($B83,10),$B$6:$R$116,COLUMN()-1,FALSE)-VLOOKUP(FLOOR($B83,10),$B$6:$R$116,COLUMN()-1,FALSE))/10+I82)</f>
        <v>32785446.656387113</v>
      </c>
      <c r="J83" s="21">
        <f>IF(MOD($B83,10)=0,VLOOKUP($B83,'[1]R3 Analysis'!$B$45:$X$58,15,FALSE),(VLOOKUP(CEILING($B83,10),$B$6:$R$116,COLUMN()-1,FALSE)-VLOOKUP(FLOOR($B83,10),$B$6:$R$116,COLUMN()-1,FALSE))/10+J82)</f>
        <v>2269583.8176000006</v>
      </c>
      <c r="K83" s="21">
        <f>IF(MOD($B83,10)=0,VLOOKUP($B83,'[1]R3 Analysis'!$B$45:$X$58,22,FALSE),(VLOOKUP(CEILING($B83,10),$B$6:$R$116,COLUMN()-1,FALSE)-VLOOKUP(FLOOR($B83,10),$B$6:$R$116,COLUMN()-1,FALSE))/10+K82)</f>
        <v>866202.53260630637</v>
      </c>
      <c r="L83" s="21">
        <f>IF(MOD($B83,10)=0,VLOOKUP($B83,'[1]R4 Analysis'!$B$45:$X$58,8,FALSE),(VLOOKUP(CEILING($B83,10),$B$6:$R$116,COLUMN()-1,FALSE)-VLOOKUP(FLOOR($B83,10),$B$6:$R$116,COLUMN()-1,FALSE))/10+L82)</f>
        <v>20515537.98869326</v>
      </c>
      <c r="M83" s="21">
        <f>IF(MOD($B83,10)=0,VLOOKUP($B83,'[1]R4 Analysis'!$B$45:$X$58,15,FALSE),(VLOOKUP(CEILING($B83,10),$B$6:$R$116,COLUMN()-1,FALSE)-VLOOKUP(FLOOR($B83,10),$B$6:$R$116,COLUMN()-1,FALSE))/10+M82)</f>
        <v>764494.64506994979</v>
      </c>
      <c r="N83" s="21">
        <f>IF(MOD($B83,10)=0,VLOOKUP($B83,'[1]R4 Analysis'!$B$45:$X$58,22,FALSE),(VLOOKUP(CEILING($B83,10),$B$6:$R$116,COLUMN()-1,FALSE)-VLOOKUP(FLOOR($B83,10),$B$6:$R$116,COLUMN()-1,FALSE))/10+N82)</f>
        <v>280582.37274595088</v>
      </c>
      <c r="O83" s="21">
        <f>IF(MOD($B83,10)=0,VLOOKUP($B83,'[1]R5 Analysis'!$B$45:$X$58,8,FALSE),(VLOOKUP(CEILING($B83,10),$B$6:$R$116,COLUMN()-1,FALSE)-VLOOKUP(FLOOR($B83,10),$B$6:$R$116,COLUMN()-1,FALSE))/10+O82)</f>
        <v>45890828.130949982</v>
      </c>
      <c r="P83" s="21">
        <f>IF(MOD($B83,10)=0,VLOOKUP($B83,'[1]R5 Analysis'!$B$45:$X$58,15,FALSE),(VLOOKUP(CEILING($B83,10),$B$6:$R$116,COLUMN()-1,FALSE)-VLOOKUP(FLOOR($B83,10),$B$6:$R$116,COLUMN()-1,FALSE))/10+P82)</f>
        <v>657626.49649434478</v>
      </c>
      <c r="Q83" s="21">
        <f>IF(MOD($B83,10)=0,VLOOKUP($B83,'[1]R5 Analysis'!$B$45:$X$58,22,FALSE),(VLOOKUP(CEILING($B83,10),$B$6:$R$116,COLUMN()-1,FALSE)-VLOOKUP(FLOOR($B83,10),$B$6:$R$116,COLUMN()-1,FALSE))/10+Q82)</f>
        <v>272937.40357040818</v>
      </c>
      <c r="R83" s="21">
        <f>IF(MOD($B83,10)=0,VLOOKUP($B83,'[1]R6 Analysis'!$B$45:$X$58,8,FALSE),(VLOOKUP(CEILING($B83,10),$B$6:$R$116,COLUMN()-1,FALSE)-VLOOKUP(FLOOR($B83,10),$B$6:$R$116,COLUMN()-1,FALSE))/10+R82)</f>
        <v>2609057.0426125</v>
      </c>
      <c r="S83" s="21">
        <f>IF(MOD($B83,10)=0,VLOOKUP($B83,'[1]R6 Analysis'!$B$45:$X$58,15,FALSE),(VLOOKUP(CEILING($B83,10),$B$6:$T$116,COLUMN()-1,FALSE)-VLOOKUP(FLOOR($B83,10),$B$6:$T$116,COLUMN()-1,FALSE))/10+S82)</f>
        <v>320397.76209000021</v>
      </c>
      <c r="T83" s="21">
        <f>IF(MOD($B83,10)=0,VLOOKUP($B83,'[1]R6 Analysis'!$B$45:$X$58,22,FALSE),(VLOOKUP(CEILING($B83,10),$B$6:$T$116,COLUMN()-1,FALSE)-VLOOKUP(FLOOR($B83,10),$B$6:$T$116,COLUMN()-1,FALSE))/10+T82)</f>
        <v>176023.45420013566</v>
      </c>
      <c r="U83" s="21">
        <f t="shared" si="120"/>
        <v>339998458.40063769</v>
      </c>
      <c r="V83" s="10">
        <f>HLOOKUP(V$5,$AC$1:$AF$3,2,FALSE)*INDEX('Pop and Housing Units'!$J$4:$Q$115,MATCH('Relocation Components'!$B83,'Pop and Housing Units'!$Q$4:$Q$115,0),MATCH('Relocation Components'!V$4,'Pop and Housing Units'!$J$4:$Q$4,0))*HLOOKUP(V$4,$V$1:$AA$2,2,FALSE)*'Number of Hazard Events'!C83*HLOOKUP(V$4,Assumptions!$B$2:$H$3,2,FALSE)</f>
        <v>6074764638.9879332</v>
      </c>
      <c r="W83" s="10">
        <f>HLOOKUP(W$5,$AC$1:$AF$3,2,FALSE)*INDEX('Pop and Housing Units'!$J$4:$Q$115,MATCH('Relocation Components'!$B83,'Pop and Housing Units'!$Q$4:$Q$115,0),MATCH('Relocation Components'!W$4,'Pop and Housing Units'!$J$4:$Q$4,0))*HLOOKUP(W$4,$V$1:$AA$2,2,FALSE)*'Number of Hazard Events'!D83*HLOOKUP(W$4,Assumptions!$B$2:$H$3,2,FALSE)</f>
        <v>1934329952.1069262</v>
      </c>
      <c r="X83" s="10">
        <f>HLOOKUP(X$5,$AC$1:$AF$3,2,FALSE)*INDEX('Pop and Housing Units'!$J$4:$Q$115,MATCH('Relocation Components'!$B83,'Pop and Housing Units'!$Q$4:$Q$115,0),MATCH('Relocation Components'!X$4,'Pop and Housing Units'!$J$4:$Q$4,0))*HLOOKUP(X$4,$V$1:$AA$2,2,FALSE)*'Number of Hazard Events'!E83*HLOOKUP(X$4,Assumptions!$B$2:$H$3,2,FALSE)</f>
        <v>0</v>
      </c>
      <c r="Y83" s="10">
        <f>HLOOKUP(Y$5,$AC$1:$AF$3,2,FALSE)*INDEX('Pop and Housing Units'!$J$4:$Q$115,MATCH('Relocation Components'!$B83,'Pop and Housing Units'!$Q$4:$Q$115,0),MATCH('Relocation Components'!Y$4,'Pop and Housing Units'!$J$4:$Q$4,0))*HLOOKUP(Y$4,$V$1:$AA$2,2,FALSE)*'Number of Hazard Events'!F83*HLOOKUP(Y$4,Assumptions!$B$2:$H$3,2,FALSE)</f>
        <v>6673334045.4071226</v>
      </c>
      <c r="Z83" s="10">
        <f>HLOOKUP(Z$5,$AC$1:$AF$3,2,FALSE)*INDEX('Pop and Housing Units'!$J$4:$Q$115,MATCH('Relocation Components'!$B83,'Pop and Housing Units'!$Q$4:$Q$115,0),MATCH('Relocation Components'!Z$4,'Pop and Housing Units'!$J$4:$Q$4,0))*HLOOKUP(Z$4,$V$1:$AA$2,2,FALSE)*'Number of Hazard Events'!G83*HLOOKUP(Z$4,Assumptions!$B$2:$H$3,2,FALSE)</f>
        <v>1937271087.3392022</v>
      </c>
      <c r="AA83" s="10">
        <f>HLOOKUP(AA$5,$AC$1:$AF$3,2,FALSE)*INDEX('Pop and Housing Units'!$J$4:$Q$115,MATCH('Relocation Components'!$B83,'Pop and Housing Units'!$Q$4:$Q$115,0),MATCH('Relocation Components'!AA$4,'Pop and Housing Units'!$J$4:$Q$4,0))*HLOOKUP(AA$4,$V$1:$AA$2,2,FALSE)*'Number of Hazard Events'!H83*HLOOKUP(AA$4,Assumptions!$B$2:$H$3,2,FALSE)</f>
        <v>0</v>
      </c>
      <c r="AB83" s="10">
        <f>HLOOKUP(AB$5,$AC$1:$AF$3,2,FALSE)*INDEX('Pop and Housing Units'!$J$4:$Q$115,MATCH('Relocation Components'!$B83,'Pop and Housing Units'!$Q$4:$Q$115,0),MATCH('Relocation Components'!AB$4,'Pop and Housing Units'!$J$4:$Q$4,0))*HLOOKUP(AB$4,$V$1:$AA$2,2,FALSE)*'Number of Hazard Events'!I83*HLOOKUP(AB$4,Assumptions!$B$2:$H$3,2,FALSE)</f>
        <v>15890920980.749668</v>
      </c>
      <c r="AC83" s="10">
        <f>HLOOKUP(AC$5,$AC$1:$AF$3,2,FALSE)*INDEX('Pop and Housing Units'!$J$4:$Q$115,MATCH('Relocation Components'!$B83,'Pop and Housing Units'!$Q$4:$Q$115,0),MATCH('Relocation Components'!AC$4,'Pop and Housing Units'!$J$4:$Q$4,0))*HLOOKUP(AC$4,$V$1:$AA$2,2,FALSE)*'Number of Hazard Events'!J83*HLOOKUP(AC$4,Assumptions!$B$2:$H$3,2,FALSE)</f>
        <v>3276383529.3717422</v>
      </c>
      <c r="AD83" s="10">
        <f>HLOOKUP(AD$5,$AC$1:$AF$3,2,FALSE)*INDEX('Pop and Housing Units'!$J$4:$Q$115,MATCH('Relocation Components'!$B83,'Pop and Housing Units'!$Q$4:$Q$115,0),MATCH('Relocation Components'!AD$4,'Pop and Housing Units'!$J$4:$Q$4,0))*HLOOKUP(AD$4,$V$1:$AA$2,2,FALSE)*'Number of Hazard Events'!K83*HLOOKUP(AD$4,Assumptions!$B$2:$H$3,2,FALSE)</f>
        <v>0</v>
      </c>
      <c r="AE83" s="10">
        <f>HLOOKUP(AE$5,$AC$1:$AF$3,2,FALSE)*INDEX('Pop and Housing Units'!$J$4:$Q$115,MATCH('Relocation Components'!$B83,'Pop and Housing Units'!$Q$4:$Q$115,0),MATCH('Relocation Components'!AE$4,'Pop and Housing Units'!$J$4:$Q$4,0))*HLOOKUP(AE$4,$V$1:$AA$2,2,FALSE)*'Number of Hazard Events'!L83*HLOOKUP(AE$4,Assumptions!$B$2:$H$3,2,FALSE)</f>
        <v>116355467.58440095</v>
      </c>
      <c r="AF83" s="10">
        <f>HLOOKUP(AF$5,$AC$1:$AF$3,2,FALSE)*INDEX('Pop and Housing Units'!$J$4:$Q$115,MATCH('Relocation Components'!$B83,'Pop and Housing Units'!$Q$4:$Q$115,0),MATCH('Relocation Components'!AF$4,'Pop and Housing Units'!$J$4:$Q$4,0))*HLOOKUP(AF$4,$V$1:$AA$2,2,FALSE)*'Number of Hazard Events'!M83*HLOOKUP(AF$4,Assumptions!$B$2:$H$3,2,FALSE)</f>
        <v>40111801.981874354</v>
      </c>
      <c r="AG83" s="10">
        <f>HLOOKUP(AG$5,$AC$1:$AF$3,2,FALSE)*INDEX('Pop and Housing Units'!$J$4:$Q$115,MATCH('Relocation Components'!$B83,'Pop and Housing Units'!$Q$4:$Q$115,0),MATCH('Relocation Components'!AG$4,'Pop and Housing Units'!$J$4:$Q$4,0))*HLOOKUP(AG$4,$V$1:$AA$2,2,FALSE)*'Number of Hazard Events'!N83*HLOOKUP(AG$4,Assumptions!$B$2:$H$3,2,FALSE)</f>
        <v>0</v>
      </c>
      <c r="AH83" s="10">
        <f>HLOOKUP(AH$5,$AC$1:$AF$3,2,FALSE)*INDEX('Pop and Housing Units'!$J$4:$Q$115,MATCH('Relocation Components'!$B83,'Pop and Housing Units'!$Q$4:$Q$115,0),MATCH('Relocation Components'!AH$4,'Pop and Housing Units'!$J$4:$Q$4,0))*HLOOKUP(AH$4,$V$1:$AA$2,2,FALSE)*'Number of Hazard Events'!O83*HLOOKUP(AH$4,Assumptions!$B$2:$H$3,2,FALSE)</f>
        <v>120521331.57550405</v>
      </c>
      <c r="AI83" s="10">
        <f>HLOOKUP(AI$5,$AC$1:$AF$3,2,FALSE)*INDEX('Pop and Housing Units'!$J$4:$Q$115,MATCH('Relocation Components'!$B83,'Pop and Housing Units'!$Q$4:$Q$115,0),MATCH('Relocation Components'!AI$4,'Pop and Housing Units'!$J$4:$Q$4,0))*HLOOKUP(AI$4,$V$1:$AA$2,2,FALSE)*'Number of Hazard Events'!P83*HLOOKUP(AI$4,Assumptions!$B$2:$H$3,2,FALSE)</f>
        <v>43323475.762636334</v>
      </c>
      <c r="AJ83" s="10">
        <f>HLOOKUP(AJ$5,$AC$1:$AF$3,2,FALSE)*INDEX('Pop and Housing Units'!$J$4:$Q$115,MATCH('Relocation Components'!$B83,'Pop and Housing Units'!$Q$4:$Q$115,0),MATCH('Relocation Components'!AJ$4,'Pop and Housing Units'!$J$4:$Q$4,0))*HLOOKUP(AJ$4,$V$1:$AA$2,2,FALSE)*'Number of Hazard Events'!Q83*HLOOKUP(AJ$4,Assumptions!$B$2:$H$3,2,FALSE)</f>
        <v>0</v>
      </c>
      <c r="AK83" s="10">
        <f>HLOOKUP(AK$5,$AC$1:$AF$3,2,FALSE)*INDEX('Pop and Housing Units'!$J$4:$Q$115,MATCH('Relocation Components'!$B83,'Pop and Housing Units'!$Q$4:$Q$115,0),MATCH('Relocation Components'!AK$4,'Pop and Housing Units'!$J$4:$Q$4,0))*HLOOKUP(AK$4,$V$1:$AA$2,2,FALSE)*'Number of Hazard Events'!R83*HLOOKUP(AK$4,Assumptions!$B$2:$H$3,2,FALSE)</f>
        <v>24559177.43748958</v>
      </c>
      <c r="AL83" s="10">
        <f>HLOOKUP(AL$5,$AC$1:$AF$3,2,FALSE)*INDEX('Pop and Housing Units'!$J$4:$Q$115,MATCH('Relocation Components'!$B83,'Pop and Housing Units'!$Q$4:$Q$115,0),MATCH('Relocation Components'!AL$4,'Pop and Housing Units'!$J$4:$Q$4,0))*HLOOKUP(AL$4,$V$1:$AA$2,2,FALSE)*'Number of Hazard Events'!S83*HLOOKUP(AL$4,Assumptions!$B$2:$H$3,2,FALSE)</f>
        <v>6926290.0326428832</v>
      </c>
      <c r="AM83" s="10">
        <f>HLOOKUP(AM$5,$AC$1:$AF$3,2,FALSE)*INDEX('Pop and Housing Units'!$J$4:$Q$115,MATCH('Relocation Components'!$B83,'Pop and Housing Units'!$Q$4:$Q$115,0),MATCH('Relocation Components'!AM$4,'Pop and Housing Units'!$J$4:$Q$4,0))*HLOOKUP(AM$4,$V$1:$AA$2,2,FALSE)*'Number of Hazard Events'!T83*HLOOKUP(AM$4,Assumptions!$B$2:$H$3,2,FALSE)</f>
        <v>0</v>
      </c>
      <c r="AN83" s="21">
        <f t="shared" si="82"/>
        <v>36138801778.337143</v>
      </c>
      <c r="AO83" s="21">
        <f t="shared" si="83"/>
        <v>2733644087.54457</v>
      </c>
      <c r="AP83" s="21">
        <f t="shared" si="84"/>
        <v>870448478.44811678</v>
      </c>
      <c r="AQ83" s="21">
        <f t="shared" si="85"/>
        <v>0</v>
      </c>
      <c r="AR83" s="21">
        <f t="shared" si="86"/>
        <v>3003000320.4332051</v>
      </c>
      <c r="AS83" s="21">
        <f t="shared" si="87"/>
        <v>871771989.30264103</v>
      </c>
      <c r="AT83" s="21">
        <f t="shared" si="88"/>
        <v>0</v>
      </c>
      <c r="AU83" s="21">
        <f t="shared" si="89"/>
        <v>7150914441.3373508</v>
      </c>
      <c r="AV83" s="21">
        <f t="shared" si="90"/>
        <v>1474372588.217284</v>
      </c>
      <c r="AW83" s="21">
        <f t="shared" si="91"/>
        <v>0</v>
      </c>
      <c r="AX83" s="21">
        <f t="shared" si="92"/>
        <v>52359960.41298043</v>
      </c>
      <c r="AY83" s="21">
        <f t="shared" si="93"/>
        <v>18050310.891843461</v>
      </c>
      <c r="AZ83" s="21">
        <f t="shared" si="94"/>
        <v>0</v>
      </c>
      <c r="BA83" s="21">
        <f t="shared" si="95"/>
        <v>54234599.20897682</v>
      </c>
      <c r="BB83" s="21">
        <f t="shared" si="96"/>
        <v>19495564.093186352</v>
      </c>
      <c r="BC83" s="21">
        <f t="shared" si="97"/>
        <v>0</v>
      </c>
      <c r="BD83" s="21">
        <f t="shared" si="98"/>
        <v>11051629.846870311</v>
      </c>
      <c r="BE83" s="21">
        <f t="shared" si="99"/>
        <v>3116830.5146892974</v>
      </c>
      <c r="BF83" s="21">
        <f t="shared" si="100"/>
        <v>0</v>
      </c>
      <c r="BG83" s="21">
        <f t="shared" si="101"/>
        <v>16262460800.251713</v>
      </c>
      <c r="BI83" s="21">
        <f t="shared" si="102"/>
        <v>8828990532.900877</v>
      </c>
      <c r="BJ83" s="21">
        <f t="shared" si="103"/>
        <v>2807996114.6859579</v>
      </c>
      <c r="BK83" s="21">
        <f t="shared" si="104"/>
        <v>673661.89760658436</v>
      </c>
      <c r="BL83" s="21">
        <f t="shared" si="105"/>
        <v>9876859326.7597561</v>
      </c>
      <c r="BM83" s="21">
        <f t="shared" si="106"/>
        <v>2815339545.5443316</v>
      </c>
      <c r="BN83" s="21">
        <f t="shared" si="107"/>
        <v>1295157.8788055561</v>
      </c>
      <c r="BO83" s="21">
        <f t="shared" si="108"/>
        <v>23074620868.743408</v>
      </c>
      <c r="BP83" s="21">
        <f t="shared" si="109"/>
        <v>4753025701.4066267</v>
      </c>
      <c r="BQ83" s="21">
        <f t="shared" si="110"/>
        <v>866202.53260630637</v>
      </c>
      <c r="BR83" s="21">
        <f t="shared" si="111"/>
        <v>189230965.98607466</v>
      </c>
      <c r="BS83" s="21">
        <f t="shared" si="112"/>
        <v>58926607.518787764</v>
      </c>
      <c r="BT83" s="21">
        <f t="shared" si="113"/>
        <v>280582.37274595088</v>
      </c>
      <c r="BU83" s="21">
        <f t="shared" si="114"/>
        <v>220646758.91543084</v>
      </c>
      <c r="BV83" s="21">
        <f t="shared" si="115"/>
        <v>63476666.352317028</v>
      </c>
      <c r="BW83" s="21">
        <f t="shared" si="116"/>
        <v>272937.40357040818</v>
      </c>
      <c r="BX83" s="21">
        <f t="shared" si="117"/>
        <v>38219864.326972388</v>
      </c>
      <c r="BY83" s="21">
        <f t="shared" si="118"/>
        <v>10363518.30942218</v>
      </c>
      <c r="BZ83" s="21">
        <f t="shared" si="119"/>
        <v>176023.45420013566</v>
      </c>
    </row>
    <row r="84" spans="1:78">
      <c r="A84">
        <f t="shared" si="122"/>
        <v>0.02</v>
      </c>
      <c r="B84" s="18">
        <f t="shared" si="121"/>
        <v>2098</v>
      </c>
      <c r="C84" s="21">
        <f>IF(MOD($B84,10)=0,VLOOKUP($B84,'[1]R1 Analysis'!$B$45:$X$58,23,FALSE),(VLOOKUP(CEILING($B84,10),$B$6:$R$116,COLUMN()-1,FALSE)-VLOOKUP(FLOOR($B84,10),$B$6:$R$116,COLUMN()-1,FALSE))/10+C83)</f>
        <v>20477764.153239131</v>
      </c>
      <c r="D84" s="21">
        <f>IF(MOD($B84,10)=0,VLOOKUP($B84,'[1]R1 Analysis'!$B$45:$X$58,15,FALSE),(VLOOKUP(CEILING($B84,10),$B$6:$R$116,COLUMN()-1,FALSE)-VLOOKUP(FLOOR($B84,10),$B$6:$R$116,COLUMN()-1,FALSE))/10+D83)</f>
        <v>3201572.0159736038</v>
      </c>
      <c r="E84" s="21">
        <f>IF(MOD($B84,10)=0,VLOOKUP($B84,'[1]R1 Analysis'!$B$45:$X$58,22,FALSE),(VLOOKUP(CEILING($B84,10),$B$6:$R$116,COLUMN()-1,FALSE)-VLOOKUP(FLOOR($B84,10),$B$6:$R$116,COLUMN()-1,FALSE))/10+E83)</f>
        <v>670264.23582551442</v>
      </c>
      <c r="F84" s="21">
        <f>IF(MOD($B84,10)=0,VLOOKUP($B84,'[1]R2 Analysis'!$B$45:$X$58,8,FALSE),(VLOOKUP(CEILING($B84,10),$B$6:$R$116,COLUMN()-1,FALSE)-VLOOKUP(FLOOR($B84,10),$B$6:$R$116,COLUMN()-1,FALSE))/10+F83)</f>
        <v>199509556.01866668</v>
      </c>
      <c r="G84" s="21">
        <f>IF(MOD($B84,10)=0,VLOOKUP($B84,'[1]R2 Analysis'!$B$45:$X$58,15,FALSE),(VLOOKUP(CEILING($B84,10),$B$6:$R$116,COLUMN()-1,FALSE)-VLOOKUP(FLOOR($B84,10),$B$6:$R$116,COLUMN()-1,FALSE))/10+G83)</f>
        <v>6264845.4834418595</v>
      </c>
      <c r="H84" s="21">
        <f>IF(MOD($B84,10)=0,VLOOKUP($B84,'[1]R2 Analysis'!$B$45:$X$58,22,FALSE),(VLOOKUP(CEILING($B84,10),$B$6:$R$116,COLUMN()-1,FALSE)-VLOOKUP(FLOOR($B84,10),$B$6:$R$116,COLUMN()-1,FALSE))/10+H83)</f>
        <v>1288631.4282901241</v>
      </c>
      <c r="I84" s="21">
        <f>IF(MOD($B84,10)=0,VLOOKUP($B84,'[1]R3 Analysis'!$B$45:$X$58,8,FALSE),(VLOOKUP(CEILING($B84,10),$B$6:$R$116,COLUMN()-1,FALSE)-VLOOKUP(FLOOR($B84,10),$B$6:$R$116,COLUMN()-1,FALSE))/10+I83)</f>
        <v>32620879.439483888</v>
      </c>
      <c r="J84" s="21">
        <f>IF(MOD($B84,10)=0,VLOOKUP($B84,'[1]R3 Analysis'!$B$45:$X$58,15,FALSE),(VLOOKUP(CEILING($B84,10),$B$6:$R$116,COLUMN()-1,FALSE)-VLOOKUP(FLOOR($B84,10),$B$6:$R$116,COLUMN()-1,FALSE))/10+J83)</f>
        <v>2258164.6824000007</v>
      </c>
      <c r="K84" s="21">
        <f>IF(MOD($B84,10)=0,VLOOKUP($B84,'[1]R3 Analysis'!$B$45:$X$58,22,FALSE),(VLOOKUP(CEILING($B84,10),$B$6:$R$116,COLUMN()-1,FALSE)-VLOOKUP(FLOOR($B84,10),$B$6:$R$116,COLUMN()-1,FALSE))/10+K83)</f>
        <v>861833.92047927936</v>
      </c>
      <c r="L84" s="21">
        <f>IF(MOD($B84,10)=0,VLOOKUP($B84,'[1]R4 Analysis'!$B$45:$X$58,8,FALSE),(VLOOKUP(CEILING($B84,10),$B$6:$R$116,COLUMN()-1,FALSE)-VLOOKUP(FLOOR($B84,10),$B$6:$R$116,COLUMN()-1,FALSE))/10+L83)</f>
        <v>20414948.145648066</v>
      </c>
      <c r="M84" s="21">
        <f>IF(MOD($B84,10)=0,VLOOKUP($B84,'[1]R4 Analysis'!$B$45:$X$58,15,FALSE),(VLOOKUP(CEILING($B84,10),$B$6:$R$116,COLUMN()-1,FALSE)-VLOOKUP(FLOOR($B84,10),$B$6:$R$116,COLUMN()-1,FALSE))/10+M83)</f>
        <v>760611.3332934347</v>
      </c>
      <c r="N84" s="21">
        <f>IF(MOD($B84,10)=0,VLOOKUP($B84,'[1]R4 Analysis'!$B$45:$X$58,22,FALSE),(VLOOKUP(CEILING($B84,10),$B$6:$R$116,COLUMN()-1,FALSE)-VLOOKUP(FLOOR($B84,10),$B$6:$R$116,COLUMN()-1,FALSE))/10+N83)</f>
        <v>279167.20940418565</v>
      </c>
      <c r="O84" s="21">
        <f>IF(MOD($B84,10)=0,VLOOKUP($B84,'[1]R5 Analysis'!$B$45:$X$58,8,FALSE),(VLOOKUP(CEILING($B84,10),$B$6:$R$116,COLUMN()-1,FALSE)-VLOOKUP(FLOOR($B84,10),$B$6:$R$116,COLUMN()-1,FALSE))/10+O83)</f>
        <v>45651675.002299979</v>
      </c>
      <c r="P84" s="21">
        <f>IF(MOD($B84,10)=0,VLOOKUP($B84,'[1]R5 Analysis'!$B$45:$X$58,15,FALSE),(VLOOKUP(CEILING($B84,10),$B$6:$R$116,COLUMN()-1,FALSE)-VLOOKUP(FLOOR($B84,10),$B$6:$R$116,COLUMN()-1,FALSE))/10+P83)</f>
        <v>654342.60129599995</v>
      </c>
      <c r="Q84" s="21">
        <f>IF(MOD($B84,10)=0,VLOOKUP($B84,'[1]R5 Analysis'!$B$45:$X$58,22,FALSE),(VLOOKUP(CEILING($B84,10),$B$6:$R$116,COLUMN()-1,FALSE)-VLOOKUP(FLOOR($B84,10),$B$6:$R$116,COLUMN()-1,FALSE))/10+Q83)</f>
        <v>271561.71957244899</v>
      </c>
      <c r="R84" s="21">
        <f>IF(MOD($B84,10)=0,VLOOKUP($B84,'[1]R6 Analysis'!$B$45:$X$58,8,FALSE),(VLOOKUP(CEILING($B84,10),$B$6:$R$116,COLUMN()-1,FALSE)-VLOOKUP(FLOOR($B84,10),$B$6:$R$116,COLUMN()-1,FALSE))/10+R83)</f>
        <v>2596029.5222</v>
      </c>
      <c r="S84" s="21">
        <f>IF(MOD($B84,10)=0,VLOOKUP($B84,'[1]R6 Analysis'!$B$45:$X$58,15,FALSE),(VLOOKUP(CEILING($B84,10),$B$6:$T$116,COLUMN()-1,FALSE)-VLOOKUP(FLOOR($B84,10),$B$6:$T$116,COLUMN()-1,FALSE))/10+S83)</f>
        <v>318799.12526000023</v>
      </c>
      <c r="T84" s="21">
        <f>IF(MOD($B84,10)=0,VLOOKUP($B84,'[1]R6 Analysis'!$B$45:$X$58,22,FALSE),(VLOOKUP(CEILING($B84,10),$B$6:$T$116,COLUMN()-1,FALSE)-VLOOKUP(FLOOR($B84,10),$B$6:$T$116,COLUMN()-1,FALSE))/10+T83)</f>
        <v>175136.20906088143</v>
      </c>
      <c r="U84" s="21">
        <f t="shared" si="120"/>
        <v>338275782.24583501</v>
      </c>
      <c r="V84" s="10">
        <f>HLOOKUP(V$5,$AC$1:$AF$3,2,FALSE)*INDEX('Pop and Housing Units'!$J$4:$Q$115,MATCH('Relocation Components'!$B84,'Pop and Housing Units'!$Q$4:$Q$115,0),MATCH('Relocation Components'!V$4,'Pop and Housing Units'!$J$4:$Q$4,0))*HLOOKUP(V$4,$V$1:$AA$2,2,FALSE)*'Number of Hazard Events'!C84*HLOOKUP(V$4,Assumptions!$B$2:$H$3,2,FALSE)</f>
        <v>6320026414.958065</v>
      </c>
      <c r="W84" s="10">
        <f>HLOOKUP(W$5,$AC$1:$AF$3,2,FALSE)*INDEX('Pop and Housing Units'!$J$4:$Q$115,MATCH('Relocation Components'!$B84,'Pop and Housing Units'!$Q$4:$Q$115,0),MATCH('Relocation Components'!W$4,'Pop and Housing Units'!$J$4:$Q$4,0))*HLOOKUP(W$4,$V$1:$AA$2,2,FALSE)*'Number of Hazard Events'!D84*HLOOKUP(W$4,Assumptions!$B$2:$H$3,2,FALSE)</f>
        <v>2012542348.2021449</v>
      </c>
      <c r="X84" s="10">
        <f>HLOOKUP(X$5,$AC$1:$AF$3,2,FALSE)*INDEX('Pop and Housing Units'!$J$4:$Q$115,MATCH('Relocation Components'!$B84,'Pop and Housing Units'!$Q$4:$Q$115,0),MATCH('Relocation Components'!X$4,'Pop and Housing Units'!$J$4:$Q$4,0))*HLOOKUP(X$4,$V$1:$AA$2,2,FALSE)*'Number of Hazard Events'!E84*HLOOKUP(X$4,Assumptions!$B$2:$H$3,2,FALSE)</f>
        <v>0</v>
      </c>
      <c r="Y84" s="10">
        <f>HLOOKUP(Y$5,$AC$1:$AF$3,2,FALSE)*INDEX('Pop and Housing Units'!$J$4:$Q$115,MATCH('Relocation Components'!$B84,'Pop and Housing Units'!$Q$4:$Q$115,0),MATCH('Relocation Components'!Y$4,'Pop and Housing Units'!$J$4:$Q$4,0))*HLOOKUP(Y$4,$V$1:$AA$2,2,FALSE)*'Number of Hazard Events'!F84*HLOOKUP(Y$4,Assumptions!$B$2:$H$3,2,FALSE)</f>
        <v>6932646308.0189877</v>
      </c>
      <c r="Z84" s="10">
        <f>HLOOKUP(Z$5,$AC$1:$AF$3,2,FALSE)*INDEX('Pop and Housing Units'!$J$4:$Q$115,MATCH('Relocation Components'!$B84,'Pop and Housing Units'!$Q$4:$Q$115,0),MATCH('Relocation Components'!Z$4,'Pop and Housing Units'!$J$4:$Q$4,0))*HLOOKUP(Z$4,$V$1:$AA$2,2,FALSE)*'Number of Hazard Events'!G84*HLOOKUP(Z$4,Assumptions!$B$2:$H$3,2,FALSE)</f>
        <v>2012633120.8713596</v>
      </c>
      <c r="AA84" s="10">
        <f>HLOOKUP(AA$5,$AC$1:$AF$3,2,FALSE)*INDEX('Pop and Housing Units'!$J$4:$Q$115,MATCH('Relocation Components'!$B84,'Pop and Housing Units'!$Q$4:$Q$115,0),MATCH('Relocation Components'!AA$4,'Pop and Housing Units'!$J$4:$Q$4,0))*HLOOKUP(AA$4,$V$1:$AA$2,2,FALSE)*'Number of Hazard Events'!H84*HLOOKUP(AA$4,Assumptions!$B$2:$H$3,2,FALSE)</f>
        <v>0</v>
      </c>
      <c r="AB84" s="10">
        <f>HLOOKUP(AB$5,$AC$1:$AF$3,2,FALSE)*INDEX('Pop and Housing Units'!$J$4:$Q$115,MATCH('Relocation Components'!$B84,'Pop and Housing Units'!$Q$4:$Q$115,0),MATCH('Relocation Components'!AB$4,'Pop and Housing Units'!$J$4:$Q$4,0))*HLOOKUP(AB$4,$V$1:$AA$2,2,FALSE)*'Number of Hazard Events'!I84*HLOOKUP(AB$4,Assumptions!$B$2:$H$3,2,FALSE)</f>
        <v>16532366902.356005</v>
      </c>
      <c r="AC84" s="10">
        <f>HLOOKUP(AC$5,$AC$1:$AF$3,2,FALSE)*INDEX('Pop and Housing Units'!$J$4:$Q$115,MATCH('Relocation Components'!$B84,'Pop and Housing Units'!$Q$4:$Q$115,0),MATCH('Relocation Components'!AC$4,'Pop and Housing Units'!$J$4:$Q$4,0))*HLOOKUP(AC$4,$V$1:$AA$2,2,FALSE)*'Number of Hazard Events'!J84*HLOOKUP(AC$4,Assumptions!$B$2:$H$3,2,FALSE)</f>
        <v>3408595960.7761106</v>
      </c>
      <c r="AD84" s="10">
        <f>HLOOKUP(AD$5,$AC$1:$AF$3,2,FALSE)*INDEX('Pop and Housing Units'!$J$4:$Q$115,MATCH('Relocation Components'!$B84,'Pop and Housing Units'!$Q$4:$Q$115,0),MATCH('Relocation Components'!AD$4,'Pop and Housing Units'!$J$4:$Q$4,0))*HLOOKUP(AD$4,$V$1:$AA$2,2,FALSE)*'Number of Hazard Events'!K84*HLOOKUP(AD$4,Assumptions!$B$2:$H$3,2,FALSE)</f>
        <v>0</v>
      </c>
      <c r="AE84" s="10">
        <f>HLOOKUP(AE$5,$AC$1:$AF$3,2,FALSE)*INDEX('Pop and Housing Units'!$J$4:$Q$115,MATCH('Relocation Components'!$B84,'Pop and Housing Units'!$Q$4:$Q$115,0),MATCH('Relocation Components'!AE$4,'Pop and Housing Units'!$J$4:$Q$4,0))*HLOOKUP(AE$4,$V$1:$AA$2,2,FALSE)*'Number of Hazard Events'!L84*HLOOKUP(AE$4,Assumptions!$B$2:$H$3,2,FALSE)</f>
        <v>116385510.63954507</v>
      </c>
      <c r="AF84" s="10">
        <f>HLOOKUP(AF$5,$AC$1:$AF$3,2,FALSE)*INDEX('Pop and Housing Units'!$J$4:$Q$115,MATCH('Relocation Components'!$B84,'Pop and Housing Units'!$Q$4:$Q$115,0),MATCH('Relocation Components'!AF$4,'Pop and Housing Units'!$J$4:$Q$4,0))*HLOOKUP(AF$4,$V$1:$AA$2,2,FALSE)*'Number of Hazard Events'!M84*HLOOKUP(AF$4,Assumptions!$B$2:$H$3,2,FALSE)</f>
        <v>40115043.437234066</v>
      </c>
      <c r="AG84" s="10">
        <f>HLOOKUP(AG$5,$AC$1:$AF$3,2,FALSE)*INDEX('Pop and Housing Units'!$J$4:$Q$115,MATCH('Relocation Components'!$B84,'Pop and Housing Units'!$Q$4:$Q$115,0),MATCH('Relocation Components'!AG$4,'Pop and Housing Units'!$J$4:$Q$4,0))*HLOOKUP(AG$4,$V$1:$AA$2,2,FALSE)*'Number of Hazard Events'!N84*HLOOKUP(AG$4,Assumptions!$B$2:$H$3,2,FALSE)</f>
        <v>0</v>
      </c>
      <c r="AH84" s="10">
        <f>HLOOKUP(AH$5,$AC$1:$AF$3,2,FALSE)*INDEX('Pop and Housing Units'!$J$4:$Q$115,MATCH('Relocation Components'!$B84,'Pop and Housing Units'!$Q$4:$Q$115,0),MATCH('Relocation Components'!AH$4,'Pop and Housing Units'!$J$4:$Q$4,0))*HLOOKUP(AH$4,$V$1:$AA$2,2,FALSE)*'Number of Hazard Events'!O84*HLOOKUP(AH$4,Assumptions!$B$2:$H$3,2,FALSE)</f>
        <v>120553335.13354367</v>
      </c>
      <c r="AI84" s="10">
        <f>HLOOKUP(AI$5,$AC$1:$AF$3,2,FALSE)*INDEX('Pop and Housing Units'!$J$4:$Q$115,MATCH('Relocation Components'!$B84,'Pop and Housing Units'!$Q$4:$Q$115,0),MATCH('Relocation Components'!AI$4,'Pop and Housing Units'!$J$4:$Q$4,0))*HLOOKUP(AI$4,$V$1:$AA$2,2,FALSE)*'Number of Hazard Events'!P84*HLOOKUP(AI$4,Assumptions!$B$2:$H$3,2,FALSE)</f>
        <v>43344467.469144337</v>
      </c>
      <c r="AJ84" s="10">
        <f>HLOOKUP(AJ$5,$AC$1:$AF$3,2,FALSE)*INDEX('Pop and Housing Units'!$J$4:$Q$115,MATCH('Relocation Components'!$B84,'Pop and Housing Units'!$Q$4:$Q$115,0),MATCH('Relocation Components'!AJ$4,'Pop and Housing Units'!$J$4:$Q$4,0))*HLOOKUP(AJ$4,$V$1:$AA$2,2,FALSE)*'Number of Hazard Events'!Q84*HLOOKUP(AJ$4,Assumptions!$B$2:$H$3,2,FALSE)</f>
        <v>0</v>
      </c>
      <c r="AK84" s="10">
        <f>HLOOKUP(AK$5,$AC$1:$AF$3,2,FALSE)*INDEX('Pop and Housing Units'!$J$4:$Q$115,MATCH('Relocation Components'!$B84,'Pop and Housing Units'!$Q$4:$Q$115,0),MATCH('Relocation Components'!AK$4,'Pop and Housing Units'!$J$4:$Q$4,0))*HLOOKUP(AK$4,$V$1:$AA$2,2,FALSE)*'Number of Hazard Events'!R84*HLOOKUP(AK$4,Assumptions!$B$2:$H$3,2,FALSE)</f>
        <v>24680630.560007352</v>
      </c>
      <c r="AL84" s="10">
        <f>HLOOKUP(AL$5,$AC$1:$AF$3,2,FALSE)*INDEX('Pop and Housing Units'!$J$4:$Q$115,MATCH('Relocation Components'!$B84,'Pop and Housing Units'!$Q$4:$Q$115,0),MATCH('Relocation Components'!AL$4,'Pop and Housing Units'!$J$4:$Q$4,0))*HLOOKUP(AL$4,$V$1:$AA$2,2,FALSE)*'Number of Hazard Events'!S84*HLOOKUP(AL$4,Assumptions!$B$2:$H$3,2,FALSE)</f>
        <v>6960568.3449801737</v>
      </c>
      <c r="AM84" s="10">
        <f>HLOOKUP(AM$5,$AC$1:$AF$3,2,FALSE)*INDEX('Pop and Housing Units'!$J$4:$Q$115,MATCH('Relocation Components'!$B84,'Pop and Housing Units'!$Q$4:$Q$115,0),MATCH('Relocation Components'!AM$4,'Pop and Housing Units'!$J$4:$Q$4,0))*HLOOKUP(AM$4,$V$1:$AA$2,2,FALSE)*'Number of Hazard Events'!T84*HLOOKUP(AM$4,Assumptions!$B$2:$H$3,2,FALSE)</f>
        <v>0</v>
      </c>
      <c r="AN84" s="21">
        <f t="shared" si="82"/>
        <v>37570850610.76712</v>
      </c>
      <c r="AO84" s="21">
        <f t="shared" si="83"/>
        <v>2844011886.7311292</v>
      </c>
      <c r="AP84" s="21">
        <f t="shared" si="84"/>
        <v>905644056.69096518</v>
      </c>
      <c r="AQ84" s="21">
        <f t="shared" si="85"/>
        <v>0</v>
      </c>
      <c r="AR84" s="21">
        <f t="shared" si="86"/>
        <v>3119690838.6085443</v>
      </c>
      <c r="AS84" s="21">
        <f t="shared" si="87"/>
        <v>905684904.39211178</v>
      </c>
      <c r="AT84" s="21">
        <f t="shared" si="88"/>
        <v>0</v>
      </c>
      <c r="AU84" s="21">
        <f t="shared" si="89"/>
        <v>7439565106.0602026</v>
      </c>
      <c r="AV84" s="21">
        <f t="shared" si="90"/>
        <v>1533868182.3492498</v>
      </c>
      <c r="AW84" s="21">
        <f t="shared" si="91"/>
        <v>0</v>
      </c>
      <c r="AX84" s="21">
        <f t="shared" si="92"/>
        <v>52373479.787795283</v>
      </c>
      <c r="AY84" s="21">
        <f t="shared" si="93"/>
        <v>18051769.546755329</v>
      </c>
      <c r="AZ84" s="21">
        <f t="shared" si="94"/>
        <v>0</v>
      </c>
      <c r="BA84" s="21">
        <f t="shared" si="95"/>
        <v>54249000.810094655</v>
      </c>
      <c r="BB84" s="21">
        <f t="shared" si="96"/>
        <v>19505010.361114953</v>
      </c>
      <c r="BC84" s="21">
        <f t="shared" si="97"/>
        <v>0</v>
      </c>
      <c r="BD84" s="21">
        <f t="shared" si="98"/>
        <v>11106283.752003308</v>
      </c>
      <c r="BE84" s="21">
        <f t="shared" si="99"/>
        <v>3132255.7552410783</v>
      </c>
      <c r="BF84" s="21">
        <f t="shared" si="100"/>
        <v>0</v>
      </c>
      <c r="BG84" s="21">
        <f t="shared" si="101"/>
        <v>16906882774.845207</v>
      </c>
      <c r="BI84" s="21">
        <f t="shared" si="102"/>
        <v>9184516065.842432</v>
      </c>
      <c r="BJ84" s="21">
        <f t="shared" si="103"/>
        <v>2921387976.9090838</v>
      </c>
      <c r="BK84" s="21">
        <f t="shared" si="104"/>
        <v>670264.23582551442</v>
      </c>
      <c r="BL84" s="21">
        <f t="shared" si="105"/>
        <v>10251846702.6462</v>
      </c>
      <c r="BM84" s="21">
        <f t="shared" si="106"/>
        <v>2924582870.7469134</v>
      </c>
      <c r="BN84" s="21">
        <f t="shared" si="107"/>
        <v>1288631.4282901241</v>
      </c>
      <c r="BO84" s="21">
        <f t="shared" si="108"/>
        <v>24004552887.85569</v>
      </c>
      <c r="BP84" s="21">
        <f t="shared" si="109"/>
        <v>4944722307.8077602</v>
      </c>
      <c r="BQ84" s="21">
        <f t="shared" si="110"/>
        <v>861833.92047927936</v>
      </c>
      <c r="BR84" s="21">
        <f t="shared" si="111"/>
        <v>189173938.57298842</v>
      </c>
      <c r="BS84" s="21">
        <f t="shared" si="112"/>
        <v>58927424.317282833</v>
      </c>
      <c r="BT84" s="21">
        <f t="shared" si="113"/>
        <v>279167.20940418565</v>
      </c>
      <c r="BU84" s="21">
        <f t="shared" si="114"/>
        <v>220454010.94593829</v>
      </c>
      <c r="BV84" s="21">
        <f t="shared" si="115"/>
        <v>63503820.431555294</v>
      </c>
      <c r="BW84" s="21">
        <f t="shared" si="116"/>
        <v>271561.71957244899</v>
      </c>
      <c r="BX84" s="21">
        <f t="shared" si="117"/>
        <v>38382943.834210664</v>
      </c>
      <c r="BY84" s="21">
        <f t="shared" si="118"/>
        <v>10411623.225481253</v>
      </c>
      <c r="BZ84" s="21">
        <f t="shared" si="119"/>
        <v>175136.20906088143</v>
      </c>
    </row>
    <row r="85" spans="1:78">
      <c r="A85">
        <f t="shared" si="122"/>
        <v>0.02</v>
      </c>
      <c r="B85" s="18">
        <f t="shared" si="121"/>
        <v>2099</v>
      </c>
      <c r="C85" s="21">
        <f>IF(MOD($B85,10)=0,VLOOKUP($B85,'[1]R1 Analysis'!$B$45:$X$58,23,FALSE),(VLOOKUP(CEILING($B85,10),$B$6:$R$116,COLUMN()-1,FALSE)-VLOOKUP(FLOOR($B85,10),$B$6:$R$116,COLUMN()-1,FALSE))/10+C84)</f>
        <v>20373721.938104503</v>
      </c>
      <c r="D85" s="21">
        <f>IF(MOD($B85,10)=0,VLOOKUP($B85,'[1]R1 Analysis'!$B$45:$X$58,15,FALSE),(VLOOKUP(CEILING($B85,10),$B$6:$R$116,COLUMN()-1,FALSE)-VLOOKUP(FLOOR($B85,10),$B$6:$R$116,COLUMN()-1,FALSE))/10+D84)</f>
        <v>3185459.9010323514</v>
      </c>
      <c r="E85" s="21">
        <f>IF(MOD($B85,10)=0,VLOOKUP($B85,'[1]R1 Analysis'!$B$45:$X$58,22,FALSE),(VLOOKUP(CEILING($B85,10),$B$6:$R$116,COLUMN()-1,FALSE)-VLOOKUP(FLOOR($B85,10),$B$6:$R$116,COLUMN()-1,FALSE))/10+E84)</f>
        <v>666866.57404444448</v>
      </c>
      <c r="F85" s="21">
        <f>IF(MOD($B85,10)=0,VLOOKUP($B85,'[1]R2 Analysis'!$B$45:$X$58,8,FALSE),(VLOOKUP(CEILING($B85,10),$B$6:$R$116,COLUMN()-1,FALSE)-VLOOKUP(FLOOR($B85,10),$B$6:$R$116,COLUMN()-1,FALSE))/10+F84)</f>
        <v>198494151.11790478</v>
      </c>
      <c r="G85" s="21">
        <f>IF(MOD($B85,10)=0,VLOOKUP($B85,'[1]R2 Analysis'!$B$45:$X$58,15,FALSE),(VLOOKUP(CEILING($B85,10),$B$6:$R$116,COLUMN()-1,FALSE)-VLOOKUP(FLOOR($B85,10),$B$6:$R$116,COLUMN()-1,FALSE))/10+G84)</f>
        <v>6233222.0643953476</v>
      </c>
      <c r="H85" s="21">
        <f>IF(MOD($B85,10)=0,VLOOKUP($B85,'[1]R2 Analysis'!$B$45:$X$58,22,FALSE),(VLOOKUP(CEILING($B85,10),$B$6:$R$116,COLUMN()-1,FALSE)-VLOOKUP(FLOOR($B85,10),$B$6:$R$116,COLUMN()-1,FALSE))/10+H84)</f>
        <v>1282104.977774692</v>
      </c>
      <c r="I85" s="21">
        <f>IF(MOD($B85,10)=0,VLOOKUP($B85,'[1]R3 Analysis'!$B$45:$X$58,8,FALSE),(VLOOKUP(CEILING($B85,10),$B$6:$R$116,COLUMN()-1,FALSE)-VLOOKUP(FLOOR($B85,10),$B$6:$R$116,COLUMN()-1,FALSE))/10+I84)</f>
        <v>32456312.222580664</v>
      </c>
      <c r="J85" s="21">
        <f>IF(MOD($B85,10)=0,VLOOKUP($B85,'[1]R3 Analysis'!$B$45:$X$58,15,FALSE),(VLOOKUP(CEILING($B85,10),$B$6:$R$116,COLUMN()-1,FALSE)-VLOOKUP(FLOOR($B85,10),$B$6:$R$116,COLUMN()-1,FALSE))/10+J84)</f>
        <v>2246745.5472000008</v>
      </c>
      <c r="K85" s="21">
        <f>IF(MOD($B85,10)=0,VLOOKUP($B85,'[1]R3 Analysis'!$B$45:$X$58,22,FALSE),(VLOOKUP(CEILING($B85,10),$B$6:$R$116,COLUMN()-1,FALSE)-VLOOKUP(FLOOR($B85,10),$B$6:$R$116,COLUMN()-1,FALSE))/10+K84)</f>
        <v>857465.30835225235</v>
      </c>
      <c r="L85" s="21">
        <f>IF(MOD($B85,10)=0,VLOOKUP($B85,'[1]R4 Analysis'!$B$45:$X$58,8,FALSE),(VLOOKUP(CEILING($B85,10),$B$6:$R$116,COLUMN()-1,FALSE)-VLOOKUP(FLOOR($B85,10),$B$6:$R$116,COLUMN()-1,FALSE))/10+L84)</f>
        <v>20314358.302602872</v>
      </c>
      <c r="M85" s="21">
        <f>IF(MOD($B85,10)=0,VLOOKUP($B85,'[1]R4 Analysis'!$B$45:$X$58,15,FALSE),(VLOOKUP(CEILING($B85,10),$B$6:$R$116,COLUMN()-1,FALSE)-VLOOKUP(FLOOR($B85,10),$B$6:$R$116,COLUMN()-1,FALSE))/10+M84)</f>
        <v>756728.0215169196</v>
      </c>
      <c r="N85" s="21">
        <f>IF(MOD($B85,10)=0,VLOOKUP($B85,'[1]R4 Analysis'!$B$45:$X$58,22,FALSE),(VLOOKUP(CEILING($B85,10),$B$6:$R$116,COLUMN()-1,FALSE)-VLOOKUP(FLOOR($B85,10),$B$6:$R$116,COLUMN()-1,FALSE))/10+N84)</f>
        <v>277752.04606242041</v>
      </c>
      <c r="O85" s="21">
        <f>IF(MOD($B85,10)=0,VLOOKUP($B85,'[1]R5 Analysis'!$B$45:$X$58,8,FALSE),(VLOOKUP(CEILING($B85,10),$B$6:$R$116,COLUMN()-1,FALSE)-VLOOKUP(FLOOR($B85,10),$B$6:$R$116,COLUMN()-1,FALSE))/10+O84)</f>
        <v>45412521.873649977</v>
      </c>
      <c r="P85" s="21">
        <f>IF(MOD($B85,10)=0,VLOOKUP($B85,'[1]R5 Analysis'!$B$45:$X$58,15,FALSE),(VLOOKUP(CEILING($B85,10),$B$6:$R$116,COLUMN()-1,FALSE)-VLOOKUP(FLOOR($B85,10),$B$6:$R$116,COLUMN()-1,FALSE))/10+P84)</f>
        <v>651058.70609765511</v>
      </c>
      <c r="Q85" s="21">
        <f>IF(MOD($B85,10)=0,VLOOKUP($B85,'[1]R5 Analysis'!$B$45:$X$58,22,FALSE),(VLOOKUP(CEILING($B85,10),$B$6:$R$116,COLUMN()-1,FALSE)-VLOOKUP(FLOOR($B85,10),$B$6:$R$116,COLUMN()-1,FALSE))/10+Q84)</f>
        <v>270186.0355744898</v>
      </c>
      <c r="R85" s="21">
        <f>IF(MOD($B85,10)=0,VLOOKUP($B85,'[1]R6 Analysis'!$B$45:$X$58,8,FALSE),(VLOOKUP(CEILING($B85,10),$B$6:$R$116,COLUMN()-1,FALSE)-VLOOKUP(FLOOR($B85,10),$B$6:$R$116,COLUMN()-1,FALSE))/10+R84)</f>
        <v>2583002.0017875</v>
      </c>
      <c r="S85" s="21">
        <f>IF(MOD($B85,10)=0,VLOOKUP($B85,'[1]R6 Analysis'!$B$45:$X$58,15,FALSE),(VLOOKUP(CEILING($B85,10),$B$6:$T$116,COLUMN()-1,FALSE)-VLOOKUP(FLOOR($B85,10),$B$6:$T$116,COLUMN()-1,FALSE))/10+S84)</f>
        <v>317200.48843000026</v>
      </c>
      <c r="T85" s="21">
        <f>IF(MOD($B85,10)=0,VLOOKUP($B85,'[1]R6 Analysis'!$B$45:$X$58,22,FALSE),(VLOOKUP(CEILING($B85,10),$B$6:$T$116,COLUMN()-1,FALSE)-VLOOKUP(FLOOR($B85,10),$B$6:$T$116,COLUMN()-1,FALSE))/10+T84)</f>
        <v>174248.9639216272</v>
      </c>
      <c r="U85" s="21">
        <f t="shared" si="120"/>
        <v>336553106.09103245</v>
      </c>
      <c r="V85" s="10">
        <f>HLOOKUP(V$5,$AC$1:$AF$3,2,FALSE)*INDEX('Pop and Housing Units'!$J$4:$Q$115,MATCH('Relocation Components'!$B85,'Pop and Housing Units'!$Q$4:$Q$115,0),MATCH('Relocation Components'!V$4,'Pop and Housing Units'!$J$4:$Q$4,0))*HLOOKUP(V$4,$V$1:$AA$2,2,FALSE)*'Number of Hazard Events'!C85*HLOOKUP(V$4,Assumptions!$B$2:$H$3,2,FALSE)</f>
        <v>6576209321.6985273</v>
      </c>
      <c r="W85" s="10">
        <f>HLOOKUP(W$5,$AC$1:$AF$3,2,FALSE)*INDEX('Pop and Housing Units'!$J$4:$Q$115,MATCH('Relocation Components'!$B85,'Pop and Housing Units'!$Q$4:$Q$115,0),MATCH('Relocation Components'!W$4,'Pop and Housing Units'!$J$4:$Q$4,0))*HLOOKUP(W$4,$V$1:$AA$2,2,FALSE)*'Number of Hazard Events'!D85*HLOOKUP(W$4,Assumptions!$B$2:$H$3,2,FALSE)</f>
        <v>2094242896.5537961</v>
      </c>
      <c r="X85" s="10">
        <f>HLOOKUP(X$5,$AC$1:$AF$3,2,FALSE)*INDEX('Pop and Housing Units'!$J$4:$Q$115,MATCH('Relocation Components'!$B85,'Pop and Housing Units'!$Q$4:$Q$115,0),MATCH('Relocation Components'!X$4,'Pop and Housing Units'!$J$4:$Q$4,0))*HLOOKUP(X$4,$V$1:$AA$2,2,FALSE)*'Number of Hazard Events'!E85*HLOOKUP(X$4,Assumptions!$B$2:$H$3,2,FALSE)</f>
        <v>0</v>
      </c>
      <c r="Y85" s="10">
        <f>HLOOKUP(Y$5,$AC$1:$AF$3,2,FALSE)*INDEX('Pop and Housing Units'!$J$4:$Q$115,MATCH('Relocation Components'!$B85,'Pop and Housing Units'!$Q$4:$Q$115,0),MATCH('Relocation Components'!Y$4,'Pop and Housing Units'!$J$4:$Q$4,0))*HLOOKUP(Y$4,$V$1:$AA$2,2,FALSE)*'Number of Hazard Events'!F85*HLOOKUP(Y$4,Assumptions!$B$2:$H$3,2,FALSE)</f>
        <v>7203555359.615819</v>
      </c>
      <c r="Z85" s="10">
        <f>HLOOKUP(Z$5,$AC$1:$AF$3,2,FALSE)*INDEX('Pop and Housing Units'!$J$4:$Q$115,MATCH('Relocation Components'!$B85,'Pop and Housing Units'!$Q$4:$Q$115,0),MATCH('Relocation Components'!Z$4,'Pop and Housing Units'!$J$4:$Q$4,0))*HLOOKUP(Z$4,$V$1:$AA$2,2,FALSE)*'Number of Hazard Events'!G85*HLOOKUP(Z$4,Assumptions!$B$2:$H$3,2,FALSE)</f>
        <v>2091369128.3513312</v>
      </c>
      <c r="AA85" s="10">
        <f>HLOOKUP(AA$5,$AC$1:$AF$3,2,FALSE)*INDEX('Pop and Housing Units'!$J$4:$Q$115,MATCH('Relocation Components'!$B85,'Pop and Housing Units'!$Q$4:$Q$115,0),MATCH('Relocation Components'!AA$4,'Pop and Housing Units'!$J$4:$Q$4,0))*HLOOKUP(AA$4,$V$1:$AA$2,2,FALSE)*'Number of Hazard Events'!H85*HLOOKUP(AA$4,Assumptions!$B$2:$H$3,2,FALSE)</f>
        <v>0</v>
      </c>
      <c r="AB85" s="10">
        <f>HLOOKUP(AB$5,$AC$1:$AF$3,2,FALSE)*INDEX('Pop and Housing Units'!$J$4:$Q$115,MATCH('Relocation Components'!$B85,'Pop and Housing Units'!$Q$4:$Q$115,0),MATCH('Relocation Components'!AB$4,'Pop and Housing Units'!$J$4:$Q$4,0))*HLOOKUP(AB$4,$V$1:$AA$2,2,FALSE)*'Number of Hazard Events'!I85*HLOOKUP(AB$4,Assumptions!$B$2:$H$3,2,FALSE)</f>
        <v>17202413952.877361</v>
      </c>
      <c r="AC85" s="10">
        <f>HLOOKUP(AC$5,$AC$1:$AF$3,2,FALSE)*INDEX('Pop and Housing Units'!$J$4:$Q$115,MATCH('Relocation Components'!$B85,'Pop and Housing Units'!$Q$4:$Q$115,0),MATCH('Relocation Components'!AC$4,'Pop and Housing Units'!$J$4:$Q$4,0))*HLOOKUP(AC$4,$V$1:$AA$2,2,FALSE)*'Number of Hazard Events'!J85*HLOOKUP(AC$4,Assumptions!$B$2:$H$3,2,FALSE)</f>
        <v>3546701639.5464749</v>
      </c>
      <c r="AD85" s="10">
        <f>HLOOKUP(AD$5,$AC$1:$AF$3,2,FALSE)*INDEX('Pop and Housing Units'!$J$4:$Q$115,MATCH('Relocation Components'!$B85,'Pop and Housing Units'!$Q$4:$Q$115,0),MATCH('Relocation Components'!AD$4,'Pop and Housing Units'!$J$4:$Q$4,0))*HLOOKUP(AD$4,$V$1:$AA$2,2,FALSE)*'Number of Hazard Events'!K85*HLOOKUP(AD$4,Assumptions!$B$2:$H$3,2,FALSE)</f>
        <v>0</v>
      </c>
      <c r="AE85" s="10">
        <f>HLOOKUP(AE$5,$AC$1:$AF$3,2,FALSE)*INDEX('Pop and Housing Units'!$J$4:$Q$115,MATCH('Relocation Components'!$B85,'Pop and Housing Units'!$Q$4:$Q$115,0),MATCH('Relocation Components'!AE$4,'Pop and Housing Units'!$J$4:$Q$4,0))*HLOOKUP(AE$4,$V$1:$AA$2,2,FALSE)*'Number of Hazard Events'!L85*HLOOKUP(AE$4,Assumptions!$B$2:$H$3,2,FALSE)</f>
        <v>116409635.595457</v>
      </c>
      <c r="AF85" s="10">
        <f>HLOOKUP(AF$5,$AC$1:$AF$3,2,FALSE)*INDEX('Pop and Housing Units'!$J$4:$Q$115,MATCH('Relocation Components'!$B85,'Pop and Housing Units'!$Q$4:$Q$115,0),MATCH('Relocation Components'!AF$4,'Pop and Housing Units'!$J$4:$Q$4,0))*HLOOKUP(AF$4,$V$1:$AA$2,2,FALSE)*'Number of Hazard Events'!M85*HLOOKUP(AF$4,Assumptions!$B$2:$H$3,2,FALSE)</f>
        <v>40116171.285725132</v>
      </c>
      <c r="AG85" s="10">
        <f>HLOOKUP(AG$5,$AC$1:$AF$3,2,FALSE)*INDEX('Pop and Housing Units'!$J$4:$Q$115,MATCH('Relocation Components'!$B85,'Pop and Housing Units'!$Q$4:$Q$115,0),MATCH('Relocation Components'!AG$4,'Pop and Housing Units'!$J$4:$Q$4,0))*HLOOKUP(AG$4,$V$1:$AA$2,2,FALSE)*'Number of Hazard Events'!N85*HLOOKUP(AG$4,Assumptions!$B$2:$H$3,2,FALSE)</f>
        <v>0</v>
      </c>
      <c r="AH85" s="10">
        <f>HLOOKUP(AH$5,$AC$1:$AF$3,2,FALSE)*INDEX('Pop and Housing Units'!$J$4:$Q$115,MATCH('Relocation Components'!$B85,'Pop and Housing Units'!$Q$4:$Q$115,0),MATCH('Relocation Components'!AH$4,'Pop and Housing Units'!$J$4:$Q$4,0))*HLOOKUP(AH$4,$V$1:$AA$2,2,FALSE)*'Number of Hazard Events'!O85*HLOOKUP(AH$4,Assumptions!$B$2:$H$3,2,FALSE)</f>
        <v>120578422.81185876</v>
      </c>
      <c r="AI85" s="10">
        <f>HLOOKUP(AI$5,$AC$1:$AF$3,2,FALSE)*INDEX('Pop and Housing Units'!$J$4:$Q$115,MATCH('Relocation Components'!$B85,'Pop and Housing Units'!$Q$4:$Q$115,0),MATCH('Relocation Components'!AI$4,'Pop and Housing Units'!$J$4:$Q$4,0))*HLOOKUP(AI$4,$V$1:$AA$2,2,FALSE)*'Number of Hazard Events'!P85*HLOOKUP(AI$4,Assumptions!$B$2:$H$3,2,FALSE)</f>
        <v>43363077.039302774</v>
      </c>
      <c r="AJ85" s="10">
        <f>HLOOKUP(AJ$5,$AC$1:$AF$3,2,FALSE)*INDEX('Pop and Housing Units'!$J$4:$Q$115,MATCH('Relocation Components'!$B85,'Pop and Housing Units'!$Q$4:$Q$115,0),MATCH('Relocation Components'!AJ$4,'Pop and Housing Units'!$J$4:$Q$4,0))*HLOOKUP(AJ$4,$V$1:$AA$2,2,FALSE)*'Number of Hazard Events'!Q85*HLOOKUP(AJ$4,Assumptions!$B$2:$H$3,2,FALSE)</f>
        <v>0</v>
      </c>
      <c r="AK85" s="10">
        <f>HLOOKUP(AK$5,$AC$1:$AF$3,2,FALSE)*INDEX('Pop and Housing Units'!$J$4:$Q$115,MATCH('Relocation Components'!$B85,'Pop and Housing Units'!$Q$4:$Q$115,0),MATCH('Relocation Components'!AK$4,'Pop and Housing Units'!$J$4:$Q$4,0))*HLOOKUP(AK$4,$V$1:$AA$2,2,FALSE)*'Number of Hazard Events'!R85*HLOOKUP(AK$4,Assumptions!$B$2:$H$3,2,FALSE)</f>
        <v>24802055.844729871</v>
      </c>
      <c r="AL85" s="10">
        <f>HLOOKUP(AL$5,$AC$1:$AF$3,2,FALSE)*INDEX('Pop and Housing Units'!$J$4:$Q$115,MATCH('Relocation Components'!$B85,'Pop and Housing Units'!$Q$4:$Q$115,0),MATCH('Relocation Components'!AL$4,'Pop and Housing Units'!$J$4:$Q$4,0))*HLOOKUP(AL$4,$V$1:$AA$2,2,FALSE)*'Number of Hazard Events'!S85*HLOOKUP(AL$4,Assumptions!$B$2:$H$3,2,FALSE)</f>
        <v>6994839.3168699387</v>
      </c>
      <c r="AM85" s="10">
        <f>HLOOKUP(AM$5,$AC$1:$AF$3,2,FALSE)*INDEX('Pop and Housing Units'!$J$4:$Q$115,MATCH('Relocation Components'!$B85,'Pop and Housing Units'!$Q$4:$Q$115,0),MATCH('Relocation Components'!AM$4,'Pop and Housing Units'!$J$4:$Q$4,0))*HLOOKUP(AM$4,$V$1:$AA$2,2,FALSE)*'Number of Hazard Events'!T85*HLOOKUP(AM$4,Assumptions!$B$2:$H$3,2,FALSE)</f>
        <v>0</v>
      </c>
      <c r="AN85" s="21">
        <f t="shared" si="82"/>
        <v>39066756500.537254</v>
      </c>
      <c r="AO85" s="21">
        <f t="shared" si="83"/>
        <v>2959294194.7643375</v>
      </c>
      <c r="AP85" s="21">
        <f t="shared" si="84"/>
        <v>942409303.44920826</v>
      </c>
      <c r="AQ85" s="21">
        <f t="shared" si="85"/>
        <v>0</v>
      </c>
      <c r="AR85" s="21">
        <f t="shared" si="86"/>
        <v>3241599911.8271184</v>
      </c>
      <c r="AS85" s="21">
        <f t="shared" si="87"/>
        <v>941116107.75809908</v>
      </c>
      <c r="AT85" s="21">
        <f t="shared" si="88"/>
        <v>0</v>
      </c>
      <c r="AU85" s="21">
        <f t="shared" si="89"/>
        <v>7741086278.7948132</v>
      </c>
      <c r="AV85" s="21">
        <f t="shared" si="90"/>
        <v>1596015737.7959137</v>
      </c>
      <c r="AW85" s="21">
        <f t="shared" si="91"/>
        <v>0</v>
      </c>
      <c r="AX85" s="21">
        <f t="shared" si="92"/>
        <v>52384336.017955653</v>
      </c>
      <c r="AY85" s="21">
        <f t="shared" si="93"/>
        <v>18052277.078576311</v>
      </c>
      <c r="AZ85" s="21">
        <f t="shared" si="94"/>
        <v>0</v>
      </c>
      <c r="BA85" s="21">
        <f t="shared" si="95"/>
        <v>54260290.265336439</v>
      </c>
      <c r="BB85" s="21">
        <f t="shared" si="96"/>
        <v>19513384.66768625</v>
      </c>
      <c r="BC85" s="21">
        <f t="shared" si="97"/>
        <v>0</v>
      </c>
      <c r="BD85" s="21">
        <f t="shared" si="98"/>
        <v>11160925.130128441</v>
      </c>
      <c r="BE85" s="21">
        <f t="shared" si="99"/>
        <v>3147677.6925914725</v>
      </c>
      <c r="BF85" s="21">
        <f t="shared" si="100"/>
        <v>0</v>
      </c>
      <c r="BG85" s="21">
        <f t="shared" si="101"/>
        <v>17580040425.24176</v>
      </c>
      <c r="BI85" s="21">
        <f t="shared" si="102"/>
        <v>9555877238.4009686</v>
      </c>
      <c r="BJ85" s="21">
        <f t="shared" si="103"/>
        <v>3039837659.9040365</v>
      </c>
      <c r="BK85" s="21">
        <f t="shared" si="104"/>
        <v>666866.57404444448</v>
      </c>
      <c r="BL85" s="21">
        <f t="shared" si="105"/>
        <v>10643649422.560843</v>
      </c>
      <c r="BM85" s="21">
        <f t="shared" si="106"/>
        <v>3038718458.1738257</v>
      </c>
      <c r="BN85" s="21">
        <f t="shared" si="107"/>
        <v>1282104.977774692</v>
      </c>
      <c r="BO85" s="21">
        <f t="shared" si="108"/>
        <v>24975956543.894753</v>
      </c>
      <c r="BP85" s="21">
        <f t="shared" si="109"/>
        <v>5144964122.8895884</v>
      </c>
      <c r="BQ85" s="21">
        <f t="shared" si="110"/>
        <v>857465.30835225235</v>
      </c>
      <c r="BR85" s="21">
        <f t="shared" si="111"/>
        <v>189108329.91601551</v>
      </c>
      <c r="BS85" s="21">
        <f t="shared" si="112"/>
        <v>58925176.385818362</v>
      </c>
      <c r="BT85" s="21">
        <f t="shared" si="113"/>
        <v>277752.04606242041</v>
      </c>
      <c r="BU85" s="21">
        <f t="shared" si="114"/>
        <v>220251234.95084518</v>
      </c>
      <c r="BV85" s="21">
        <f t="shared" si="115"/>
        <v>63527520.413086675</v>
      </c>
      <c r="BW85" s="21">
        <f t="shared" si="116"/>
        <v>270186.0355744898</v>
      </c>
      <c r="BX85" s="21">
        <f t="shared" si="117"/>
        <v>38545982.976645812</v>
      </c>
      <c r="BY85" s="21">
        <f t="shared" si="118"/>
        <v>10459717.497891411</v>
      </c>
      <c r="BZ85" s="21">
        <f t="shared" si="119"/>
        <v>174248.9639216272</v>
      </c>
    </row>
    <row r="86" spans="1:78">
      <c r="A86">
        <f t="shared" si="122"/>
        <v>0.02</v>
      </c>
      <c r="B86" s="18">
        <f t="shared" si="121"/>
        <v>2100</v>
      </c>
      <c r="C86" s="21">
        <f>IF(MOD($B86,10)=0,VLOOKUP($B86,'[1]R1 Analysis'!$B$45:$X$58,23,FALSE),(VLOOKUP(CEILING($B86,10),$B$6:$R$116,COLUMN()-1,FALSE)-VLOOKUP(FLOOR($B86,10),$B$6:$R$116,COLUMN()-1,FALSE))/10+C85)</f>
        <v>20269679.722969856</v>
      </c>
      <c r="D86" s="21">
        <f>IF(MOD($B86,10)=0,VLOOKUP($B86,'[1]R1 Analysis'!$B$45:$X$58,15,FALSE),(VLOOKUP(CEILING($B86,10),$B$6:$R$116,COLUMN()-1,FALSE)-VLOOKUP(FLOOR($B86,10),$B$6:$R$116,COLUMN()-1,FALSE))/10+D85)</f>
        <v>3169347.7860910972</v>
      </c>
      <c r="E86" s="21">
        <f>IF(MOD($B86,10)=0,VLOOKUP($B86,'[1]R1 Analysis'!$B$45:$X$58,22,FALSE),(VLOOKUP(CEILING($B86,10),$B$6:$R$116,COLUMN()-1,FALSE)-VLOOKUP(FLOOR($B86,10),$B$6:$R$116,COLUMN()-1,FALSE))/10+E85)</f>
        <v>663468.91226337443</v>
      </c>
      <c r="F86" s="21">
        <f>IF(MOD($B86,10)=0,VLOOKUP($B86,'[1]R2 Analysis'!$B$45:$X$58,8,FALSE),(VLOOKUP(CEILING($B86,10),$B$6:$R$116,COLUMN()-1,FALSE)-VLOOKUP(FLOOR($B86,10),$B$6:$R$116,COLUMN()-1,FALSE))/10+F85)</f>
        <v>197478746.21714285</v>
      </c>
      <c r="G86" s="21">
        <f>IF(MOD($B86,10)=0,VLOOKUP($B86,'[1]R2 Analysis'!$B$45:$X$58,15,FALSE),(VLOOKUP(CEILING($B86,10),$B$6:$R$116,COLUMN()-1,FALSE)-VLOOKUP(FLOOR($B86,10),$B$6:$R$116,COLUMN()-1,FALSE))/10+G85)</f>
        <v>6201598.6453488376</v>
      </c>
      <c r="H86" s="21">
        <f>IF(MOD($B86,10)=0,VLOOKUP($B86,'[1]R2 Analysis'!$B$45:$X$58,22,FALSE),(VLOOKUP(CEILING($B86,10),$B$6:$R$116,COLUMN()-1,FALSE)-VLOOKUP(FLOOR($B86,10),$B$6:$R$116,COLUMN()-1,FALSE))/10+H85)</f>
        <v>1275578.5272592593</v>
      </c>
      <c r="I86" s="21">
        <f>IF(MOD($B86,10)=0,VLOOKUP($B86,'[1]R3 Analysis'!$B$45:$X$58,8,FALSE),(VLOOKUP(CEILING($B86,10),$B$6:$R$116,COLUMN()-1,FALSE)-VLOOKUP(FLOOR($B86,10),$B$6:$R$116,COLUMN()-1,FALSE))/10+I85)</f>
        <v>32291745.005677421</v>
      </c>
      <c r="J86" s="21">
        <f>IF(MOD($B86,10)=0,VLOOKUP($B86,'[1]R3 Analysis'!$B$45:$X$58,15,FALSE),(VLOOKUP(CEILING($B86,10),$B$6:$R$116,COLUMN()-1,FALSE)-VLOOKUP(FLOOR($B86,10),$B$6:$R$116,COLUMN()-1,FALSE))/10+J85)</f>
        <v>2235326.412</v>
      </c>
      <c r="K86" s="21">
        <f>IF(MOD($B86,10)=0,VLOOKUP($B86,'[1]R3 Analysis'!$B$45:$X$58,22,FALSE),(VLOOKUP(CEILING($B86,10),$B$6:$R$116,COLUMN()-1,FALSE)-VLOOKUP(FLOOR($B86,10),$B$6:$R$116,COLUMN()-1,FALSE))/10+K85)</f>
        <v>853096.69622522523</v>
      </c>
      <c r="L86" s="21">
        <f>IF(MOD($B86,10)=0,VLOOKUP($B86,'[1]R4 Analysis'!$B$45:$X$58,8,FALSE),(VLOOKUP(CEILING($B86,10),$B$6:$R$116,COLUMN()-1,FALSE)-VLOOKUP(FLOOR($B86,10),$B$6:$R$116,COLUMN()-1,FALSE))/10+L85)</f>
        <v>20213768.45955769</v>
      </c>
      <c r="M86" s="21">
        <f>IF(MOD($B86,10)=0,VLOOKUP($B86,'[1]R4 Analysis'!$B$45:$X$58,15,FALSE),(VLOOKUP(CEILING($B86,10),$B$6:$R$116,COLUMN()-1,FALSE)-VLOOKUP(FLOOR($B86,10),$B$6:$R$116,COLUMN()-1,FALSE))/10+M85)</f>
        <v>752844.70974040392</v>
      </c>
      <c r="N86" s="21">
        <f>IF(MOD($B86,10)=0,VLOOKUP($B86,'[1]R4 Analysis'!$B$45:$X$58,22,FALSE),(VLOOKUP(CEILING($B86,10),$B$6:$R$116,COLUMN()-1,FALSE)-VLOOKUP(FLOOR($B86,10),$B$6:$R$116,COLUMN()-1,FALSE))/10+N85)</f>
        <v>276336.88272065512</v>
      </c>
      <c r="O86" s="21">
        <f>IF(MOD($B86,10)=0,VLOOKUP($B86,'[1]R5 Analysis'!$B$45:$X$58,8,FALSE),(VLOOKUP(CEILING($B86,10),$B$6:$R$116,COLUMN()-1,FALSE)-VLOOKUP(FLOOR($B86,10),$B$6:$R$116,COLUMN()-1,FALSE))/10+O85)</f>
        <v>45173368.745000005</v>
      </c>
      <c r="P86" s="21">
        <f>IF(MOD($B86,10)=0,VLOOKUP($B86,'[1]R5 Analysis'!$B$45:$X$58,15,FALSE),(VLOOKUP(CEILING($B86,10),$B$6:$R$116,COLUMN()-1,FALSE)-VLOOKUP(FLOOR($B86,10),$B$6:$R$116,COLUMN()-1,FALSE))/10+P85)</f>
        <v>647774.8108993104</v>
      </c>
      <c r="Q86" s="21">
        <f>IF(MOD($B86,10)=0,VLOOKUP($B86,'[1]R5 Analysis'!$B$45:$X$58,22,FALSE),(VLOOKUP(CEILING($B86,10),$B$6:$R$116,COLUMN()-1,FALSE)-VLOOKUP(FLOOR($B86,10),$B$6:$R$116,COLUMN()-1,FALSE))/10+Q85)</f>
        <v>268810.35157653067</v>
      </c>
      <c r="R86" s="21">
        <f>IF(MOD($B86,10)=0,VLOOKUP($B86,'[1]R6 Analysis'!$B$45:$X$58,8,FALSE),(VLOOKUP(CEILING($B86,10),$B$6:$R$116,COLUMN()-1,FALSE)-VLOOKUP(FLOOR($B86,10),$B$6:$R$116,COLUMN()-1,FALSE))/10+R85)</f>
        <v>2569974.481375</v>
      </c>
      <c r="S86" s="21">
        <f>IF(MOD($B86,10)=0,VLOOKUP($B86,'[1]R6 Analysis'!$B$45:$X$58,15,FALSE),(VLOOKUP(CEILING($B86,10),$B$6:$T$116,COLUMN()-1,FALSE)-VLOOKUP(FLOOR($B86,10),$B$6:$T$116,COLUMN()-1,FALSE))/10+S85)</f>
        <v>315601.85159999999</v>
      </c>
      <c r="T86" s="21">
        <f>IF(MOD($B86,10)=0,VLOOKUP($B86,'[1]R6 Analysis'!$B$45:$X$58,22,FALSE),(VLOOKUP(CEILING($B86,10),$B$6:$T$116,COLUMN()-1,FALSE)-VLOOKUP(FLOOR($B86,10),$B$6:$T$116,COLUMN()-1,FALSE))/10+T85)</f>
        <v>173361.71878237289</v>
      </c>
      <c r="U86" s="21">
        <f t="shared" si="120"/>
        <v>334830429.93622988</v>
      </c>
      <c r="V86" s="10">
        <f>HLOOKUP(V$5,$AC$1:$AF$3,2,FALSE)*INDEX('Pop and Housing Units'!$J$4:$Q$115,MATCH('Relocation Components'!$B86,'Pop and Housing Units'!$Q$4:$Q$115,0),MATCH('Relocation Components'!V$4,'Pop and Housing Units'!$J$4:$Q$4,0))*HLOOKUP(V$4,$V$1:$AA$2,2,FALSE)*'Number of Hazard Events'!C86*HLOOKUP(V$4,Assumptions!$B$2:$H$3,2,FALSE)</f>
        <v>6843785343.001729</v>
      </c>
      <c r="W86" s="10">
        <f>HLOOKUP(W$5,$AC$1:$AF$3,2,FALSE)*INDEX('Pop and Housing Units'!$J$4:$Q$115,MATCH('Relocation Components'!$B86,'Pop and Housing Units'!$Q$4:$Q$115,0),MATCH('Relocation Components'!W$4,'Pop and Housing Units'!$J$4:$Q$4,0))*HLOOKUP(W$4,$V$1:$AA$2,2,FALSE)*'Number of Hazard Events'!D86*HLOOKUP(W$4,Assumptions!$B$2:$H$3,2,FALSE)</f>
        <v>2179582684.4759789</v>
      </c>
      <c r="X86" s="10">
        <f>HLOOKUP(X$5,$AC$1:$AF$3,2,FALSE)*INDEX('Pop and Housing Units'!$J$4:$Q$115,MATCH('Relocation Components'!$B86,'Pop and Housing Units'!$Q$4:$Q$115,0),MATCH('Relocation Components'!X$4,'Pop and Housing Units'!$J$4:$Q$4,0))*HLOOKUP(X$4,$V$1:$AA$2,2,FALSE)*'Number of Hazard Events'!E86*HLOOKUP(X$4,Assumptions!$B$2:$H$3,2,FALSE)</f>
        <v>0</v>
      </c>
      <c r="Y86" s="10">
        <f>HLOOKUP(Y$5,$AC$1:$AF$3,2,FALSE)*INDEX('Pop and Housing Units'!$J$4:$Q$115,MATCH('Relocation Components'!$B86,'Pop and Housing Units'!$Q$4:$Q$115,0),MATCH('Relocation Components'!Y$4,'Pop and Housing Units'!$J$4:$Q$4,0))*HLOOKUP(Y$4,$V$1:$AA$2,2,FALSE)*'Number of Hazard Events'!F86*HLOOKUP(Y$4,Assumptions!$B$2:$H$3,2,FALSE)</f>
        <v>7486563301.3442287</v>
      </c>
      <c r="Z86" s="10">
        <f>HLOOKUP(Z$5,$AC$1:$AF$3,2,FALSE)*INDEX('Pop and Housing Units'!$J$4:$Q$115,MATCH('Relocation Components'!$B86,'Pop and Housing Units'!$Q$4:$Q$115,0),MATCH('Relocation Components'!Z$4,'Pop and Housing Units'!$J$4:$Q$4,0))*HLOOKUP(Z$4,$V$1:$AA$2,2,FALSE)*'Number of Hazard Events'!G86*HLOOKUP(Z$4,Assumptions!$B$2:$H$3,2,FALSE)</f>
        <v>2173625426.5870876</v>
      </c>
      <c r="AA86" s="10">
        <f>HLOOKUP(AA$5,$AC$1:$AF$3,2,FALSE)*INDEX('Pop and Housing Units'!$J$4:$Q$115,MATCH('Relocation Components'!$B86,'Pop and Housing Units'!$Q$4:$Q$115,0),MATCH('Relocation Components'!AA$4,'Pop and Housing Units'!$J$4:$Q$4,0))*HLOOKUP(AA$4,$V$1:$AA$2,2,FALSE)*'Number of Hazard Events'!H86*HLOOKUP(AA$4,Assumptions!$B$2:$H$3,2,FALSE)</f>
        <v>0</v>
      </c>
      <c r="AB86" s="10">
        <f>HLOOKUP(AB$5,$AC$1:$AF$3,2,FALSE)*INDEX('Pop and Housing Units'!$J$4:$Q$115,MATCH('Relocation Components'!$B86,'Pop and Housing Units'!$Q$4:$Q$115,0),MATCH('Relocation Components'!AB$4,'Pop and Housing Units'!$J$4:$Q$4,0))*HLOOKUP(AB$4,$V$1:$AA$2,2,FALSE)*'Number of Hazard Events'!I86*HLOOKUP(AB$4,Assumptions!$B$2:$H$3,2,FALSE)</f>
        <v>17902301877.96122</v>
      </c>
      <c r="AC86" s="10">
        <f>HLOOKUP(AC$5,$AC$1:$AF$3,2,FALSE)*INDEX('Pop and Housing Units'!$J$4:$Q$115,MATCH('Relocation Components'!$B86,'Pop and Housing Units'!$Q$4:$Q$115,0),MATCH('Relocation Components'!AC$4,'Pop and Housing Units'!$J$4:$Q$4,0))*HLOOKUP(AC$4,$V$1:$AA$2,2,FALSE)*'Number of Hazard Events'!J86*HLOOKUP(AC$4,Assumptions!$B$2:$H$3,2,FALSE)</f>
        <v>3690955896.8095584</v>
      </c>
      <c r="AD86" s="10">
        <f>HLOOKUP(AD$5,$AC$1:$AF$3,2,FALSE)*INDEX('Pop and Housing Units'!$J$4:$Q$115,MATCH('Relocation Components'!$B86,'Pop and Housing Units'!$Q$4:$Q$115,0),MATCH('Relocation Components'!AD$4,'Pop and Housing Units'!$J$4:$Q$4,0))*HLOOKUP(AD$4,$V$1:$AA$2,2,FALSE)*'Number of Hazard Events'!K86*HLOOKUP(AD$4,Assumptions!$B$2:$H$3,2,FALSE)</f>
        <v>0</v>
      </c>
      <c r="AE86" s="10">
        <f>HLOOKUP(AE$5,$AC$1:$AF$3,2,FALSE)*INDEX('Pop and Housing Units'!$J$4:$Q$115,MATCH('Relocation Components'!$B86,'Pop and Housing Units'!$Q$4:$Q$115,0),MATCH('Relocation Components'!AE$4,'Pop and Housing Units'!$J$4:$Q$4,0))*HLOOKUP(AE$4,$V$1:$AA$2,2,FALSE)*'Number of Hazard Events'!L86*HLOOKUP(AE$4,Assumptions!$B$2:$H$3,2,FALSE)</f>
        <v>116427842.45213671</v>
      </c>
      <c r="AF86" s="10">
        <f>HLOOKUP(AF$5,$AC$1:$AF$3,2,FALSE)*INDEX('Pop and Housing Units'!$J$4:$Q$115,MATCH('Relocation Components'!$B86,'Pop and Housing Units'!$Q$4:$Q$115,0),MATCH('Relocation Components'!AF$4,'Pop and Housing Units'!$J$4:$Q$4,0))*HLOOKUP(AF$4,$V$1:$AA$2,2,FALSE)*'Number of Hazard Events'!M86*HLOOKUP(AF$4,Assumptions!$B$2:$H$3,2,FALSE)</f>
        <v>40115185.527347572</v>
      </c>
      <c r="AG86" s="10">
        <f>HLOOKUP(AG$5,$AC$1:$AF$3,2,FALSE)*INDEX('Pop and Housing Units'!$J$4:$Q$115,MATCH('Relocation Components'!$B86,'Pop and Housing Units'!$Q$4:$Q$115,0),MATCH('Relocation Components'!AG$4,'Pop and Housing Units'!$J$4:$Q$4,0))*HLOOKUP(AG$4,$V$1:$AA$2,2,FALSE)*'Number of Hazard Events'!N86*HLOOKUP(AG$4,Assumptions!$B$2:$H$3,2,FALSE)</f>
        <v>0</v>
      </c>
      <c r="AH86" s="10">
        <f>HLOOKUP(AH$5,$AC$1:$AF$3,2,FALSE)*INDEX('Pop and Housing Units'!$J$4:$Q$115,MATCH('Relocation Components'!$B86,'Pop and Housing Units'!$Q$4:$Q$115,0),MATCH('Relocation Components'!AH$4,'Pop and Housing Units'!$J$4:$Q$4,0))*HLOOKUP(AH$4,$V$1:$AA$2,2,FALSE)*'Number of Hazard Events'!O86*HLOOKUP(AH$4,Assumptions!$B$2:$H$3,2,FALSE)</f>
        <v>120596594.61044936</v>
      </c>
      <c r="AI86" s="10">
        <f>HLOOKUP(AI$5,$AC$1:$AF$3,2,FALSE)*INDEX('Pop and Housing Units'!$J$4:$Q$115,MATCH('Relocation Components'!$B86,'Pop and Housing Units'!$Q$4:$Q$115,0),MATCH('Relocation Components'!AI$4,'Pop and Housing Units'!$J$4:$Q$4,0))*HLOOKUP(AI$4,$V$1:$AA$2,2,FALSE)*'Number of Hazard Events'!P86*HLOOKUP(AI$4,Assumptions!$B$2:$H$3,2,FALSE)</f>
        <v>43379304.473111629</v>
      </c>
      <c r="AJ86" s="10">
        <f>HLOOKUP(AJ$5,$AC$1:$AF$3,2,FALSE)*INDEX('Pop and Housing Units'!$J$4:$Q$115,MATCH('Relocation Components'!$B86,'Pop and Housing Units'!$Q$4:$Q$115,0),MATCH('Relocation Components'!AJ$4,'Pop and Housing Units'!$J$4:$Q$4,0))*HLOOKUP(AJ$4,$V$1:$AA$2,2,FALSE)*'Number of Hazard Events'!Q86*HLOOKUP(AJ$4,Assumptions!$B$2:$H$3,2,FALSE)</f>
        <v>0</v>
      </c>
      <c r="AK86" s="10">
        <f>HLOOKUP(AK$5,$AC$1:$AF$3,2,FALSE)*INDEX('Pop and Housing Units'!$J$4:$Q$115,MATCH('Relocation Components'!$B86,'Pop and Housing Units'!$Q$4:$Q$115,0),MATCH('Relocation Components'!AK$4,'Pop and Housing Units'!$J$4:$Q$4,0))*HLOOKUP(AK$4,$V$1:$AA$2,2,FALSE)*'Number of Hazard Events'!R86*HLOOKUP(AK$4,Assumptions!$B$2:$H$3,2,FALSE)</f>
        <v>24923499.739037644</v>
      </c>
      <c r="AL86" s="10">
        <f>HLOOKUP(AL$5,$AC$1:$AF$3,2,FALSE)*INDEX('Pop and Housing Units'!$J$4:$Q$115,MATCH('Relocation Components'!$B86,'Pop and Housing Units'!$Q$4:$Q$115,0),MATCH('Relocation Components'!AL$4,'Pop and Housing Units'!$J$4:$Q$4,0))*HLOOKUP(AL$4,$V$1:$AA$2,2,FALSE)*'Number of Hazard Events'!S86*HLOOKUP(AL$4,Assumptions!$B$2:$H$3,2,FALSE)</f>
        <v>7029116.055433658</v>
      </c>
      <c r="AM86" s="10">
        <f>HLOOKUP(AM$5,$AC$1:$AF$3,2,FALSE)*INDEX('Pop and Housing Units'!$J$4:$Q$115,MATCH('Relocation Components'!$B86,'Pop and Housing Units'!$Q$4:$Q$115,0),MATCH('Relocation Components'!AM$4,'Pop and Housing Units'!$J$4:$Q$4,0))*HLOOKUP(AM$4,$V$1:$AA$2,2,FALSE)*'Number of Hazard Events'!T86*HLOOKUP(AM$4,Assumptions!$B$2:$H$3,2,FALSE)</f>
        <v>0</v>
      </c>
      <c r="AN86" s="21">
        <f t="shared" si="82"/>
        <v>40629286073.037315</v>
      </c>
      <c r="AO86" s="21">
        <f t="shared" si="83"/>
        <v>3079703404.3507781</v>
      </c>
      <c r="AP86" s="21">
        <f t="shared" si="84"/>
        <v>980812208.01419055</v>
      </c>
      <c r="AQ86" s="21">
        <f t="shared" si="85"/>
        <v>0</v>
      </c>
      <c r="AR86" s="21">
        <f t="shared" si="86"/>
        <v>3368953485.6049032</v>
      </c>
      <c r="AS86" s="21">
        <f t="shared" si="87"/>
        <v>978131441.96418941</v>
      </c>
      <c r="AT86" s="21">
        <f t="shared" si="88"/>
        <v>0</v>
      </c>
      <c r="AU86" s="21">
        <f t="shared" si="89"/>
        <v>8056035845.0825491</v>
      </c>
      <c r="AV86" s="21">
        <f t="shared" si="90"/>
        <v>1660930153.5643013</v>
      </c>
      <c r="AW86" s="21">
        <f t="shared" si="91"/>
        <v>0</v>
      </c>
      <c r="AX86" s="21">
        <f t="shared" si="92"/>
        <v>52392529.103461519</v>
      </c>
      <c r="AY86" s="21">
        <f t="shared" si="93"/>
        <v>18051833.487306409</v>
      </c>
      <c r="AZ86" s="21">
        <f t="shared" si="94"/>
        <v>0</v>
      </c>
      <c r="BA86" s="21">
        <f t="shared" si="95"/>
        <v>54268467.574702211</v>
      </c>
      <c r="BB86" s="21">
        <f t="shared" si="96"/>
        <v>19520687.012900233</v>
      </c>
      <c r="BC86" s="21">
        <f t="shared" si="97"/>
        <v>0</v>
      </c>
      <c r="BD86" s="21">
        <f t="shared" si="98"/>
        <v>11215574.88256694</v>
      </c>
      <c r="BE86" s="21">
        <f t="shared" si="99"/>
        <v>3163102.2249451461</v>
      </c>
      <c r="BF86" s="21">
        <f t="shared" si="100"/>
        <v>0</v>
      </c>
      <c r="BG86" s="21">
        <f t="shared" si="101"/>
        <v>18283178732.866795</v>
      </c>
      <c r="BI86" s="21">
        <f t="shared" si="102"/>
        <v>9943758427.0754757</v>
      </c>
      <c r="BJ86" s="21">
        <f t="shared" si="103"/>
        <v>3163564240.2762609</v>
      </c>
      <c r="BK86" s="21">
        <f t="shared" si="104"/>
        <v>663468.91226337443</v>
      </c>
      <c r="BL86" s="21">
        <f t="shared" si="105"/>
        <v>11052995533.166273</v>
      </c>
      <c r="BM86" s="21">
        <f t="shared" si="106"/>
        <v>3157958467.1966262</v>
      </c>
      <c r="BN86" s="21">
        <f t="shared" si="107"/>
        <v>1275578.5272592593</v>
      </c>
      <c r="BO86" s="21">
        <f t="shared" si="108"/>
        <v>25990629468.049446</v>
      </c>
      <c r="BP86" s="21">
        <f t="shared" si="109"/>
        <v>5354121376.7858591</v>
      </c>
      <c r="BQ86" s="21">
        <f t="shared" si="110"/>
        <v>853096.69622522523</v>
      </c>
      <c r="BR86" s="21">
        <f t="shared" si="111"/>
        <v>189034140.01515591</v>
      </c>
      <c r="BS86" s="21">
        <f t="shared" si="112"/>
        <v>58919863.724394381</v>
      </c>
      <c r="BT86" s="21">
        <f t="shared" si="113"/>
        <v>276336.88272065512</v>
      </c>
      <c r="BU86" s="21">
        <f t="shared" si="114"/>
        <v>220038430.93015158</v>
      </c>
      <c r="BV86" s="21">
        <f t="shared" si="115"/>
        <v>63547766.296911173</v>
      </c>
      <c r="BW86" s="21">
        <f t="shared" si="116"/>
        <v>268810.35157653067</v>
      </c>
      <c r="BX86" s="21">
        <f t="shared" si="117"/>
        <v>38709049.102979586</v>
      </c>
      <c r="BY86" s="21">
        <f t="shared" si="118"/>
        <v>10507820.131978804</v>
      </c>
      <c r="BZ86" s="21">
        <f t="shared" si="119"/>
        <v>173361.71878237289</v>
      </c>
    </row>
    <row r="87" spans="1:78">
      <c r="A87">
        <f t="shared" si="122"/>
        <v>0.02</v>
      </c>
      <c r="B87" s="18">
        <f t="shared" si="121"/>
        <v>2101</v>
      </c>
      <c r="C87" s="21">
        <f>IF(MOD($B87,10)=0,VLOOKUP($B87,'[1]R1 Analysis'!$B$45:$X$58,23,FALSE),(VLOOKUP(CEILING($B87,10),$B$6:$R$116,COLUMN()-1,FALSE)-VLOOKUP(FLOOR($B87,10),$B$6:$R$116,COLUMN()-1,FALSE))/10+C86)</f>
        <v>20169045.511966147</v>
      </c>
      <c r="D87" s="21">
        <f>IF(MOD($B87,10)=0,VLOOKUP($B87,'[1]R1 Analysis'!$B$45:$X$58,15,FALSE),(VLOOKUP(CEILING($B87,10),$B$6:$R$116,COLUMN()-1,FALSE)-VLOOKUP(FLOOR($B87,10),$B$6:$R$116,COLUMN()-1,FALSE))/10+D86)</f>
        <v>3153425.225443271</v>
      </c>
      <c r="E87" s="21">
        <f>IF(MOD($B87,10)=0,VLOOKUP($B87,'[1]R1 Analysis'!$B$45:$X$58,22,FALSE),(VLOOKUP(CEILING($B87,10),$B$6:$R$116,COLUMN()-1,FALSE)-VLOOKUP(FLOOR($B87,10),$B$6:$R$116,COLUMN()-1,FALSE))/10+E86)</f>
        <v>660158.86926748964</v>
      </c>
      <c r="F87" s="21">
        <f>IF(MOD($B87,10)=0,VLOOKUP($B87,'[1]R2 Analysis'!$B$45:$X$58,8,FALSE),(VLOOKUP(CEILING($B87,10),$B$6:$R$116,COLUMN()-1,FALSE)-VLOOKUP(FLOOR($B87,10),$B$6:$R$116,COLUMN()-1,FALSE))/10+F86)</f>
        <v>196498355.27847618</v>
      </c>
      <c r="G87" s="21">
        <f>IF(MOD($B87,10)=0,VLOOKUP($B87,'[1]R2 Analysis'!$B$45:$X$58,15,FALSE),(VLOOKUP(CEILING($B87,10),$B$6:$R$116,COLUMN()-1,FALSE)-VLOOKUP(FLOOR($B87,10),$B$6:$R$116,COLUMN()-1,FALSE))/10+G86)</f>
        <v>6170543.3116744189</v>
      </c>
      <c r="H87" s="21">
        <f>IF(MOD($B87,10)=0,VLOOKUP($B87,'[1]R2 Analysis'!$B$45:$X$58,22,FALSE),(VLOOKUP(CEILING($B87,10),$B$6:$R$116,COLUMN()-1,FALSE)-VLOOKUP(FLOOR($B87,10),$B$6:$R$116,COLUMN()-1,FALSE))/10+H86)</f>
        <v>1269210.7307895061</v>
      </c>
      <c r="I87" s="21">
        <f>IF(MOD($B87,10)=0,VLOOKUP($B87,'[1]R3 Analysis'!$B$45:$X$58,8,FALSE),(VLOOKUP(CEILING($B87,10),$B$6:$R$116,COLUMN()-1,FALSE)-VLOOKUP(FLOOR($B87,10),$B$6:$R$116,COLUMN()-1,FALSE))/10+I86)</f>
        <v>32130834.838038713</v>
      </c>
      <c r="J87" s="21">
        <f>IF(MOD($B87,10)=0,VLOOKUP($B87,'[1]R3 Analysis'!$B$45:$X$58,15,FALSE),(VLOOKUP(CEILING($B87,10),$B$6:$R$116,COLUMN()-1,FALSE)-VLOOKUP(FLOOR($B87,10),$B$6:$R$116,COLUMN()-1,FALSE))/10+J86)</f>
        <v>2224152.8495999998</v>
      </c>
      <c r="K87" s="21">
        <f>IF(MOD($B87,10)=0,VLOOKUP($B87,'[1]R3 Analysis'!$B$45:$X$58,22,FALSE),(VLOOKUP(CEILING($B87,10),$B$6:$R$116,COLUMN()-1,FALSE)-VLOOKUP(FLOOR($B87,10),$B$6:$R$116,COLUMN()-1,FALSE))/10+K86)</f>
        <v>848842.92668828834</v>
      </c>
      <c r="L87" s="21">
        <f>IF(MOD($B87,10)=0,VLOOKUP($B87,'[1]R4 Analysis'!$B$45:$X$58,8,FALSE),(VLOOKUP(CEILING($B87,10),$B$6:$R$116,COLUMN()-1,FALSE)-VLOOKUP(FLOOR($B87,10),$B$6:$R$116,COLUMN()-1,FALSE))/10+L86)</f>
        <v>20113178.6165125</v>
      </c>
      <c r="M87" s="21">
        <f>IF(MOD($B87,10)=0,VLOOKUP($B87,'[1]R4 Analysis'!$B$45:$X$58,15,FALSE),(VLOOKUP(CEILING($B87,10),$B$6:$R$116,COLUMN()-1,FALSE)-VLOOKUP(FLOOR($B87,10),$B$6:$R$116,COLUMN()-1,FALSE))/10+M86)</f>
        <v>749116.73043494939</v>
      </c>
      <c r="N87" s="21">
        <f>IF(MOD($B87,10)=0,VLOOKUP($B87,'[1]R4 Analysis'!$B$45:$X$58,22,FALSE),(VLOOKUP(CEILING($B87,10),$B$6:$R$116,COLUMN()-1,FALSE)-VLOOKUP(FLOOR($B87,10),$B$6:$R$116,COLUMN()-1,FALSE))/10+N86)</f>
        <v>274957.91281474067</v>
      </c>
      <c r="O87" s="21">
        <f>IF(MOD($B87,10)=0,VLOOKUP($B87,'[1]R5 Analysis'!$B$45:$X$58,8,FALSE),(VLOOKUP(CEILING($B87,10),$B$6:$R$116,COLUMN()-1,FALSE)-VLOOKUP(FLOOR($B87,10),$B$6:$R$116,COLUMN()-1,FALSE))/10+O86)</f>
        <v>44947501.901275001</v>
      </c>
      <c r="P87" s="21">
        <f>IF(MOD($B87,10)=0,VLOOKUP($B87,'[1]R5 Analysis'!$B$45:$X$58,15,FALSE),(VLOOKUP(CEILING($B87,10),$B$6:$R$116,COLUMN()-1,FALSE)-VLOOKUP(FLOOR($B87,10),$B$6:$R$116,COLUMN()-1,FALSE))/10+P86)</f>
        <v>644543.88175255177</v>
      </c>
      <c r="Q87" s="21">
        <f>IF(MOD($B87,10)=0,VLOOKUP($B87,'[1]R5 Analysis'!$B$45:$X$58,22,FALSE),(VLOOKUP(CEILING($B87,10),$B$6:$R$116,COLUMN()-1,FALSE)-VLOOKUP(FLOOR($B87,10),$B$6:$R$116,COLUMN()-1,FALSE))/10+Q86)</f>
        <v>267468.6350846939</v>
      </c>
      <c r="R87" s="21">
        <f>IF(MOD($B87,10)=0,VLOOKUP($B87,'[1]R6 Analysis'!$B$45:$X$58,8,FALSE),(VLOOKUP(CEILING($B87,10),$B$6:$R$116,COLUMN()-1,FALSE)-VLOOKUP(FLOOR($B87,10),$B$6:$R$116,COLUMN()-1,FALSE))/10+R86)</f>
        <v>2558131.281</v>
      </c>
      <c r="S87" s="21">
        <f>IF(MOD($B87,10)=0,VLOOKUP($B87,'[1]R6 Analysis'!$B$45:$X$58,15,FALSE),(VLOOKUP(CEILING($B87,10),$B$6:$T$116,COLUMN()-1,FALSE)-VLOOKUP(FLOOR($B87,10),$B$6:$T$116,COLUMN()-1,FALSE))/10+S86)</f>
        <v>314003.21477000002</v>
      </c>
      <c r="T87" s="21">
        <f>IF(MOD($B87,10)=0,VLOOKUP($B87,'[1]R6 Analysis'!$B$45:$X$58,22,FALSE),(VLOOKUP(CEILING($B87,10),$B$6:$T$116,COLUMN()-1,FALSE)-VLOOKUP(FLOOR($B87,10),$B$6:$T$116,COLUMN()-1,FALSE))/10+T86)</f>
        <v>172494.4117361356</v>
      </c>
      <c r="U87" s="21">
        <f t="shared" si="120"/>
        <v>333165966.12732458</v>
      </c>
      <c r="V87" s="10">
        <f>HLOOKUP(V$5,$AC$1:$AF$3,2,FALSE)*INDEX('Pop and Housing Units'!$J$4:$Q$115,MATCH('Relocation Components'!$B87,'Pop and Housing Units'!$Q$4:$Q$115,0),MATCH('Relocation Components'!V$4,'Pop and Housing Units'!$J$4:$Q$4,0))*HLOOKUP(V$4,$V$1:$AA$2,2,FALSE)*'Number of Hazard Events'!C87*HLOOKUP(V$4,Assumptions!$B$2:$H$3,2,FALSE)</f>
        <v>7124610524.5859413</v>
      </c>
      <c r="W87" s="10">
        <f>HLOOKUP(W$5,$AC$1:$AF$3,2,FALSE)*INDEX('Pop and Housing Units'!$J$4:$Q$115,MATCH('Relocation Components'!$B87,'Pop and Housing Units'!$Q$4:$Q$115,0),MATCH('Relocation Components'!W$4,'Pop and Housing Units'!$J$4:$Q$4,0))*HLOOKUP(W$4,$V$1:$AA$2,2,FALSE)*'Number of Hazard Events'!D87*HLOOKUP(W$4,Assumptions!$B$2:$H$3,2,FALSE)</f>
        <v>2268855679.3072681</v>
      </c>
      <c r="X87" s="10">
        <f>HLOOKUP(X$5,$AC$1:$AF$3,2,FALSE)*INDEX('Pop and Housing Units'!$J$4:$Q$115,MATCH('Relocation Components'!$B87,'Pop and Housing Units'!$Q$4:$Q$115,0),MATCH('Relocation Components'!X$4,'Pop and Housing Units'!$J$4:$Q$4,0))*HLOOKUP(X$4,$V$1:$AA$2,2,FALSE)*'Number of Hazard Events'!E87*HLOOKUP(X$4,Assumptions!$B$2:$H$3,2,FALSE)</f>
        <v>0</v>
      </c>
      <c r="Y87" s="10">
        <f>HLOOKUP(Y$5,$AC$1:$AF$3,2,FALSE)*INDEX('Pop and Housing Units'!$J$4:$Q$115,MATCH('Relocation Components'!$B87,'Pop and Housing Units'!$Q$4:$Q$115,0),MATCH('Relocation Components'!Y$4,'Pop and Housing Units'!$J$4:$Q$4,0))*HLOOKUP(Y$4,$V$1:$AA$2,2,FALSE)*'Number of Hazard Events'!F87*HLOOKUP(Y$4,Assumptions!$B$2:$H$3,2,FALSE)</f>
        <v>7783579579.6499662</v>
      </c>
      <c r="Z87" s="10">
        <f>HLOOKUP(Z$5,$AC$1:$AF$3,2,FALSE)*INDEX('Pop and Housing Units'!$J$4:$Q$115,MATCH('Relocation Components'!$B87,'Pop and Housing Units'!$Q$4:$Q$115,0),MATCH('Relocation Components'!Z$4,'Pop and Housing Units'!$J$4:$Q$4,0))*HLOOKUP(Z$4,$V$1:$AA$2,2,FALSE)*'Number of Hazard Events'!G87*HLOOKUP(Z$4,Assumptions!$B$2:$H$3,2,FALSE)</f>
        <v>2259762332.345633</v>
      </c>
      <c r="AA87" s="10">
        <f>HLOOKUP(AA$5,$AC$1:$AF$3,2,FALSE)*INDEX('Pop and Housing Units'!$J$4:$Q$115,MATCH('Relocation Components'!$B87,'Pop and Housing Units'!$Q$4:$Q$115,0),MATCH('Relocation Components'!AA$4,'Pop and Housing Units'!$J$4:$Q$4,0))*HLOOKUP(AA$4,$V$1:$AA$2,2,FALSE)*'Number of Hazard Events'!H87*HLOOKUP(AA$4,Assumptions!$B$2:$H$3,2,FALSE)</f>
        <v>0</v>
      </c>
      <c r="AB87" s="10">
        <f>HLOOKUP(AB$5,$AC$1:$AF$3,2,FALSE)*INDEX('Pop and Housing Units'!$J$4:$Q$115,MATCH('Relocation Components'!$B87,'Pop and Housing Units'!$Q$4:$Q$115,0),MATCH('Relocation Components'!AB$4,'Pop and Housing Units'!$J$4:$Q$4,0))*HLOOKUP(AB$4,$V$1:$AA$2,2,FALSE)*'Number of Hazard Events'!I87*HLOOKUP(AB$4,Assumptions!$B$2:$H$3,2,FALSE)</f>
        <v>18635443308.495213</v>
      </c>
      <c r="AC87" s="10">
        <f>HLOOKUP(AC$5,$AC$1:$AF$3,2,FALSE)*INDEX('Pop and Housing Units'!$J$4:$Q$115,MATCH('Relocation Components'!$B87,'Pop and Housing Units'!$Q$4:$Q$115,0),MATCH('Relocation Components'!AC$4,'Pop and Housing Units'!$J$4:$Q$4,0))*HLOOKUP(AC$4,$V$1:$AA$2,2,FALSE)*'Number of Hazard Events'!J87*HLOOKUP(AC$4,Assumptions!$B$2:$H$3,2,FALSE)</f>
        <v>3842048942.5231285</v>
      </c>
      <c r="AD87" s="10">
        <f>HLOOKUP(AD$5,$AC$1:$AF$3,2,FALSE)*INDEX('Pop and Housing Units'!$J$4:$Q$115,MATCH('Relocation Components'!$B87,'Pop and Housing Units'!$Q$4:$Q$115,0),MATCH('Relocation Components'!AD$4,'Pop and Housing Units'!$J$4:$Q$4,0))*HLOOKUP(AD$4,$V$1:$AA$2,2,FALSE)*'Number of Hazard Events'!K87*HLOOKUP(AD$4,Assumptions!$B$2:$H$3,2,FALSE)</f>
        <v>0</v>
      </c>
      <c r="AE87" s="10">
        <f>HLOOKUP(AE$5,$AC$1:$AF$3,2,FALSE)*INDEX('Pop and Housing Units'!$J$4:$Q$115,MATCH('Relocation Components'!$B87,'Pop and Housing Units'!$Q$4:$Q$115,0),MATCH('Relocation Components'!AE$4,'Pop and Housing Units'!$J$4:$Q$4,0))*HLOOKUP(AE$4,$V$1:$AA$2,2,FALSE)*'Number of Hazard Events'!L87*HLOOKUP(AE$4,Assumptions!$B$2:$H$3,2,FALSE)</f>
        <v>116440131.20958425</v>
      </c>
      <c r="AF87" s="10">
        <f>HLOOKUP(AF$5,$AC$1:$AF$3,2,FALSE)*INDEX('Pop and Housing Units'!$J$4:$Q$115,MATCH('Relocation Components'!$B87,'Pop and Housing Units'!$Q$4:$Q$115,0),MATCH('Relocation Components'!AF$4,'Pop and Housing Units'!$J$4:$Q$4,0))*HLOOKUP(AF$4,$V$1:$AA$2,2,FALSE)*'Number of Hazard Events'!M87*HLOOKUP(AF$4,Assumptions!$B$2:$H$3,2,FALSE)</f>
        <v>40120405.295076564</v>
      </c>
      <c r="AG87" s="10">
        <f>HLOOKUP(AG$5,$AC$1:$AF$3,2,FALSE)*INDEX('Pop and Housing Units'!$J$4:$Q$115,MATCH('Relocation Components'!$B87,'Pop and Housing Units'!$Q$4:$Q$115,0),MATCH('Relocation Components'!AG$4,'Pop and Housing Units'!$J$4:$Q$4,0))*HLOOKUP(AG$4,$V$1:$AA$2,2,FALSE)*'Number of Hazard Events'!N87*HLOOKUP(AG$4,Assumptions!$B$2:$H$3,2,FALSE)</f>
        <v>0</v>
      </c>
      <c r="AH87" s="10">
        <f>HLOOKUP(AH$5,$AC$1:$AF$3,2,FALSE)*INDEX('Pop and Housing Units'!$J$4:$Q$115,MATCH('Relocation Components'!$B87,'Pop and Housing Units'!$Q$4:$Q$115,0),MATCH('Relocation Components'!AH$4,'Pop and Housing Units'!$J$4:$Q$4,0))*HLOOKUP(AH$4,$V$1:$AA$2,2,FALSE)*'Number of Hazard Events'!O87*HLOOKUP(AH$4,Assumptions!$B$2:$H$3,2,FALSE)</f>
        <v>120643512.22373557</v>
      </c>
      <c r="AI87" s="10">
        <f>HLOOKUP(AI$5,$AC$1:$AF$3,2,FALSE)*INDEX('Pop and Housing Units'!$J$4:$Q$115,MATCH('Relocation Components'!$B87,'Pop and Housing Units'!$Q$4:$Q$115,0),MATCH('Relocation Components'!AI$4,'Pop and Housing Units'!$J$4:$Q$4,0))*HLOOKUP(AI$4,$V$1:$AA$2,2,FALSE)*'Number of Hazard Events'!P87*HLOOKUP(AI$4,Assumptions!$B$2:$H$3,2,FALSE)</f>
        <v>43396715.940012939</v>
      </c>
      <c r="AJ87" s="10">
        <f>HLOOKUP(AJ$5,$AC$1:$AF$3,2,FALSE)*INDEX('Pop and Housing Units'!$J$4:$Q$115,MATCH('Relocation Components'!$B87,'Pop and Housing Units'!$Q$4:$Q$115,0),MATCH('Relocation Components'!AJ$4,'Pop and Housing Units'!$J$4:$Q$4,0))*HLOOKUP(AJ$4,$V$1:$AA$2,2,FALSE)*'Number of Hazard Events'!Q87*HLOOKUP(AJ$4,Assumptions!$B$2:$H$3,2,FALSE)</f>
        <v>0</v>
      </c>
      <c r="AK87" s="10">
        <f>HLOOKUP(AK$5,$AC$1:$AF$3,2,FALSE)*INDEX('Pop and Housing Units'!$J$4:$Q$115,MATCH('Relocation Components'!$B87,'Pop and Housing Units'!$Q$4:$Q$115,0),MATCH('Relocation Components'!AK$4,'Pop and Housing Units'!$J$4:$Q$4,0))*HLOOKUP(AK$4,$V$1:$AA$2,2,FALSE)*'Number of Hazard Events'!R87*HLOOKUP(AK$4,Assumptions!$B$2:$H$3,2,FALSE)</f>
        <v>25056441.868108273</v>
      </c>
      <c r="AL87" s="10">
        <f>HLOOKUP(AL$5,$AC$1:$AF$3,2,FALSE)*INDEX('Pop and Housing Units'!$J$4:$Q$115,MATCH('Relocation Components'!$B87,'Pop and Housing Units'!$Q$4:$Q$115,0),MATCH('Relocation Components'!AL$4,'Pop and Housing Units'!$J$4:$Q$4,0))*HLOOKUP(AL$4,$V$1:$AA$2,2,FALSE)*'Number of Hazard Events'!S87*HLOOKUP(AL$4,Assumptions!$B$2:$H$3,2,FALSE)</f>
        <v>7063364.5618014475</v>
      </c>
      <c r="AM87" s="10">
        <f>HLOOKUP(AM$5,$AC$1:$AF$3,2,FALSE)*INDEX('Pop and Housing Units'!$J$4:$Q$115,MATCH('Relocation Components'!$B87,'Pop and Housing Units'!$Q$4:$Q$115,0),MATCH('Relocation Components'!AM$4,'Pop and Housing Units'!$J$4:$Q$4,0))*HLOOKUP(AM$4,$V$1:$AA$2,2,FALSE)*'Number of Hazard Events'!T87*HLOOKUP(AM$4,Assumptions!$B$2:$H$3,2,FALSE)</f>
        <v>0</v>
      </c>
      <c r="AN87" s="21">
        <f t="shared" si="82"/>
        <v>42267020938.005463</v>
      </c>
      <c r="AO87" s="21">
        <f t="shared" si="83"/>
        <v>3206074736.0636735</v>
      </c>
      <c r="AP87" s="21">
        <f t="shared" si="84"/>
        <v>1020985055.6882707</v>
      </c>
      <c r="AQ87" s="21">
        <f t="shared" si="85"/>
        <v>0</v>
      </c>
      <c r="AR87" s="21">
        <f t="shared" si="86"/>
        <v>3502610810.842485</v>
      </c>
      <c r="AS87" s="21">
        <f t="shared" si="87"/>
        <v>1016893049.5555348</v>
      </c>
      <c r="AT87" s="21">
        <f t="shared" si="88"/>
        <v>0</v>
      </c>
      <c r="AU87" s="21">
        <f t="shared" si="89"/>
        <v>8385949488.8228455</v>
      </c>
      <c r="AV87" s="21">
        <f t="shared" si="90"/>
        <v>1728922024.1354079</v>
      </c>
      <c r="AW87" s="21">
        <f t="shared" si="91"/>
        <v>0</v>
      </c>
      <c r="AX87" s="21">
        <f t="shared" si="92"/>
        <v>52398059.044312917</v>
      </c>
      <c r="AY87" s="21">
        <f t="shared" si="93"/>
        <v>18054182.382784456</v>
      </c>
      <c r="AZ87" s="21">
        <f t="shared" si="94"/>
        <v>0</v>
      </c>
      <c r="BA87" s="21">
        <f t="shared" si="95"/>
        <v>54289580.500681005</v>
      </c>
      <c r="BB87" s="21">
        <f t="shared" si="96"/>
        <v>19528522.173005823</v>
      </c>
      <c r="BC87" s="21">
        <f t="shared" si="97"/>
        <v>0</v>
      </c>
      <c r="BD87" s="21">
        <f t="shared" si="98"/>
        <v>11275398.840648724</v>
      </c>
      <c r="BE87" s="21">
        <f t="shared" si="99"/>
        <v>3178514.0528106513</v>
      </c>
      <c r="BF87" s="21">
        <f t="shared" si="100"/>
        <v>0</v>
      </c>
      <c r="BG87" s="21">
        <f t="shared" si="101"/>
        <v>19020159422.102459</v>
      </c>
      <c r="BI87" s="21">
        <f t="shared" si="102"/>
        <v>10350854306.161581</v>
      </c>
      <c r="BJ87" s="21">
        <f t="shared" si="103"/>
        <v>3292994160.2209821</v>
      </c>
      <c r="BK87" s="21">
        <f t="shared" si="104"/>
        <v>660158.86926748964</v>
      </c>
      <c r="BL87" s="21">
        <f t="shared" si="105"/>
        <v>11482688745.770927</v>
      </c>
      <c r="BM87" s="21">
        <f t="shared" si="106"/>
        <v>3282825925.2128425</v>
      </c>
      <c r="BN87" s="21">
        <f t="shared" si="107"/>
        <v>1269210.7307895061</v>
      </c>
      <c r="BO87" s="21">
        <f t="shared" si="108"/>
        <v>27053523632.156097</v>
      </c>
      <c r="BP87" s="21">
        <f t="shared" si="109"/>
        <v>5573195119.5081367</v>
      </c>
      <c r="BQ87" s="21">
        <f t="shared" si="110"/>
        <v>848842.92668828834</v>
      </c>
      <c r="BR87" s="21">
        <f t="shared" si="111"/>
        <v>188951368.87040967</v>
      </c>
      <c r="BS87" s="21">
        <f t="shared" si="112"/>
        <v>58923704.408295967</v>
      </c>
      <c r="BT87" s="21">
        <f t="shared" si="113"/>
        <v>274957.91281474067</v>
      </c>
      <c r="BU87" s="21">
        <f t="shared" si="114"/>
        <v>219880594.62569159</v>
      </c>
      <c r="BV87" s="21">
        <f t="shared" si="115"/>
        <v>63569781.994771317</v>
      </c>
      <c r="BW87" s="21">
        <f t="shared" si="116"/>
        <v>267468.6350846939</v>
      </c>
      <c r="BX87" s="21">
        <f t="shared" si="117"/>
        <v>38889971.989757001</v>
      </c>
      <c r="BY87" s="21">
        <f t="shared" si="118"/>
        <v>10555881.829382099</v>
      </c>
      <c r="BZ87" s="21">
        <f t="shared" si="119"/>
        <v>172494.4117361356</v>
      </c>
    </row>
    <row r="88" spans="1:78">
      <c r="A88">
        <f t="shared" si="122"/>
        <v>0.02</v>
      </c>
      <c r="B88" s="18">
        <f t="shared" si="121"/>
        <v>2102</v>
      </c>
      <c r="C88" s="21">
        <f>IF(MOD($B88,10)=0,VLOOKUP($B88,'[1]R1 Analysis'!$B$45:$X$58,23,FALSE),(VLOOKUP(CEILING($B88,10),$B$6:$R$116,COLUMN()-1,FALSE)-VLOOKUP(FLOOR($B88,10),$B$6:$R$116,COLUMN()-1,FALSE))/10+C87)</f>
        <v>20068411.300962437</v>
      </c>
      <c r="D88" s="21">
        <f>IF(MOD($B88,10)=0,VLOOKUP($B88,'[1]R1 Analysis'!$B$45:$X$58,15,FALSE),(VLOOKUP(CEILING($B88,10),$B$6:$R$116,COLUMN()-1,FALSE)-VLOOKUP(FLOOR($B88,10),$B$6:$R$116,COLUMN()-1,FALSE))/10+D87)</f>
        <v>3137502.6647954448</v>
      </c>
      <c r="E88" s="21">
        <f>IF(MOD($B88,10)=0,VLOOKUP($B88,'[1]R1 Analysis'!$B$45:$X$58,22,FALSE),(VLOOKUP(CEILING($B88,10),$B$6:$R$116,COLUMN()-1,FALSE)-VLOOKUP(FLOOR($B88,10),$B$6:$R$116,COLUMN()-1,FALSE))/10+E87)</f>
        <v>656848.82627160486</v>
      </c>
      <c r="F88" s="21">
        <f>IF(MOD($B88,10)=0,VLOOKUP($B88,'[1]R2 Analysis'!$B$45:$X$58,8,FALSE),(VLOOKUP(CEILING($B88,10),$B$6:$R$116,COLUMN()-1,FALSE)-VLOOKUP(FLOOR($B88,10),$B$6:$R$116,COLUMN()-1,FALSE))/10+F87)</f>
        <v>195517964.33980951</v>
      </c>
      <c r="G88" s="21">
        <f>IF(MOD($B88,10)=0,VLOOKUP($B88,'[1]R2 Analysis'!$B$45:$X$58,15,FALSE),(VLOOKUP(CEILING($B88,10),$B$6:$R$116,COLUMN()-1,FALSE)-VLOOKUP(FLOOR($B88,10),$B$6:$R$116,COLUMN()-1,FALSE))/10+G87)</f>
        <v>6139487.9780000001</v>
      </c>
      <c r="H88" s="21">
        <f>IF(MOD($B88,10)=0,VLOOKUP($B88,'[1]R2 Analysis'!$B$45:$X$58,22,FALSE),(VLOOKUP(CEILING($B88,10),$B$6:$R$116,COLUMN()-1,FALSE)-VLOOKUP(FLOOR($B88,10),$B$6:$R$116,COLUMN()-1,FALSE))/10+H87)</f>
        <v>1262842.934319753</v>
      </c>
      <c r="I88" s="21">
        <f>IF(MOD($B88,10)=0,VLOOKUP($B88,'[1]R3 Analysis'!$B$45:$X$58,8,FALSE),(VLOOKUP(CEILING($B88,10),$B$6:$R$116,COLUMN()-1,FALSE)-VLOOKUP(FLOOR($B88,10),$B$6:$R$116,COLUMN()-1,FALSE))/10+I87)</f>
        <v>31969924.670400001</v>
      </c>
      <c r="J88" s="21">
        <f>IF(MOD($B88,10)=0,VLOOKUP($B88,'[1]R3 Analysis'!$B$45:$X$58,15,FALSE),(VLOOKUP(CEILING($B88,10),$B$6:$R$116,COLUMN()-1,FALSE)-VLOOKUP(FLOOR($B88,10),$B$6:$R$116,COLUMN()-1,FALSE))/10+J87)</f>
        <v>2212979.2871999997</v>
      </c>
      <c r="K88" s="21">
        <f>IF(MOD($B88,10)=0,VLOOKUP($B88,'[1]R3 Analysis'!$B$45:$X$58,22,FALSE),(VLOOKUP(CEILING($B88,10),$B$6:$R$116,COLUMN()-1,FALSE)-VLOOKUP(FLOOR($B88,10),$B$6:$R$116,COLUMN()-1,FALSE))/10+K87)</f>
        <v>844589.15715135145</v>
      </c>
      <c r="L88" s="21">
        <f>IF(MOD($B88,10)=0,VLOOKUP($B88,'[1]R4 Analysis'!$B$45:$X$58,8,FALSE),(VLOOKUP(CEILING($B88,10),$B$6:$R$116,COLUMN()-1,FALSE)-VLOOKUP(FLOOR($B88,10),$B$6:$R$116,COLUMN()-1,FALSE))/10+L87)</f>
        <v>20012588.77346731</v>
      </c>
      <c r="M88" s="21">
        <f>IF(MOD($B88,10)=0,VLOOKUP($B88,'[1]R4 Analysis'!$B$45:$X$58,15,FALSE),(VLOOKUP(CEILING($B88,10),$B$6:$R$116,COLUMN()-1,FALSE)-VLOOKUP(FLOOR($B88,10),$B$6:$R$116,COLUMN()-1,FALSE))/10+M87)</f>
        <v>745388.75112949486</v>
      </c>
      <c r="N88" s="21">
        <f>IF(MOD($B88,10)=0,VLOOKUP($B88,'[1]R4 Analysis'!$B$45:$X$58,22,FALSE),(VLOOKUP(CEILING($B88,10),$B$6:$R$116,COLUMN()-1,FALSE)-VLOOKUP(FLOOR($B88,10),$B$6:$R$116,COLUMN()-1,FALSE))/10+N87)</f>
        <v>273578.94290882623</v>
      </c>
      <c r="O88" s="21">
        <f>IF(MOD($B88,10)=0,VLOOKUP($B88,'[1]R5 Analysis'!$B$45:$X$58,8,FALSE),(VLOOKUP(CEILING($B88,10),$B$6:$R$116,COLUMN()-1,FALSE)-VLOOKUP(FLOOR($B88,10),$B$6:$R$116,COLUMN()-1,FALSE))/10+O87)</f>
        <v>44721635.057549998</v>
      </c>
      <c r="P88" s="21">
        <f>IF(MOD($B88,10)=0,VLOOKUP($B88,'[1]R5 Analysis'!$B$45:$X$58,15,FALSE),(VLOOKUP(CEILING($B88,10),$B$6:$R$116,COLUMN()-1,FALSE)-VLOOKUP(FLOOR($B88,10),$B$6:$R$116,COLUMN()-1,FALSE))/10+P87)</f>
        <v>641312.95260579314</v>
      </c>
      <c r="Q88" s="21">
        <f>IF(MOD($B88,10)=0,VLOOKUP($B88,'[1]R5 Analysis'!$B$45:$X$58,22,FALSE),(VLOOKUP(CEILING($B88,10),$B$6:$R$116,COLUMN()-1,FALSE)-VLOOKUP(FLOOR($B88,10),$B$6:$R$116,COLUMN()-1,FALSE))/10+Q87)</f>
        <v>266126.91859285714</v>
      </c>
      <c r="R88" s="21">
        <f>IF(MOD($B88,10)=0,VLOOKUP($B88,'[1]R6 Analysis'!$B$45:$X$58,8,FALSE),(VLOOKUP(CEILING($B88,10),$B$6:$R$116,COLUMN()-1,FALSE)-VLOOKUP(FLOOR($B88,10),$B$6:$R$116,COLUMN()-1,FALSE))/10+R87)</f>
        <v>2546288.0806249999</v>
      </c>
      <c r="S88" s="21">
        <f>IF(MOD($B88,10)=0,VLOOKUP($B88,'[1]R6 Analysis'!$B$45:$X$58,15,FALSE),(VLOOKUP(CEILING($B88,10),$B$6:$T$116,COLUMN()-1,FALSE)-VLOOKUP(FLOOR($B88,10),$B$6:$T$116,COLUMN()-1,FALSE))/10+S87)</f>
        <v>312404.57794000005</v>
      </c>
      <c r="T88" s="21">
        <f>IF(MOD($B88,10)=0,VLOOKUP($B88,'[1]R6 Analysis'!$B$45:$X$58,22,FALSE),(VLOOKUP(CEILING($B88,10),$B$6:$T$116,COLUMN()-1,FALSE)-VLOOKUP(FLOOR($B88,10),$B$6:$T$116,COLUMN()-1,FALSE))/10+T87)</f>
        <v>171627.10468989832</v>
      </c>
      <c r="U88" s="21">
        <f t="shared" si="120"/>
        <v>331501502.31841928</v>
      </c>
      <c r="V88" s="10">
        <f>HLOOKUP(V$5,$AC$1:$AF$3,2,FALSE)*INDEX('Pop and Housing Units'!$J$4:$Q$115,MATCH('Relocation Components'!$B88,'Pop and Housing Units'!$Q$4:$Q$115,0),MATCH('Relocation Components'!V$4,'Pop and Housing Units'!$J$4:$Q$4,0))*HLOOKUP(V$4,$V$1:$AA$2,2,FALSE)*'Number of Hazard Events'!C88*HLOOKUP(V$4,Assumptions!$B$2:$H$3,2,FALSE)</f>
        <v>7417960735.6550179</v>
      </c>
      <c r="W88" s="10">
        <f>HLOOKUP(W$5,$AC$1:$AF$3,2,FALSE)*INDEX('Pop and Housing Units'!$J$4:$Q$115,MATCH('Relocation Components'!$B88,'Pop and Housing Units'!$Q$4:$Q$115,0),MATCH('Relocation Components'!W$4,'Pop and Housing Units'!$J$4:$Q$4,0))*HLOOKUP(W$4,$V$1:$AA$2,2,FALSE)*'Number of Hazard Events'!D88*HLOOKUP(W$4,Assumptions!$B$2:$H$3,2,FALSE)</f>
        <v>2362102464.343245</v>
      </c>
      <c r="X88" s="10">
        <f>HLOOKUP(X$5,$AC$1:$AF$3,2,FALSE)*INDEX('Pop and Housing Units'!$J$4:$Q$115,MATCH('Relocation Components'!$B88,'Pop and Housing Units'!$Q$4:$Q$115,0),MATCH('Relocation Components'!X$4,'Pop and Housing Units'!$J$4:$Q$4,0))*HLOOKUP(X$4,$V$1:$AA$2,2,FALSE)*'Number of Hazard Events'!E88*HLOOKUP(X$4,Assumptions!$B$2:$H$3,2,FALSE)</f>
        <v>0</v>
      </c>
      <c r="Y88" s="10">
        <f>HLOOKUP(Y$5,$AC$1:$AF$3,2,FALSE)*INDEX('Pop and Housing Units'!$J$4:$Q$115,MATCH('Relocation Components'!$B88,'Pop and Housing Units'!$Q$4:$Q$115,0),MATCH('Relocation Components'!Y$4,'Pop and Housing Units'!$J$4:$Q$4,0))*HLOOKUP(Y$4,$V$1:$AA$2,2,FALSE)*'Number of Hazard Events'!F88*HLOOKUP(Y$4,Assumptions!$B$2:$H$3,2,FALSE)</f>
        <v>8093886750.2227154</v>
      </c>
      <c r="Z88" s="10">
        <f>HLOOKUP(Z$5,$AC$1:$AF$3,2,FALSE)*INDEX('Pop and Housing Units'!$J$4:$Q$115,MATCH('Relocation Components'!$B88,'Pop and Housing Units'!$Q$4:$Q$115,0),MATCH('Relocation Components'!Z$4,'Pop and Housing Units'!$J$4:$Q$4,0))*HLOOKUP(Z$4,$V$1:$AA$2,2,FALSE)*'Number of Hazard Events'!G88*HLOOKUP(Z$4,Assumptions!$B$2:$H$3,2,FALSE)</f>
        <v>2349749249.7826009</v>
      </c>
      <c r="AA88" s="10">
        <f>HLOOKUP(AA$5,$AC$1:$AF$3,2,FALSE)*INDEX('Pop and Housing Units'!$J$4:$Q$115,MATCH('Relocation Components'!$B88,'Pop and Housing Units'!$Q$4:$Q$115,0),MATCH('Relocation Components'!AA$4,'Pop and Housing Units'!$J$4:$Q$4,0))*HLOOKUP(AA$4,$V$1:$AA$2,2,FALSE)*'Number of Hazard Events'!H88*HLOOKUP(AA$4,Assumptions!$B$2:$H$3,2,FALSE)</f>
        <v>0</v>
      </c>
      <c r="AB88" s="10">
        <f>HLOOKUP(AB$5,$AC$1:$AF$3,2,FALSE)*INDEX('Pop and Housing Units'!$J$4:$Q$115,MATCH('Relocation Components'!$B88,'Pop and Housing Units'!$Q$4:$Q$115,0),MATCH('Relocation Components'!AB$4,'Pop and Housing Units'!$J$4:$Q$4,0))*HLOOKUP(AB$4,$V$1:$AA$2,2,FALSE)*'Number of Hazard Events'!I88*HLOOKUP(AB$4,Assumptions!$B$2:$H$3,2,FALSE)</f>
        <v>19401260284.383236</v>
      </c>
      <c r="AC88" s="10">
        <f>HLOOKUP(AC$5,$AC$1:$AF$3,2,FALSE)*INDEX('Pop and Housing Units'!$J$4:$Q$115,MATCH('Relocation Components'!$B88,'Pop and Housing Units'!$Q$4:$Q$115,0),MATCH('Relocation Components'!AC$4,'Pop and Housing Units'!$J$4:$Q$4,0))*HLOOKUP(AC$4,$V$1:$AA$2,2,FALSE)*'Number of Hazard Events'!J88*HLOOKUP(AC$4,Assumptions!$B$2:$H$3,2,FALSE)</f>
        <v>3999873188.1198692</v>
      </c>
      <c r="AD88" s="10">
        <f>HLOOKUP(AD$5,$AC$1:$AF$3,2,FALSE)*INDEX('Pop and Housing Units'!$J$4:$Q$115,MATCH('Relocation Components'!$B88,'Pop and Housing Units'!$Q$4:$Q$115,0),MATCH('Relocation Components'!AD$4,'Pop and Housing Units'!$J$4:$Q$4,0))*HLOOKUP(AD$4,$V$1:$AA$2,2,FALSE)*'Number of Hazard Events'!K88*HLOOKUP(AD$4,Assumptions!$B$2:$H$3,2,FALSE)</f>
        <v>0</v>
      </c>
      <c r="AE88" s="10">
        <f>HLOOKUP(AE$5,$AC$1:$AF$3,2,FALSE)*INDEX('Pop and Housing Units'!$J$4:$Q$115,MATCH('Relocation Components'!$B88,'Pop and Housing Units'!$Q$4:$Q$115,0),MATCH('Relocation Components'!AE$4,'Pop and Housing Units'!$J$4:$Q$4,0))*HLOOKUP(AE$4,$V$1:$AA$2,2,FALSE)*'Number of Hazard Events'!L88*HLOOKUP(AE$4,Assumptions!$B$2:$H$3,2,FALSE)</f>
        <v>116446501.86779959</v>
      </c>
      <c r="AF88" s="10">
        <f>HLOOKUP(AF$5,$AC$1:$AF$3,2,FALSE)*INDEX('Pop and Housing Units'!$J$4:$Q$115,MATCH('Relocation Components'!$B88,'Pop and Housing Units'!$Q$4:$Q$115,0),MATCH('Relocation Components'!AF$4,'Pop and Housing Units'!$J$4:$Q$4,0))*HLOOKUP(AF$4,$V$1:$AA$2,2,FALSE)*'Number of Hazard Events'!M88*HLOOKUP(AF$4,Assumptions!$B$2:$H$3,2,FALSE)</f>
        <v>40123596.000211641</v>
      </c>
      <c r="AG88" s="10">
        <f>HLOOKUP(AG$5,$AC$1:$AF$3,2,FALSE)*INDEX('Pop and Housing Units'!$J$4:$Q$115,MATCH('Relocation Components'!$B88,'Pop and Housing Units'!$Q$4:$Q$115,0),MATCH('Relocation Components'!AG$4,'Pop and Housing Units'!$J$4:$Q$4,0))*HLOOKUP(AG$4,$V$1:$AA$2,2,FALSE)*'Number of Hazard Events'!N88*HLOOKUP(AG$4,Assumptions!$B$2:$H$3,2,FALSE)</f>
        <v>0</v>
      </c>
      <c r="AH88" s="10">
        <f>HLOOKUP(AH$5,$AC$1:$AF$3,2,FALSE)*INDEX('Pop and Housing Units'!$J$4:$Q$115,MATCH('Relocation Components'!$B88,'Pop and Housing Units'!$Q$4:$Q$115,0),MATCH('Relocation Components'!AH$4,'Pop and Housing Units'!$J$4:$Q$4,0))*HLOOKUP(AH$4,$V$1:$AA$2,2,FALSE)*'Number of Hazard Events'!O88*HLOOKUP(AH$4,Assumptions!$B$2:$H$3,2,FALSE)</f>
        <v>120683898.17283751</v>
      </c>
      <c r="AI88" s="10">
        <f>HLOOKUP(AI$5,$AC$1:$AF$3,2,FALSE)*INDEX('Pop and Housing Units'!$J$4:$Q$115,MATCH('Relocation Components'!$B88,'Pop and Housing Units'!$Q$4:$Q$115,0),MATCH('Relocation Components'!AI$4,'Pop and Housing Units'!$J$4:$Q$4,0))*HLOOKUP(AI$4,$V$1:$AA$2,2,FALSE)*'Number of Hazard Events'!P88*HLOOKUP(AI$4,Assumptions!$B$2:$H$3,2,FALSE)</f>
        <v>43411783.692118712</v>
      </c>
      <c r="AJ88" s="10">
        <f>HLOOKUP(AJ$5,$AC$1:$AF$3,2,FALSE)*INDEX('Pop and Housing Units'!$J$4:$Q$115,MATCH('Relocation Components'!$B88,'Pop and Housing Units'!$Q$4:$Q$115,0),MATCH('Relocation Components'!AJ$4,'Pop and Housing Units'!$J$4:$Q$4,0))*HLOOKUP(AJ$4,$V$1:$AA$2,2,FALSE)*'Number of Hazard Events'!Q88*HLOOKUP(AJ$4,Assumptions!$B$2:$H$3,2,FALSE)</f>
        <v>0</v>
      </c>
      <c r="AK88" s="10">
        <f>HLOOKUP(AK$5,$AC$1:$AF$3,2,FALSE)*INDEX('Pop and Housing Units'!$J$4:$Q$115,MATCH('Relocation Components'!$B88,'Pop and Housing Units'!$Q$4:$Q$115,0),MATCH('Relocation Components'!AK$4,'Pop and Housing Units'!$J$4:$Q$4,0))*HLOOKUP(AK$4,$V$1:$AA$2,2,FALSE)*'Number of Hazard Events'!R88*HLOOKUP(AK$4,Assumptions!$B$2:$H$3,2,FALSE)</f>
        <v>25189559.371459875</v>
      </c>
      <c r="AL88" s="10">
        <f>HLOOKUP(AL$5,$AC$1:$AF$3,2,FALSE)*INDEX('Pop and Housing Units'!$J$4:$Q$115,MATCH('Relocation Components'!$B88,'Pop and Housing Units'!$Q$4:$Q$115,0),MATCH('Relocation Components'!AL$4,'Pop and Housing Units'!$J$4:$Q$4,0))*HLOOKUP(AL$4,$V$1:$AA$2,2,FALSE)*'Number of Hazard Events'!S88*HLOOKUP(AL$4,Assumptions!$B$2:$H$3,2,FALSE)</f>
        <v>7097597.7056885548</v>
      </c>
      <c r="AM88" s="10">
        <f>HLOOKUP(AM$5,$AC$1:$AF$3,2,FALSE)*INDEX('Pop and Housing Units'!$J$4:$Q$115,MATCH('Relocation Components'!$B88,'Pop and Housing Units'!$Q$4:$Q$115,0),MATCH('Relocation Components'!AM$4,'Pop and Housing Units'!$J$4:$Q$4,0))*HLOOKUP(AM$4,$V$1:$AA$2,2,FALSE)*'Number of Hazard Events'!T88*HLOOKUP(AM$4,Assumptions!$B$2:$H$3,2,FALSE)</f>
        <v>0</v>
      </c>
      <c r="AN88" s="21">
        <f t="shared" si="82"/>
        <v>43977785609.316795</v>
      </c>
      <c r="AO88" s="21">
        <f t="shared" si="83"/>
        <v>3338082331.0447583</v>
      </c>
      <c r="AP88" s="21">
        <f t="shared" si="84"/>
        <v>1062946108.9544603</v>
      </c>
      <c r="AQ88" s="21">
        <f t="shared" si="85"/>
        <v>0</v>
      </c>
      <c r="AR88" s="21">
        <f t="shared" si="86"/>
        <v>3642249037.6002221</v>
      </c>
      <c r="AS88" s="21">
        <f t="shared" si="87"/>
        <v>1057387162.4021704</v>
      </c>
      <c r="AT88" s="21">
        <f t="shared" si="88"/>
        <v>0</v>
      </c>
      <c r="AU88" s="21">
        <f t="shared" si="89"/>
        <v>8730567127.972456</v>
      </c>
      <c r="AV88" s="21">
        <f t="shared" si="90"/>
        <v>1799942934.6539412</v>
      </c>
      <c r="AW88" s="21">
        <f t="shared" si="91"/>
        <v>0</v>
      </c>
      <c r="AX88" s="21">
        <f t="shared" si="92"/>
        <v>52400925.840509817</v>
      </c>
      <c r="AY88" s="21">
        <f t="shared" si="93"/>
        <v>18055618.20009524</v>
      </c>
      <c r="AZ88" s="21">
        <f t="shared" si="94"/>
        <v>0</v>
      </c>
      <c r="BA88" s="21">
        <f t="shared" si="95"/>
        <v>54307754.177776881</v>
      </c>
      <c r="BB88" s="21">
        <f t="shared" si="96"/>
        <v>19535302.661453422</v>
      </c>
      <c r="BC88" s="21">
        <f t="shared" si="97"/>
        <v>0</v>
      </c>
      <c r="BD88" s="21">
        <f t="shared" si="98"/>
        <v>11335301.717156945</v>
      </c>
      <c r="BE88" s="21">
        <f t="shared" si="99"/>
        <v>3193918.9675598498</v>
      </c>
      <c r="BF88" s="21">
        <f t="shared" si="100"/>
        <v>0</v>
      </c>
      <c r="BG88" s="21">
        <f t="shared" si="101"/>
        <v>19790003524.192562</v>
      </c>
      <c r="BI88" s="21">
        <f t="shared" si="102"/>
        <v>10776111478.000738</v>
      </c>
      <c r="BJ88" s="21">
        <f t="shared" si="103"/>
        <v>3428186075.9625006</v>
      </c>
      <c r="BK88" s="21">
        <f t="shared" si="104"/>
        <v>656848.82627160486</v>
      </c>
      <c r="BL88" s="21">
        <f t="shared" si="105"/>
        <v>11931653752.162746</v>
      </c>
      <c r="BM88" s="21">
        <f t="shared" si="106"/>
        <v>3413275900.1627717</v>
      </c>
      <c r="BN88" s="21">
        <f t="shared" si="107"/>
        <v>1262842.934319753</v>
      </c>
      <c r="BO88" s="21">
        <f t="shared" si="108"/>
        <v>28163797337.026089</v>
      </c>
      <c r="BP88" s="21">
        <f t="shared" si="109"/>
        <v>5802029102.0610104</v>
      </c>
      <c r="BQ88" s="21">
        <f t="shared" si="110"/>
        <v>844589.15715135145</v>
      </c>
      <c r="BR88" s="21">
        <f t="shared" si="111"/>
        <v>188860016.48177671</v>
      </c>
      <c r="BS88" s="21">
        <f t="shared" si="112"/>
        <v>58924602.951436371</v>
      </c>
      <c r="BT88" s="21">
        <f t="shared" si="113"/>
        <v>273578.94290882623</v>
      </c>
      <c r="BU88" s="21">
        <f t="shared" si="114"/>
        <v>219713287.40816438</v>
      </c>
      <c r="BV88" s="21">
        <f t="shared" si="115"/>
        <v>63588399.306177922</v>
      </c>
      <c r="BW88" s="21">
        <f t="shared" si="116"/>
        <v>266126.91859285714</v>
      </c>
      <c r="BX88" s="21">
        <f t="shared" si="117"/>
        <v>39071149.169241816</v>
      </c>
      <c r="BY88" s="21">
        <f t="shared" si="118"/>
        <v>10603921.251188405</v>
      </c>
      <c r="BZ88" s="21">
        <f t="shared" si="119"/>
        <v>171627.10468989832</v>
      </c>
    </row>
    <row r="89" spans="1:78">
      <c r="A89">
        <f t="shared" si="122"/>
        <v>0.02</v>
      </c>
      <c r="B89" s="18">
        <f t="shared" si="121"/>
        <v>2103</v>
      </c>
      <c r="C89" s="21">
        <f>IF(MOD($B89,10)=0,VLOOKUP($B89,'[1]R1 Analysis'!$B$45:$X$58,23,FALSE),(VLOOKUP(CEILING($B89,10),$B$6:$R$116,COLUMN()-1,FALSE)-VLOOKUP(FLOOR($B89,10),$B$6:$R$116,COLUMN()-1,FALSE))/10+C88)</f>
        <v>19967777.089958727</v>
      </c>
      <c r="D89" s="21">
        <f>IF(MOD($B89,10)=0,VLOOKUP($B89,'[1]R1 Analysis'!$B$45:$X$58,15,FALSE),(VLOOKUP(CEILING($B89,10),$B$6:$R$116,COLUMN()-1,FALSE)-VLOOKUP(FLOOR($B89,10),$B$6:$R$116,COLUMN()-1,FALSE))/10+D88)</f>
        <v>3121580.1041476186</v>
      </c>
      <c r="E89" s="21">
        <f>IF(MOD($B89,10)=0,VLOOKUP($B89,'[1]R1 Analysis'!$B$45:$X$58,22,FALSE),(VLOOKUP(CEILING($B89,10),$B$6:$R$116,COLUMN()-1,FALSE)-VLOOKUP(FLOOR($B89,10),$B$6:$R$116,COLUMN()-1,FALSE))/10+E88)</f>
        <v>653538.78327572008</v>
      </c>
      <c r="F89" s="21">
        <f>IF(MOD($B89,10)=0,VLOOKUP($B89,'[1]R2 Analysis'!$B$45:$X$58,8,FALSE),(VLOOKUP(CEILING($B89,10),$B$6:$R$116,COLUMN()-1,FALSE)-VLOOKUP(FLOOR($B89,10),$B$6:$R$116,COLUMN()-1,FALSE))/10+F88)</f>
        <v>194537573.40114284</v>
      </c>
      <c r="G89" s="21">
        <f>IF(MOD($B89,10)=0,VLOOKUP($B89,'[1]R2 Analysis'!$B$45:$X$58,15,FALSE),(VLOOKUP(CEILING($B89,10),$B$6:$R$116,COLUMN()-1,FALSE)-VLOOKUP(FLOOR($B89,10),$B$6:$R$116,COLUMN()-1,FALSE))/10+G88)</f>
        <v>6108432.6443255814</v>
      </c>
      <c r="H89" s="21">
        <f>IF(MOD($B89,10)=0,VLOOKUP($B89,'[1]R2 Analysis'!$B$45:$X$58,22,FALSE),(VLOOKUP(CEILING($B89,10),$B$6:$R$116,COLUMN()-1,FALSE)-VLOOKUP(FLOOR($B89,10),$B$6:$R$116,COLUMN()-1,FALSE))/10+H88)</f>
        <v>1256475.1378499998</v>
      </c>
      <c r="I89" s="21">
        <f>IF(MOD($B89,10)=0,VLOOKUP($B89,'[1]R3 Analysis'!$B$45:$X$58,8,FALSE),(VLOOKUP(CEILING($B89,10),$B$6:$R$116,COLUMN()-1,FALSE)-VLOOKUP(FLOOR($B89,10),$B$6:$R$116,COLUMN()-1,FALSE))/10+I88)</f>
        <v>31809014.502761289</v>
      </c>
      <c r="J89" s="21">
        <f>IF(MOD($B89,10)=0,VLOOKUP($B89,'[1]R3 Analysis'!$B$45:$X$58,15,FALSE),(VLOOKUP(CEILING($B89,10),$B$6:$R$116,COLUMN()-1,FALSE)-VLOOKUP(FLOOR($B89,10),$B$6:$R$116,COLUMN()-1,FALSE))/10+J88)</f>
        <v>2201805.7247999995</v>
      </c>
      <c r="K89" s="21">
        <f>IF(MOD($B89,10)=0,VLOOKUP($B89,'[1]R3 Analysis'!$B$45:$X$58,22,FALSE),(VLOOKUP(CEILING($B89,10),$B$6:$R$116,COLUMN()-1,FALSE)-VLOOKUP(FLOOR($B89,10),$B$6:$R$116,COLUMN()-1,FALSE))/10+K88)</f>
        <v>840335.38761441456</v>
      </c>
      <c r="L89" s="21">
        <f>IF(MOD($B89,10)=0,VLOOKUP($B89,'[1]R4 Analysis'!$B$45:$X$58,8,FALSE),(VLOOKUP(CEILING($B89,10),$B$6:$R$116,COLUMN()-1,FALSE)-VLOOKUP(FLOOR($B89,10),$B$6:$R$116,COLUMN()-1,FALSE))/10+L88)</f>
        <v>19911998.93042212</v>
      </c>
      <c r="M89" s="21">
        <f>IF(MOD($B89,10)=0,VLOOKUP($B89,'[1]R4 Analysis'!$B$45:$X$58,15,FALSE),(VLOOKUP(CEILING($B89,10),$B$6:$R$116,COLUMN()-1,FALSE)-VLOOKUP(FLOOR($B89,10),$B$6:$R$116,COLUMN()-1,FALSE))/10+M88)</f>
        <v>741660.77182404033</v>
      </c>
      <c r="N89" s="21">
        <f>IF(MOD($B89,10)=0,VLOOKUP($B89,'[1]R4 Analysis'!$B$45:$X$58,22,FALSE),(VLOOKUP(CEILING($B89,10),$B$6:$R$116,COLUMN()-1,FALSE)-VLOOKUP(FLOOR($B89,10),$B$6:$R$116,COLUMN()-1,FALSE))/10+N88)</f>
        <v>272199.97300291178</v>
      </c>
      <c r="O89" s="21">
        <f>IF(MOD($B89,10)=0,VLOOKUP($B89,'[1]R5 Analysis'!$B$45:$X$58,8,FALSE),(VLOOKUP(CEILING($B89,10),$B$6:$R$116,COLUMN()-1,FALSE)-VLOOKUP(FLOOR($B89,10),$B$6:$R$116,COLUMN()-1,FALSE))/10+O88)</f>
        <v>44495768.213824995</v>
      </c>
      <c r="P89" s="21">
        <f>IF(MOD($B89,10)=0,VLOOKUP($B89,'[1]R5 Analysis'!$B$45:$X$58,15,FALSE),(VLOOKUP(CEILING($B89,10),$B$6:$R$116,COLUMN()-1,FALSE)-VLOOKUP(FLOOR($B89,10),$B$6:$R$116,COLUMN()-1,FALSE))/10+P88)</f>
        <v>638082.02345903451</v>
      </c>
      <c r="Q89" s="21">
        <f>IF(MOD($B89,10)=0,VLOOKUP($B89,'[1]R5 Analysis'!$B$45:$X$58,22,FALSE),(VLOOKUP(CEILING($B89,10),$B$6:$R$116,COLUMN()-1,FALSE)-VLOOKUP(FLOOR($B89,10),$B$6:$R$116,COLUMN()-1,FALSE))/10+Q88)</f>
        <v>264785.20210102038</v>
      </c>
      <c r="R89" s="21">
        <f>IF(MOD($B89,10)=0,VLOOKUP($B89,'[1]R6 Analysis'!$B$45:$X$58,8,FALSE),(VLOOKUP(CEILING($B89,10),$B$6:$R$116,COLUMN()-1,FALSE)-VLOOKUP(FLOOR($B89,10),$B$6:$R$116,COLUMN()-1,FALSE))/10+R88)</f>
        <v>2534444.8802499999</v>
      </c>
      <c r="S89" s="21">
        <f>IF(MOD($B89,10)=0,VLOOKUP($B89,'[1]R6 Analysis'!$B$45:$X$58,15,FALSE),(VLOOKUP(CEILING($B89,10),$B$6:$T$116,COLUMN()-1,FALSE)-VLOOKUP(FLOOR($B89,10),$B$6:$T$116,COLUMN()-1,FALSE))/10+S88)</f>
        <v>310805.94111000007</v>
      </c>
      <c r="T89" s="21">
        <f>IF(MOD($B89,10)=0,VLOOKUP($B89,'[1]R6 Analysis'!$B$45:$X$58,22,FALSE),(VLOOKUP(CEILING($B89,10),$B$6:$T$116,COLUMN()-1,FALSE)-VLOOKUP(FLOOR($B89,10),$B$6:$T$116,COLUMN()-1,FALSE))/10+T88)</f>
        <v>170759.79764366103</v>
      </c>
      <c r="U89" s="21">
        <f t="shared" si="120"/>
        <v>329837038.50951391</v>
      </c>
      <c r="V89" s="10">
        <f>HLOOKUP(V$5,$AC$1:$AF$3,2,FALSE)*INDEX('Pop and Housing Units'!$J$4:$Q$115,MATCH('Relocation Components'!$B89,'Pop and Housing Units'!$Q$4:$Q$115,0),MATCH('Relocation Components'!V$4,'Pop and Housing Units'!$J$4:$Q$4,0))*HLOOKUP(V$4,$V$1:$AA$2,2,FALSE)*'Number of Hazard Events'!C89*HLOOKUP(V$4,Assumptions!$B$2:$H$3,2,FALSE)</f>
        <v>7724379808.9685612</v>
      </c>
      <c r="W89" s="10">
        <f>HLOOKUP(W$5,$AC$1:$AF$3,2,FALSE)*INDEX('Pop and Housing Units'!$J$4:$Q$115,MATCH('Relocation Components'!$B89,'Pop and Housing Units'!$Q$4:$Q$115,0),MATCH('Relocation Components'!W$4,'Pop and Housing Units'!$J$4:$Q$4,0))*HLOOKUP(W$4,$V$1:$AA$2,2,FALSE)*'Number of Hazard Events'!D89*HLOOKUP(W$4,Assumptions!$B$2:$H$3,2,FALSE)</f>
        <v>2459495102.3606782</v>
      </c>
      <c r="X89" s="10">
        <f>HLOOKUP(X$5,$AC$1:$AF$3,2,FALSE)*INDEX('Pop and Housing Units'!$J$4:$Q$115,MATCH('Relocation Components'!$B89,'Pop and Housing Units'!$Q$4:$Q$115,0),MATCH('Relocation Components'!X$4,'Pop and Housing Units'!$J$4:$Q$4,0))*HLOOKUP(X$4,$V$1:$AA$2,2,FALSE)*'Number of Hazard Events'!E89*HLOOKUP(X$4,Assumptions!$B$2:$H$3,2,FALSE)</f>
        <v>0</v>
      </c>
      <c r="Y89" s="10">
        <f>HLOOKUP(Y$5,$AC$1:$AF$3,2,FALSE)*INDEX('Pop and Housing Units'!$J$4:$Q$115,MATCH('Relocation Components'!$B89,'Pop and Housing Units'!$Q$4:$Q$115,0),MATCH('Relocation Components'!Y$4,'Pop and Housing Units'!$J$4:$Q$4,0))*HLOOKUP(Y$4,$V$1:$AA$2,2,FALSE)*'Number of Hazard Events'!F89*HLOOKUP(Y$4,Assumptions!$B$2:$H$3,2,FALSE)</f>
        <v>8418062108.2111893</v>
      </c>
      <c r="Z89" s="10">
        <f>HLOOKUP(Z$5,$AC$1:$AF$3,2,FALSE)*INDEX('Pop and Housing Units'!$J$4:$Q$115,MATCH('Relocation Components'!$B89,'Pop and Housing Units'!$Q$4:$Q$115,0),MATCH('Relocation Components'!Z$4,'Pop and Housing Units'!$J$4:$Q$4,0))*HLOOKUP(Z$4,$V$1:$AA$2,2,FALSE)*'Number of Hazard Events'!G89*HLOOKUP(Z$4,Assumptions!$B$2:$H$3,2,FALSE)</f>
        <v>2443753127.1299191</v>
      </c>
      <c r="AA89" s="10">
        <f>HLOOKUP(AA$5,$AC$1:$AF$3,2,FALSE)*INDEX('Pop and Housing Units'!$J$4:$Q$115,MATCH('Relocation Components'!$B89,'Pop and Housing Units'!$Q$4:$Q$115,0),MATCH('Relocation Components'!AA$4,'Pop and Housing Units'!$J$4:$Q$4,0))*HLOOKUP(AA$4,$V$1:$AA$2,2,FALSE)*'Number of Hazard Events'!H89*HLOOKUP(AA$4,Assumptions!$B$2:$H$3,2,FALSE)</f>
        <v>0</v>
      </c>
      <c r="AB89" s="10">
        <f>HLOOKUP(AB$5,$AC$1:$AF$3,2,FALSE)*INDEX('Pop and Housing Units'!$J$4:$Q$115,MATCH('Relocation Components'!$B89,'Pop and Housing Units'!$Q$4:$Q$115,0),MATCH('Relocation Components'!AB$4,'Pop and Housing Units'!$J$4:$Q$4,0))*HLOOKUP(AB$4,$V$1:$AA$2,2,FALSE)*'Number of Hazard Events'!I89*HLOOKUP(AB$4,Assumptions!$B$2:$H$3,2,FALSE)</f>
        <v>20201169641.22295</v>
      </c>
      <c r="AC89" s="10">
        <f>HLOOKUP(AC$5,$AC$1:$AF$3,2,FALSE)*INDEX('Pop and Housing Units'!$J$4:$Q$115,MATCH('Relocation Components'!$B89,'Pop and Housing Units'!$Q$4:$Q$115,0),MATCH('Relocation Components'!AC$4,'Pop and Housing Units'!$J$4:$Q$4,0))*HLOOKUP(AC$4,$V$1:$AA$2,2,FALSE)*'Number of Hazard Events'!J89*HLOOKUP(AC$4,Assumptions!$B$2:$H$3,2,FALSE)</f>
        <v>4164720326.585535</v>
      </c>
      <c r="AD89" s="10">
        <f>HLOOKUP(AD$5,$AC$1:$AF$3,2,FALSE)*INDEX('Pop and Housing Units'!$J$4:$Q$115,MATCH('Relocation Components'!$B89,'Pop and Housing Units'!$Q$4:$Q$115,0),MATCH('Relocation Components'!AD$4,'Pop and Housing Units'!$J$4:$Q$4,0))*HLOOKUP(AD$4,$V$1:$AA$2,2,FALSE)*'Number of Hazard Events'!K89*HLOOKUP(AD$4,Assumptions!$B$2:$H$3,2,FALSE)</f>
        <v>0</v>
      </c>
      <c r="AE89" s="10">
        <f>HLOOKUP(AE$5,$AC$1:$AF$3,2,FALSE)*INDEX('Pop and Housing Units'!$J$4:$Q$115,MATCH('Relocation Components'!$B89,'Pop and Housing Units'!$Q$4:$Q$115,0),MATCH('Relocation Components'!AE$4,'Pop and Housing Units'!$J$4:$Q$4,0))*HLOOKUP(AE$4,$V$1:$AA$2,2,FALSE)*'Number of Hazard Events'!L89*HLOOKUP(AE$4,Assumptions!$B$2:$H$3,2,FALSE)</f>
        <v>116446954.42678273</v>
      </c>
      <c r="AF89" s="10">
        <f>HLOOKUP(AF$5,$AC$1:$AF$3,2,FALSE)*INDEX('Pop and Housing Units'!$J$4:$Q$115,MATCH('Relocation Components'!$B89,'Pop and Housing Units'!$Q$4:$Q$115,0),MATCH('Relocation Components'!AF$4,'Pop and Housing Units'!$J$4:$Q$4,0))*HLOOKUP(AF$4,$V$1:$AA$2,2,FALSE)*'Number of Hazard Events'!M89*HLOOKUP(AF$4,Assumptions!$B$2:$H$3,2,FALSE)</f>
        <v>40124757.642752826</v>
      </c>
      <c r="AG89" s="10">
        <f>HLOOKUP(AG$5,$AC$1:$AF$3,2,FALSE)*INDEX('Pop and Housing Units'!$J$4:$Q$115,MATCH('Relocation Components'!$B89,'Pop and Housing Units'!$Q$4:$Q$115,0),MATCH('Relocation Components'!AG$4,'Pop and Housing Units'!$J$4:$Q$4,0))*HLOOKUP(AG$4,$V$1:$AA$2,2,FALSE)*'Number of Hazard Events'!N89*HLOOKUP(AG$4,Assumptions!$B$2:$H$3,2,FALSE)</f>
        <v>0</v>
      </c>
      <c r="AH89" s="10">
        <f>HLOOKUP(AH$5,$AC$1:$AF$3,2,FALSE)*INDEX('Pop and Housing Units'!$J$4:$Q$115,MATCH('Relocation Components'!$B89,'Pop and Housing Units'!$Q$4:$Q$115,0),MATCH('Relocation Components'!AH$4,'Pop and Housing Units'!$J$4:$Q$4,0))*HLOOKUP(AH$4,$V$1:$AA$2,2,FALSE)*'Number of Hazard Events'!O89*HLOOKUP(AH$4,Assumptions!$B$2:$H$3,2,FALSE)</f>
        <v>120717752.4577551</v>
      </c>
      <c r="AI89" s="10">
        <f>HLOOKUP(AI$5,$AC$1:$AF$3,2,FALSE)*INDEX('Pop and Housing Units'!$J$4:$Q$115,MATCH('Relocation Components'!$B89,'Pop and Housing Units'!$Q$4:$Q$115,0),MATCH('Relocation Components'!AI$4,'Pop and Housing Units'!$J$4:$Q$4,0))*HLOOKUP(AI$4,$V$1:$AA$2,2,FALSE)*'Number of Hazard Events'!P89*HLOOKUP(AI$4,Assumptions!$B$2:$H$3,2,FALSE)</f>
        <v>43424507.729428947</v>
      </c>
      <c r="AJ89" s="10">
        <f>HLOOKUP(AJ$5,$AC$1:$AF$3,2,FALSE)*INDEX('Pop and Housing Units'!$J$4:$Q$115,MATCH('Relocation Components'!$B89,'Pop and Housing Units'!$Q$4:$Q$115,0),MATCH('Relocation Components'!AJ$4,'Pop and Housing Units'!$J$4:$Q$4,0))*HLOOKUP(AJ$4,$V$1:$AA$2,2,FALSE)*'Number of Hazard Events'!Q89*HLOOKUP(AJ$4,Assumptions!$B$2:$H$3,2,FALSE)</f>
        <v>0</v>
      </c>
      <c r="AK89" s="10">
        <f>HLOOKUP(AK$5,$AC$1:$AF$3,2,FALSE)*INDEX('Pop and Housing Units'!$J$4:$Q$115,MATCH('Relocation Components'!$B89,'Pop and Housing Units'!$Q$4:$Q$115,0),MATCH('Relocation Components'!AK$4,'Pop and Housing Units'!$J$4:$Q$4,0))*HLOOKUP(AK$4,$V$1:$AA$2,2,FALSE)*'Number of Hazard Events'!R89*HLOOKUP(AK$4,Assumptions!$B$2:$H$3,2,FALSE)</f>
        <v>25322899.730338831</v>
      </c>
      <c r="AL89" s="10">
        <f>HLOOKUP(AL$5,$AC$1:$AF$3,2,FALSE)*INDEX('Pop and Housing Units'!$J$4:$Q$115,MATCH('Relocation Components'!$B89,'Pop and Housing Units'!$Q$4:$Q$115,0),MATCH('Relocation Components'!AL$4,'Pop and Housing Units'!$J$4:$Q$4,0))*HLOOKUP(AL$4,$V$1:$AA$2,2,FALSE)*'Number of Hazard Events'!S89*HLOOKUP(AL$4,Assumptions!$B$2:$H$3,2,FALSE)</f>
        <v>7131827.8819977622</v>
      </c>
      <c r="AM89" s="10">
        <f>HLOOKUP(AM$5,$AC$1:$AF$3,2,FALSE)*INDEX('Pop and Housing Units'!$J$4:$Q$115,MATCH('Relocation Components'!$B89,'Pop and Housing Units'!$Q$4:$Q$115,0),MATCH('Relocation Components'!AM$4,'Pop and Housing Units'!$J$4:$Q$4,0))*HLOOKUP(AM$4,$V$1:$AA$2,2,FALSE)*'Number of Hazard Events'!T89*HLOOKUP(AM$4,Assumptions!$B$2:$H$3,2,FALSE)</f>
        <v>0</v>
      </c>
      <c r="AN89" s="21">
        <f t="shared" si="82"/>
        <v>45764748814.347885</v>
      </c>
      <c r="AO89" s="21">
        <f t="shared" si="83"/>
        <v>3475970914.0358524</v>
      </c>
      <c r="AP89" s="21">
        <f t="shared" si="84"/>
        <v>1106772796.0623052</v>
      </c>
      <c r="AQ89" s="21">
        <f t="shared" si="85"/>
        <v>0</v>
      </c>
      <c r="AR89" s="21">
        <f t="shared" si="86"/>
        <v>3788127948.6950355</v>
      </c>
      <c r="AS89" s="21">
        <f t="shared" si="87"/>
        <v>1099688907.2084637</v>
      </c>
      <c r="AT89" s="21">
        <f t="shared" si="88"/>
        <v>0</v>
      </c>
      <c r="AU89" s="21">
        <f t="shared" si="89"/>
        <v>9090526338.5503273</v>
      </c>
      <c r="AV89" s="21">
        <f t="shared" si="90"/>
        <v>1874124146.9634907</v>
      </c>
      <c r="AW89" s="21">
        <f t="shared" si="91"/>
        <v>0</v>
      </c>
      <c r="AX89" s="21">
        <f t="shared" si="92"/>
        <v>52401129.492052227</v>
      </c>
      <c r="AY89" s="21">
        <f t="shared" si="93"/>
        <v>18056140.939238772</v>
      </c>
      <c r="AZ89" s="21">
        <f t="shared" si="94"/>
        <v>0</v>
      </c>
      <c r="BA89" s="21">
        <f t="shared" si="95"/>
        <v>54322988.605989799</v>
      </c>
      <c r="BB89" s="21">
        <f t="shared" si="96"/>
        <v>19541028.478243027</v>
      </c>
      <c r="BC89" s="21">
        <f t="shared" si="97"/>
        <v>0</v>
      </c>
      <c r="BD89" s="21">
        <f t="shared" si="98"/>
        <v>11395304.878652474</v>
      </c>
      <c r="BE89" s="21">
        <f t="shared" si="99"/>
        <v>3209322.5468989932</v>
      </c>
      <c r="BF89" s="21">
        <f t="shared" si="100"/>
        <v>0</v>
      </c>
      <c r="BG89" s="21">
        <f t="shared" si="101"/>
        <v>20594136966.456554</v>
      </c>
      <c r="BI89" s="21">
        <f t="shared" si="102"/>
        <v>11220318500.094372</v>
      </c>
      <c r="BJ89" s="21">
        <f t="shared" si="103"/>
        <v>3569389478.5271306</v>
      </c>
      <c r="BK89" s="21">
        <f t="shared" si="104"/>
        <v>653538.78327572008</v>
      </c>
      <c r="BL89" s="21">
        <f t="shared" si="105"/>
        <v>12400727630.307367</v>
      </c>
      <c r="BM89" s="21">
        <f t="shared" si="106"/>
        <v>3549550466.9827085</v>
      </c>
      <c r="BN89" s="21">
        <f t="shared" si="107"/>
        <v>1256475.1378499998</v>
      </c>
      <c r="BO89" s="21">
        <f t="shared" si="108"/>
        <v>29323504994.276039</v>
      </c>
      <c r="BP89" s="21">
        <f t="shared" si="109"/>
        <v>6041046279.2738256</v>
      </c>
      <c r="BQ89" s="21">
        <f t="shared" si="110"/>
        <v>840335.38761441456</v>
      </c>
      <c r="BR89" s="21">
        <f t="shared" si="111"/>
        <v>188760082.84925708</v>
      </c>
      <c r="BS89" s="21">
        <f t="shared" si="112"/>
        <v>58922559.353815638</v>
      </c>
      <c r="BT89" s="21">
        <f t="shared" si="113"/>
        <v>272199.97300291178</v>
      </c>
      <c r="BU89" s="21">
        <f t="shared" si="114"/>
        <v>219536509.27756989</v>
      </c>
      <c r="BV89" s="21">
        <f t="shared" si="115"/>
        <v>63603618.231131002</v>
      </c>
      <c r="BW89" s="21">
        <f t="shared" si="116"/>
        <v>264785.20210102038</v>
      </c>
      <c r="BX89" s="21">
        <f t="shared" si="117"/>
        <v>39252649.489241302</v>
      </c>
      <c r="BY89" s="21">
        <f t="shared" si="118"/>
        <v>10651956.370006755</v>
      </c>
      <c r="BZ89" s="21">
        <f t="shared" si="119"/>
        <v>170759.79764366103</v>
      </c>
    </row>
    <row r="90" spans="1:78">
      <c r="A90">
        <f t="shared" si="122"/>
        <v>0.02</v>
      </c>
      <c r="B90" s="18">
        <f t="shared" si="121"/>
        <v>2104</v>
      </c>
      <c r="C90" s="21">
        <f>IF(MOD($B90,10)=0,VLOOKUP($B90,'[1]R1 Analysis'!$B$45:$X$58,23,FALSE),(VLOOKUP(CEILING($B90,10),$B$6:$R$116,COLUMN()-1,FALSE)-VLOOKUP(FLOOR($B90,10),$B$6:$R$116,COLUMN()-1,FALSE))/10+C89)</f>
        <v>19867142.878955018</v>
      </c>
      <c r="D90" s="21">
        <f>IF(MOD($B90,10)=0,VLOOKUP($B90,'[1]R1 Analysis'!$B$45:$X$58,15,FALSE),(VLOOKUP(CEILING($B90,10),$B$6:$R$116,COLUMN()-1,FALSE)-VLOOKUP(FLOOR($B90,10),$B$6:$R$116,COLUMN()-1,FALSE))/10+D89)</f>
        <v>3105657.5434997925</v>
      </c>
      <c r="E90" s="21">
        <f>IF(MOD($B90,10)=0,VLOOKUP($B90,'[1]R1 Analysis'!$B$45:$X$58,22,FALSE),(VLOOKUP(CEILING($B90,10),$B$6:$R$116,COLUMN()-1,FALSE)-VLOOKUP(FLOOR($B90,10),$B$6:$R$116,COLUMN()-1,FALSE))/10+E89)</f>
        <v>650228.7402798353</v>
      </c>
      <c r="F90" s="21">
        <f>IF(MOD($B90,10)=0,VLOOKUP($B90,'[1]R2 Analysis'!$B$45:$X$58,8,FALSE),(VLOOKUP(CEILING($B90,10),$B$6:$R$116,COLUMN()-1,FALSE)-VLOOKUP(FLOOR($B90,10),$B$6:$R$116,COLUMN()-1,FALSE))/10+F89)</f>
        <v>193557182.46247616</v>
      </c>
      <c r="G90" s="21">
        <f>IF(MOD($B90,10)=0,VLOOKUP($B90,'[1]R2 Analysis'!$B$45:$X$58,15,FALSE),(VLOOKUP(CEILING($B90,10),$B$6:$R$116,COLUMN()-1,FALSE)-VLOOKUP(FLOOR($B90,10),$B$6:$R$116,COLUMN()-1,FALSE))/10+G89)</f>
        <v>6077377.3106511626</v>
      </c>
      <c r="H90" s="21">
        <f>IF(MOD($B90,10)=0,VLOOKUP($B90,'[1]R2 Analysis'!$B$45:$X$58,22,FALSE),(VLOOKUP(CEILING($B90,10),$B$6:$R$116,COLUMN()-1,FALSE)-VLOOKUP(FLOOR($B90,10),$B$6:$R$116,COLUMN()-1,FALSE))/10+H89)</f>
        <v>1250107.3413802467</v>
      </c>
      <c r="I90" s="21">
        <f>IF(MOD($B90,10)=0,VLOOKUP($B90,'[1]R3 Analysis'!$B$45:$X$58,8,FALSE),(VLOOKUP(CEILING($B90,10),$B$6:$R$116,COLUMN()-1,FALSE)-VLOOKUP(FLOOR($B90,10),$B$6:$R$116,COLUMN()-1,FALSE))/10+I89)</f>
        <v>31648104.335122578</v>
      </c>
      <c r="J90" s="21">
        <f>IF(MOD($B90,10)=0,VLOOKUP($B90,'[1]R3 Analysis'!$B$45:$X$58,15,FALSE),(VLOOKUP(CEILING($B90,10),$B$6:$R$116,COLUMN()-1,FALSE)-VLOOKUP(FLOOR($B90,10),$B$6:$R$116,COLUMN()-1,FALSE))/10+J89)</f>
        <v>2190632.1623999993</v>
      </c>
      <c r="K90" s="21">
        <f>IF(MOD($B90,10)=0,VLOOKUP($B90,'[1]R3 Analysis'!$B$45:$X$58,22,FALSE),(VLOOKUP(CEILING($B90,10),$B$6:$R$116,COLUMN()-1,FALSE)-VLOOKUP(FLOOR($B90,10),$B$6:$R$116,COLUMN()-1,FALSE))/10+K89)</f>
        <v>836081.61807747767</v>
      </c>
      <c r="L90" s="21">
        <f>IF(MOD($B90,10)=0,VLOOKUP($B90,'[1]R4 Analysis'!$B$45:$X$58,8,FALSE),(VLOOKUP(CEILING($B90,10),$B$6:$R$116,COLUMN()-1,FALSE)-VLOOKUP(FLOOR($B90,10),$B$6:$R$116,COLUMN()-1,FALSE))/10+L89)</f>
        <v>19811409.08737693</v>
      </c>
      <c r="M90" s="21">
        <f>IF(MOD($B90,10)=0,VLOOKUP($B90,'[1]R4 Analysis'!$B$45:$X$58,15,FALSE),(VLOOKUP(CEILING($B90,10),$B$6:$R$116,COLUMN()-1,FALSE)-VLOOKUP(FLOOR($B90,10),$B$6:$R$116,COLUMN()-1,FALSE))/10+M89)</f>
        <v>737932.7925185858</v>
      </c>
      <c r="N90" s="21">
        <f>IF(MOD($B90,10)=0,VLOOKUP($B90,'[1]R4 Analysis'!$B$45:$X$58,22,FALSE),(VLOOKUP(CEILING($B90,10),$B$6:$R$116,COLUMN()-1,FALSE)-VLOOKUP(FLOOR($B90,10),$B$6:$R$116,COLUMN()-1,FALSE))/10+N89)</f>
        <v>270821.00309699733</v>
      </c>
      <c r="O90" s="21">
        <f>IF(MOD($B90,10)=0,VLOOKUP($B90,'[1]R5 Analysis'!$B$45:$X$58,8,FALSE),(VLOOKUP(CEILING($B90,10),$B$6:$R$116,COLUMN()-1,FALSE)-VLOOKUP(FLOOR($B90,10),$B$6:$R$116,COLUMN()-1,FALSE))/10+O89)</f>
        <v>44269901.370099992</v>
      </c>
      <c r="P90" s="21">
        <f>IF(MOD($B90,10)=0,VLOOKUP($B90,'[1]R5 Analysis'!$B$45:$X$58,15,FALSE),(VLOOKUP(CEILING($B90,10),$B$6:$R$116,COLUMN()-1,FALSE)-VLOOKUP(FLOOR($B90,10),$B$6:$R$116,COLUMN()-1,FALSE))/10+P89)</f>
        <v>634851.09431227588</v>
      </c>
      <c r="Q90" s="21">
        <f>IF(MOD($B90,10)=0,VLOOKUP($B90,'[1]R5 Analysis'!$B$45:$X$58,22,FALSE),(VLOOKUP(CEILING($B90,10),$B$6:$R$116,COLUMN()-1,FALSE)-VLOOKUP(FLOOR($B90,10),$B$6:$R$116,COLUMN()-1,FALSE))/10+Q89)</f>
        <v>263443.48560918361</v>
      </c>
      <c r="R90" s="21">
        <f>IF(MOD($B90,10)=0,VLOOKUP($B90,'[1]R6 Analysis'!$B$45:$X$58,8,FALSE),(VLOOKUP(CEILING($B90,10),$B$6:$R$116,COLUMN()-1,FALSE)-VLOOKUP(FLOOR($B90,10),$B$6:$R$116,COLUMN()-1,FALSE))/10+R89)</f>
        <v>2522601.6798749999</v>
      </c>
      <c r="S90" s="21">
        <f>IF(MOD($B90,10)=0,VLOOKUP($B90,'[1]R6 Analysis'!$B$45:$X$58,15,FALSE),(VLOOKUP(CEILING($B90,10),$B$6:$T$116,COLUMN()-1,FALSE)-VLOOKUP(FLOOR($B90,10),$B$6:$T$116,COLUMN()-1,FALSE))/10+S89)</f>
        <v>309207.3042800001</v>
      </c>
      <c r="T90" s="21">
        <f>IF(MOD($B90,10)=0,VLOOKUP($B90,'[1]R6 Analysis'!$B$45:$X$58,22,FALSE),(VLOOKUP(CEILING($B90,10),$B$6:$T$116,COLUMN()-1,FALSE)-VLOOKUP(FLOOR($B90,10),$B$6:$T$116,COLUMN()-1,FALSE))/10+T89)</f>
        <v>169892.49059742375</v>
      </c>
      <c r="U90" s="21">
        <f t="shared" si="120"/>
        <v>328172574.70060867</v>
      </c>
      <c r="V90" s="10">
        <f>HLOOKUP(V$5,$AC$1:$AF$3,2,FALSE)*INDEX('Pop and Housing Units'!$J$4:$Q$115,MATCH('Relocation Components'!$B90,'Pop and Housing Units'!$Q$4:$Q$115,0),MATCH('Relocation Components'!V$4,'Pop and Housing Units'!$J$4:$Q$4,0))*HLOOKUP(V$4,$V$1:$AA$2,2,FALSE)*'Number of Hazard Events'!C90*HLOOKUP(V$4,Assumptions!$B$2:$H$3,2,FALSE)</f>
        <v>8044434910.2681599</v>
      </c>
      <c r="W90" s="10">
        <f>HLOOKUP(W$5,$AC$1:$AF$3,2,FALSE)*INDEX('Pop and Housing Units'!$J$4:$Q$115,MATCH('Relocation Components'!$B90,'Pop and Housing Units'!$Q$4:$Q$115,0),MATCH('Relocation Components'!W$4,'Pop and Housing Units'!$J$4:$Q$4,0))*HLOOKUP(W$4,$V$1:$AA$2,2,FALSE)*'Number of Hazard Events'!D90*HLOOKUP(W$4,Assumptions!$B$2:$H$3,2,FALSE)</f>
        <v>2561213011.4619813</v>
      </c>
      <c r="X90" s="10">
        <f>HLOOKUP(X$5,$AC$1:$AF$3,2,FALSE)*INDEX('Pop and Housing Units'!$J$4:$Q$115,MATCH('Relocation Components'!$B90,'Pop and Housing Units'!$Q$4:$Q$115,0),MATCH('Relocation Components'!X$4,'Pop and Housing Units'!$J$4:$Q$4,0))*HLOOKUP(X$4,$V$1:$AA$2,2,FALSE)*'Number of Hazard Events'!E90*HLOOKUP(X$4,Assumptions!$B$2:$H$3,2,FALSE)</f>
        <v>0</v>
      </c>
      <c r="Y90" s="10">
        <f>HLOOKUP(Y$5,$AC$1:$AF$3,2,FALSE)*INDEX('Pop and Housing Units'!$J$4:$Q$115,MATCH('Relocation Components'!$B90,'Pop and Housing Units'!$Q$4:$Q$115,0),MATCH('Relocation Components'!Y$4,'Pop and Housing Units'!$J$4:$Q$4,0))*HLOOKUP(Y$4,$V$1:$AA$2,2,FALSE)*'Number of Hazard Events'!F90*HLOOKUP(Y$4,Assumptions!$B$2:$H$3,2,FALSE)</f>
        <v>8756707044.3776016</v>
      </c>
      <c r="Z90" s="10">
        <f>HLOOKUP(Z$5,$AC$1:$AF$3,2,FALSE)*INDEX('Pop and Housing Units'!$J$4:$Q$115,MATCH('Relocation Components'!$B90,'Pop and Housing Units'!$Q$4:$Q$115,0),MATCH('Relocation Components'!Z$4,'Pop and Housing Units'!$J$4:$Q$4,0))*HLOOKUP(Z$4,$V$1:$AA$2,2,FALSE)*'Number of Hazard Events'!G90*HLOOKUP(Z$4,Assumptions!$B$2:$H$3,2,FALSE)</f>
        <v>2541947864.3474569</v>
      </c>
      <c r="AA90" s="10">
        <f>HLOOKUP(AA$5,$AC$1:$AF$3,2,FALSE)*INDEX('Pop and Housing Units'!$J$4:$Q$115,MATCH('Relocation Components'!$B90,'Pop and Housing Units'!$Q$4:$Q$115,0),MATCH('Relocation Components'!AA$4,'Pop and Housing Units'!$J$4:$Q$4,0))*HLOOKUP(AA$4,$V$1:$AA$2,2,FALSE)*'Number of Hazard Events'!H90*HLOOKUP(AA$4,Assumptions!$B$2:$H$3,2,FALSE)</f>
        <v>0</v>
      </c>
      <c r="AB90" s="10">
        <f>HLOOKUP(AB$5,$AC$1:$AF$3,2,FALSE)*INDEX('Pop and Housing Units'!$J$4:$Q$115,MATCH('Relocation Components'!$B90,'Pop and Housing Units'!$Q$4:$Q$115,0),MATCH('Relocation Components'!AB$4,'Pop and Housing Units'!$J$4:$Q$4,0))*HLOOKUP(AB$4,$V$1:$AA$2,2,FALSE)*'Number of Hazard Events'!I90*HLOOKUP(AB$4,Assumptions!$B$2:$H$3,2,FALSE)</f>
        <v>21036649091.979195</v>
      </c>
      <c r="AC90" s="10">
        <f>HLOOKUP(AC$5,$AC$1:$AF$3,2,FALSE)*INDEX('Pop and Housing Units'!$J$4:$Q$115,MATCH('Relocation Components'!$B90,'Pop and Housing Units'!$Q$4:$Q$115,0),MATCH('Relocation Components'!AC$4,'Pop and Housing Units'!$J$4:$Q$4,0))*HLOOKUP(AC$4,$V$1:$AA$2,2,FALSE)*'Number of Hazard Events'!J90*HLOOKUP(AC$4,Assumptions!$B$2:$H$3,2,FALSE)</f>
        <v>4336894574.1853552</v>
      </c>
      <c r="AD90" s="10">
        <f>HLOOKUP(AD$5,$AC$1:$AF$3,2,FALSE)*INDEX('Pop and Housing Units'!$J$4:$Q$115,MATCH('Relocation Components'!$B90,'Pop and Housing Units'!$Q$4:$Q$115,0),MATCH('Relocation Components'!AD$4,'Pop and Housing Units'!$J$4:$Q$4,0))*HLOOKUP(AD$4,$V$1:$AA$2,2,FALSE)*'Number of Hazard Events'!K90*HLOOKUP(AD$4,Assumptions!$B$2:$H$3,2,FALSE)</f>
        <v>0</v>
      </c>
      <c r="AE90" s="10">
        <f>HLOOKUP(AE$5,$AC$1:$AF$3,2,FALSE)*INDEX('Pop and Housing Units'!$J$4:$Q$115,MATCH('Relocation Components'!$B90,'Pop and Housing Units'!$Q$4:$Q$115,0),MATCH('Relocation Components'!AE$4,'Pop and Housing Units'!$J$4:$Q$4,0))*HLOOKUP(AE$4,$V$1:$AA$2,2,FALSE)*'Number of Hazard Events'!L90*HLOOKUP(AE$4,Assumptions!$B$2:$H$3,2,FALSE)</f>
        <v>116441488.88653365</v>
      </c>
      <c r="AF90" s="10">
        <f>HLOOKUP(AF$5,$AC$1:$AF$3,2,FALSE)*INDEX('Pop and Housing Units'!$J$4:$Q$115,MATCH('Relocation Components'!$B90,'Pop and Housing Units'!$Q$4:$Q$115,0),MATCH('Relocation Components'!AF$4,'Pop and Housing Units'!$J$4:$Q$4,0))*HLOOKUP(AF$4,$V$1:$AA$2,2,FALSE)*'Number of Hazard Events'!M90*HLOOKUP(AF$4,Assumptions!$B$2:$H$3,2,FALSE)</f>
        <v>40123890.222700112</v>
      </c>
      <c r="AG90" s="10">
        <f>HLOOKUP(AG$5,$AC$1:$AF$3,2,FALSE)*INDEX('Pop and Housing Units'!$J$4:$Q$115,MATCH('Relocation Components'!$B90,'Pop and Housing Units'!$Q$4:$Q$115,0),MATCH('Relocation Components'!AG$4,'Pop and Housing Units'!$J$4:$Q$4,0))*HLOOKUP(AG$4,$V$1:$AA$2,2,FALSE)*'Number of Hazard Events'!N90*HLOOKUP(AG$4,Assumptions!$B$2:$H$3,2,FALSE)</f>
        <v>0</v>
      </c>
      <c r="AH90" s="10">
        <f>HLOOKUP(AH$5,$AC$1:$AF$3,2,FALSE)*INDEX('Pop and Housing Units'!$J$4:$Q$115,MATCH('Relocation Components'!$B90,'Pop and Housing Units'!$Q$4:$Q$115,0),MATCH('Relocation Components'!AH$4,'Pop and Housing Units'!$J$4:$Q$4,0))*HLOOKUP(AH$4,$V$1:$AA$2,2,FALSE)*'Number of Hazard Events'!O90*HLOOKUP(AH$4,Assumptions!$B$2:$H$3,2,FALSE)</f>
        <v>120745075.07848842</v>
      </c>
      <c r="AI90" s="10">
        <f>HLOOKUP(AI$5,$AC$1:$AF$3,2,FALSE)*INDEX('Pop and Housing Units'!$J$4:$Q$115,MATCH('Relocation Components'!$B90,'Pop and Housing Units'!$Q$4:$Q$115,0),MATCH('Relocation Components'!AI$4,'Pop and Housing Units'!$J$4:$Q$4,0))*HLOOKUP(AI$4,$V$1:$AA$2,2,FALSE)*'Number of Hazard Events'!P90*HLOOKUP(AI$4,Assumptions!$B$2:$H$3,2,FALSE)</f>
        <v>43434888.05194363</v>
      </c>
      <c r="AJ90" s="10">
        <f>HLOOKUP(AJ$5,$AC$1:$AF$3,2,FALSE)*INDEX('Pop and Housing Units'!$J$4:$Q$115,MATCH('Relocation Components'!$B90,'Pop and Housing Units'!$Q$4:$Q$115,0),MATCH('Relocation Components'!AJ$4,'Pop and Housing Units'!$J$4:$Q$4,0))*HLOOKUP(AJ$4,$V$1:$AA$2,2,FALSE)*'Number of Hazard Events'!Q90*HLOOKUP(AJ$4,Assumptions!$B$2:$H$3,2,FALSE)</f>
        <v>0</v>
      </c>
      <c r="AK90" s="10">
        <f>HLOOKUP(AK$5,$AC$1:$AF$3,2,FALSE)*INDEX('Pop and Housing Units'!$J$4:$Q$115,MATCH('Relocation Components'!$B90,'Pop and Housing Units'!$Q$4:$Q$115,0),MATCH('Relocation Components'!AK$4,'Pop and Housing Units'!$J$4:$Q$4,0))*HLOOKUP(AK$4,$V$1:$AA$2,2,FALSE)*'Number of Hazard Events'!R90*HLOOKUP(AK$4,Assumptions!$B$2:$H$3,2,FALSE)</f>
        <v>25456345.773282304</v>
      </c>
      <c r="AL90" s="10">
        <f>HLOOKUP(AL$5,$AC$1:$AF$3,2,FALSE)*INDEX('Pop and Housing Units'!$J$4:$Q$115,MATCH('Relocation Components'!$B90,'Pop and Housing Units'!$Q$4:$Q$115,0),MATCH('Relocation Components'!AL$4,'Pop and Housing Units'!$J$4:$Q$4,0))*HLOOKUP(AL$4,$V$1:$AA$2,2,FALSE)*'Number of Hazard Events'!S90*HLOOKUP(AL$4,Assumptions!$B$2:$H$3,2,FALSE)</f>
        <v>7166021.091859187</v>
      </c>
      <c r="AM90" s="10">
        <f>HLOOKUP(AM$5,$AC$1:$AF$3,2,FALSE)*INDEX('Pop and Housing Units'!$J$4:$Q$115,MATCH('Relocation Components'!$B90,'Pop and Housing Units'!$Q$4:$Q$115,0),MATCH('Relocation Components'!AM$4,'Pop and Housing Units'!$J$4:$Q$4,0))*HLOOKUP(AM$4,$V$1:$AA$2,2,FALSE)*'Number of Hazard Events'!T90*HLOOKUP(AM$4,Assumptions!$B$2:$H$3,2,FALSE)</f>
        <v>0</v>
      </c>
      <c r="AN90" s="21">
        <f t="shared" si="82"/>
        <v>47631214205.724564</v>
      </c>
      <c r="AO90" s="21">
        <f t="shared" si="83"/>
        <v>3619995709.6206722</v>
      </c>
      <c r="AP90" s="21">
        <f t="shared" si="84"/>
        <v>1152545855.1578915</v>
      </c>
      <c r="AQ90" s="21">
        <f t="shared" si="85"/>
        <v>0</v>
      </c>
      <c r="AR90" s="21">
        <f t="shared" si="86"/>
        <v>3940518169.9699206</v>
      </c>
      <c r="AS90" s="21">
        <f t="shared" si="87"/>
        <v>1143876538.9563556</v>
      </c>
      <c r="AT90" s="21">
        <f t="shared" si="88"/>
        <v>0</v>
      </c>
      <c r="AU90" s="21">
        <f t="shared" si="89"/>
        <v>9466492091.3906384</v>
      </c>
      <c r="AV90" s="21">
        <f t="shared" si="90"/>
        <v>1951602558.38341</v>
      </c>
      <c r="AW90" s="21">
        <f t="shared" si="91"/>
        <v>0</v>
      </c>
      <c r="AX90" s="21">
        <f t="shared" si="92"/>
        <v>52398669.99894014</v>
      </c>
      <c r="AY90" s="21">
        <f t="shared" si="93"/>
        <v>18055750.600215051</v>
      </c>
      <c r="AZ90" s="21">
        <f t="shared" si="94"/>
        <v>0</v>
      </c>
      <c r="BA90" s="21">
        <f t="shared" si="95"/>
        <v>54335283.78531979</v>
      </c>
      <c r="BB90" s="21">
        <f t="shared" si="96"/>
        <v>19545699.623374633</v>
      </c>
      <c r="BC90" s="21">
        <f t="shared" si="97"/>
        <v>0</v>
      </c>
      <c r="BD90" s="21">
        <f t="shared" si="98"/>
        <v>11455355.597977037</v>
      </c>
      <c r="BE90" s="21">
        <f t="shared" si="99"/>
        <v>3224709.4913366344</v>
      </c>
      <c r="BF90" s="21">
        <f t="shared" si="100"/>
        <v>0</v>
      </c>
      <c r="BG90" s="21">
        <f t="shared" si="101"/>
        <v>21434046392.576054</v>
      </c>
      <c r="BI90" s="21">
        <f t="shared" si="102"/>
        <v>11684297762.767788</v>
      </c>
      <c r="BJ90" s="21">
        <f t="shared" si="103"/>
        <v>3716864524.163373</v>
      </c>
      <c r="BK90" s="21">
        <f t="shared" si="104"/>
        <v>650228.7402798353</v>
      </c>
      <c r="BL90" s="21">
        <f t="shared" si="105"/>
        <v>12890782396.809999</v>
      </c>
      <c r="BM90" s="21">
        <f t="shared" si="106"/>
        <v>3691901780.6144638</v>
      </c>
      <c r="BN90" s="21">
        <f t="shared" si="107"/>
        <v>1250107.3413802467</v>
      </c>
      <c r="BO90" s="21">
        <f t="shared" si="108"/>
        <v>30534789287.704956</v>
      </c>
      <c r="BP90" s="21">
        <f t="shared" si="109"/>
        <v>6290687764.7311659</v>
      </c>
      <c r="BQ90" s="21">
        <f t="shared" si="110"/>
        <v>836081.61807747767</v>
      </c>
      <c r="BR90" s="21">
        <f t="shared" si="111"/>
        <v>188651567.97285071</v>
      </c>
      <c r="BS90" s="21">
        <f t="shared" si="112"/>
        <v>58917573.615433753</v>
      </c>
      <c r="BT90" s="21">
        <f t="shared" si="113"/>
        <v>270821.00309699733</v>
      </c>
      <c r="BU90" s="21">
        <f t="shared" si="114"/>
        <v>219350260.23390821</v>
      </c>
      <c r="BV90" s="21">
        <f t="shared" si="115"/>
        <v>63615438.769630536</v>
      </c>
      <c r="BW90" s="21">
        <f t="shared" si="116"/>
        <v>263443.48560918361</v>
      </c>
      <c r="BX90" s="21">
        <f t="shared" si="117"/>
        <v>39434303.05113434</v>
      </c>
      <c r="BY90" s="21">
        <f t="shared" si="118"/>
        <v>10699937.88747582</v>
      </c>
      <c r="BZ90" s="21">
        <f t="shared" si="119"/>
        <v>169892.49059742375</v>
      </c>
    </row>
    <row r="91" spans="1:78">
      <c r="A91">
        <f t="shared" si="122"/>
        <v>0.02</v>
      </c>
      <c r="B91" s="18">
        <f t="shared" si="121"/>
        <v>2105</v>
      </c>
      <c r="C91" s="21">
        <f>IF(MOD($B91,10)=0,VLOOKUP($B91,'[1]R1 Analysis'!$B$45:$X$58,23,FALSE),(VLOOKUP(CEILING($B91,10),$B$6:$R$116,COLUMN()-1,FALSE)-VLOOKUP(FLOOR($B91,10),$B$6:$R$116,COLUMN()-1,FALSE))/10+C90)</f>
        <v>19766508.667951308</v>
      </c>
      <c r="D91" s="21">
        <f>IF(MOD($B91,10)=0,VLOOKUP($B91,'[1]R1 Analysis'!$B$45:$X$58,15,FALSE),(VLOOKUP(CEILING($B91,10),$B$6:$R$116,COLUMN()-1,FALSE)-VLOOKUP(FLOOR($B91,10),$B$6:$R$116,COLUMN()-1,FALSE))/10+D90)</f>
        <v>3089734.9828519663</v>
      </c>
      <c r="E91" s="21">
        <f>IF(MOD($B91,10)=0,VLOOKUP($B91,'[1]R1 Analysis'!$B$45:$X$58,22,FALSE),(VLOOKUP(CEILING($B91,10),$B$6:$R$116,COLUMN()-1,FALSE)-VLOOKUP(FLOOR($B91,10),$B$6:$R$116,COLUMN()-1,FALSE))/10+E90)</f>
        <v>646918.69728395052</v>
      </c>
      <c r="F91" s="21">
        <f>IF(MOD($B91,10)=0,VLOOKUP($B91,'[1]R2 Analysis'!$B$45:$X$58,8,FALSE),(VLOOKUP(CEILING($B91,10),$B$6:$R$116,COLUMN()-1,FALSE)-VLOOKUP(FLOOR($B91,10),$B$6:$R$116,COLUMN()-1,FALSE))/10+F90)</f>
        <v>192576791.52380949</v>
      </c>
      <c r="G91" s="21">
        <f>IF(MOD($B91,10)=0,VLOOKUP($B91,'[1]R2 Analysis'!$B$45:$X$58,15,FALSE),(VLOOKUP(CEILING($B91,10),$B$6:$R$116,COLUMN()-1,FALSE)-VLOOKUP(FLOOR($B91,10),$B$6:$R$116,COLUMN()-1,FALSE))/10+G90)</f>
        <v>6046321.9769767439</v>
      </c>
      <c r="H91" s="21">
        <f>IF(MOD($B91,10)=0,VLOOKUP($B91,'[1]R2 Analysis'!$B$45:$X$58,22,FALSE),(VLOOKUP(CEILING($B91,10),$B$6:$R$116,COLUMN()-1,FALSE)-VLOOKUP(FLOOR($B91,10),$B$6:$R$116,COLUMN()-1,FALSE))/10+H90)</f>
        <v>1243739.5449104935</v>
      </c>
      <c r="I91" s="21">
        <f>IF(MOD($B91,10)=0,VLOOKUP($B91,'[1]R3 Analysis'!$B$45:$X$58,8,FALSE),(VLOOKUP(CEILING($B91,10),$B$6:$R$116,COLUMN()-1,FALSE)-VLOOKUP(FLOOR($B91,10),$B$6:$R$116,COLUMN()-1,FALSE))/10+I90)</f>
        <v>31487194.167483866</v>
      </c>
      <c r="J91" s="21">
        <f>IF(MOD($B91,10)=0,VLOOKUP($B91,'[1]R3 Analysis'!$B$45:$X$58,15,FALSE),(VLOOKUP(CEILING($B91,10),$B$6:$R$116,COLUMN()-1,FALSE)-VLOOKUP(FLOOR($B91,10),$B$6:$R$116,COLUMN()-1,FALSE))/10+J90)</f>
        <v>2179458.5999999992</v>
      </c>
      <c r="K91" s="21">
        <f>IF(MOD($B91,10)=0,VLOOKUP($B91,'[1]R3 Analysis'!$B$45:$X$58,22,FALSE),(VLOOKUP(CEILING($B91,10),$B$6:$R$116,COLUMN()-1,FALSE)-VLOOKUP(FLOOR($B91,10),$B$6:$R$116,COLUMN()-1,FALSE))/10+K90)</f>
        <v>831827.84854054078</v>
      </c>
      <c r="L91" s="21">
        <f>IF(MOD($B91,10)=0,VLOOKUP($B91,'[1]R4 Analysis'!$B$45:$X$58,8,FALSE),(VLOOKUP(CEILING($B91,10),$B$6:$R$116,COLUMN()-1,FALSE)-VLOOKUP(FLOOR($B91,10),$B$6:$R$116,COLUMN()-1,FALSE))/10+L90)</f>
        <v>19710819.24433174</v>
      </c>
      <c r="M91" s="21">
        <f>IF(MOD($B91,10)=0,VLOOKUP($B91,'[1]R4 Analysis'!$B$45:$X$58,15,FALSE),(VLOOKUP(CEILING($B91,10),$B$6:$R$116,COLUMN()-1,FALSE)-VLOOKUP(FLOOR($B91,10),$B$6:$R$116,COLUMN()-1,FALSE))/10+M90)</f>
        <v>734204.81321313127</v>
      </c>
      <c r="N91" s="21">
        <f>IF(MOD($B91,10)=0,VLOOKUP($B91,'[1]R4 Analysis'!$B$45:$X$58,22,FALSE),(VLOOKUP(CEILING($B91,10),$B$6:$R$116,COLUMN()-1,FALSE)-VLOOKUP(FLOOR($B91,10),$B$6:$R$116,COLUMN()-1,FALSE))/10+N90)</f>
        <v>269442.03319108288</v>
      </c>
      <c r="O91" s="21">
        <f>IF(MOD($B91,10)=0,VLOOKUP($B91,'[1]R5 Analysis'!$B$45:$X$58,8,FALSE),(VLOOKUP(CEILING($B91,10),$B$6:$R$116,COLUMN()-1,FALSE)-VLOOKUP(FLOOR($B91,10),$B$6:$R$116,COLUMN()-1,FALSE))/10+O90)</f>
        <v>44044034.526374988</v>
      </c>
      <c r="P91" s="21">
        <f>IF(MOD($B91,10)=0,VLOOKUP($B91,'[1]R5 Analysis'!$B$45:$X$58,15,FALSE),(VLOOKUP(CEILING($B91,10),$B$6:$R$116,COLUMN()-1,FALSE)-VLOOKUP(FLOOR($B91,10),$B$6:$R$116,COLUMN()-1,FALSE))/10+P90)</f>
        <v>631620.16516551725</v>
      </c>
      <c r="Q91" s="21">
        <f>IF(MOD($B91,10)=0,VLOOKUP($B91,'[1]R5 Analysis'!$B$45:$X$58,22,FALSE),(VLOOKUP(CEILING($B91,10),$B$6:$R$116,COLUMN()-1,FALSE)-VLOOKUP(FLOOR($B91,10),$B$6:$R$116,COLUMN()-1,FALSE))/10+Q90)</f>
        <v>262101.76911734688</v>
      </c>
      <c r="R91" s="21">
        <f>IF(MOD($B91,10)=0,VLOOKUP($B91,'[1]R6 Analysis'!$B$45:$X$58,8,FALSE),(VLOOKUP(CEILING($B91,10),$B$6:$R$116,COLUMN()-1,FALSE)-VLOOKUP(FLOOR($B91,10),$B$6:$R$116,COLUMN()-1,FALSE))/10+R90)</f>
        <v>2510758.4794999999</v>
      </c>
      <c r="S91" s="21">
        <f>IF(MOD($B91,10)=0,VLOOKUP($B91,'[1]R6 Analysis'!$B$45:$X$58,15,FALSE),(VLOOKUP(CEILING($B91,10),$B$6:$T$116,COLUMN()-1,FALSE)-VLOOKUP(FLOOR($B91,10),$B$6:$T$116,COLUMN()-1,FALSE))/10+S90)</f>
        <v>307608.66745000012</v>
      </c>
      <c r="T91" s="21">
        <f>IF(MOD($B91,10)=0,VLOOKUP($B91,'[1]R6 Analysis'!$B$45:$X$58,22,FALSE),(VLOOKUP(CEILING($B91,10),$B$6:$T$116,COLUMN()-1,FALSE)-VLOOKUP(FLOOR($B91,10),$B$6:$T$116,COLUMN()-1,FALSE))/10+T90)</f>
        <v>169025.18355118646</v>
      </c>
      <c r="U91" s="21">
        <f t="shared" si="120"/>
        <v>326508110.89170337</v>
      </c>
      <c r="V91" s="10">
        <f>HLOOKUP(V$5,$AC$1:$AF$3,2,FALSE)*INDEX('Pop and Housing Units'!$J$4:$Q$115,MATCH('Relocation Components'!$B91,'Pop and Housing Units'!$Q$4:$Q$115,0),MATCH('Relocation Components'!V$4,'Pop and Housing Units'!$J$4:$Q$4,0))*HLOOKUP(V$4,$V$1:$AA$2,2,FALSE)*'Number of Hazard Events'!C91*HLOOKUP(V$4,Assumptions!$B$2:$H$3,2,FALSE)</f>
        <v>8378717132.1309452</v>
      </c>
      <c r="W91" s="10">
        <f>HLOOKUP(W$5,$AC$1:$AF$3,2,FALSE)*INDEX('Pop and Housing Units'!$J$4:$Q$115,MATCH('Relocation Components'!$B91,'Pop and Housing Units'!$Q$4:$Q$115,0),MATCH('Relocation Components'!W$4,'Pop and Housing Units'!$J$4:$Q$4,0))*HLOOKUP(W$4,$V$1:$AA$2,2,FALSE)*'Number of Hazard Events'!D91*HLOOKUP(W$4,Assumptions!$B$2:$H$3,2,FALSE)</f>
        <v>2667443149.4870014</v>
      </c>
      <c r="X91" s="10">
        <f>HLOOKUP(X$5,$AC$1:$AF$3,2,FALSE)*INDEX('Pop and Housing Units'!$J$4:$Q$115,MATCH('Relocation Components'!$B91,'Pop and Housing Units'!$Q$4:$Q$115,0),MATCH('Relocation Components'!X$4,'Pop and Housing Units'!$J$4:$Q$4,0))*HLOOKUP(X$4,$V$1:$AA$2,2,FALSE)*'Number of Hazard Events'!E91*HLOOKUP(X$4,Assumptions!$B$2:$H$3,2,FALSE)</f>
        <v>0</v>
      </c>
      <c r="Y91" s="10">
        <f>HLOOKUP(Y$5,$AC$1:$AF$3,2,FALSE)*INDEX('Pop and Housing Units'!$J$4:$Q$115,MATCH('Relocation Components'!$B91,'Pop and Housing Units'!$Q$4:$Q$115,0),MATCH('Relocation Components'!Y$4,'Pop and Housing Units'!$J$4:$Q$4,0))*HLOOKUP(Y$4,$V$1:$AA$2,2,FALSE)*'Number of Hazard Events'!F91*HLOOKUP(Y$4,Assumptions!$B$2:$H$3,2,FALSE)</f>
        <v>9110448810.2509117</v>
      </c>
      <c r="Z91" s="10">
        <f>HLOOKUP(Z$5,$AC$1:$AF$3,2,FALSE)*INDEX('Pop and Housing Units'!$J$4:$Q$115,MATCH('Relocation Components'!$B91,'Pop and Housing Units'!$Q$4:$Q$115,0),MATCH('Relocation Components'!Z$4,'Pop and Housing Units'!$J$4:$Q$4,0))*HLOOKUP(Z$4,$V$1:$AA$2,2,FALSE)*'Number of Hazard Events'!G91*HLOOKUP(Z$4,Assumptions!$B$2:$H$3,2,FALSE)</f>
        <v>2644514822.8301063</v>
      </c>
      <c r="AA91" s="10">
        <f>HLOOKUP(AA$5,$AC$1:$AF$3,2,FALSE)*INDEX('Pop and Housing Units'!$J$4:$Q$115,MATCH('Relocation Components'!$B91,'Pop and Housing Units'!$Q$4:$Q$115,0),MATCH('Relocation Components'!AA$4,'Pop and Housing Units'!$J$4:$Q$4,0))*HLOOKUP(AA$4,$V$1:$AA$2,2,FALSE)*'Number of Hazard Events'!H91*HLOOKUP(AA$4,Assumptions!$B$2:$H$3,2,FALSE)</f>
        <v>0</v>
      </c>
      <c r="AB91" s="10">
        <f>HLOOKUP(AB$5,$AC$1:$AF$3,2,FALSE)*INDEX('Pop and Housing Units'!$J$4:$Q$115,MATCH('Relocation Components'!$B91,'Pop and Housing Units'!$Q$4:$Q$115,0),MATCH('Relocation Components'!AB$4,'Pop and Housing Units'!$J$4:$Q$4,0))*HLOOKUP(AB$4,$V$1:$AA$2,2,FALSE)*'Number of Hazard Events'!I91*HLOOKUP(AB$4,Assumptions!$B$2:$H$3,2,FALSE)</f>
        <v>21909238393.063141</v>
      </c>
      <c r="AC91" s="10">
        <f>HLOOKUP(AC$5,$AC$1:$AF$3,2,FALSE)*INDEX('Pop and Housing Units'!$J$4:$Q$115,MATCH('Relocation Components'!$B91,'Pop and Housing Units'!$Q$4:$Q$115,0),MATCH('Relocation Components'!AC$4,'Pop and Housing Units'!$J$4:$Q$4,0))*HLOOKUP(AC$4,$V$1:$AA$2,2,FALSE)*'Number of Hazard Events'!J91*HLOOKUP(AC$4,Assumptions!$B$2:$H$3,2,FALSE)</f>
        <v>4516712909.1390305</v>
      </c>
      <c r="AD91" s="10">
        <f>HLOOKUP(AD$5,$AC$1:$AF$3,2,FALSE)*INDEX('Pop and Housing Units'!$J$4:$Q$115,MATCH('Relocation Components'!$B91,'Pop and Housing Units'!$Q$4:$Q$115,0),MATCH('Relocation Components'!AD$4,'Pop and Housing Units'!$J$4:$Q$4,0))*HLOOKUP(AD$4,$V$1:$AA$2,2,FALSE)*'Number of Hazard Events'!K91*HLOOKUP(AD$4,Assumptions!$B$2:$H$3,2,FALSE)</f>
        <v>0</v>
      </c>
      <c r="AE91" s="10">
        <f>HLOOKUP(AE$5,$AC$1:$AF$3,2,FALSE)*INDEX('Pop and Housing Units'!$J$4:$Q$115,MATCH('Relocation Components'!$B91,'Pop and Housing Units'!$Q$4:$Q$115,0),MATCH('Relocation Components'!AE$4,'Pop and Housing Units'!$J$4:$Q$4,0))*HLOOKUP(AE$4,$V$1:$AA$2,2,FALSE)*'Number of Hazard Events'!L91*HLOOKUP(AE$4,Assumptions!$B$2:$H$3,2,FALSE)</f>
        <v>116430105.2470524</v>
      </c>
      <c r="AF91" s="10">
        <f>HLOOKUP(AF$5,$AC$1:$AF$3,2,FALSE)*INDEX('Pop and Housing Units'!$J$4:$Q$115,MATCH('Relocation Components'!$B91,'Pop and Housing Units'!$Q$4:$Q$115,0),MATCH('Relocation Components'!AF$4,'Pop and Housing Units'!$J$4:$Q$4,0))*HLOOKUP(AF$4,$V$1:$AA$2,2,FALSE)*'Number of Hazard Events'!M91*HLOOKUP(AF$4,Assumptions!$B$2:$H$3,2,FALSE)</f>
        <v>40120993.740053505</v>
      </c>
      <c r="AG91" s="10">
        <f>HLOOKUP(AG$5,$AC$1:$AF$3,2,FALSE)*INDEX('Pop and Housing Units'!$J$4:$Q$115,MATCH('Relocation Components'!$B91,'Pop and Housing Units'!$Q$4:$Q$115,0),MATCH('Relocation Components'!AG$4,'Pop and Housing Units'!$J$4:$Q$4,0))*HLOOKUP(AG$4,$V$1:$AA$2,2,FALSE)*'Number of Hazard Events'!N91*HLOOKUP(AG$4,Assumptions!$B$2:$H$3,2,FALSE)</f>
        <v>0</v>
      </c>
      <c r="AH91" s="10">
        <f>HLOOKUP(AH$5,$AC$1:$AF$3,2,FALSE)*INDEX('Pop and Housing Units'!$J$4:$Q$115,MATCH('Relocation Components'!$B91,'Pop and Housing Units'!$Q$4:$Q$115,0),MATCH('Relocation Components'!AH$4,'Pop and Housing Units'!$J$4:$Q$4,0))*HLOOKUP(AH$4,$V$1:$AA$2,2,FALSE)*'Number of Hazard Events'!O91*HLOOKUP(AH$4,Assumptions!$B$2:$H$3,2,FALSE)</f>
        <v>120765866.03503743</v>
      </c>
      <c r="AI91" s="10">
        <f>HLOOKUP(AI$5,$AC$1:$AF$3,2,FALSE)*INDEX('Pop and Housing Units'!$J$4:$Q$115,MATCH('Relocation Components'!$B91,'Pop and Housing Units'!$Q$4:$Q$115,0),MATCH('Relocation Components'!AI$4,'Pop and Housing Units'!$J$4:$Q$4,0))*HLOOKUP(AI$4,$V$1:$AA$2,2,FALSE)*'Number of Hazard Events'!P91*HLOOKUP(AI$4,Assumptions!$B$2:$H$3,2,FALSE)</f>
        <v>43442924.659662768</v>
      </c>
      <c r="AJ91" s="10">
        <f>HLOOKUP(AJ$5,$AC$1:$AF$3,2,FALSE)*INDEX('Pop and Housing Units'!$J$4:$Q$115,MATCH('Relocation Components'!$B91,'Pop and Housing Units'!$Q$4:$Q$115,0),MATCH('Relocation Components'!AJ$4,'Pop and Housing Units'!$J$4:$Q$4,0))*HLOOKUP(AJ$4,$V$1:$AA$2,2,FALSE)*'Number of Hazard Events'!Q91*HLOOKUP(AJ$4,Assumptions!$B$2:$H$3,2,FALSE)</f>
        <v>0</v>
      </c>
      <c r="AK91" s="10">
        <f>HLOOKUP(AK$5,$AC$1:$AF$3,2,FALSE)*INDEX('Pop and Housing Units'!$J$4:$Q$115,MATCH('Relocation Components'!$B91,'Pop and Housing Units'!$Q$4:$Q$115,0),MATCH('Relocation Components'!AK$4,'Pop and Housing Units'!$J$4:$Q$4,0))*HLOOKUP(AK$4,$V$1:$AA$2,2,FALSE)*'Number of Hazard Events'!R91*HLOOKUP(AK$4,Assumptions!$B$2:$H$3,2,FALSE)</f>
        <v>25589944.215710115</v>
      </c>
      <c r="AL91" s="10">
        <f>HLOOKUP(AL$5,$AC$1:$AF$3,2,FALSE)*INDEX('Pop and Housing Units'!$J$4:$Q$115,MATCH('Relocation Components'!$B91,'Pop and Housing Units'!$Q$4:$Q$115,0),MATCH('Relocation Components'!AL$4,'Pop and Housing Units'!$J$4:$Q$4,0))*HLOOKUP(AL$4,$V$1:$AA$2,2,FALSE)*'Number of Hazard Events'!S91*HLOOKUP(AL$4,Assumptions!$B$2:$H$3,2,FALSE)</f>
        <v>7200189.4927693792</v>
      </c>
      <c r="AM91" s="10">
        <f>HLOOKUP(AM$5,$AC$1:$AF$3,2,FALSE)*INDEX('Pop and Housing Units'!$J$4:$Q$115,MATCH('Relocation Components'!$B91,'Pop and Housing Units'!$Q$4:$Q$115,0),MATCH('Relocation Components'!AM$4,'Pop and Housing Units'!$J$4:$Q$4,0))*HLOOKUP(AM$4,$V$1:$AA$2,2,FALSE)*'Number of Hazard Events'!T91*HLOOKUP(AM$4,Assumptions!$B$2:$H$3,2,FALSE)</f>
        <v>0</v>
      </c>
      <c r="AN91" s="21">
        <f t="shared" si="82"/>
        <v>49580625240.291412</v>
      </c>
      <c r="AO91" s="21">
        <f t="shared" si="83"/>
        <v>3770422709.4589252</v>
      </c>
      <c r="AP91" s="21">
        <f t="shared" si="84"/>
        <v>1200349417.2691507</v>
      </c>
      <c r="AQ91" s="21">
        <f t="shared" si="85"/>
        <v>0</v>
      </c>
      <c r="AR91" s="21">
        <f t="shared" si="86"/>
        <v>4099701964.6129103</v>
      </c>
      <c r="AS91" s="21">
        <f t="shared" si="87"/>
        <v>1190031670.2735479</v>
      </c>
      <c r="AT91" s="21">
        <f t="shared" si="88"/>
        <v>0</v>
      </c>
      <c r="AU91" s="21">
        <f t="shared" si="89"/>
        <v>9859157276.8784142</v>
      </c>
      <c r="AV91" s="21">
        <f t="shared" si="90"/>
        <v>2032520809.1125638</v>
      </c>
      <c r="AW91" s="21">
        <f t="shared" si="91"/>
        <v>0</v>
      </c>
      <c r="AX91" s="21">
        <f t="shared" si="92"/>
        <v>52393547.361173585</v>
      </c>
      <c r="AY91" s="21">
        <f t="shared" si="93"/>
        <v>18054447.183024079</v>
      </c>
      <c r="AZ91" s="21">
        <f t="shared" si="94"/>
        <v>0</v>
      </c>
      <c r="BA91" s="21">
        <f t="shared" si="95"/>
        <v>54344639.715766847</v>
      </c>
      <c r="BB91" s="21">
        <f t="shared" si="96"/>
        <v>19549316.096848246</v>
      </c>
      <c r="BC91" s="21">
        <f t="shared" si="97"/>
        <v>0</v>
      </c>
      <c r="BD91" s="21">
        <f t="shared" si="98"/>
        <v>11515474.897069551</v>
      </c>
      <c r="BE91" s="21">
        <f t="shared" si="99"/>
        <v>3240085.2717462205</v>
      </c>
      <c r="BF91" s="21">
        <f t="shared" si="100"/>
        <v>0</v>
      </c>
      <c r="BG91" s="21">
        <f t="shared" si="101"/>
        <v>22311281358.131142</v>
      </c>
      <c r="BI91" s="21">
        <f t="shared" si="102"/>
        <v>12168906350.257822</v>
      </c>
      <c r="BJ91" s="21">
        <f t="shared" si="103"/>
        <v>3870882301.7390041</v>
      </c>
      <c r="BK91" s="21">
        <f t="shared" si="104"/>
        <v>646918.69728395052</v>
      </c>
      <c r="BL91" s="21">
        <f t="shared" si="105"/>
        <v>13402727566.387632</v>
      </c>
      <c r="BM91" s="21">
        <f t="shared" si="106"/>
        <v>3840592815.0806308</v>
      </c>
      <c r="BN91" s="21">
        <f t="shared" si="107"/>
        <v>1243739.5449104935</v>
      </c>
      <c r="BO91" s="21">
        <f t="shared" si="108"/>
        <v>31799882864.109039</v>
      </c>
      <c r="BP91" s="21">
        <f t="shared" si="109"/>
        <v>6551413176.8515949</v>
      </c>
      <c r="BQ91" s="21">
        <f t="shared" si="110"/>
        <v>831827.84854054078</v>
      </c>
      <c r="BR91" s="21">
        <f t="shared" si="111"/>
        <v>188534471.85255775</v>
      </c>
      <c r="BS91" s="21">
        <f t="shared" si="112"/>
        <v>58909645.736290716</v>
      </c>
      <c r="BT91" s="21">
        <f t="shared" si="113"/>
        <v>269442.03319108288</v>
      </c>
      <c r="BU91" s="21">
        <f t="shared" si="114"/>
        <v>219154540.27717927</v>
      </c>
      <c r="BV91" s="21">
        <f t="shared" si="115"/>
        <v>63623860.921676531</v>
      </c>
      <c r="BW91" s="21">
        <f t="shared" si="116"/>
        <v>262101.76911734688</v>
      </c>
      <c r="BX91" s="21">
        <f t="shared" si="117"/>
        <v>39616177.592279665</v>
      </c>
      <c r="BY91" s="21">
        <f t="shared" si="118"/>
        <v>10747883.431965599</v>
      </c>
      <c r="BZ91" s="21">
        <f t="shared" si="119"/>
        <v>169025.18355118646</v>
      </c>
    </row>
    <row r="92" spans="1:78">
      <c r="A92">
        <f t="shared" si="122"/>
        <v>0.02</v>
      </c>
      <c r="B92" s="18">
        <f t="shared" si="121"/>
        <v>2106</v>
      </c>
      <c r="C92" s="21">
        <f>IF(MOD($B92,10)=0,VLOOKUP($B92,'[1]R1 Analysis'!$B$45:$X$58,23,FALSE),(VLOOKUP(CEILING($B92,10),$B$6:$R$116,COLUMN()-1,FALSE)-VLOOKUP(FLOOR($B92,10),$B$6:$R$116,COLUMN()-1,FALSE))/10+C91)</f>
        <v>19665874.456947599</v>
      </c>
      <c r="D92" s="21">
        <f>IF(MOD($B92,10)=0,VLOOKUP($B92,'[1]R1 Analysis'!$B$45:$X$58,15,FALSE),(VLOOKUP(CEILING($B92,10),$B$6:$R$116,COLUMN()-1,FALSE)-VLOOKUP(FLOOR($B92,10),$B$6:$R$116,COLUMN()-1,FALSE))/10+D91)</f>
        <v>3073812.4222041401</v>
      </c>
      <c r="E92" s="21">
        <f>IF(MOD($B92,10)=0,VLOOKUP($B92,'[1]R1 Analysis'!$B$45:$X$58,22,FALSE),(VLOOKUP(CEILING($B92,10),$B$6:$R$116,COLUMN()-1,FALSE)-VLOOKUP(FLOOR($B92,10),$B$6:$R$116,COLUMN()-1,FALSE))/10+E91)</f>
        <v>643608.65428806574</v>
      </c>
      <c r="F92" s="21">
        <f>IF(MOD($B92,10)=0,VLOOKUP($B92,'[1]R2 Analysis'!$B$45:$X$58,8,FALSE),(VLOOKUP(CEILING($B92,10),$B$6:$R$116,COLUMN()-1,FALSE)-VLOOKUP(FLOOR($B92,10),$B$6:$R$116,COLUMN()-1,FALSE))/10+F91)</f>
        <v>191596400.58514282</v>
      </c>
      <c r="G92" s="21">
        <f>IF(MOD($B92,10)=0,VLOOKUP($B92,'[1]R2 Analysis'!$B$45:$X$58,15,FALSE),(VLOOKUP(CEILING($B92,10),$B$6:$R$116,COLUMN()-1,FALSE)-VLOOKUP(FLOOR($B92,10),$B$6:$R$116,COLUMN()-1,FALSE))/10+G91)</f>
        <v>6015266.6433023252</v>
      </c>
      <c r="H92" s="21">
        <f>IF(MOD($B92,10)=0,VLOOKUP($B92,'[1]R2 Analysis'!$B$45:$X$58,22,FALSE),(VLOOKUP(CEILING($B92,10),$B$6:$R$116,COLUMN()-1,FALSE)-VLOOKUP(FLOOR($B92,10),$B$6:$R$116,COLUMN()-1,FALSE))/10+H91)</f>
        <v>1237371.7484407404</v>
      </c>
      <c r="I92" s="21">
        <f>IF(MOD($B92,10)=0,VLOOKUP($B92,'[1]R3 Analysis'!$B$45:$X$58,8,FALSE),(VLOOKUP(CEILING($B92,10),$B$6:$R$116,COLUMN()-1,FALSE)-VLOOKUP(FLOOR($B92,10),$B$6:$R$116,COLUMN()-1,FALSE))/10+I91)</f>
        <v>31326283.999845155</v>
      </c>
      <c r="J92" s="21">
        <f>IF(MOD($B92,10)=0,VLOOKUP($B92,'[1]R3 Analysis'!$B$45:$X$58,15,FALSE),(VLOOKUP(CEILING($B92,10),$B$6:$R$116,COLUMN()-1,FALSE)-VLOOKUP(FLOOR($B92,10),$B$6:$R$116,COLUMN()-1,FALSE))/10+J91)</f>
        <v>2168285.037599999</v>
      </c>
      <c r="K92" s="21">
        <f>IF(MOD($B92,10)=0,VLOOKUP($B92,'[1]R3 Analysis'!$B$45:$X$58,22,FALSE),(VLOOKUP(CEILING($B92,10),$B$6:$R$116,COLUMN()-1,FALSE)-VLOOKUP(FLOOR($B92,10),$B$6:$R$116,COLUMN()-1,FALSE))/10+K91)</f>
        <v>827574.0790036039</v>
      </c>
      <c r="L92" s="21">
        <f>IF(MOD($B92,10)=0,VLOOKUP($B92,'[1]R4 Analysis'!$B$45:$X$58,8,FALSE),(VLOOKUP(CEILING($B92,10),$B$6:$R$116,COLUMN()-1,FALSE)-VLOOKUP(FLOOR($B92,10),$B$6:$R$116,COLUMN()-1,FALSE))/10+L91)</f>
        <v>19610229.40128655</v>
      </c>
      <c r="M92" s="21">
        <f>IF(MOD($B92,10)=0,VLOOKUP($B92,'[1]R4 Analysis'!$B$45:$X$58,15,FALSE),(VLOOKUP(CEILING($B92,10),$B$6:$R$116,COLUMN()-1,FALSE)-VLOOKUP(FLOOR($B92,10),$B$6:$R$116,COLUMN()-1,FALSE))/10+M91)</f>
        <v>730476.83390767674</v>
      </c>
      <c r="N92" s="21">
        <f>IF(MOD($B92,10)=0,VLOOKUP($B92,'[1]R4 Analysis'!$B$45:$X$58,22,FALSE),(VLOOKUP(CEILING($B92,10),$B$6:$R$116,COLUMN()-1,FALSE)-VLOOKUP(FLOOR($B92,10),$B$6:$R$116,COLUMN()-1,FALSE))/10+N91)</f>
        <v>268063.06328516843</v>
      </c>
      <c r="O92" s="21">
        <f>IF(MOD($B92,10)=0,VLOOKUP($B92,'[1]R5 Analysis'!$B$45:$X$58,8,FALSE),(VLOOKUP(CEILING($B92,10),$B$6:$R$116,COLUMN()-1,FALSE)-VLOOKUP(FLOOR($B92,10),$B$6:$R$116,COLUMN()-1,FALSE))/10+O91)</f>
        <v>43818167.682649985</v>
      </c>
      <c r="P92" s="21">
        <f>IF(MOD($B92,10)=0,VLOOKUP($B92,'[1]R5 Analysis'!$B$45:$X$58,15,FALSE),(VLOOKUP(CEILING($B92,10),$B$6:$R$116,COLUMN()-1,FALSE)-VLOOKUP(FLOOR($B92,10),$B$6:$R$116,COLUMN()-1,FALSE))/10+P91)</f>
        <v>628389.23601875862</v>
      </c>
      <c r="Q92" s="21">
        <f>IF(MOD($B92,10)=0,VLOOKUP($B92,'[1]R5 Analysis'!$B$45:$X$58,22,FALSE),(VLOOKUP(CEILING($B92,10),$B$6:$R$116,COLUMN()-1,FALSE)-VLOOKUP(FLOOR($B92,10),$B$6:$R$116,COLUMN()-1,FALSE))/10+Q91)</f>
        <v>260760.05262551014</v>
      </c>
      <c r="R92" s="21">
        <f>IF(MOD($B92,10)=0,VLOOKUP($B92,'[1]R6 Analysis'!$B$45:$X$58,8,FALSE),(VLOOKUP(CEILING($B92,10),$B$6:$R$116,COLUMN()-1,FALSE)-VLOOKUP(FLOOR($B92,10),$B$6:$R$116,COLUMN()-1,FALSE))/10+R91)</f>
        <v>2498915.2791249999</v>
      </c>
      <c r="S92" s="21">
        <f>IF(MOD($B92,10)=0,VLOOKUP($B92,'[1]R6 Analysis'!$B$45:$X$58,15,FALSE),(VLOOKUP(CEILING($B92,10),$B$6:$T$116,COLUMN()-1,FALSE)-VLOOKUP(FLOOR($B92,10),$B$6:$T$116,COLUMN()-1,FALSE))/10+S91)</f>
        <v>306010.03062000015</v>
      </c>
      <c r="T92" s="21">
        <f>IF(MOD($B92,10)=0,VLOOKUP($B92,'[1]R6 Analysis'!$B$45:$X$58,22,FALSE),(VLOOKUP(CEILING($B92,10),$B$6:$T$116,COLUMN()-1,FALSE)-VLOOKUP(FLOOR($B92,10),$B$6:$T$116,COLUMN()-1,FALSE))/10+T91)</f>
        <v>168157.87650494918</v>
      </c>
      <c r="U92" s="21">
        <f t="shared" si="120"/>
        <v>324843647.08279806</v>
      </c>
      <c r="V92" s="10">
        <f>HLOOKUP(V$5,$AC$1:$AF$3,2,FALSE)*INDEX('Pop and Housing Units'!$J$4:$Q$115,MATCH('Relocation Components'!$B92,'Pop and Housing Units'!$Q$4:$Q$115,0),MATCH('Relocation Components'!V$4,'Pop and Housing Units'!$J$4:$Q$4,0))*HLOOKUP(V$4,$V$1:$AA$2,2,FALSE)*'Number of Hazard Events'!C92*HLOOKUP(V$4,Assumptions!$B$2:$H$3,2,FALSE)</f>
        <v>8727842488.5421391</v>
      </c>
      <c r="W92" s="10">
        <f>HLOOKUP(W$5,$AC$1:$AF$3,2,FALSE)*INDEX('Pop and Housing Units'!$J$4:$Q$115,MATCH('Relocation Components'!$B92,'Pop and Housing Units'!$Q$4:$Q$115,0),MATCH('Relocation Components'!W$4,'Pop and Housing Units'!$J$4:$Q$4,0))*HLOOKUP(W$4,$V$1:$AA$2,2,FALSE)*'Number of Hazard Events'!D92*HLOOKUP(W$4,Assumptions!$B$2:$H$3,2,FALSE)</f>
        <v>2778380325.759706</v>
      </c>
      <c r="X92" s="10">
        <f>HLOOKUP(X$5,$AC$1:$AF$3,2,FALSE)*INDEX('Pop and Housing Units'!$J$4:$Q$115,MATCH('Relocation Components'!$B92,'Pop and Housing Units'!$Q$4:$Q$115,0),MATCH('Relocation Components'!X$4,'Pop and Housing Units'!$J$4:$Q$4,0))*HLOOKUP(X$4,$V$1:$AA$2,2,FALSE)*'Number of Hazard Events'!E92*HLOOKUP(X$4,Assumptions!$B$2:$H$3,2,FALSE)</f>
        <v>0</v>
      </c>
      <c r="Y92" s="10">
        <f>HLOOKUP(Y$5,$AC$1:$AF$3,2,FALSE)*INDEX('Pop and Housing Units'!$J$4:$Q$115,MATCH('Relocation Components'!$B92,'Pop and Housing Units'!$Q$4:$Q$115,0),MATCH('Relocation Components'!Y$4,'Pop and Housing Units'!$J$4:$Q$4,0))*HLOOKUP(Y$4,$V$1:$AA$2,2,FALSE)*'Number of Hazard Events'!F92*HLOOKUP(Y$4,Assumptions!$B$2:$H$3,2,FALSE)</f>
        <v>9479940458.101429</v>
      </c>
      <c r="Z92" s="10">
        <f>HLOOKUP(Z$5,$AC$1:$AF$3,2,FALSE)*INDEX('Pop and Housing Units'!$J$4:$Q$115,MATCH('Relocation Components'!$B92,'Pop and Housing Units'!$Q$4:$Q$115,0),MATCH('Relocation Components'!Z$4,'Pop and Housing Units'!$J$4:$Q$4,0))*HLOOKUP(Z$4,$V$1:$AA$2,2,FALSE)*'Number of Hazard Events'!G92*HLOOKUP(Z$4,Assumptions!$B$2:$H$3,2,FALSE)</f>
        <v>2751642805.1174169</v>
      </c>
      <c r="AA92" s="10">
        <f>HLOOKUP(AA$5,$AC$1:$AF$3,2,FALSE)*INDEX('Pop and Housing Units'!$J$4:$Q$115,MATCH('Relocation Components'!$B92,'Pop and Housing Units'!$Q$4:$Q$115,0),MATCH('Relocation Components'!AA$4,'Pop and Housing Units'!$J$4:$Q$4,0))*HLOOKUP(AA$4,$V$1:$AA$2,2,FALSE)*'Number of Hazard Events'!H92*HLOOKUP(AA$4,Assumptions!$B$2:$H$3,2,FALSE)</f>
        <v>0</v>
      </c>
      <c r="AB92" s="10">
        <f>HLOOKUP(AB$5,$AC$1:$AF$3,2,FALSE)*INDEX('Pop and Housing Units'!$J$4:$Q$115,MATCH('Relocation Components'!$B92,'Pop and Housing Units'!$Q$4:$Q$115,0),MATCH('Relocation Components'!AB$4,'Pop and Housing Units'!$J$4:$Q$4,0))*HLOOKUP(AB$4,$V$1:$AA$2,2,FALSE)*'Number of Hazard Events'!I92*HLOOKUP(AB$4,Assumptions!$B$2:$H$3,2,FALSE)</f>
        <v>22820543387.962849</v>
      </c>
      <c r="AC92" s="10">
        <f>HLOOKUP(AC$5,$AC$1:$AF$3,2,FALSE)*INDEX('Pop and Housing Units'!$J$4:$Q$115,MATCH('Relocation Components'!$B92,'Pop and Housing Units'!$Q$4:$Q$115,0),MATCH('Relocation Components'!AC$4,'Pop and Housing Units'!$J$4:$Q$4,0))*HLOOKUP(AC$4,$V$1:$AA$2,2,FALSE)*'Number of Hazard Events'!J92*HLOOKUP(AC$4,Assumptions!$B$2:$H$3,2,FALSE)</f>
        <v>4704505903.4325895</v>
      </c>
      <c r="AD92" s="10">
        <f>HLOOKUP(AD$5,$AC$1:$AF$3,2,FALSE)*INDEX('Pop and Housing Units'!$J$4:$Q$115,MATCH('Relocation Components'!$B92,'Pop and Housing Units'!$Q$4:$Q$115,0),MATCH('Relocation Components'!AD$4,'Pop and Housing Units'!$J$4:$Q$4,0))*HLOOKUP(AD$4,$V$1:$AA$2,2,FALSE)*'Number of Hazard Events'!K92*HLOOKUP(AD$4,Assumptions!$B$2:$H$3,2,FALSE)</f>
        <v>0</v>
      </c>
      <c r="AE92" s="10">
        <f>HLOOKUP(AE$5,$AC$1:$AF$3,2,FALSE)*INDEX('Pop and Housing Units'!$J$4:$Q$115,MATCH('Relocation Components'!$B92,'Pop and Housing Units'!$Q$4:$Q$115,0),MATCH('Relocation Components'!AE$4,'Pop and Housing Units'!$J$4:$Q$4,0))*HLOOKUP(AE$4,$V$1:$AA$2,2,FALSE)*'Number of Hazard Events'!L92*HLOOKUP(AE$4,Assumptions!$B$2:$H$3,2,FALSE)</f>
        <v>116412803.5083389</v>
      </c>
      <c r="AF92" s="10">
        <f>HLOOKUP(AF$5,$AC$1:$AF$3,2,FALSE)*INDEX('Pop and Housing Units'!$J$4:$Q$115,MATCH('Relocation Components'!$B92,'Pop and Housing Units'!$Q$4:$Q$115,0),MATCH('Relocation Components'!AF$4,'Pop and Housing Units'!$J$4:$Q$4,0))*HLOOKUP(AF$4,$V$1:$AA$2,2,FALSE)*'Number of Hazard Events'!M92*HLOOKUP(AF$4,Assumptions!$B$2:$H$3,2,FALSE)</f>
        <v>40116068.194813006</v>
      </c>
      <c r="AG92" s="10">
        <f>HLOOKUP(AG$5,$AC$1:$AF$3,2,FALSE)*INDEX('Pop and Housing Units'!$J$4:$Q$115,MATCH('Relocation Components'!$B92,'Pop and Housing Units'!$Q$4:$Q$115,0),MATCH('Relocation Components'!AG$4,'Pop and Housing Units'!$J$4:$Q$4,0))*HLOOKUP(AG$4,$V$1:$AA$2,2,FALSE)*'Number of Hazard Events'!N92*HLOOKUP(AG$4,Assumptions!$B$2:$H$3,2,FALSE)</f>
        <v>0</v>
      </c>
      <c r="AH92" s="10">
        <f>HLOOKUP(AH$5,$AC$1:$AF$3,2,FALSE)*INDEX('Pop and Housing Units'!$J$4:$Q$115,MATCH('Relocation Components'!$B92,'Pop and Housing Units'!$Q$4:$Q$115,0),MATCH('Relocation Components'!AH$4,'Pop and Housing Units'!$J$4:$Q$4,0))*HLOOKUP(AH$4,$V$1:$AA$2,2,FALSE)*'Number of Hazard Events'!O92*HLOOKUP(AH$4,Assumptions!$B$2:$H$3,2,FALSE)</f>
        <v>120780125.32740211</v>
      </c>
      <c r="AI92" s="10">
        <f>HLOOKUP(AI$5,$AC$1:$AF$3,2,FALSE)*INDEX('Pop and Housing Units'!$J$4:$Q$115,MATCH('Relocation Components'!$B92,'Pop and Housing Units'!$Q$4:$Q$115,0),MATCH('Relocation Components'!AI$4,'Pop and Housing Units'!$J$4:$Q$4,0))*HLOOKUP(AI$4,$V$1:$AA$2,2,FALSE)*'Number of Hazard Events'!P92*HLOOKUP(AI$4,Assumptions!$B$2:$H$3,2,FALSE)</f>
        <v>43448617.552586354</v>
      </c>
      <c r="AJ92" s="10">
        <f>HLOOKUP(AJ$5,$AC$1:$AF$3,2,FALSE)*INDEX('Pop and Housing Units'!$J$4:$Q$115,MATCH('Relocation Components'!$B92,'Pop and Housing Units'!$Q$4:$Q$115,0),MATCH('Relocation Components'!AJ$4,'Pop and Housing Units'!$J$4:$Q$4,0))*HLOOKUP(AJ$4,$V$1:$AA$2,2,FALSE)*'Number of Hazard Events'!Q92*HLOOKUP(AJ$4,Assumptions!$B$2:$H$3,2,FALSE)</f>
        <v>0</v>
      </c>
      <c r="AK92" s="10">
        <f>HLOOKUP(AK$5,$AC$1:$AF$3,2,FALSE)*INDEX('Pop and Housing Units'!$J$4:$Q$115,MATCH('Relocation Components'!$B92,'Pop and Housing Units'!$Q$4:$Q$115,0),MATCH('Relocation Components'!AK$4,'Pop and Housing Units'!$J$4:$Q$4,0))*HLOOKUP(AK$4,$V$1:$AA$2,2,FALSE)*'Number of Hazard Events'!R92*HLOOKUP(AK$4,Assumptions!$B$2:$H$3,2,FALSE)</f>
        <v>25723659.446687486</v>
      </c>
      <c r="AL92" s="10">
        <f>HLOOKUP(AL$5,$AC$1:$AF$3,2,FALSE)*INDEX('Pop and Housing Units'!$J$4:$Q$115,MATCH('Relocation Components'!$B92,'Pop and Housing Units'!$Q$4:$Q$115,0),MATCH('Relocation Components'!AL$4,'Pop and Housing Units'!$J$4:$Q$4,0))*HLOOKUP(AL$4,$V$1:$AA$2,2,FALSE)*'Number of Hazard Events'!S92*HLOOKUP(AL$4,Assumptions!$B$2:$H$3,2,FALSE)</f>
        <v>7234322.0453385562</v>
      </c>
      <c r="AM92" s="10">
        <f>HLOOKUP(AM$5,$AC$1:$AF$3,2,FALSE)*INDEX('Pop and Housing Units'!$J$4:$Q$115,MATCH('Relocation Components'!$B92,'Pop and Housing Units'!$Q$4:$Q$115,0),MATCH('Relocation Components'!AM$4,'Pop and Housing Units'!$J$4:$Q$4,0))*HLOOKUP(AM$4,$V$1:$AA$2,2,FALSE)*'Number of Hazard Events'!T92*HLOOKUP(AM$4,Assumptions!$B$2:$H$3,2,FALSE)</f>
        <v>0</v>
      </c>
      <c r="AN92" s="21">
        <f t="shared" si="82"/>
        <v>51616570964.991295</v>
      </c>
      <c r="AO92" s="21">
        <f t="shared" si="83"/>
        <v>3927529119.8439627</v>
      </c>
      <c r="AP92" s="21">
        <f t="shared" si="84"/>
        <v>1250271146.5918677</v>
      </c>
      <c r="AQ92" s="21">
        <f t="shared" si="85"/>
        <v>0</v>
      </c>
      <c r="AR92" s="21">
        <f t="shared" si="86"/>
        <v>4265973206.1456432</v>
      </c>
      <c r="AS92" s="21">
        <f t="shared" si="87"/>
        <v>1238239262.3028376</v>
      </c>
      <c r="AT92" s="21">
        <f t="shared" si="88"/>
        <v>0</v>
      </c>
      <c r="AU92" s="21">
        <f t="shared" si="89"/>
        <v>10269244524.583282</v>
      </c>
      <c r="AV92" s="21">
        <f t="shared" si="90"/>
        <v>2117027656.5446653</v>
      </c>
      <c r="AW92" s="21">
        <f t="shared" si="91"/>
        <v>0</v>
      </c>
      <c r="AX92" s="21">
        <f t="shared" si="92"/>
        <v>52385761.578752503</v>
      </c>
      <c r="AY92" s="21">
        <f t="shared" si="93"/>
        <v>18052230.687665854</v>
      </c>
      <c r="AZ92" s="21">
        <f t="shared" si="94"/>
        <v>0</v>
      </c>
      <c r="BA92" s="21">
        <f t="shared" si="95"/>
        <v>54351056.397330955</v>
      </c>
      <c r="BB92" s="21">
        <f t="shared" si="96"/>
        <v>19551877.89866386</v>
      </c>
      <c r="BC92" s="21">
        <f t="shared" si="97"/>
        <v>0</v>
      </c>
      <c r="BD92" s="21">
        <f t="shared" si="98"/>
        <v>11575646.751009369</v>
      </c>
      <c r="BE92" s="21">
        <f t="shared" si="99"/>
        <v>3255444.9204023504</v>
      </c>
      <c r="BF92" s="21">
        <f t="shared" si="100"/>
        <v>0</v>
      </c>
      <c r="BG92" s="21">
        <f t="shared" si="101"/>
        <v>23227456934.246082</v>
      </c>
      <c r="BI92" s="21">
        <f t="shared" si="102"/>
        <v>12675037482.843048</v>
      </c>
      <c r="BJ92" s="21">
        <f t="shared" si="103"/>
        <v>4031725284.773778</v>
      </c>
      <c r="BK92" s="21">
        <f t="shared" si="104"/>
        <v>643608.65428806574</v>
      </c>
      <c r="BL92" s="21">
        <f t="shared" si="105"/>
        <v>13937510064.832214</v>
      </c>
      <c r="BM92" s="21">
        <f t="shared" si="106"/>
        <v>3995897334.0635571</v>
      </c>
      <c r="BN92" s="21">
        <f t="shared" si="107"/>
        <v>1237371.7484407404</v>
      </c>
      <c r="BO92" s="21">
        <f t="shared" si="108"/>
        <v>33121114196.545975</v>
      </c>
      <c r="BP92" s="21">
        <f t="shared" si="109"/>
        <v>6823701845.0148544</v>
      </c>
      <c r="BQ92" s="21">
        <f t="shared" si="110"/>
        <v>827574.0790036039</v>
      </c>
      <c r="BR92" s="21">
        <f t="shared" si="111"/>
        <v>188408794.48837793</v>
      </c>
      <c r="BS92" s="21">
        <f t="shared" si="112"/>
        <v>58898775.716386542</v>
      </c>
      <c r="BT92" s="21">
        <f t="shared" si="113"/>
        <v>268063.06328516843</v>
      </c>
      <c r="BU92" s="21">
        <f t="shared" si="114"/>
        <v>218949349.40738302</v>
      </c>
      <c r="BV92" s="21">
        <f t="shared" si="115"/>
        <v>63628884.687268972</v>
      </c>
      <c r="BW92" s="21">
        <f t="shared" si="116"/>
        <v>260760.05262551014</v>
      </c>
      <c r="BX92" s="21">
        <f t="shared" si="117"/>
        <v>39798221.476821855</v>
      </c>
      <c r="BY92" s="21">
        <f t="shared" si="118"/>
        <v>10795776.996360905</v>
      </c>
      <c r="BZ92" s="21">
        <f t="shared" si="119"/>
        <v>168157.87650494918</v>
      </c>
    </row>
    <row r="93" spans="1:78">
      <c r="A93">
        <f t="shared" si="122"/>
        <v>0.02</v>
      </c>
      <c r="B93" s="18">
        <f t="shared" si="121"/>
        <v>2107</v>
      </c>
      <c r="C93" s="21">
        <f>IF(MOD($B93,10)=0,VLOOKUP($B93,'[1]R1 Analysis'!$B$45:$X$58,23,FALSE),(VLOOKUP(CEILING($B93,10),$B$6:$R$116,COLUMN()-1,FALSE)-VLOOKUP(FLOOR($B93,10),$B$6:$R$116,COLUMN()-1,FALSE))/10+C92)</f>
        <v>19565240.245943889</v>
      </c>
      <c r="D93" s="21">
        <f>IF(MOD($B93,10)=0,VLOOKUP($B93,'[1]R1 Analysis'!$B$45:$X$58,15,FALSE),(VLOOKUP(CEILING($B93,10),$B$6:$R$116,COLUMN()-1,FALSE)-VLOOKUP(FLOOR($B93,10),$B$6:$R$116,COLUMN()-1,FALSE))/10+D92)</f>
        <v>3057889.8615563139</v>
      </c>
      <c r="E93" s="21">
        <f>IF(MOD($B93,10)=0,VLOOKUP($B93,'[1]R1 Analysis'!$B$45:$X$58,22,FALSE),(VLOOKUP(CEILING($B93,10),$B$6:$R$116,COLUMN()-1,FALSE)-VLOOKUP(FLOOR($B93,10),$B$6:$R$116,COLUMN()-1,FALSE))/10+E92)</f>
        <v>640298.61129218095</v>
      </c>
      <c r="F93" s="21">
        <f>IF(MOD($B93,10)=0,VLOOKUP($B93,'[1]R2 Analysis'!$B$45:$X$58,8,FALSE),(VLOOKUP(CEILING($B93,10),$B$6:$R$116,COLUMN()-1,FALSE)-VLOOKUP(FLOOR($B93,10),$B$6:$R$116,COLUMN()-1,FALSE))/10+F92)</f>
        <v>190616009.64647615</v>
      </c>
      <c r="G93" s="21">
        <f>IF(MOD($B93,10)=0,VLOOKUP($B93,'[1]R2 Analysis'!$B$45:$X$58,15,FALSE),(VLOOKUP(CEILING($B93,10),$B$6:$R$116,COLUMN()-1,FALSE)-VLOOKUP(FLOOR($B93,10),$B$6:$R$116,COLUMN()-1,FALSE))/10+G92)</f>
        <v>5984211.3096279064</v>
      </c>
      <c r="H93" s="21">
        <f>IF(MOD($B93,10)=0,VLOOKUP($B93,'[1]R2 Analysis'!$B$45:$X$58,22,FALSE),(VLOOKUP(CEILING($B93,10),$B$6:$R$116,COLUMN()-1,FALSE)-VLOOKUP(FLOOR($B93,10),$B$6:$R$116,COLUMN()-1,FALSE))/10+H92)</f>
        <v>1231003.9519709873</v>
      </c>
      <c r="I93" s="21">
        <f>IF(MOD($B93,10)=0,VLOOKUP($B93,'[1]R3 Analysis'!$B$45:$X$58,8,FALSE),(VLOOKUP(CEILING($B93,10),$B$6:$R$116,COLUMN()-1,FALSE)-VLOOKUP(FLOOR($B93,10),$B$6:$R$116,COLUMN()-1,FALSE))/10+I92)</f>
        <v>31165373.832206443</v>
      </c>
      <c r="J93" s="21">
        <f>IF(MOD($B93,10)=0,VLOOKUP($B93,'[1]R3 Analysis'!$B$45:$X$58,15,FALSE),(VLOOKUP(CEILING($B93,10),$B$6:$R$116,COLUMN()-1,FALSE)-VLOOKUP(FLOOR($B93,10),$B$6:$R$116,COLUMN()-1,FALSE))/10+J92)</f>
        <v>2157111.4751999988</v>
      </c>
      <c r="K93" s="21">
        <f>IF(MOD($B93,10)=0,VLOOKUP($B93,'[1]R3 Analysis'!$B$45:$X$58,22,FALSE),(VLOOKUP(CEILING($B93,10),$B$6:$R$116,COLUMN()-1,FALSE)-VLOOKUP(FLOOR($B93,10),$B$6:$R$116,COLUMN()-1,FALSE))/10+K92)</f>
        <v>823320.30946666701</v>
      </c>
      <c r="L93" s="21">
        <f>IF(MOD($B93,10)=0,VLOOKUP($B93,'[1]R4 Analysis'!$B$45:$X$58,8,FALSE),(VLOOKUP(CEILING($B93,10),$B$6:$R$116,COLUMN()-1,FALSE)-VLOOKUP(FLOOR($B93,10),$B$6:$R$116,COLUMN()-1,FALSE))/10+L92)</f>
        <v>19509639.55824136</v>
      </c>
      <c r="M93" s="21">
        <f>IF(MOD($B93,10)=0,VLOOKUP($B93,'[1]R4 Analysis'!$B$45:$X$58,15,FALSE),(VLOOKUP(CEILING($B93,10),$B$6:$R$116,COLUMN()-1,FALSE)-VLOOKUP(FLOOR($B93,10),$B$6:$R$116,COLUMN()-1,FALSE))/10+M92)</f>
        <v>726748.85460222221</v>
      </c>
      <c r="N93" s="21">
        <f>IF(MOD($B93,10)=0,VLOOKUP($B93,'[1]R4 Analysis'!$B$45:$X$58,22,FALSE),(VLOOKUP(CEILING($B93,10),$B$6:$R$116,COLUMN()-1,FALSE)-VLOOKUP(FLOOR($B93,10),$B$6:$R$116,COLUMN()-1,FALSE))/10+N92)</f>
        <v>266684.09337925399</v>
      </c>
      <c r="O93" s="21">
        <f>IF(MOD($B93,10)=0,VLOOKUP($B93,'[1]R5 Analysis'!$B$45:$X$58,8,FALSE),(VLOOKUP(CEILING($B93,10),$B$6:$R$116,COLUMN()-1,FALSE)-VLOOKUP(FLOOR($B93,10),$B$6:$R$116,COLUMN()-1,FALSE))/10+O92)</f>
        <v>43592300.838924982</v>
      </c>
      <c r="P93" s="21">
        <f>IF(MOD($B93,10)=0,VLOOKUP($B93,'[1]R5 Analysis'!$B$45:$X$58,15,FALSE),(VLOOKUP(CEILING($B93,10),$B$6:$R$116,COLUMN()-1,FALSE)-VLOOKUP(FLOOR($B93,10),$B$6:$R$116,COLUMN()-1,FALSE))/10+P92)</f>
        <v>625158.30687199999</v>
      </c>
      <c r="Q93" s="21">
        <f>IF(MOD($B93,10)=0,VLOOKUP($B93,'[1]R5 Analysis'!$B$45:$X$58,22,FALSE),(VLOOKUP(CEILING($B93,10),$B$6:$R$116,COLUMN()-1,FALSE)-VLOOKUP(FLOOR($B93,10),$B$6:$R$116,COLUMN()-1,FALSE))/10+Q92)</f>
        <v>259418.33613367341</v>
      </c>
      <c r="R93" s="21">
        <f>IF(MOD($B93,10)=0,VLOOKUP($B93,'[1]R6 Analysis'!$B$45:$X$58,8,FALSE),(VLOOKUP(CEILING($B93,10),$B$6:$R$116,COLUMN()-1,FALSE)-VLOOKUP(FLOOR($B93,10),$B$6:$R$116,COLUMN()-1,FALSE))/10+R92)</f>
        <v>2487072.0787499999</v>
      </c>
      <c r="S93" s="21">
        <f>IF(MOD($B93,10)=0,VLOOKUP($B93,'[1]R6 Analysis'!$B$45:$X$58,15,FALSE),(VLOOKUP(CEILING($B93,10),$B$6:$T$116,COLUMN()-1,FALSE)-VLOOKUP(FLOOR($B93,10),$B$6:$T$116,COLUMN()-1,FALSE))/10+S92)</f>
        <v>304411.39379000018</v>
      </c>
      <c r="T93" s="21">
        <f>IF(MOD($B93,10)=0,VLOOKUP($B93,'[1]R6 Analysis'!$B$45:$X$58,22,FALSE),(VLOOKUP(CEILING($B93,10),$B$6:$T$116,COLUMN()-1,FALSE)-VLOOKUP(FLOOR($B93,10),$B$6:$T$116,COLUMN()-1,FALSE))/10+T92)</f>
        <v>167290.56945871189</v>
      </c>
      <c r="U93" s="21">
        <f t="shared" si="120"/>
        <v>323179183.27389282</v>
      </c>
      <c r="V93" s="10">
        <f>HLOOKUP(V$5,$AC$1:$AF$3,2,FALSE)*INDEX('Pop and Housing Units'!$J$4:$Q$115,MATCH('Relocation Components'!$B93,'Pop and Housing Units'!$Q$4:$Q$115,0),MATCH('Relocation Components'!V$4,'Pop and Housing Units'!$J$4:$Q$4,0))*HLOOKUP(V$4,$V$1:$AA$2,2,FALSE)*'Number of Hazard Events'!C93*HLOOKUP(V$4,Assumptions!$B$2:$H$3,2,FALSE)</f>
        <v>9092453294.1507664</v>
      </c>
      <c r="W93" s="10">
        <f>HLOOKUP(W$5,$AC$1:$AF$3,2,FALSE)*INDEX('Pop and Housing Units'!$J$4:$Q$115,MATCH('Relocation Components'!$B93,'Pop and Housing Units'!$Q$4:$Q$115,0),MATCH('Relocation Components'!W$4,'Pop and Housing Units'!$J$4:$Q$4,0))*HLOOKUP(W$4,$V$1:$AA$2,2,FALSE)*'Number of Hazard Events'!D93*HLOOKUP(W$4,Assumptions!$B$2:$H$3,2,FALSE)</f>
        <v>2894227634.988956</v>
      </c>
      <c r="X93" s="10">
        <f>HLOOKUP(X$5,$AC$1:$AF$3,2,FALSE)*INDEX('Pop and Housing Units'!$J$4:$Q$115,MATCH('Relocation Components'!$B93,'Pop and Housing Units'!$Q$4:$Q$115,0),MATCH('Relocation Components'!X$4,'Pop and Housing Units'!$J$4:$Q$4,0))*HLOOKUP(X$4,$V$1:$AA$2,2,FALSE)*'Number of Hazard Events'!E93*HLOOKUP(X$4,Assumptions!$B$2:$H$3,2,FALSE)</f>
        <v>0</v>
      </c>
      <c r="Y93" s="10">
        <f>HLOOKUP(Y$5,$AC$1:$AF$3,2,FALSE)*INDEX('Pop and Housing Units'!$J$4:$Q$115,MATCH('Relocation Components'!$B93,'Pop and Housing Units'!$Q$4:$Q$115,0),MATCH('Relocation Components'!Y$4,'Pop and Housing Units'!$J$4:$Q$4,0))*HLOOKUP(Y$4,$V$1:$AA$2,2,FALSE)*'Number of Hazard Events'!F93*HLOOKUP(Y$4,Assumptions!$B$2:$H$3,2,FALSE)</f>
        <v>9865863518.1746979</v>
      </c>
      <c r="Z93" s="10">
        <f>HLOOKUP(Z$5,$AC$1:$AF$3,2,FALSE)*INDEX('Pop and Housing Units'!$J$4:$Q$115,MATCH('Relocation Components'!$B93,'Pop and Housing Units'!$Q$4:$Q$115,0),MATCH('Relocation Components'!Z$4,'Pop and Housing Units'!$J$4:$Q$4,0))*HLOOKUP(Z$4,$V$1:$AA$2,2,FALSE)*'Number of Hazard Events'!G93*HLOOKUP(Z$4,Assumptions!$B$2:$H$3,2,FALSE)</f>
        <v>2863528828.9985027</v>
      </c>
      <c r="AA93" s="10">
        <f>HLOOKUP(AA$5,$AC$1:$AF$3,2,FALSE)*INDEX('Pop and Housing Units'!$J$4:$Q$115,MATCH('Relocation Components'!$B93,'Pop and Housing Units'!$Q$4:$Q$115,0),MATCH('Relocation Components'!AA$4,'Pop and Housing Units'!$J$4:$Q$4,0))*HLOOKUP(AA$4,$V$1:$AA$2,2,FALSE)*'Number of Hazard Events'!H93*HLOOKUP(AA$4,Assumptions!$B$2:$H$3,2,FALSE)</f>
        <v>0</v>
      </c>
      <c r="AB93" s="10">
        <f>HLOOKUP(AB$5,$AC$1:$AF$3,2,FALSE)*INDEX('Pop and Housing Units'!$J$4:$Q$115,MATCH('Relocation Components'!$B93,'Pop and Housing Units'!$Q$4:$Q$115,0),MATCH('Relocation Components'!AB$4,'Pop and Housing Units'!$J$4:$Q$4,0))*HLOOKUP(AB$4,$V$1:$AA$2,2,FALSE)*'Number of Hazard Events'!I93*HLOOKUP(AB$4,Assumptions!$B$2:$H$3,2,FALSE)</f>
        <v>23772236865.861858</v>
      </c>
      <c r="AC93" s="10">
        <f>HLOOKUP(AC$5,$AC$1:$AF$3,2,FALSE)*INDEX('Pop and Housing Units'!$J$4:$Q$115,MATCH('Relocation Components'!$B93,'Pop and Housing Units'!$Q$4:$Q$115,0),MATCH('Relocation Components'!AC$4,'Pop and Housing Units'!$J$4:$Q$4,0))*HLOOKUP(AC$4,$V$1:$AA$2,2,FALSE)*'Number of Hazard Events'!J93*HLOOKUP(AC$4,Assumptions!$B$2:$H$3,2,FALSE)</f>
        <v>4900617897.9049616</v>
      </c>
      <c r="AD93" s="10">
        <f>HLOOKUP(AD$5,$AC$1:$AF$3,2,FALSE)*INDEX('Pop and Housing Units'!$J$4:$Q$115,MATCH('Relocation Components'!$B93,'Pop and Housing Units'!$Q$4:$Q$115,0),MATCH('Relocation Components'!AD$4,'Pop and Housing Units'!$J$4:$Q$4,0))*HLOOKUP(AD$4,$V$1:$AA$2,2,FALSE)*'Number of Hazard Events'!K93*HLOOKUP(AD$4,Assumptions!$B$2:$H$3,2,FALSE)</f>
        <v>0</v>
      </c>
      <c r="AE93" s="10">
        <f>HLOOKUP(AE$5,$AC$1:$AF$3,2,FALSE)*INDEX('Pop and Housing Units'!$J$4:$Q$115,MATCH('Relocation Components'!$B93,'Pop and Housing Units'!$Q$4:$Q$115,0),MATCH('Relocation Components'!AE$4,'Pop and Housing Units'!$J$4:$Q$4,0))*HLOOKUP(AE$4,$V$1:$AA$2,2,FALSE)*'Number of Hazard Events'!L93*HLOOKUP(AE$4,Assumptions!$B$2:$H$3,2,FALSE)</f>
        <v>116389583.67039324</v>
      </c>
      <c r="AF93" s="10">
        <f>HLOOKUP(AF$5,$AC$1:$AF$3,2,FALSE)*INDEX('Pop and Housing Units'!$J$4:$Q$115,MATCH('Relocation Components'!$B93,'Pop and Housing Units'!$Q$4:$Q$115,0),MATCH('Relocation Components'!AF$4,'Pop and Housing Units'!$J$4:$Q$4,0))*HLOOKUP(AF$4,$V$1:$AA$2,2,FALSE)*'Number of Hazard Events'!M93*HLOOKUP(AF$4,Assumptions!$B$2:$H$3,2,FALSE)</f>
        <v>40109113.586978607</v>
      </c>
      <c r="AG93" s="10">
        <f>HLOOKUP(AG$5,$AC$1:$AF$3,2,FALSE)*INDEX('Pop and Housing Units'!$J$4:$Q$115,MATCH('Relocation Components'!$B93,'Pop and Housing Units'!$Q$4:$Q$115,0),MATCH('Relocation Components'!AG$4,'Pop and Housing Units'!$J$4:$Q$4,0))*HLOOKUP(AG$4,$V$1:$AA$2,2,FALSE)*'Number of Hazard Events'!N93*HLOOKUP(AG$4,Assumptions!$B$2:$H$3,2,FALSE)</f>
        <v>0</v>
      </c>
      <c r="AH93" s="10">
        <f>HLOOKUP(AH$5,$AC$1:$AF$3,2,FALSE)*INDEX('Pop and Housing Units'!$J$4:$Q$115,MATCH('Relocation Components'!$B93,'Pop and Housing Units'!$Q$4:$Q$115,0),MATCH('Relocation Components'!AH$4,'Pop and Housing Units'!$J$4:$Q$4,0))*HLOOKUP(AH$4,$V$1:$AA$2,2,FALSE)*'Number of Hazard Events'!O93*HLOOKUP(AH$4,Assumptions!$B$2:$H$3,2,FALSE)</f>
        <v>120787852.9555825</v>
      </c>
      <c r="AI93" s="10">
        <f>HLOOKUP(AI$5,$AC$1:$AF$3,2,FALSE)*INDEX('Pop and Housing Units'!$J$4:$Q$115,MATCH('Relocation Components'!$B93,'Pop and Housing Units'!$Q$4:$Q$115,0),MATCH('Relocation Components'!AI$4,'Pop and Housing Units'!$J$4:$Q$4,0))*HLOOKUP(AI$4,$V$1:$AA$2,2,FALSE)*'Number of Hazard Events'!P93*HLOOKUP(AI$4,Assumptions!$B$2:$H$3,2,FALSE)</f>
        <v>43451966.730714396</v>
      </c>
      <c r="AJ93" s="10">
        <f>HLOOKUP(AJ$5,$AC$1:$AF$3,2,FALSE)*INDEX('Pop and Housing Units'!$J$4:$Q$115,MATCH('Relocation Components'!$B93,'Pop and Housing Units'!$Q$4:$Q$115,0),MATCH('Relocation Components'!AJ$4,'Pop and Housing Units'!$J$4:$Q$4,0))*HLOOKUP(AJ$4,$V$1:$AA$2,2,FALSE)*'Number of Hazard Events'!Q93*HLOOKUP(AJ$4,Assumptions!$B$2:$H$3,2,FALSE)</f>
        <v>0</v>
      </c>
      <c r="AK93" s="10">
        <f>HLOOKUP(AK$5,$AC$1:$AF$3,2,FALSE)*INDEX('Pop and Housing Units'!$J$4:$Q$115,MATCH('Relocation Components'!$B93,'Pop and Housing Units'!$Q$4:$Q$115,0),MATCH('Relocation Components'!AK$4,'Pop and Housing Units'!$J$4:$Q$4,0))*HLOOKUP(AK$4,$V$1:$AA$2,2,FALSE)*'Number of Hazard Events'!R93*HLOOKUP(AK$4,Assumptions!$B$2:$H$3,2,FALSE)</f>
        <v>25857536.26706785</v>
      </c>
      <c r="AL93" s="10">
        <f>HLOOKUP(AL$5,$AC$1:$AF$3,2,FALSE)*INDEX('Pop and Housing Units'!$J$4:$Q$115,MATCH('Relocation Components'!$B93,'Pop and Housing Units'!$Q$4:$Q$115,0),MATCH('Relocation Components'!AL$4,'Pop and Housing Units'!$J$4:$Q$4,0))*HLOOKUP(AL$4,$V$1:$AA$2,2,FALSE)*'Number of Hazard Events'!S93*HLOOKUP(AL$4,Assumptions!$B$2:$H$3,2,FALSE)</f>
        <v>7268430.3135476913</v>
      </c>
      <c r="AM93" s="10">
        <f>HLOOKUP(AM$5,$AC$1:$AF$3,2,FALSE)*INDEX('Pop and Housing Units'!$J$4:$Q$115,MATCH('Relocation Components'!$B93,'Pop and Housing Units'!$Q$4:$Q$115,0),MATCH('Relocation Components'!AM$4,'Pop and Housing Units'!$J$4:$Q$4,0))*HLOOKUP(AM$4,$V$1:$AA$2,2,FALSE)*'Number of Hazard Events'!T93*HLOOKUP(AM$4,Assumptions!$B$2:$H$3,2,FALSE)</f>
        <v>0</v>
      </c>
      <c r="AN93" s="21">
        <f t="shared" si="82"/>
        <v>53742792523.604027</v>
      </c>
      <c r="AO93" s="21">
        <f t="shared" si="83"/>
        <v>4091603982.3678451</v>
      </c>
      <c r="AP93" s="21">
        <f t="shared" si="84"/>
        <v>1302402435.7450302</v>
      </c>
      <c r="AQ93" s="21">
        <f t="shared" si="85"/>
        <v>0</v>
      </c>
      <c r="AR93" s="21">
        <f t="shared" si="86"/>
        <v>4439638583.1786146</v>
      </c>
      <c r="AS93" s="21">
        <f t="shared" si="87"/>
        <v>1288587973.0493262</v>
      </c>
      <c r="AT93" s="21">
        <f t="shared" si="88"/>
        <v>0</v>
      </c>
      <c r="AU93" s="21">
        <f t="shared" si="89"/>
        <v>10697506589.637836</v>
      </c>
      <c r="AV93" s="21">
        <f t="shared" si="90"/>
        <v>2205278054.0572329</v>
      </c>
      <c r="AW93" s="21">
        <f t="shared" si="91"/>
        <v>0</v>
      </c>
      <c r="AX93" s="21">
        <f t="shared" si="92"/>
        <v>52375312.65167696</v>
      </c>
      <c r="AY93" s="21">
        <f t="shared" si="93"/>
        <v>18049101.114140373</v>
      </c>
      <c r="AZ93" s="21">
        <f t="shared" si="94"/>
        <v>0</v>
      </c>
      <c r="BA93" s="21">
        <f t="shared" si="95"/>
        <v>54354533.830012128</v>
      </c>
      <c r="BB93" s="21">
        <f t="shared" si="96"/>
        <v>19553385.02882148</v>
      </c>
      <c r="BC93" s="21">
        <f t="shared" si="97"/>
        <v>0</v>
      </c>
      <c r="BD93" s="21">
        <f t="shared" si="98"/>
        <v>11635891.320180533</v>
      </c>
      <c r="BE93" s="21">
        <f t="shared" si="99"/>
        <v>3270793.6410964611</v>
      </c>
      <c r="BF93" s="21">
        <f t="shared" si="100"/>
        <v>0</v>
      </c>
      <c r="BG93" s="21">
        <f t="shared" si="101"/>
        <v>24184256635.621811</v>
      </c>
      <c r="BI93" s="21">
        <f t="shared" si="102"/>
        <v>13203622516.764555</v>
      </c>
      <c r="BJ93" s="21">
        <f t="shared" si="103"/>
        <v>4199687960.5955424</v>
      </c>
      <c r="BK93" s="21">
        <f t="shared" si="104"/>
        <v>640298.61129218095</v>
      </c>
      <c r="BL93" s="21">
        <f t="shared" si="105"/>
        <v>14496118110.99979</v>
      </c>
      <c r="BM93" s="21">
        <f t="shared" si="106"/>
        <v>4158101013.3574567</v>
      </c>
      <c r="BN93" s="21">
        <f t="shared" si="107"/>
        <v>1231003.9519709873</v>
      </c>
      <c r="BO93" s="21">
        <f t="shared" si="108"/>
        <v>34500908829.331902</v>
      </c>
      <c r="BP93" s="21">
        <f t="shared" si="109"/>
        <v>7108053063.4373941</v>
      </c>
      <c r="BQ93" s="21">
        <f t="shared" si="110"/>
        <v>823320.30946666701</v>
      </c>
      <c r="BR93" s="21">
        <f t="shared" si="111"/>
        <v>188274535.88031158</v>
      </c>
      <c r="BS93" s="21">
        <f t="shared" si="112"/>
        <v>58884963.555721201</v>
      </c>
      <c r="BT93" s="21">
        <f t="shared" si="113"/>
        <v>266684.09337925399</v>
      </c>
      <c r="BU93" s="21">
        <f t="shared" si="114"/>
        <v>218734687.62451962</v>
      </c>
      <c r="BV93" s="21">
        <f t="shared" si="115"/>
        <v>63630510.066407882</v>
      </c>
      <c r="BW93" s="21">
        <f t="shared" si="116"/>
        <v>259418.33613367341</v>
      </c>
      <c r="BX93" s="21">
        <f t="shared" si="117"/>
        <v>39980499.665998384</v>
      </c>
      <c r="BY93" s="21">
        <f t="shared" si="118"/>
        <v>10843635.348434154</v>
      </c>
      <c r="BZ93" s="21">
        <f t="shared" si="119"/>
        <v>167290.56945871189</v>
      </c>
    </row>
    <row r="94" spans="1:78">
      <c r="A94">
        <f t="shared" si="122"/>
        <v>0.02</v>
      </c>
      <c r="B94" s="18">
        <f t="shared" si="121"/>
        <v>2108</v>
      </c>
      <c r="C94" s="21">
        <f>IF(MOD($B94,10)=0,VLOOKUP($B94,'[1]R1 Analysis'!$B$45:$X$58,23,FALSE),(VLOOKUP(CEILING($B94,10),$B$6:$R$116,COLUMN()-1,FALSE)-VLOOKUP(FLOOR($B94,10),$B$6:$R$116,COLUMN()-1,FALSE))/10+C93)</f>
        <v>19464606.034940179</v>
      </c>
      <c r="D94" s="21">
        <f>IF(MOD($B94,10)=0,VLOOKUP($B94,'[1]R1 Analysis'!$B$45:$X$58,15,FALSE),(VLOOKUP(CEILING($B94,10),$B$6:$R$116,COLUMN()-1,FALSE)-VLOOKUP(FLOOR($B94,10),$B$6:$R$116,COLUMN()-1,FALSE))/10+D93)</f>
        <v>3041967.3009084878</v>
      </c>
      <c r="E94" s="21">
        <f>IF(MOD($B94,10)=0,VLOOKUP($B94,'[1]R1 Analysis'!$B$45:$X$58,22,FALSE),(VLOOKUP(CEILING($B94,10),$B$6:$R$116,COLUMN()-1,FALSE)-VLOOKUP(FLOOR($B94,10),$B$6:$R$116,COLUMN()-1,FALSE))/10+E93)</f>
        <v>636988.56829629617</v>
      </c>
      <c r="F94" s="21">
        <f>IF(MOD($B94,10)=0,VLOOKUP($B94,'[1]R2 Analysis'!$B$45:$X$58,8,FALSE),(VLOOKUP(CEILING($B94,10),$B$6:$R$116,COLUMN()-1,FALSE)-VLOOKUP(FLOOR($B94,10),$B$6:$R$116,COLUMN()-1,FALSE))/10+F93)</f>
        <v>189635618.70780948</v>
      </c>
      <c r="G94" s="21">
        <f>IF(MOD($B94,10)=0,VLOOKUP($B94,'[1]R2 Analysis'!$B$45:$X$58,15,FALSE),(VLOOKUP(CEILING($B94,10),$B$6:$R$116,COLUMN()-1,FALSE)-VLOOKUP(FLOOR($B94,10),$B$6:$R$116,COLUMN()-1,FALSE))/10+G93)</f>
        <v>5953155.9759534877</v>
      </c>
      <c r="H94" s="21">
        <f>IF(MOD($B94,10)=0,VLOOKUP($B94,'[1]R2 Analysis'!$B$45:$X$58,22,FALSE),(VLOOKUP(CEILING($B94,10),$B$6:$R$116,COLUMN()-1,FALSE)-VLOOKUP(FLOOR($B94,10),$B$6:$R$116,COLUMN()-1,FALSE))/10+H93)</f>
        <v>1224636.1555012341</v>
      </c>
      <c r="I94" s="21">
        <f>IF(MOD($B94,10)=0,VLOOKUP($B94,'[1]R3 Analysis'!$B$45:$X$58,8,FALSE),(VLOOKUP(CEILING($B94,10),$B$6:$R$116,COLUMN()-1,FALSE)-VLOOKUP(FLOOR($B94,10),$B$6:$R$116,COLUMN()-1,FALSE))/10+I93)</f>
        <v>31004463.664567731</v>
      </c>
      <c r="J94" s="21">
        <f>IF(MOD($B94,10)=0,VLOOKUP($B94,'[1]R3 Analysis'!$B$45:$X$58,15,FALSE),(VLOOKUP(CEILING($B94,10),$B$6:$R$116,COLUMN()-1,FALSE)-VLOOKUP(FLOOR($B94,10),$B$6:$R$116,COLUMN()-1,FALSE))/10+J93)</f>
        <v>2145937.9127999987</v>
      </c>
      <c r="K94" s="21">
        <f>IF(MOD($B94,10)=0,VLOOKUP($B94,'[1]R3 Analysis'!$B$45:$X$58,22,FALSE),(VLOOKUP(CEILING($B94,10),$B$6:$R$116,COLUMN()-1,FALSE)-VLOOKUP(FLOOR($B94,10),$B$6:$R$116,COLUMN()-1,FALSE))/10+K93)</f>
        <v>819066.53992973012</v>
      </c>
      <c r="L94" s="21">
        <f>IF(MOD($B94,10)=0,VLOOKUP($B94,'[1]R4 Analysis'!$B$45:$X$58,8,FALSE),(VLOOKUP(CEILING($B94,10),$B$6:$R$116,COLUMN()-1,FALSE)-VLOOKUP(FLOOR($B94,10),$B$6:$R$116,COLUMN()-1,FALSE))/10+L93)</f>
        <v>19409049.71519617</v>
      </c>
      <c r="M94" s="21">
        <f>IF(MOD($B94,10)=0,VLOOKUP($B94,'[1]R4 Analysis'!$B$45:$X$58,15,FALSE),(VLOOKUP(CEILING($B94,10),$B$6:$R$116,COLUMN()-1,FALSE)-VLOOKUP(FLOOR($B94,10),$B$6:$R$116,COLUMN()-1,FALSE))/10+M93)</f>
        <v>723020.87529676768</v>
      </c>
      <c r="N94" s="21">
        <f>IF(MOD($B94,10)=0,VLOOKUP($B94,'[1]R4 Analysis'!$B$45:$X$58,22,FALSE),(VLOOKUP(CEILING($B94,10),$B$6:$R$116,COLUMN()-1,FALSE)-VLOOKUP(FLOOR($B94,10),$B$6:$R$116,COLUMN()-1,FALSE))/10+N93)</f>
        <v>265305.12347333954</v>
      </c>
      <c r="O94" s="21">
        <f>IF(MOD($B94,10)=0,VLOOKUP($B94,'[1]R5 Analysis'!$B$45:$X$58,8,FALSE),(VLOOKUP(CEILING($B94,10),$B$6:$R$116,COLUMN()-1,FALSE)-VLOOKUP(FLOOR($B94,10),$B$6:$R$116,COLUMN()-1,FALSE))/10+O93)</f>
        <v>43366433.995199978</v>
      </c>
      <c r="P94" s="21">
        <f>IF(MOD($B94,10)=0,VLOOKUP($B94,'[1]R5 Analysis'!$B$45:$X$58,15,FALSE),(VLOOKUP(CEILING($B94,10),$B$6:$R$116,COLUMN()-1,FALSE)-VLOOKUP(FLOOR($B94,10),$B$6:$R$116,COLUMN()-1,FALSE))/10+P93)</f>
        <v>621927.37772524136</v>
      </c>
      <c r="Q94" s="21">
        <f>IF(MOD($B94,10)=0,VLOOKUP($B94,'[1]R5 Analysis'!$B$45:$X$58,22,FALSE),(VLOOKUP(CEILING($B94,10),$B$6:$R$116,COLUMN()-1,FALSE)-VLOOKUP(FLOOR($B94,10),$B$6:$R$116,COLUMN()-1,FALSE))/10+Q93)</f>
        <v>258076.61964183667</v>
      </c>
      <c r="R94" s="21">
        <f>IF(MOD($B94,10)=0,VLOOKUP($B94,'[1]R6 Analysis'!$B$45:$X$58,8,FALSE),(VLOOKUP(CEILING($B94,10),$B$6:$R$116,COLUMN()-1,FALSE)-VLOOKUP(FLOOR($B94,10),$B$6:$R$116,COLUMN()-1,FALSE))/10+R93)</f>
        <v>2475228.8783749999</v>
      </c>
      <c r="S94" s="21">
        <f>IF(MOD($B94,10)=0,VLOOKUP($B94,'[1]R6 Analysis'!$B$45:$X$58,15,FALSE),(VLOOKUP(CEILING($B94,10),$B$6:$T$116,COLUMN()-1,FALSE)-VLOOKUP(FLOOR($B94,10),$B$6:$T$116,COLUMN()-1,FALSE))/10+S93)</f>
        <v>302812.7569600002</v>
      </c>
      <c r="T94" s="21">
        <f>IF(MOD($B94,10)=0,VLOOKUP($B94,'[1]R6 Analysis'!$B$45:$X$58,22,FALSE),(VLOOKUP(CEILING($B94,10),$B$6:$T$116,COLUMN()-1,FALSE)-VLOOKUP(FLOOR($B94,10),$B$6:$T$116,COLUMN()-1,FALSE))/10+T93)</f>
        <v>166423.26241247461</v>
      </c>
      <c r="U94" s="21">
        <f t="shared" si="120"/>
        <v>321514719.46498746</v>
      </c>
      <c r="V94" s="10">
        <f>HLOOKUP(V$5,$AC$1:$AF$3,2,FALSE)*INDEX('Pop and Housing Units'!$J$4:$Q$115,MATCH('Relocation Components'!$B94,'Pop and Housing Units'!$Q$4:$Q$115,0),MATCH('Relocation Components'!V$4,'Pop and Housing Units'!$J$4:$Q$4,0))*HLOOKUP(V$4,$V$1:$AA$2,2,FALSE)*'Number of Hazard Events'!C94*HLOOKUP(V$4,Assumptions!$B$2:$H$3,2,FALSE)</f>
        <v>9473219023.6832485</v>
      </c>
      <c r="W94" s="10">
        <f>HLOOKUP(W$5,$AC$1:$AF$3,2,FALSE)*INDEX('Pop and Housing Units'!$J$4:$Q$115,MATCH('Relocation Components'!$B94,'Pop and Housing Units'!$Q$4:$Q$115,0),MATCH('Relocation Components'!W$4,'Pop and Housing Units'!$J$4:$Q$4,0))*HLOOKUP(W$4,$V$1:$AA$2,2,FALSE)*'Number of Hazard Events'!D94*HLOOKUP(W$4,Assumptions!$B$2:$H$3,2,FALSE)</f>
        <v>3015196725.3484507</v>
      </c>
      <c r="X94" s="10">
        <f>HLOOKUP(X$5,$AC$1:$AF$3,2,FALSE)*INDEX('Pop and Housing Units'!$J$4:$Q$115,MATCH('Relocation Components'!$B94,'Pop and Housing Units'!$Q$4:$Q$115,0),MATCH('Relocation Components'!X$4,'Pop and Housing Units'!$J$4:$Q$4,0))*HLOOKUP(X$4,$V$1:$AA$2,2,FALSE)*'Number of Hazard Events'!E94*HLOOKUP(X$4,Assumptions!$B$2:$H$3,2,FALSE)</f>
        <v>0</v>
      </c>
      <c r="Y94" s="10">
        <f>HLOOKUP(Y$5,$AC$1:$AF$3,2,FALSE)*INDEX('Pop and Housing Units'!$J$4:$Q$115,MATCH('Relocation Components'!$B94,'Pop and Housing Units'!$Q$4:$Q$115,0),MATCH('Relocation Components'!Y$4,'Pop and Housing Units'!$J$4:$Q$4,0))*HLOOKUP(Y$4,$V$1:$AA$2,2,FALSE)*'Number of Hazard Events'!F94*HLOOKUP(Y$4,Assumptions!$B$2:$H$3,2,FALSE)</f>
        <v>10268927458.971714</v>
      </c>
      <c r="Z94" s="10">
        <f>HLOOKUP(Z$5,$AC$1:$AF$3,2,FALSE)*INDEX('Pop and Housing Units'!$J$4:$Q$115,MATCH('Relocation Components'!$B94,'Pop and Housing Units'!$Q$4:$Q$115,0),MATCH('Relocation Components'!Z$4,'Pop and Housing Units'!$J$4:$Q$4,0))*HLOOKUP(Z$4,$V$1:$AA$2,2,FALSE)*'Number of Hazard Events'!G94*HLOOKUP(Z$4,Assumptions!$B$2:$H$3,2,FALSE)</f>
        <v>2980377967.6435833</v>
      </c>
      <c r="AA94" s="10">
        <f>HLOOKUP(AA$5,$AC$1:$AF$3,2,FALSE)*INDEX('Pop and Housing Units'!$J$4:$Q$115,MATCH('Relocation Components'!$B94,'Pop and Housing Units'!$Q$4:$Q$115,0),MATCH('Relocation Components'!AA$4,'Pop and Housing Units'!$J$4:$Q$4,0))*HLOOKUP(AA$4,$V$1:$AA$2,2,FALSE)*'Number of Hazard Events'!H94*HLOOKUP(AA$4,Assumptions!$B$2:$H$3,2,FALSE)</f>
        <v>0</v>
      </c>
      <c r="AB94" s="10">
        <f>HLOOKUP(AB$5,$AC$1:$AF$3,2,FALSE)*INDEX('Pop and Housing Units'!$J$4:$Q$115,MATCH('Relocation Components'!$B94,'Pop and Housing Units'!$Q$4:$Q$115,0),MATCH('Relocation Components'!AB$4,'Pop and Housing Units'!$J$4:$Q$4,0))*HLOOKUP(AB$4,$V$1:$AA$2,2,FALSE)*'Number of Hazard Events'!I94*HLOOKUP(AB$4,Assumptions!$B$2:$H$3,2,FALSE)</f>
        <v>24766062267.06308</v>
      </c>
      <c r="AC94" s="10">
        <f>HLOOKUP(AC$5,$AC$1:$AF$3,2,FALSE)*INDEX('Pop and Housing Units'!$J$4:$Q$115,MATCH('Relocation Components'!$B94,'Pop and Housing Units'!$Q$4:$Q$115,0),MATCH('Relocation Components'!AC$4,'Pop and Housing Units'!$J$4:$Q$4,0))*HLOOKUP(AC$4,$V$1:$AA$2,2,FALSE)*'Number of Hazard Events'!J94*HLOOKUP(AC$4,Assumptions!$B$2:$H$3,2,FALSE)</f>
        <v>5105407764.1125393</v>
      </c>
      <c r="AD94" s="10">
        <f>HLOOKUP(AD$5,$AC$1:$AF$3,2,FALSE)*INDEX('Pop and Housing Units'!$J$4:$Q$115,MATCH('Relocation Components'!$B94,'Pop and Housing Units'!$Q$4:$Q$115,0),MATCH('Relocation Components'!AD$4,'Pop and Housing Units'!$J$4:$Q$4,0))*HLOOKUP(AD$4,$V$1:$AA$2,2,FALSE)*'Number of Hazard Events'!K94*HLOOKUP(AD$4,Assumptions!$B$2:$H$3,2,FALSE)</f>
        <v>0</v>
      </c>
      <c r="AE94" s="10">
        <f>HLOOKUP(AE$5,$AC$1:$AF$3,2,FALSE)*INDEX('Pop and Housing Units'!$J$4:$Q$115,MATCH('Relocation Components'!$B94,'Pop and Housing Units'!$Q$4:$Q$115,0),MATCH('Relocation Components'!AE$4,'Pop and Housing Units'!$J$4:$Q$4,0))*HLOOKUP(AE$4,$V$1:$AA$2,2,FALSE)*'Number of Hazard Events'!L94*HLOOKUP(AE$4,Assumptions!$B$2:$H$3,2,FALSE)</f>
        <v>116360445.73321536</v>
      </c>
      <c r="AF94" s="10">
        <f>HLOOKUP(AF$5,$AC$1:$AF$3,2,FALSE)*INDEX('Pop and Housing Units'!$J$4:$Q$115,MATCH('Relocation Components'!$B94,'Pop and Housing Units'!$Q$4:$Q$115,0),MATCH('Relocation Components'!AF$4,'Pop and Housing Units'!$J$4:$Q$4,0))*HLOOKUP(AF$4,$V$1:$AA$2,2,FALSE)*'Number of Hazard Events'!M94*HLOOKUP(AF$4,Assumptions!$B$2:$H$3,2,FALSE)</f>
        <v>40100129.916550294</v>
      </c>
      <c r="AG94" s="10">
        <f>HLOOKUP(AG$5,$AC$1:$AF$3,2,FALSE)*INDEX('Pop and Housing Units'!$J$4:$Q$115,MATCH('Relocation Components'!$B94,'Pop and Housing Units'!$Q$4:$Q$115,0),MATCH('Relocation Components'!AG$4,'Pop and Housing Units'!$J$4:$Q$4,0))*HLOOKUP(AG$4,$V$1:$AA$2,2,FALSE)*'Number of Hazard Events'!N94*HLOOKUP(AG$4,Assumptions!$B$2:$H$3,2,FALSE)</f>
        <v>0</v>
      </c>
      <c r="AH94" s="10">
        <f>HLOOKUP(AH$5,$AC$1:$AF$3,2,FALSE)*INDEX('Pop and Housing Units'!$J$4:$Q$115,MATCH('Relocation Components'!$B94,'Pop and Housing Units'!$Q$4:$Q$115,0),MATCH('Relocation Components'!AH$4,'Pop and Housing Units'!$J$4:$Q$4,0))*HLOOKUP(AH$4,$V$1:$AA$2,2,FALSE)*'Number of Hazard Events'!O94*HLOOKUP(AH$4,Assumptions!$B$2:$H$3,2,FALSE)</f>
        <v>120789048.91957858</v>
      </c>
      <c r="AI94" s="10">
        <f>HLOOKUP(AI$5,$AC$1:$AF$3,2,FALSE)*INDEX('Pop and Housing Units'!$J$4:$Q$115,MATCH('Relocation Components'!$B94,'Pop and Housing Units'!$Q$4:$Q$115,0),MATCH('Relocation Components'!AI$4,'Pop and Housing Units'!$J$4:$Q$4,0))*HLOOKUP(AI$4,$V$1:$AA$2,2,FALSE)*'Number of Hazard Events'!P94*HLOOKUP(AI$4,Assumptions!$B$2:$H$3,2,FALSE)</f>
        <v>43452972.194046907</v>
      </c>
      <c r="AJ94" s="10">
        <f>HLOOKUP(AJ$5,$AC$1:$AF$3,2,FALSE)*INDEX('Pop and Housing Units'!$J$4:$Q$115,MATCH('Relocation Components'!$B94,'Pop and Housing Units'!$Q$4:$Q$115,0),MATCH('Relocation Components'!AJ$4,'Pop and Housing Units'!$J$4:$Q$4,0))*HLOOKUP(AJ$4,$V$1:$AA$2,2,FALSE)*'Number of Hazard Events'!Q94*HLOOKUP(AJ$4,Assumptions!$B$2:$H$3,2,FALSE)</f>
        <v>0</v>
      </c>
      <c r="AK94" s="10">
        <f>HLOOKUP(AK$5,$AC$1:$AF$3,2,FALSE)*INDEX('Pop and Housing Units'!$J$4:$Q$115,MATCH('Relocation Components'!$B94,'Pop and Housing Units'!$Q$4:$Q$115,0),MATCH('Relocation Components'!AK$4,'Pop and Housing Units'!$J$4:$Q$4,0))*HLOOKUP(AK$4,$V$1:$AA$2,2,FALSE)*'Number of Hazard Events'!R94*HLOOKUP(AK$4,Assumptions!$B$2:$H$3,2,FALSE)</f>
        <v>25991537.917176589</v>
      </c>
      <c r="AL94" s="10">
        <f>HLOOKUP(AL$5,$AC$1:$AF$3,2,FALSE)*INDEX('Pop and Housing Units'!$J$4:$Q$115,MATCH('Relocation Components'!$B94,'Pop and Housing Units'!$Q$4:$Q$115,0),MATCH('Relocation Components'!AL$4,'Pop and Housing Units'!$J$4:$Q$4,0))*HLOOKUP(AL$4,$V$1:$AA$2,2,FALSE)*'Number of Hazard Events'!S94*HLOOKUP(AL$4,Assumptions!$B$2:$H$3,2,FALSE)</f>
        <v>7302502.901897653</v>
      </c>
      <c r="AM94" s="10">
        <f>HLOOKUP(AM$5,$AC$1:$AF$3,2,FALSE)*INDEX('Pop and Housing Units'!$J$4:$Q$115,MATCH('Relocation Components'!$B94,'Pop and Housing Units'!$Q$4:$Q$115,0),MATCH('Relocation Components'!AM$4,'Pop and Housing Units'!$J$4:$Q$4,0))*HLOOKUP(AM$4,$V$1:$AA$2,2,FALSE)*'Number of Hazard Events'!T94*HLOOKUP(AM$4,Assumptions!$B$2:$H$3,2,FALSE)</f>
        <v>0</v>
      </c>
      <c r="AN94" s="21">
        <f t="shared" si="82"/>
        <v>55963187844.405083</v>
      </c>
      <c r="AO94" s="21">
        <f t="shared" si="83"/>
        <v>4262948560.6574621</v>
      </c>
      <c r="AP94" s="21">
        <f t="shared" si="84"/>
        <v>1356838526.4068029</v>
      </c>
      <c r="AQ94" s="21">
        <f t="shared" si="85"/>
        <v>0</v>
      </c>
      <c r="AR94" s="21">
        <f t="shared" si="86"/>
        <v>4621017356.5372715</v>
      </c>
      <c r="AS94" s="21">
        <f t="shared" si="87"/>
        <v>1341170085.4396126</v>
      </c>
      <c r="AT94" s="21">
        <f t="shared" si="88"/>
        <v>0</v>
      </c>
      <c r="AU94" s="21">
        <f t="shared" si="89"/>
        <v>11144728020.178387</v>
      </c>
      <c r="AV94" s="21">
        <f t="shared" si="90"/>
        <v>2297433493.8506427</v>
      </c>
      <c r="AW94" s="21">
        <f t="shared" si="91"/>
        <v>0</v>
      </c>
      <c r="AX94" s="21">
        <f t="shared" si="92"/>
        <v>52362200.579946913</v>
      </c>
      <c r="AY94" s="21">
        <f t="shared" si="93"/>
        <v>18045058.462447632</v>
      </c>
      <c r="AZ94" s="21">
        <f t="shared" si="94"/>
        <v>0</v>
      </c>
      <c r="BA94" s="21">
        <f t="shared" si="95"/>
        <v>54355072.013810366</v>
      </c>
      <c r="BB94" s="21">
        <f t="shared" si="96"/>
        <v>19553837.487321109</v>
      </c>
      <c r="BC94" s="21">
        <f t="shared" si="97"/>
        <v>0</v>
      </c>
      <c r="BD94" s="21">
        <f t="shared" si="98"/>
        <v>11696192.062729465</v>
      </c>
      <c r="BE94" s="21">
        <f t="shared" si="99"/>
        <v>3286126.3058539438</v>
      </c>
      <c r="BF94" s="21">
        <f t="shared" si="100"/>
        <v>0</v>
      </c>
      <c r="BG94" s="21">
        <f t="shared" si="101"/>
        <v>25183434529.982288</v>
      </c>
      <c r="BI94" s="21">
        <f t="shared" si="102"/>
        <v>13755632190.37565</v>
      </c>
      <c r="BJ94" s="21">
        <f t="shared" si="103"/>
        <v>4375077219.0561619</v>
      </c>
      <c r="BK94" s="21">
        <f t="shared" si="104"/>
        <v>636988.56829629617</v>
      </c>
      <c r="BL94" s="21">
        <f t="shared" si="105"/>
        <v>15079580434.216795</v>
      </c>
      <c r="BM94" s="21">
        <f t="shared" si="106"/>
        <v>4327501209.0591488</v>
      </c>
      <c r="BN94" s="21">
        <f t="shared" si="107"/>
        <v>1224636.1555012341</v>
      </c>
      <c r="BO94" s="21">
        <f t="shared" si="108"/>
        <v>35941794750.906036</v>
      </c>
      <c r="BP94" s="21">
        <f t="shared" si="109"/>
        <v>7404987195.8759823</v>
      </c>
      <c r="BQ94" s="21">
        <f t="shared" si="110"/>
        <v>819066.53992973012</v>
      </c>
      <c r="BR94" s="21">
        <f t="shared" si="111"/>
        <v>188131696.02835843</v>
      </c>
      <c r="BS94" s="21">
        <f t="shared" si="112"/>
        <v>58868209.254294686</v>
      </c>
      <c r="BT94" s="21">
        <f t="shared" si="113"/>
        <v>265305.12347333954</v>
      </c>
      <c r="BU94" s="21">
        <f t="shared" si="114"/>
        <v>218510554.92858893</v>
      </c>
      <c r="BV94" s="21">
        <f t="shared" si="115"/>
        <v>63628737.059093259</v>
      </c>
      <c r="BW94" s="21">
        <f t="shared" si="116"/>
        <v>258076.61964183667</v>
      </c>
      <c r="BX94" s="21">
        <f t="shared" si="117"/>
        <v>40162958.858281054</v>
      </c>
      <c r="BY94" s="21">
        <f t="shared" si="118"/>
        <v>10891441.964711597</v>
      </c>
      <c r="BZ94" s="21">
        <f t="shared" si="119"/>
        <v>166423.26241247461</v>
      </c>
    </row>
    <row r="95" spans="1:78">
      <c r="A95">
        <f t="shared" si="122"/>
        <v>0.02</v>
      </c>
      <c r="B95" s="18">
        <f t="shared" si="121"/>
        <v>2109</v>
      </c>
      <c r="C95" s="21">
        <f>IF(MOD($B95,10)=0,VLOOKUP($B95,'[1]R1 Analysis'!$B$45:$X$58,23,FALSE),(VLOOKUP(CEILING($B95,10),$B$6:$R$116,COLUMN()-1,FALSE)-VLOOKUP(FLOOR($B95,10),$B$6:$R$116,COLUMN()-1,FALSE))/10+C94)</f>
        <v>19363971.82393647</v>
      </c>
      <c r="D95" s="21">
        <f>IF(MOD($B95,10)=0,VLOOKUP($B95,'[1]R1 Analysis'!$B$45:$X$58,15,FALSE),(VLOOKUP(CEILING($B95,10),$B$6:$R$116,COLUMN()-1,FALSE)-VLOOKUP(FLOOR($B95,10),$B$6:$R$116,COLUMN()-1,FALSE))/10+D94)</f>
        <v>3026044.7402606616</v>
      </c>
      <c r="E95" s="21">
        <f>IF(MOD($B95,10)=0,VLOOKUP($B95,'[1]R1 Analysis'!$B$45:$X$58,22,FALSE),(VLOOKUP(CEILING($B95,10),$B$6:$R$116,COLUMN()-1,FALSE)-VLOOKUP(FLOOR($B95,10),$B$6:$R$116,COLUMN()-1,FALSE))/10+E94)</f>
        <v>633678.52530041139</v>
      </c>
      <c r="F95" s="21">
        <f>IF(MOD($B95,10)=0,VLOOKUP($B95,'[1]R2 Analysis'!$B$45:$X$58,8,FALSE),(VLOOKUP(CEILING($B95,10),$B$6:$R$116,COLUMN()-1,FALSE)-VLOOKUP(FLOOR($B95,10),$B$6:$R$116,COLUMN()-1,FALSE))/10+F94)</f>
        <v>188655227.76914281</v>
      </c>
      <c r="G95" s="21">
        <f>IF(MOD($B95,10)=0,VLOOKUP($B95,'[1]R2 Analysis'!$B$45:$X$58,15,FALSE),(VLOOKUP(CEILING($B95,10),$B$6:$R$116,COLUMN()-1,FALSE)-VLOOKUP(FLOOR($B95,10),$B$6:$R$116,COLUMN()-1,FALSE))/10+G94)</f>
        <v>5922100.6422790689</v>
      </c>
      <c r="H95" s="21">
        <f>IF(MOD($B95,10)=0,VLOOKUP($B95,'[1]R2 Analysis'!$B$45:$X$58,22,FALSE),(VLOOKUP(CEILING($B95,10),$B$6:$R$116,COLUMN()-1,FALSE)-VLOOKUP(FLOOR($B95,10),$B$6:$R$116,COLUMN()-1,FALSE))/10+H94)</f>
        <v>1218268.359031481</v>
      </c>
      <c r="I95" s="21">
        <f>IF(MOD($B95,10)=0,VLOOKUP($B95,'[1]R3 Analysis'!$B$45:$X$58,8,FALSE),(VLOOKUP(CEILING($B95,10),$B$6:$R$116,COLUMN()-1,FALSE)-VLOOKUP(FLOOR($B95,10),$B$6:$R$116,COLUMN()-1,FALSE))/10+I94)</f>
        <v>30843553.49692902</v>
      </c>
      <c r="J95" s="21">
        <f>IF(MOD($B95,10)=0,VLOOKUP($B95,'[1]R3 Analysis'!$B$45:$X$58,15,FALSE),(VLOOKUP(CEILING($B95,10),$B$6:$R$116,COLUMN()-1,FALSE)-VLOOKUP(FLOOR($B95,10),$B$6:$R$116,COLUMN()-1,FALSE))/10+J94)</f>
        <v>2134764.3503999985</v>
      </c>
      <c r="K95" s="21">
        <f>IF(MOD($B95,10)=0,VLOOKUP($B95,'[1]R3 Analysis'!$B$45:$X$58,22,FALSE),(VLOOKUP(CEILING($B95,10),$B$6:$R$116,COLUMN()-1,FALSE)-VLOOKUP(FLOOR($B95,10),$B$6:$R$116,COLUMN()-1,FALSE))/10+K94)</f>
        <v>814812.77039279323</v>
      </c>
      <c r="L95" s="21">
        <f>IF(MOD($B95,10)=0,VLOOKUP($B95,'[1]R4 Analysis'!$B$45:$X$58,8,FALSE),(VLOOKUP(CEILING($B95,10),$B$6:$R$116,COLUMN()-1,FALSE)-VLOOKUP(FLOOR($B95,10),$B$6:$R$116,COLUMN()-1,FALSE))/10+L94)</f>
        <v>19308459.87215098</v>
      </c>
      <c r="M95" s="21">
        <f>IF(MOD($B95,10)=0,VLOOKUP($B95,'[1]R4 Analysis'!$B$45:$X$58,15,FALSE),(VLOOKUP(CEILING($B95,10),$B$6:$R$116,COLUMN()-1,FALSE)-VLOOKUP(FLOOR($B95,10),$B$6:$R$116,COLUMN()-1,FALSE))/10+M94)</f>
        <v>719292.89599131315</v>
      </c>
      <c r="N95" s="21">
        <f>IF(MOD($B95,10)=0,VLOOKUP($B95,'[1]R4 Analysis'!$B$45:$X$58,22,FALSE),(VLOOKUP(CEILING($B95,10),$B$6:$R$116,COLUMN()-1,FALSE)-VLOOKUP(FLOOR($B95,10),$B$6:$R$116,COLUMN()-1,FALSE))/10+N94)</f>
        <v>263926.15356742509</v>
      </c>
      <c r="O95" s="21">
        <f>IF(MOD($B95,10)=0,VLOOKUP($B95,'[1]R5 Analysis'!$B$45:$X$58,8,FALSE),(VLOOKUP(CEILING($B95,10),$B$6:$R$116,COLUMN()-1,FALSE)-VLOOKUP(FLOOR($B95,10),$B$6:$R$116,COLUMN()-1,FALSE))/10+O94)</f>
        <v>43140567.151474975</v>
      </c>
      <c r="P95" s="21">
        <f>IF(MOD($B95,10)=0,VLOOKUP($B95,'[1]R5 Analysis'!$B$45:$X$58,15,FALSE),(VLOOKUP(CEILING($B95,10),$B$6:$R$116,COLUMN()-1,FALSE)-VLOOKUP(FLOOR($B95,10),$B$6:$R$116,COLUMN()-1,FALSE))/10+P94)</f>
        <v>618696.44857848273</v>
      </c>
      <c r="Q95" s="21">
        <f>IF(MOD($B95,10)=0,VLOOKUP($B95,'[1]R5 Analysis'!$B$45:$X$58,22,FALSE),(VLOOKUP(CEILING($B95,10),$B$6:$R$116,COLUMN()-1,FALSE)-VLOOKUP(FLOOR($B95,10),$B$6:$R$116,COLUMN()-1,FALSE))/10+Q94)</f>
        <v>256734.90314999994</v>
      </c>
      <c r="R95" s="21">
        <f>IF(MOD($B95,10)=0,VLOOKUP($B95,'[1]R6 Analysis'!$B$45:$X$58,8,FALSE),(VLOOKUP(CEILING($B95,10),$B$6:$R$116,COLUMN()-1,FALSE)-VLOOKUP(FLOOR($B95,10),$B$6:$R$116,COLUMN()-1,FALSE))/10+R94)</f>
        <v>2463385.6779999998</v>
      </c>
      <c r="S95" s="21">
        <f>IF(MOD($B95,10)=0,VLOOKUP($B95,'[1]R6 Analysis'!$B$45:$X$58,15,FALSE),(VLOOKUP(CEILING($B95,10),$B$6:$T$116,COLUMN()-1,FALSE)-VLOOKUP(FLOOR($B95,10),$B$6:$T$116,COLUMN()-1,FALSE))/10+S94)</f>
        <v>301214.12013000023</v>
      </c>
      <c r="T95" s="21">
        <f>IF(MOD($B95,10)=0,VLOOKUP($B95,'[1]R6 Analysis'!$B$45:$X$58,22,FALSE),(VLOOKUP(CEILING($B95,10),$B$6:$T$116,COLUMN()-1,FALSE)-VLOOKUP(FLOOR($B95,10),$B$6:$T$116,COLUMN()-1,FALSE))/10+T94)</f>
        <v>165555.95536623732</v>
      </c>
      <c r="U95" s="21">
        <f t="shared" si="120"/>
        <v>319850255.65608209</v>
      </c>
      <c r="V95" s="10">
        <f>HLOOKUP(V$5,$AC$1:$AF$3,2,FALSE)*INDEX('Pop and Housing Units'!$J$4:$Q$115,MATCH('Relocation Components'!$B95,'Pop and Housing Units'!$Q$4:$Q$115,0),MATCH('Relocation Components'!V$4,'Pop and Housing Units'!$J$4:$Q$4,0))*HLOOKUP(V$4,$V$1:$AA$2,2,FALSE)*'Number of Hazard Events'!C95*HLOOKUP(V$4,Assumptions!$B$2:$H$3,2,FALSE)</f>
        <v>9870837109.5045872</v>
      </c>
      <c r="W95" s="10">
        <f>HLOOKUP(W$5,$AC$1:$AF$3,2,FALSE)*INDEX('Pop and Housing Units'!$J$4:$Q$115,MATCH('Relocation Components'!$B95,'Pop and Housing Units'!$Q$4:$Q$115,0),MATCH('Relocation Components'!W$4,'Pop and Housing Units'!$J$4:$Q$4,0))*HLOOKUP(W$4,$V$1:$AA$2,2,FALSE)*'Number of Hazard Events'!D95*HLOOKUP(W$4,Assumptions!$B$2:$H$3,2,FALSE)</f>
        <v>3141508046.5735922</v>
      </c>
      <c r="X95" s="10">
        <f>HLOOKUP(X$5,$AC$1:$AF$3,2,FALSE)*INDEX('Pop and Housing Units'!$J$4:$Q$115,MATCH('Relocation Components'!$B95,'Pop and Housing Units'!$Q$4:$Q$115,0),MATCH('Relocation Components'!X$4,'Pop and Housing Units'!$J$4:$Q$4,0))*HLOOKUP(X$4,$V$1:$AA$2,2,FALSE)*'Number of Hazard Events'!E95*HLOOKUP(X$4,Assumptions!$B$2:$H$3,2,FALSE)</f>
        <v>0</v>
      </c>
      <c r="Y95" s="10">
        <f>HLOOKUP(Y$5,$AC$1:$AF$3,2,FALSE)*INDEX('Pop and Housing Units'!$J$4:$Q$115,MATCH('Relocation Components'!$B95,'Pop and Housing Units'!$Q$4:$Q$115,0),MATCH('Relocation Components'!Y$4,'Pop and Housing Units'!$J$4:$Q$4,0))*HLOOKUP(Y$4,$V$1:$AA$2,2,FALSE)*'Number of Hazard Events'!F95*HLOOKUP(Y$4,Assumptions!$B$2:$H$3,2,FALSE)</f>
        <v>10689872209.586792</v>
      </c>
      <c r="Z95" s="10">
        <f>HLOOKUP(Z$5,$AC$1:$AF$3,2,FALSE)*INDEX('Pop and Housing Units'!$J$4:$Q$115,MATCH('Relocation Components'!$B95,'Pop and Housing Units'!$Q$4:$Q$115,0),MATCH('Relocation Components'!Z$4,'Pop and Housing Units'!$J$4:$Q$4,0))*HLOOKUP(Z$4,$V$1:$AA$2,2,FALSE)*'Number of Hazard Events'!G95*HLOOKUP(Z$4,Assumptions!$B$2:$H$3,2,FALSE)</f>
        <v>3102404078.3464875</v>
      </c>
      <c r="AA95" s="10">
        <f>HLOOKUP(AA$5,$AC$1:$AF$3,2,FALSE)*INDEX('Pop and Housing Units'!$J$4:$Q$115,MATCH('Relocation Components'!$B95,'Pop and Housing Units'!$Q$4:$Q$115,0),MATCH('Relocation Components'!AA$4,'Pop and Housing Units'!$J$4:$Q$4,0))*HLOOKUP(AA$4,$V$1:$AA$2,2,FALSE)*'Number of Hazard Events'!H95*HLOOKUP(AA$4,Assumptions!$B$2:$H$3,2,FALSE)</f>
        <v>0</v>
      </c>
      <c r="AB95" s="10">
        <f>HLOOKUP(AB$5,$AC$1:$AF$3,2,FALSE)*INDEX('Pop and Housing Units'!$J$4:$Q$115,MATCH('Relocation Components'!$B95,'Pop and Housing Units'!$Q$4:$Q$115,0),MATCH('Relocation Components'!AB$4,'Pop and Housing Units'!$J$4:$Q$4,0))*HLOOKUP(AB$4,$V$1:$AA$2,2,FALSE)*'Number of Hazard Events'!I95*HLOOKUP(AB$4,Assumptions!$B$2:$H$3,2,FALSE)</f>
        <v>25803836444.194366</v>
      </c>
      <c r="AC95" s="10">
        <f>HLOOKUP(AC$5,$AC$1:$AF$3,2,FALSE)*INDEX('Pop and Housing Units'!$J$4:$Q$115,MATCH('Relocation Components'!$B95,'Pop and Housing Units'!$Q$4:$Q$115,0),MATCH('Relocation Components'!AC$4,'Pop and Housing Units'!$J$4:$Q$4,0))*HLOOKUP(AC$4,$V$1:$AA$2,2,FALSE)*'Number of Hazard Events'!J95*HLOOKUP(AC$4,Assumptions!$B$2:$H$3,2,FALSE)</f>
        <v>5319249471.4105139</v>
      </c>
      <c r="AD95" s="10">
        <f>HLOOKUP(AD$5,$AC$1:$AF$3,2,FALSE)*INDEX('Pop and Housing Units'!$J$4:$Q$115,MATCH('Relocation Components'!$B95,'Pop and Housing Units'!$Q$4:$Q$115,0),MATCH('Relocation Components'!AD$4,'Pop and Housing Units'!$J$4:$Q$4,0))*HLOOKUP(AD$4,$V$1:$AA$2,2,FALSE)*'Number of Hazard Events'!K95*HLOOKUP(AD$4,Assumptions!$B$2:$H$3,2,FALSE)</f>
        <v>0</v>
      </c>
      <c r="AE95" s="10">
        <f>HLOOKUP(AE$5,$AC$1:$AF$3,2,FALSE)*INDEX('Pop and Housing Units'!$J$4:$Q$115,MATCH('Relocation Components'!$B95,'Pop and Housing Units'!$Q$4:$Q$115,0),MATCH('Relocation Components'!AE$4,'Pop and Housing Units'!$J$4:$Q$4,0))*HLOOKUP(AE$4,$V$1:$AA$2,2,FALSE)*'Number of Hazard Events'!L95*HLOOKUP(AE$4,Assumptions!$B$2:$H$3,2,FALSE)</f>
        <v>116325389.69680528</v>
      </c>
      <c r="AF95" s="10">
        <f>HLOOKUP(AF$5,$AC$1:$AF$3,2,FALSE)*INDEX('Pop and Housing Units'!$J$4:$Q$115,MATCH('Relocation Components'!$B95,'Pop and Housing Units'!$Q$4:$Q$115,0),MATCH('Relocation Components'!AF$4,'Pop and Housing Units'!$J$4:$Q$4,0))*HLOOKUP(AF$4,$V$1:$AA$2,2,FALSE)*'Number of Hazard Events'!M95*HLOOKUP(AF$4,Assumptions!$B$2:$H$3,2,FALSE)</f>
        <v>40089117.183528095</v>
      </c>
      <c r="AG95" s="10">
        <f>HLOOKUP(AG$5,$AC$1:$AF$3,2,FALSE)*INDEX('Pop and Housing Units'!$J$4:$Q$115,MATCH('Relocation Components'!$B95,'Pop and Housing Units'!$Q$4:$Q$115,0),MATCH('Relocation Components'!AG$4,'Pop and Housing Units'!$J$4:$Q$4,0))*HLOOKUP(AG$4,$V$1:$AA$2,2,FALSE)*'Number of Hazard Events'!N95*HLOOKUP(AG$4,Assumptions!$B$2:$H$3,2,FALSE)</f>
        <v>0</v>
      </c>
      <c r="AH95" s="10">
        <f>HLOOKUP(AH$5,$AC$1:$AF$3,2,FALSE)*INDEX('Pop and Housing Units'!$J$4:$Q$115,MATCH('Relocation Components'!$B95,'Pop and Housing Units'!$Q$4:$Q$115,0),MATCH('Relocation Components'!AH$4,'Pop and Housing Units'!$J$4:$Q$4,0))*HLOOKUP(AH$4,$V$1:$AA$2,2,FALSE)*'Number of Hazard Events'!O95*HLOOKUP(AH$4,Assumptions!$B$2:$H$3,2,FALSE)</f>
        <v>120783713.21939036</v>
      </c>
      <c r="AI95" s="10">
        <f>HLOOKUP(AI$5,$AC$1:$AF$3,2,FALSE)*INDEX('Pop and Housing Units'!$J$4:$Q$115,MATCH('Relocation Components'!$B95,'Pop and Housing Units'!$Q$4:$Q$115,0),MATCH('Relocation Components'!AI$4,'Pop and Housing Units'!$J$4:$Q$4,0))*HLOOKUP(AI$4,$V$1:$AA$2,2,FALSE)*'Number of Hazard Events'!P95*HLOOKUP(AI$4,Assumptions!$B$2:$H$3,2,FALSE)</f>
        <v>43451633.942583859</v>
      </c>
      <c r="AJ95" s="10">
        <f>HLOOKUP(AJ$5,$AC$1:$AF$3,2,FALSE)*INDEX('Pop and Housing Units'!$J$4:$Q$115,MATCH('Relocation Components'!$B95,'Pop and Housing Units'!$Q$4:$Q$115,0),MATCH('Relocation Components'!AJ$4,'Pop and Housing Units'!$J$4:$Q$4,0))*HLOOKUP(AJ$4,$V$1:$AA$2,2,FALSE)*'Number of Hazard Events'!Q95*HLOOKUP(AJ$4,Assumptions!$B$2:$H$3,2,FALSE)</f>
        <v>0</v>
      </c>
      <c r="AK95" s="10">
        <f>HLOOKUP(AK$5,$AC$1:$AF$3,2,FALSE)*INDEX('Pop and Housing Units'!$J$4:$Q$115,MATCH('Relocation Components'!$B95,'Pop and Housing Units'!$Q$4:$Q$115,0),MATCH('Relocation Components'!AK$4,'Pop and Housing Units'!$J$4:$Q$4,0))*HLOOKUP(AK$4,$V$1:$AA$2,2,FALSE)*'Number of Hazard Events'!R95*HLOOKUP(AK$4,Assumptions!$B$2:$H$3,2,FALSE)</f>
        <v>26125627.6373391</v>
      </c>
      <c r="AL95" s="10">
        <f>HLOOKUP(AL$5,$AC$1:$AF$3,2,FALSE)*INDEX('Pop and Housing Units'!$J$4:$Q$115,MATCH('Relocation Components'!$B95,'Pop and Housing Units'!$Q$4:$Q$115,0),MATCH('Relocation Components'!AL$4,'Pop and Housing Units'!$J$4:$Q$4,0))*HLOOKUP(AL$4,$V$1:$AA$2,2,FALSE)*'Number of Hazard Events'!S95*HLOOKUP(AL$4,Assumptions!$B$2:$H$3,2,FALSE)</f>
        <v>7336528.4148893114</v>
      </c>
      <c r="AM95" s="10">
        <f>HLOOKUP(AM$5,$AC$1:$AF$3,2,FALSE)*INDEX('Pop and Housing Units'!$J$4:$Q$115,MATCH('Relocation Components'!$B95,'Pop and Housing Units'!$Q$4:$Q$115,0),MATCH('Relocation Components'!AM$4,'Pop and Housing Units'!$J$4:$Q$4,0))*HLOOKUP(AM$4,$V$1:$AA$2,2,FALSE)*'Number of Hazard Events'!T95*HLOOKUP(AM$4,Assumptions!$B$2:$H$3,2,FALSE)</f>
        <v>0</v>
      </c>
      <c r="AN95" s="21">
        <f t="shared" si="82"/>
        <v>58281819369.710869</v>
      </c>
      <c r="AO95" s="21">
        <f t="shared" si="83"/>
        <v>4441876699.2770643</v>
      </c>
      <c r="AP95" s="21">
        <f t="shared" si="84"/>
        <v>1413678620.9581165</v>
      </c>
      <c r="AQ95" s="21">
        <f t="shared" si="85"/>
        <v>0</v>
      </c>
      <c r="AR95" s="21">
        <f t="shared" si="86"/>
        <v>4810442494.3140564</v>
      </c>
      <c r="AS95" s="21">
        <f t="shared" si="87"/>
        <v>1396081835.2559195</v>
      </c>
      <c r="AT95" s="21">
        <f t="shared" si="88"/>
        <v>0</v>
      </c>
      <c r="AU95" s="21">
        <f t="shared" si="89"/>
        <v>11611726399.887465</v>
      </c>
      <c r="AV95" s="21">
        <f t="shared" si="90"/>
        <v>2393662262.1347313</v>
      </c>
      <c r="AW95" s="21">
        <f t="shared" si="91"/>
        <v>0</v>
      </c>
      <c r="AX95" s="21">
        <f t="shared" si="92"/>
        <v>52346425.363562375</v>
      </c>
      <c r="AY95" s="21">
        <f t="shared" si="93"/>
        <v>18040102.732587643</v>
      </c>
      <c r="AZ95" s="21">
        <f t="shared" si="94"/>
        <v>0</v>
      </c>
      <c r="BA95" s="21">
        <f t="shared" si="95"/>
        <v>54352670.948725663</v>
      </c>
      <c r="BB95" s="21">
        <f t="shared" si="96"/>
        <v>19553235.274162736</v>
      </c>
      <c r="BC95" s="21">
        <f t="shared" si="97"/>
        <v>0</v>
      </c>
      <c r="BD95" s="21">
        <f t="shared" si="98"/>
        <v>11756532.436802596</v>
      </c>
      <c r="BE95" s="21">
        <f t="shared" si="99"/>
        <v>3301437.78670019</v>
      </c>
      <c r="BF95" s="21">
        <f t="shared" si="100"/>
        <v>0</v>
      </c>
      <c r="BG95" s="21">
        <f t="shared" si="101"/>
        <v>26226818716.369892</v>
      </c>
      <c r="BI95" s="21">
        <f t="shared" si="102"/>
        <v>14332077780.605587</v>
      </c>
      <c r="BJ95" s="21">
        <f t="shared" si="103"/>
        <v>4558212712.2719698</v>
      </c>
      <c r="BK95" s="21">
        <f t="shared" si="104"/>
        <v>633678.52530041139</v>
      </c>
      <c r="BL95" s="21">
        <f t="shared" si="105"/>
        <v>15688969931.669991</v>
      </c>
      <c r="BM95" s="21">
        <f t="shared" si="106"/>
        <v>4504408014.2446861</v>
      </c>
      <c r="BN95" s="21">
        <f t="shared" si="107"/>
        <v>1218268.359031481</v>
      </c>
      <c r="BO95" s="21">
        <f t="shared" si="108"/>
        <v>37446406397.578758</v>
      </c>
      <c r="BP95" s="21">
        <f t="shared" si="109"/>
        <v>7715046497.8956451</v>
      </c>
      <c r="BQ95" s="21">
        <f t="shared" si="110"/>
        <v>814812.77039279323</v>
      </c>
      <c r="BR95" s="21">
        <f t="shared" si="111"/>
        <v>187980274.93251863</v>
      </c>
      <c r="BS95" s="21">
        <f t="shared" si="112"/>
        <v>58848512.812107049</v>
      </c>
      <c r="BT95" s="21">
        <f t="shared" si="113"/>
        <v>263926.15356742509</v>
      </c>
      <c r="BU95" s="21">
        <f t="shared" si="114"/>
        <v>218276951.31959102</v>
      </c>
      <c r="BV95" s="21">
        <f t="shared" si="115"/>
        <v>63623565.665325083</v>
      </c>
      <c r="BW95" s="21">
        <f t="shared" si="116"/>
        <v>256734.90314999994</v>
      </c>
      <c r="BX95" s="21">
        <f t="shared" si="117"/>
        <v>40345545.752141699</v>
      </c>
      <c r="BY95" s="21">
        <f t="shared" si="118"/>
        <v>10939180.321719503</v>
      </c>
      <c r="BZ95" s="21">
        <f t="shared" si="119"/>
        <v>165555.95536623732</v>
      </c>
    </row>
    <row r="96" spans="1:78">
      <c r="A96">
        <f t="shared" si="122"/>
        <v>0.02</v>
      </c>
      <c r="B96" s="18">
        <f t="shared" si="121"/>
        <v>2110</v>
      </c>
      <c r="C96" s="21">
        <f>IF(MOD($B96,10)=0,VLOOKUP($B96,'[1]R1 Analysis'!$B$45:$X$58,23,FALSE),(VLOOKUP(CEILING($B96,10),$B$6:$R$116,COLUMN()-1,FALSE)-VLOOKUP(FLOOR($B96,10),$B$6:$R$116,COLUMN()-1,FALSE))/10+C95)</f>
        <v>19263337.612932745</v>
      </c>
      <c r="D96" s="21">
        <f>IF(MOD($B96,10)=0,VLOOKUP($B96,'[1]R1 Analysis'!$B$45:$X$58,15,FALSE),(VLOOKUP(CEILING($B96,10),$B$6:$R$116,COLUMN()-1,FALSE)-VLOOKUP(FLOOR($B96,10),$B$6:$R$116,COLUMN()-1,FALSE))/10+D95)</f>
        <v>3010122.1796128363</v>
      </c>
      <c r="E96" s="21">
        <f>IF(MOD($B96,10)=0,VLOOKUP($B96,'[1]R1 Analysis'!$B$45:$X$58,22,FALSE),(VLOOKUP(CEILING($B96,10),$B$6:$R$116,COLUMN()-1,FALSE)-VLOOKUP(FLOOR($B96,10),$B$6:$R$116,COLUMN()-1,FALSE))/10+E95)</f>
        <v>630368.48230452661</v>
      </c>
      <c r="F96" s="21">
        <f>IF(MOD($B96,10)=0,VLOOKUP($B96,'[1]R2 Analysis'!$B$45:$X$58,8,FALSE),(VLOOKUP(CEILING($B96,10),$B$6:$R$116,COLUMN()-1,FALSE)-VLOOKUP(FLOOR($B96,10),$B$6:$R$116,COLUMN()-1,FALSE))/10+F95)</f>
        <v>187674836.83047619</v>
      </c>
      <c r="G96" s="21">
        <f>IF(MOD($B96,10)=0,VLOOKUP($B96,'[1]R2 Analysis'!$B$45:$X$58,15,FALSE),(VLOOKUP(CEILING($B96,10),$B$6:$R$116,COLUMN()-1,FALSE)-VLOOKUP(FLOOR($B96,10),$B$6:$R$116,COLUMN()-1,FALSE))/10+G95)</f>
        <v>5891045.3086046521</v>
      </c>
      <c r="H96" s="21">
        <f>IF(MOD($B96,10)=0,VLOOKUP($B96,'[1]R2 Analysis'!$B$45:$X$58,22,FALSE),(VLOOKUP(CEILING($B96,10),$B$6:$R$116,COLUMN()-1,FALSE)-VLOOKUP(FLOOR($B96,10),$B$6:$R$116,COLUMN()-1,FALSE))/10+H95)</f>
        <v>1211900.5625617285</v>
      </c>
      <c r="I96" s="21">
        <f>IF(MOD($B96,10)=0,VLOOKUP($B96,'[1]R3 Analysis'!$B$45:$X$58,8,FALSE),(VLOOKUP(CEILING($B96,10),$B$6:$R$116,COLUMN()-1,FALSE)-VLOOKUP(FLOOR($B96,10),$B$6:$R$116,COLUMN()-1,FALSE))/10+I95)</f>
        <v>30682643.329290323</v>
      </c>
      <c r="J96" s="21">
        <f>IF(MOD($B96,10)=0,VLOOKUP($B96,'[1]R3 Analysis'!$B$45:$X$58,15,FALSE),(VLOOKUP(CEILING($B96,10),$B$6:$R$116,COLUMN()-1,FALSE)-VLOOKUP(FLOOR($B96,10),$B$6:$R$116,COLUMN()-1,FALSE))/10+J95)</f>
        <v>2123590.7880000002</v>
      </c>
      <c r="K96" s="21">
        <f>IF(MOD($B96,10)=0,VLOOKUP($B96,'[1]R3 Analysis'!$B$45:$X$58,22,FALSE),(VLOOKUP(CEILING($B96,10),$B$6:$R$116,COLUMN()-1,FALSE)-VLOOKUP(FLOOR($B96,10),$B$6:$R$116,COLUMN()-1,FALSE))/10+K95)</f>
        <v>810559.00085585588</v>
      </c>
      <c r="L96" s="21">
        <f>IF(MOD($B96,10)=0,VLOOKUP($B96,'[1]R4 Analysis'!$B$45:$X$58,8,FALSE),(VLOOKUP(CEILING($B96,10),$B$6:$R$116,COLUMN()-1,FALSE)-VLOOKUP(FLOOR($B96,10),$B$6:$R$116,COLUMN()-1,FALSE))/10+L95)</f>
        <v>19207870.029105771</v>
      </c>
      <c r="M96" s="21">
        <f>IF(MOD($B96,10)=0,VLOOKUP($B96,'[1]R4 Analysis'!$B$45:$X$58,15,FALSE),(VLOOKUP(CEILING($B96,10),$B$6:$R$116,COLUMN()-1,FALSE)-VLOOKUP(FLOOR($B96,10),$B$6:$R$116,COLUMN()-1,FALSE))/10+M95)</f>
        <v>715564.91668585851</v>
      </c>
      <c r="N96" s="21">
        <f>IF(MOD($B96,10)=0,VLOOKUP($B96,'[1]R4 Analysis'!$B$45:$X$58,22,FALSE),(VLOOKUP(CEILING($B96,10),$B$6:$R$116,COLUMN()-1,FALSE)-VLOOKUP(FLOOR($B96,10),$B$6:$R$116,COLUMN()-1,FALSE))/10+N95)</f>
        <v>262547.18366151041</v>
      </c>
      <c r="O96" s="21">
        <f>IF(MOD($B96,10)=0,VLOOKUP($B96,'[1]R5 Analysis'!$B$45:$X$58,8,FALSE),(VLOOKUP(CEILING($B96,10),$B$6:$R$116,COLUMN()-1,FALSE)-VLOOKUP(FLOOR($B96,10),$B$6:$R$116,COLUMN()-1,FALSE))/10+O95)</f>
        <v>42914700.307750002</v>
      </c>
      <c r="P96" s="21">
        <f>IF(MOD($B96,10)=0,VLOOKUP($B96,'[1]R5 Analysis'!$B$45:$X$58,15,FALSE),(VLOOKUP(CEILING($B96,10),$B$6:$R$116,COLUMN()-1,FALSE)-VLOOKUP(FLOOR($B96,10),$B$6:$R$116,COLUMN()-1,FALSE))/10+P95)</f>
        <v>615465.5194317241</v>
      </c>
      <c r="Q96" s="21">
        <f>IF(MOD($B96,10)=0,VLOOKUP($B96,'[1]R5 Analysis'!$B$45:$X$58,22,FALSE),(VLOOKUP(CEILING($B96,10),$B$6:$R$116,COLUMN()-1,FALSE)-VLOOKUP(FLOOR($B96,10),$B$6:$R$116,COLUMN()-1,FALSE))/10+Q95)</f>
        <v>255393.18665816326</v>
      </c>
      <c r="R96" s="21">
        <f>IF(MOD($B96,10)=0,VLOOKUP($B96,'[1]R6 Analysis'!$B$45:$X$58,8,FALSE),(VLOOKUP(CEILING($B96,10),$B$6:$R$116,COLUMN()-1,FALSE)-VLOOKUP(FLOOR($B96,10),$B$6:$R$116,COLUMN()-1,FALSE))/10+R95)</f>
        <v>2451542.4776249998</v>
      </c>
      <c r="S96" s="21">
        <f>IF(MOD($B96,10)=0,VLOOKUP($B96,'[1]R6 Analysis'!$B$45:$X$58,15,FALSE),(VLOOKUP(CEILING($B96,10),$B$6:$T$116,COLUMN()-1,FALSE)-VLOOKUP(FLOOR($B96,10),$B$6:$T$116,COLUMN()-1,FALSE))/10+S95)</f>
        <v>299615.48330000002</v>
      </c>
      <c r="T96" s="21">
        <f>IF(MOD($B96,10)=0,VLOOKUP($B96,'[1]R6 Analysis'!$B$45:$X$58,22,FALSE),(VLOOKUP(CEILING($B96,10),$B$6:$T$116,COLUMN()-1,FALSE)-VLOOKUP(FLOOR($B96,10),$B$6:$T$116,COLUMN()-1,FALSE))/10+T95)</f>
        <v>164688.64832000001</v>
      </c>
      <c r="U96" s="21">
        <f t="shared" si="120"/>
        <v>318185791.84717685</v>
      </c>
      <c r="V96" s="10">
        <f>HLOOKUP(V$5,$AC$1:$AF$3,2,FALSE)*INDEX('Pop and Housing Units'!$J$4:$Q$115,MATCH('Relocation Components'!$B96,'Pop and Housing Units'!$Q$4:$Q$115,0),MATCH('Relocation Components'!V$4,'Pop and Housing Units'!$J$4:$Q$4,0))*HLOOKUP(V$4,$V$1:$AA$2,2,FALSE)*'Number of Hazard Events'!C96*HLOOKUP(V$4,Assumptions!$B$2:$H$3,2,FALSE)</f>
        <v>10286034336.821793</v>
      </c>
      <c r="W96" s="10">
        <f>HLOOKUP(W$5,$AC$1:$AF$3,2,FALSE)*INDEX('Pop and Housing Units'!$J$4:$Q$115,MATCH('Relocation Components'!$B96,'Pop and Housing Units'!$Q$4:$Q$115,0),MATCH('Relocation Components'!W$4,'Pop and Housing Units'!$J$4:$Q$4,0))*HLOOKUP(W$4,$V$1:$AA$2,2,FALSE)*'Number of Hazard Events'!D96*HLOOKUP(W$4,Assumptions!$B$2:$H$3,2,FALSE)</f>
        <v>3273391287.9505024</v>
      </c>
      <c r="X96" s="10">
        <f>HLOOKUP(X$5,$AC$1:$AF$3,2,FALSE)*INDEX('Pop and Housing Units'!$J$4:$Q$115,MATCH('Relocation Components'!$B96,'Pop and Housing Units'!$Q$4:$Q$115,0),MATCH('Relocation Components'!X$4,'Pop and Housing Units'!$J$4:$Q$4,0))*HLOOKUP(X$4,$V$1:$AA$2,2,FALSE)*'Number of Hazard Events'!E96*HLOOKUP(X$4,Assumptions!$B$2:$H$3,2,FALSE)</f>
        <v>0</v>
      </c>
      <c r="Y96" s="10">
        <f>HLOOKUP(Y$5,$AC$1:$AF$3,2,FALSE)*INDEX('Pop and Housing Units'!$J$4:$Q$115,MATCH('Relocation Components'!$B96,'Pop and Housing Units'!$Q$4:$Q$115,0),MATCH('Relocation Components'!Y$4,'Pop and Housing Units'!$J$4:$Q$4,0))*HLOOKUP(Y$4,$V$1:$AA$2,2,FALSE)*'Number of Hazard Events'!F96*HLOOKUP(Y$4,Assumptions!$B$2:$H$3,2,FALSE)</f>
        <v>11129468519.605526</v>
      </c>
      <c r="Z96" s="10">
        <f>HLOOKUP(Z$5,$AC$1:$AF$3,2,FALSE)*INDEX('Pop and Housing Units'!$J$4:$Q$115,MATCH('Relocation Components'!$B96,'Pop and Housing Units'!$Q$4:$Q$115,0),MATCH('Relocation Components'!Z$4,'Pop and Housing Units'!$J$4:$Q$4,0))*HLOOKUP(Z$4,$V$1:$AA$2,2,FALSE)*'Number of Hazard Events'!G96*HLOOKUP(Z$4,Assumptions!$B$2:$H$3,2,FALSE)</f>
        <v>3229829903.4041777</v>
      </c>
      <c r="AA96" s="10">
        <f>HLOOKUP(AA$5,$AC$1:$AF$3,2,FALSE)*INDEX('Pop and Housing Units'!$J$4:$Q$115,MATCH('Relocation Components'!$B96,'Pop and Housing Units'!$Q$4:$Q$115,0),MATCH('Relocation Components'!AA$4,'Pop and Housing Units'!$J$4:$Q$4,0))*HLOOKUP(AA$4,$V$1:$AA$2,2,FALSE)*'Number of Hazard Events'!H96*HLOOKUP(AA$4,Assumptions!$B$2:$H$3,2,FALSE)</f>
        <v>0</v>
      </c>
      <c r="AB96" s="10">
        <f>HLOOKUP(AB$5,$AC$1:$AF$3,2,FALSE)*INDEX('Pop and Housing Units'!$J$4:$Q$115,MATCH('Relocation Components'!$B96,'Pop and Housing Units'!$Q$4:$Q$115,0),MATCH('Relocation Components'!AB$4,'Pop and Housing Units'!$J$4:$Q$4,0))*HLOOKUP(AB$4,$V$1:$AA$2,2,FALSE)*'Number of Hazard Events'!I96*HLOOKUP(AB$4,Assumptions!$B$2:$H$3,2,FALSE)</f>
        <v>26887452238.93766</v>
      </c>
      <c r="AC96" s="10">
        <f>HLOOKUP(AC$5,$AC$1:$AF$3,2,FALSE)*INDEX('Pop and Housing Units'!$J$4:$Q$115,MATCH('Relocation Components'!$B96,'Pop and Housing Units'!$Q$4:$Q$115,0),MATCH('Relocation Components'!AC$4,'Pop and Housing Units'!$J$4:$Q$4,0))*HLOOKUP(AC$4,$V$1:$AA$2,2,FALSE)*'Number of Hazard Events'!J96*HLOOKUP(AC$4,Assumptions!$B$2:$H$3,2,FALSE)</f>
        <v>5542532615.8811312</v>
      </c>
      <c r="AD96" s="10">
        <f>HLOOKUP(AD$5,$AC$1:$AF$3,2,FALSE)*INDEX('Pop and Housing Units'!$J$4:$Q$115,MATCH('Relocation Components'!$B96,'Pop and Housing Units'!$Q$4:$Q$115,0),MATCH('Relocation Components'!AD$4,'Pop and Housing Units'!$J$4:$Q$4,0))*HLOOKUP(AD$4,$V$1:$AA$2,2,FALSE)*'Number of Hazard Events'!K96*HLOOKUP(AD$4,Assumptions!$B$2:$H$3,2,FALSE)</f>
        <v>0</v>
      </c>
      <c r="AE96" s="10">
        <f>HLOOKUP(AE$5,$AC$1:$AF$3,2,FALSE)*INDEX('Pop and Housing Units'!$J$4:$Q$115,MATCH('Relocation Components'!$B96,'Pop and Housing Units'!$Q$4:$Q$115,0),MATCH('Relocation Components'!AE$4,'Pop and Housing Units'!$J$4:$Q$4,0))*HLOOKUP(AE$4,$V$1:$AA$2,2,FALSE)*'Number of Hazard Events'!L96*HLOOKUP(AE$4,Assumptions!$B$2:$H$3,2,FALSE)</f>
        <v>116284415.56116296</v>
      </c>
      <c r="AF96" s="10">
        <f>HLOOKUP(AF$5,$AC$1:$AF$3,2,FALSE)*INDEX('Pop and Housing Units'!$J$4:$Q$115,MATCH('Relocation Components'!$B96,'Pop and Housing Units'!$Q$4:$Q$115,0),MATCH('Relocation Components'!AF$4,'Pop and Housing Units'!$J$4:$Q$4,0))*HLOOKUP(AF$4,$V$1:$AA$2,2,FALSE)*'Number of Hazard Events'!M96*HLOOKUP(AF$4,Assumptions!$B$2:$H$3,2,FALSE)</f>
        <v>40076075.38791202</v>
      </c>
      <c r="AG96" s="10">
        <f>HLOOKUP(AG$5,$AC$1:$AF$3,2,FALSE)*INDEX('Pop and Housing Units'!$J$4:$Q$115,MATCH('Relocation Components'!$B96,'Pop and Housing Units'!$Q$4:$Q$115,0),MATCH('Relocation Components'!AG$4,'Pop and Housing Units'!$J$4:$Q$4,0))*HLOOKUP(AG$4,$V$1:$AA$2,2,FALSE)*'Number of Hazard Events'!N96*HLOOKUP(AG$4,Assumptions!$B$2:$H$3,2,FALSE)</f>
        <v>0</v>
      </c>
      <c r="AH96" s="10">
        <f>HLOOKUP(AH$5,$AC$1:$AF$3,2,FALSE)*INDEX('Pop and Housing Units'!$J$4:$Q$115,MATCH('Relocation Components'!$B96,'Pop and Housing Units'!$Q$4:$Q$115,0),MATCH('Relocation Components'!AH$4,'Pop and Housing Units'!$J$4:$Q$4,0))*HLOOKUP(AH$4,$V$1:$AA$2,2,FALSE)*'Number of Hazard Events'!O96*HLOOKUP(AH$4,Assumptions!$B$2:$H$3,2,FALSE)</f>
        <v>120771845.85501774</v>
      </c>
      <c r="AI96" s="10">
        <f>HLOOKUP(AI$5,$AC$1:$AF$3,2,FALSE)*INDEX('Pop and Housing Units'!$J$4:$Q$115,MATCH('Relocation Components'!$B96,'Pop and Housing Units'!$Q$4:$Q$115,0),MATCH('Relocation Components'!AI$4,'Pop and Housing Units'!$J$4:$Q$4,0))*HLOOKUP(AI$4,$V$1:$AA$2,2,FALSE)*'Number of Hazard Events'!P96*HLOOKUP(AI$4,Assumptions!$B$2:$H$3,2,FALSE)</f>
        <v>43447951.976325259</v>
      </c>
      <c r="AJ96" s="10">
        <f>HLOOKUP(AJ$5,$AC$1:$AF$3,2,FALSE)*INDEX('Pop and Housing Units'!$J$4:$Q$115,MATCH('Relocation Components'!$B96,'Pop and Housing Units'!$Q$4:$Q$115,0),MATCH('Relocation Components'!AJ$4,'Pop and Housing Units'!$J$4:$Q$4,0))*HLOOKUP(AJ$4,$V$1:$AA$2,2,FALSE)*'Number of Hazard Events'!Q96*HLOOKUP(AJ$4,Assumptions!$B$2:$H$3,2,FALSE)</f>
        <v>0</v>
      </c>
      <c r="AK96" s="10">
        <f>HLOOKUP(AK$5,$AC$1:$AF$3,2,FALSE)*INDEX('Pop and Housing Units'!$J$4:$Q$115,MATCH('Relocation Components'!$B96,'Pop and Housing Units'!$Q$4:$Q$115,0),MATCH('Relocation Components'!AK$4,'Pop and Housing Units'!$J$4:$Q$4,0))*HLOOKUP(AK$4,$V$1:$AA$2,2,FALSE)*'Number of Hazard Events'!R96*HLOOKUP(AK$4,Assumptions!$B$2:$H$3,2,FALSE)</f>
        <v>26259768.667880747</v>
      </c>
      <c r="AL96" s="10">
        <f>HLOOKUP(AL$5,$AC$1:$AF$3,2,FALSE)*INDEX('Pop and Housing Units'!$J$4:$Q$115,MATCH('Relocation Components'!$B96,'Pop and Housing Units'!$Q$4:$Q$115,0),MATCH('Relocation Components'!AL$4,'Pop and Housing Units'!$J$4:$Q$4,0))*HLOOKUP(AL$4,$V$1:$AA$2,2,FALSE)*'Number of Hazard Events'!S96*HLOOKUP(AL$4,Assumptions!$B$2:$H$3,2,FALSE)</f>
        <v>7370495.4570235349</v>
      </c>
      <c r="AM96" s="10">
        <f>HLOOKUP(AM$5,$AC$1:$AF$3,2,FALSE)*INDEX('Pop and Housing Units'!$J$4:$Q$115,MATCH('Relocation Components'!$B96,'Pop and Housing Units'!$Q$4:$Q$115,0),MATCH('Relocation Components'!AM$4,'Pop and Housing Units'!$J$4:$Q$4,0))*HLOOKUP(AM$4,$V$1:$AA$2,2,FALSE)*'Number of Hazard Events'!T96*HLOOKUP(AM$4,Assumptions!$B$2:$H$3,2,FALSE)</f>
        <v>0</v>
      </c>
      <c r="AN96" s="21">
        <f t="shared" si="82"/>
        <v>60702919455.506119</v>
      </c>
      <c r="AO96" s="21">
        <f t="shared" si="83"/>
        <v>4628715451.5698071</v>
      </c>
      <c r="AP96" s="21">
        <f t="shared" si="84"/>
        <v>1473026079.5777261</v>
      </c>
      <c r="AQ96" s="21">
        <f t="shared" si="85"/>
        <v>0</v>
      </c>
      <c r="AR96" s="21">
        <f t="shared" si="86"/>
        <v>5008260833.8224869</v>
      </c>
      <c r="AS96" s="21">
        <f t="shared" si="87"/>
        <v>1453423456.5318799</v>
      </c>
      <c r="AT96" s="21">
        <f t="shared" si="88"/>
        <v>0</v>
      </c>
      <c r="AU96" s="21">
        <f t="shared" si="89"/>
        <v>12099353507.521948</v>
      </c>
      <c r="AV96" s="21">
        <f t="shared" si="90"/>
        <v>2494139677.1465092</v>
      </c>
      <c r="AW96" s="21">
        <f t="shared" si="91"/>
        <v>0</v>
      </c>
      <c r="AX96" s="21">
        <f t="shared" si="92"/>
        <v>52327987.002523333</v>
      </c>
      <c r="AY96" s="21">
        <f t="shared" si="93"/>
        <v>18034233.924560409</v>
      </c>
      <c r="AZ96" s="21">
        <f t="shared" si="94"/>
        <v>0</v>
      </c>
      <c r="BA96" s="21">
        <f t="shared" si="95"/>
        <v>54347330.634757981</v>
      </c>
      <c r="BB96" s="21">
        <f t="shared" si="96"/>
        <v>19551578.389346369</v>
      </c>
      <c r="BC96" s="21">
        <f t="shared" si="97"/>
        <v>0</v>
      </c>
      <c r="BD96" s="21">
        <f t="shared" si="98"/>
        <v>11816895.900546337</v>
      </c>
      <c r="BE96" s="21">
        <f t="shared" si="99"/>
        <v>3316722.9556605909</v>
      </c>
      <c r="BF96" s="21">
        <f t="shared" si="100"/>
        <v>0</v>
      </c>
      <c r="BG96" s="21">
        <f t="shared" si="101"/>
        <v>27316313754.977753</v>
      </c>
      <c r="BI96" s="21">
        <f t="shared" si="102"/>
        <v>14934013126.004532</v>
      </c>
      <c r="BJ96" s="21">
        <f t="shared" si="103"/>
        <v>4749427489.7078419</v>
      </c>
      <c r="BK96" s="21">
        <f t="shared" si="104"/>
        <v>630368.48230452661</v>
      </c>
      <c r="BL96" s="21">
        <f t="shared" si="105"/>
        <v>16325404190.25849</v>
      </c>
      <c r="BM96" s="21">
        <f t="shared" si="106"/>
        <v>4689144405.2446623</v>
      </c>
      <c r="BN96" s="21">
        <f t="shared" si="107"/>
        <v>1211900.5625617285</v>
      </c>
      <c r="BO96" s="21">
        <f t="shared" si="108"/>
        <v>39017488389.788902</v>
      </c>
      <c r="BP96" s="21">
        <f t="shared" si="109"/>
        <v>8038795883.8156404</v>
      </c>
      <c r="BQ96" s="21">
        <f t="shared" si="110"/>
        <v>810559.00085585588</v>
      </c>
      <c r="BR96" s="21">
        <f t="shared" si="111"/>
        <v>187820272.59279209</v>
      </c>
      <c r="BS96" s="21">
        <f t="shared" si="112"/>
        <v>58825874.22915829</v>
      </c>
      <c r="BT96" s="21">
        <f t="shared" si="113"/>
        <v>262547.18366151041</v>
      </c>
      <c r="BU96" s="21">
        <f t="shared" si="114"/>
        <v>218033876.7975257</v>
      </c>
      <c r="BV96" s="21">
        <f t="shared" si="115"/>
        <v>63614995.885103352</v>
      </c>
      <c r="BW96" s="21">
        <f t="shared" si="116"/>
        <v>255393.18665816326</v>
      </c>
      <c r="BX96" s="21">
        <f t="shared" si="117"/>
        <v>40528207.046052083</v>
      </c>
      <c r="BY96" s="21">
        <f t="shared" si="118"/>
        <v>10986833.895984126</v>
      </c>
      <c r="BZ96" s="21">
        <f t="shared" si="119"/>
        <v>164688.64832000001</v>
      </c>
    </row>
    <row r="97" spans="1:78">
      <c r="A97">
        <f t="shared" si="122"/>
        <v>0.02</v>
      </c>
      <c r="B97" s="18">
        <f t="shared" si="121"/>
        <v>2111</v>
      </c>
      <c r="C97" s="21">
        <f>IF(MOD($B97,10)=0,VLOOKUP($B97,'[1]R1 Analysis'!$B$45:$X$58,23,FALSE),(VLOOKUP(CEILING($B97,10),$B$6:$R$116,COLUMN()-1,FALSE)-VLOOKUP(FLOOR($B97,10),$B$6:$R$116,COLUMN()-1,FALSE))/10+C96)</f>
        <v>19163359.683594499</v>
      </c>
      <c r="D97" s="21">
        <f>IF(MOD($B97,10)=0,VLOOKUP($B97,'[1]R1 Analysis'!$B$45:$X$58,15,FALSE),(VLOOKUP(CEILING($B97,10),$B$6:$R$116,COLUMN()-1,FALSE)-VLOOKUP(FLOOR($B97,10),$B$6:$R$116,COLUMN()-1,FALSE))/10+D96)</f>
        <v>2994768.2818452897</v>
      </c>
      <c r="E97" s="21">
        <f>IF(MOD($B97,10)=0,VLOOKUP($B97,'[1]R1 Analysis'!$B$45:$X$58,22,FALSE),(VLOOKUP(CEILING($B97,10),$B$6:$R$116,COLUMN()-1,FALSE)-VLOOKUP(FLOOR($B97,10),$B$6:$R$116,COLUMN()-1,FALSE))/10+E96)</f>
        <v>627146.05809382698</v>
      </c>
      <c r="F97" s="21">
        <f>IF(MOD($B97,10)=0,VLOOKUP($B97,'[1]R2 Analysis'!$B$45:$X$58,8,FALSE),(VLOOKUP(CEILING($B97,10),$B$6:$R$116,COLUMN()-1,FALSE)-VLOOKUP(FLOOR($B97,10),$B$6:$R$116,COLUMN()-1,FALSE))/10+F96)</f>
        <v>186711952.87285715</v>
      </c>
      <c r="G97" s="21">
        <f>IF(MOD($B97,10)=0,VLOOKUP($B97,'[1]R2 Analysis'!$B$45:$X$58,15,FALSE),(VLOOKUP(CEILING($B97,10),$B$6:$R$116,COLUMN()-1,FALSE)-VLOOKUP(FLOOR($B97,10),$B$6:$R$116,COLUMN()-1,FALSE))/10+G96)</f>
        <v>5860936.7838837216</v>
      </c>
      <c r="H97" s="21">
        <f>IF(MOD($B97,10)=0,VLOOKUP($B97,'[1]R2 Analysis'!$B$45:$X$58,22,FALSE),(VLOOKUP(CEILING($B97,10),$B$6:$R$116,COLUMN()-1,FALSE)-VLOOKUP(FLOOR($B97,10),$B$6:$R$116,COLUMN()-1,FALSE))/10+H96)</f>
        <v>1205698.6316851852</v>
      </c>
      <c r="I97" s="21">
        <f>IF(MOD($B97,10)=0,VLOOKUP($B97,'[1]R3 Analysis'!$B$45:$X$58,8,FALSE),(VLOOKUP(CEILING($B97,10),$B$6:$R$116,COLUMN()-1,FALSE)-VLOOKUP(FLOOR($B97,10),$B$6:$R$116,COLUMN()-1,FALSE))/10+I96)</f>
        <v>30525390.210916132</v>
      </c>
      <c r="J97" s="21">
        <f>IF(MOD($B97,10)=0,VLOOKUP($B97,'[1]R3 Analysis'!$B$45:$X$58,15,FALSE),(VLOOKUP(CEILING($B97,10),$B$6:$R$116,COLUMN()-1,FALSE)-VLOOKUP(FLOOR($B97,10),$B$6:$R$116,COLUMN()-1,FALSE))/10+J96)</f>
        <v>2112724.1916</v>
      </c>
      <c r="K97" s="21">
        <f>IF(MOD($B97,10)=0,VLOOKUP($B97,'[1]R3 Analysis'!$B$45:$X$58,22,FALSE),(VLOOKUP(CEILING($B97,10),$B$6:$R$116,COLUMN()-1,FALSE)-VLOOKUP(FLOOR($B97,10),$B$6:$R$116,COLUMN()-1,FALSE))/10+K96)</f>
        <v>806410.88650180178</v>
      </c>
      <c r="L97" s="21">
        <f>IF(MOD($B97,10)=0,VLOOKUP($B97,'[1]R4 Analysis'!$B$45:$X$58,8,FALSE),(VLOOKUP(CEILING($B97,10),$B$6:$R$116,COLUMN()-1,FALSE)-VLOOKUP(FLOOR($B97,10),$B$6:$R$116,COLUMN()-1,FALSE))/10+L96)</f>
        <v>19107280.186060578</v>
      </c>
      <c r="M97" s="21">
        <f>IF(MOD($B97,10)=0,VLOOKUP($B97,'[1]R4 Analysis'!$B$45:$X$58,15,FALSE),(VLOOKUP(CEILING($B97,10),$B$6:$R$116,COLUMN()-1,FALSE)-VLOOKUP(FLOOR($B97,10),$B$6:$R$116,COLUMN()-1,FALSE))/10+M96)</f>
        <v>711888.71487075754</v>
      </c>
      <c r="N97" s="21">
        <f>IF(MOD($B97,10)=0,VLOOKUP($B97,'[1]R4 Analysis'!$B$45:$X$58,22,FALSE),(VLOOKUP(CEILING($B97,10),$B$6:$R$116,COLUMN()-1,FALSE)-VLOOKUP(FLOOR($B97,10),$B$6:$R$116,COLUMN()-1,FALSE))/10+N96)</f>
        <v>261204.40719144672</v>
      </c>
      <c r="O97" s="21">
        <f>IF(MOD($B97,10)=0,VLOOKUP($B97,'[1]R5 Analysis'!$B$45:$X$58,8,FALSE),(VLOOKUP(CEILING($B97,10),$B$6:$R$116,COLUMN()-1,FALSE)-VLOOKUP(FLOOR($B97,10),$B$6:$R$116,COLUMN()-1,FALSE))/10+O96)</f>
        <v>42702119.748950005</v>
      </c>
      <c r="P97" s="21">
        <f>IF(MOD($B97,10)=0,VLOOKUP($B97,'[1]R5 Analysis'!$B$45:$X$58,15,FALSE),(VLOOKUP(CEILING($B97,10),$B$6:$R$116,COLUMN()-1,FALSE)-VLOOKUP(FLOOR($B97,10),$B$6:$R$116,COLUMN()-1,FALSE))/10+P96)</f>
        <v>612287.55633655167</v>
      </c>
      <c r="Q97" s="21">
        <f>IF(MOD($B97,10)=0,VLOOKUP($B97,'[1]R5 Analysis'!$B$45:$X$58,22,FALSE),(VLOOKUP(CEILING($B97,10),$B$6:$R$116,COLUMN()-1,FALSE)-VLOOKUP(FLOOR($B97,10),$B$6:$R$116,COLUMN()-1,FALSE))/10+Q96)</f>
        <v>254085.43767244898</v>
      </c>
      <c r="R97" s="21">
        <f>IF(MOD($B97,10)=0,VLOOKUP($B97,'[1]R6 Analysis'!$B$45:$X$58,8,FALSE),(VLOOKUP(CEILING($B97,10),$B$6:$R$116,COLUMN()-1,FALSE)-VLOOKUP(FLOOR($B97,10),$B$6:$R$116,COLUMN()-1,FALSE))/10+R96)</f>
        <v>2438514.9572124998</v>
      </c>
      <c r="S97" s="21">
        <f>IF(MOD($B97,10)=0,VLOOKUP($B97,'[1]R6 Analysis'!$B$45:$X$58,15,FALSE),(VLOOKUP(CEILING($B97,10),$B$6:$T$116,COLUMN()-1,FALSE)-VLOOKUP(FLOOR($B97,10),$B$6:$T$116,COLUMN()-1,FALSE))/10+S96)</f>
        <v>298119.98433000001</v>
      </c>
      <c r="T97" s="21">
        <f>IF(MOD($B97,10)=0,VLOOKUP($B97,'[1]R6 Analysis'!$B$45:$X$58,22,FALSE),(VLOOKUP(CEILING($B97,10),$B$6:$T$116,COLUMN()-1,FALSE)-VLOOKUP(FLOOR($B97,10),$B$6:$T$116,COLUMN()-1,FALSE))/10+T96)</f>
        <v>163846.26389003391</v>
      </c>
      <c r="U97" s="21">
        <f t="shared" si="120"/>
        <v>316557734.85749191</v>
      </c>
      <c r="V97" s="10">
        <f>HLOOKUP(V$5,$AC$1:$AF$3,2,FALSE)*INDEX('Pop and Housing Units'!$J$4:$Q$115,MATCH('Relocation Components'!$B97,'Pop and Housing Units'!$Q$4:$Q$115,0),MATCH('Relocation Components'!V$4,'Pop and Housing Units'!$J$4:$Q$4,0))*HLOOKUP(V$4,$V$1:$AA$2,2,FALSE)*'Number of Hazard Events'!C97*HLOOKUP(V$4,Assumptions!$B$2:$H$3,2,FALSE)</f>
        <v>10719568375.103527</v>
      </c>
      <c r="W97" s="10">
        <f>HLOOKUP(W$5,$AC$1:$AF$3,2,FALSE)*INDEX('Pop and Housing Units'!$J$4:$Q$115,MATCH('Relocation Components'!$B97,'Pop and Housing Units'!$Q$4:$Q$115,0),MATCH('Relocation Components'!W$4,'Pop and Housing Units'!$J$4:$Q$4,0))*HLOOKUP(W$4,$V$1:$AA$2,2,FALSE)*'Number of Hazard Events'!D97*HLOOKUP(W$4,Assumptions!$B$2:$H$3,2,FALSE)</f>
        <v>3411733697.7892957</v>
      </c>
      <c r="X97" s="10">
        <f>HLOOKUP(X$5,$AC$1:$AF$3,2,FALSE)*INDEX('Pop and Housing Units'!$J$4:$Q$115,MATCH('Relocation Components'!$B97,'Pop and Housing Units'!$Q$4:$Q$115,0),MATCH('Relocation Components'!X$4,'Pop and Housing Units'!$J$4:$Q$4,0))*HLOOKUP(X$4,$V$1:$AA$2,2,FALSE)*'Number of Hazard Events'!E97*HLOOKUP(X$4,Assumptions!$B$2:$H$3,2,FALSE)</f>
        <v>0</v>
      </c>
      <c r="Y97" s="10">
        <f>HLOOKUP(Y$5,$AC$1:$AF$3,2,FALSE)*INDEX('Pop and Housing Units'!$J$4:$Q$115,MATCH('Relocation Components'!$B97,'Pop and Housing Units'!$Q$4:$Q$115,0),MATCH('Relocation Components'!Y$4,'Pop and Housing Units'!$J$4:$Q$4,0))*HLOOKUP(Y$4,$V$1:$AA$2,2,FALSE)*'Number of Hazard Events'!F97*HLOOKUP(Y$4,Assumptions!$B$2:$H$3,2,FALSE)</f>
        <v>11589606656.218891</v>
      </c>
      <c r="Z97" s="10">
        <f>HLOOKUP(Z$5,$AC$1:$AF$3,2,FALSE)*INDEX('Pop and Housing Units'!$J$4:$Q$115,MATCH('Relocation Components'!$B97,'Pop and Housing Units'!$Q$4:$Q$115,0),MATCH('Relocation Components'!Z$4,'Pop and Housing Units'!$J$4:$Q$4,0))*HLOOKUP(Z$4,$V$1:$AA$2,2,FALSE)*'Number of Hazard Events'!G97*HLOOKUP(Z$4,Assumptions!$B$2:$H$3,2,FALSE)</f>
        <v>3363430994.9988837</v>
      </c>
      <c r="AA97" s="10">
        <f>HLOOKUP(AA$5,$AC$1:$AF$3,2,FALSE)*INDEX('Pop and Housing Units'!$J$4:$Q$115,MATCH('Relocation Components'!$B97,'Pop and Housing Units'!$Q$4:$Q$115,0),MATCH('Relocation Components'!AA$4,'Pop and Housing Units'!$J$4:$Q$4,0))*HLOOKUP(AA$4,$V$1:$AA$2,2,FALSE)*'Number of Hazard Events'!H97*HLOOKUP(AA$4,Assumptions!$B$2:$H$3,2,FALSE)</f>
        <v>0</v>
      </c>
      <c r="AB97" s="10">
        <f>HLOOKUP(AB$5,$AC$1:$AF$3,2,FALSE)*INDEX('Pop and Housing Units'!$J$4:$Q$115,MATCH('Relocation Components'!$B97,'Pop and Housing Units'!$Q$4:$Q$115,0),MATCH('Relocation Components'!AB$4,'Pop and Housing Units'!$J$4:$Q$4,0))*HLOOKUP(AB$4,$V$1:$AA$2,2,FALSE)*'Number of Hazard Events'!I97*HLOOKUP(AB$4,Assumptions!$B$2:$H$3,2,FALSE)</f>
        <v>28022239495.266048</v>
      </c>
      <c r="AC97" s="10">
        <f>HLOOKUP(AC$5,$AC$1:$AF$3,2,FALSE)*INDEX('Pop and Housing Units'!$J$4:$Q$115,MATCH('Relocation Components'!$B97,'Pop and Housing Units'!$Q$4:$Q$115,0),MATCH('Relocation Components'!AC$4,'Pop and Housing Units'!$J$4:$Q$4,0))*HLOOKUP(AC$4,$V$1:$AA$2,2,FALSE)*'Number of Hazard Events'!J97*HLOOKUP(AC$4,Assumptions!$B$2:$H$3,2,FALSE)</f>
        <v>5776502502.3996077</v>
      </c>
      <c r="AD97" s="10">
        <f>HLOOKUP(AD$5,$AC$1:$AF$3,2,FALSE)*INDEX('Pop and Housing Units'!$J$4:$Q$115,MATCH('Relocation Components'!$B97,'Pop and Housing Units'!$Q$4:$Q$115,0),MATCH('Relocation Components'!AD$4,'Pop and Housing Units'!$J$4:$Q$4,0))*HLOOKUP(AD$4,$V$1:$AA$2,2,FALSE)*'Number of Hazard Events'!K97*HLOOKUP(AD$4,Assumptions!$B$2:$H$3,2,FALSE)</f>
        <v>0</v>
      </c>
      <c r="AE97" s="10">
        <f>HLOOKUP(AE$5,$AC$1:$AF$3,2,FALSE)*INDEX('Pop and Housing Units'!$J$4:$Q$115,MATCH('Relocation Components'!$B97,'Pop and Housing Units'!$Q$4:$Q$115,0),MATCH('Relocation Components'!AE$4,'Pop and Housing Units'!$J$4:$Q$4,0))*HLOOKUP(AE$4,$V$1:$AA$2,2,FALSE)*'Number of Hazard Events'!L97*HLOOKUP(AE$4,Assumptions!$B$2:$H$3,2,FALSE)</f>
        <v>116237523.32628849</v>
      </c>
      <c r="AF97" s="10">
        <f>HLOOKUP(AF$5,$AC$1:$AF$3,2,FALSE)*INDEX('Pop and Housing Units'!$J$4:$Q$115,MATCH('Relocation Components'!$B97,'Pop and Housing Units'!$Q$4:$Q$115,0),MATCH('Relocation Components'!AF$4,'Pop and Housing Units'!$J$4:$Q$4,0))*HLOOKUP(AF$4,$V$1:$AA$2,2,FALSE)*'Number of Hazard Events'!M97*HLOOKUP(AF$4,Assumptions!$B$2:$H$3,2,FALSE)</f>
        <v>40063918.48115167</v>
      </c>
      <c r="AG97" s="10">
        <f>HLOOKUP(AG$5,$AC$1:$AF$3,2,FALSE)*INDEX('Pop and Housing Units'!$J$4:$Q$115,MATCH('Relocation Components'!$B97,'Pop and Housing Units'!$Q$4:$Q$115,0),MATCH('Relocation Components'!AG$4,'Pop and Housing Units'!$J$4:$Q$4,0))*HLOOKUP(AG$4,$V$1:$AA$2,2,FALSE)*'Number of Hazard Events'!N97*HLOOKUP(AG$4,Assumptions!$B$2:$H$3,2,FALSE)</f>
        <v>0</v>
      </c>
      <c r="AH97" s="10">
        <f>HLOOKUP(AH$5,$AC$1:$AF$3,2,FALSE)*INDEX('Pop and Housing Units'!$J$4:$Q$115,MATCH('Relocation Components'!$B97,'Pop and Housing Units'!$Q$4:$Q$115,0),MATCH('Relocation Components'!AH$4,'Pop and Housing Units'!$J$4:$Q$4,0))*HLOOKUP(AH$4,$V$1:$AA$2,2,FALSE)*'Number of Hazard Events'!O97*HLOOKUP(AH$4,Assumptions!$B$2:$H$3,2,FALSE)</f>
        <v>120791029.59858243</v>
      </c>
      <c r="AI97" s="10">
        <f>HLOOKUP(AI$5,$AC$1:$AF$3,2,FALSE)*INDEX('Pop and Housing Units'!$J$4:$Q$115,MATCH('Relocation Components'!$B97,'Pop and Housing Units'!$Q$4:$Q$115,0),MATCH('Relocation Components'!AI$4,'Pop and Housing Units'!$J$4:$Q$4,0))*HLOOKUP(AI$4,$V$1:$AA$2,2,FALSE)*'Number of Hazard Events'!P97*HLOOKUP(AI$4,Assumptions!$B$2:$H$3,2,FALSE)</f>
        <v>43445684.572483271</v>
      </c>
      <c r="AJ97" s="10">
        <f>HLOOKUP(AJ$5,$AC$1:$AF$3,2,FALSE)*INDEX('Pop and Housing Units'!$J$4:$Q$115,MATCH('Relocation Components'!$B97,'Pop and Housing Units'!$Q$4:$Q$115,0),MATCH('Relocation Components'!AJ$4,'Pop and Housing Units'!$J$4:$Q$4,0))*HLOOKUP(AJ$4,$V$1:$AA$2,2,FALSE)*'Number of Hazard Events'!Q97*HLOOKUP(AJ$4,Assumptions!$B$2:$H$3,2,FALSE)</f>
        <v>0</v>
      </c>
      <c r="AK97" s="10">
        <f>HLOOKUP(AK$5,$AC$1:$AF$3,2,FALSE)*INDEX('Pop and Housing Units'!$J$4:$Q$115,MATCH('Relocation Components'!$B97,'Pop and Housing Units'!$Q$4:$Q$115,0),MATCH('Relocation Components'!AK$4,'Pop and Housing Units'!$J$4:$Q$4,0))*HLOOKUP(AK$4,$V$1:$AA$2,2,FALSE)*'Number of Hazard Events'!R97*HLOOKUP(AK$4,Assumptions!$B$2:$H$3,2,FALSE)</f>
        <v>26381190.506383769</v>
      </c>
      <c r="AL97" s="10">
        <f>HLOOKUP(AL$5,$AC$1:$AF$3,2,FALSE)*INDEX('Pop and Housing Units'!$J$4:$Q$115,MATCH('Relocation Components'!$B97,'Pop and Housing Units'!$Q$4:$Q$115,0),MATCH('Relocation Components'!AL$4,'Pop and Housing Units'!$J$4:$Q$4,0))*HLOOKUP(AL$4,$V$1:$AA$2,2,FALSE)*'Number of Hazard Events'!S97*HLOOKUP(AL$4,Assumptions!$B$2:$H$3,2,FALSE)</f>
        <v>7406977.285935143</v>
      </c>
      <c r="AM97" s="10">
        <f>HLOOKUP(AM$5,$AC$1:$AF$3,2,FALSE)*INDEX('Pop and Housing Units'!$J$4:$Q$115,MATCH('Relocation Components'!$B97,'Pop and Housing Units'!$Q$4:$Q$115,0),MATCH('Relocation Components'!AM$4,'Pop and Housing Units'!$J$4:$Q$4,0))*HLOOKUP(AM$4,$V$1:$AA$2,2,FALSE)*'Number of Hazard Events'!T97*HLOOKUP(AM$4,Assumptions!$B$2:$H$3,2,FALSE)</f>
        <v>0</v>
      </c>
      <c r="AN97" s="21">
        <f t="shared" si="82"/>
        <v>63237408045.547081</v>
      </c>
      <c r="AO97" s="21">
        <f t="shared" si="83"/>
        <v>4823805768.796587</v>
      </c>
      <c r="AP97" s="21">
        <f t="shared" si="84"/>
        <v>1535280164.005183</v>
      </c>
      <c r="AQ97" s="21">
        <f t="shared" si="85"/>
        <v>0</v>
      </c>
      <c r="AR97" s="21">
        <f t="shared" si="86"/>
        <v>5215322995.298501</v>
      </c>
      <c r="AS97" s="21">
        <f t="shared" si="87"/>
        <v>1513543947.7494977</v>
      </c>
      <c r="AT97" s="21">
        <f t="shared" si="88"/>
        <v>0</v>
      </c>
      <c r="AU97" s="21">
        <f t="shared" si="89"/>
        <v>12610007772.869722</v>
      </c>
      <c r="AV97" s="21">
        <f t="shared" si="90"/>
        <v>2599426126.0798235</v>
      </c>
      <c r="AW97" s="21">
        <f t="shared" si="91"/>
        <v>0</v>
      </c>
      <c r="AX97" s="21">
        <f t="shared" si="92"/>
        <v>52306885.496829823</v>
      </c>
      <c r="AY97" s="21">
        <f t="shared" si="93"/>
        <v>18028763.316518251</v>
      </c>
      <c r="AZ97" s="21">
        <f t="shared" si="94"/>
        <v>0</v>
      </c>
      <c r="BA97" s="21">
        <f t="shared" si="95"/>
        <v>54355963.319362096</v>
      </c>
      <c r="BB97" s="21">
        <f t="shared" si="96"/>
        <v>19550558.057617474</v>
      </c>
      <c r="BC97" s="21">
        <f t="shared" si="97"/>
        <v>0</v>
      </c>
      <c r="BD97" s="21">
        <f t="shared" si="98"/>
        <v>11871535.727872696</v>
      </c>
      <c r="BE97" s="21">
        <f t="shared" si="99"/>
        <v>3333139.7786708144</v>
      </c>
      <c r="BF97" s="21">
        <f t="shared" si="100"/>
        <v>0</v>
      </c>
      <c r="BG97" s="21">
        <f t="shared" si="101"/>
        <v>28456833620.496181</v>
      </c>
      <c r="BI97" s="21">
        <f t="shared" si="102"/>
        <v>15562537503.583708</v>
      </c>
      <c r="BJ97" s="21">
        <f t="shared" si="103"/>
        <v>4950008630.0763235</v>
      </c>
      <c r="BK97" s="21">
        <f t="shared" si="104"/>
        <v>627146.05809382698</v>
      </c>
      <c r="BL97" s="21">
        <f t="shared" si="105"/>
        <v>16991641604.390249</v>
      </c>
      <c r="BM97" s="21">
        <f t="shared" si="106"/>
        <v>4882835879.5322657</v>
      </c>
      <c r="BN97" s="21">
        <f t="shared" si="107"/>
        <v>1205698.6316851852</v>
      </c>
      <c r="BO97" s="21">
        <f t="shared" si="108"/>
        <v>40662772658.346687</v>
      </c>
      <c r="BP97" s="21">
        <f t="shared" si="109"/>
        <v>8378041352.671031</v>
      </c>
      <c r="BQ97" s="21">
        <f t="shared" si="110"/>
        <v>806410.88650180178</v>
      </c>
      <c r="BR97" s="21">
        <f t="shared" si="111"/>
        <v>187651689.00917891</v>
      </c>
      <c r="BS97" s="21">
        <f t="shared" si="112"/>
        <v>58804570.512540676</v>
      </c>
      <c r="BT97" s="21">
        <f t="shared" si="113"/>
        <v>261204.40719144672</v>
      </c>
      <c r="BU97" s="21">
        <f t="shared" si="114"/>
        <v>217849112.66689453</v>
      </c>
      <c r="BV97" s="21">
        <f t="shared" si="115"/>
        <v>63608530.186437294</v>
      </c>
      <c r="BW97" s="21">
        <f t="shared" si="116"/>
        <v>254085.43767244898</v>
      </c>
      <c r="BX97" s="21">
        <f t="shared" si="117"/>
        <v>40691241.191468962</v>
      </c>
      <c r="BY97" s="21">
        <f t="shared" si="118"/>
        <v>11038237.048935957</v>
      </c>
      <c r="BZ97" s="21">
        <f t="shared" si="119"/>
        <v>163846.26389003391</v>
      </c>
    </row>
    <row r="98" spans="1:78">
      <c r="A98">
        <f t="shared" si="122"/>
        <v>0.02</v>
      </c>
      <c r="B98" s="18">
        <f t="shared" si="121"/>
        <v>2112</v>
      </c>
      <c r="C98" s="21">
        <f>IF(MOD($B98,10)=0,VLOOKUP($B98,'[1]R1 Analysis'!$B$45:$X$58,23,FALSE),(VLOOKUP(CEILING($B98,10),$B$6:$R$116,COLUMN()-1,FALSE)-VLOOKUP(FLOOR($B98,10),$B$6:$R$116,COLUMN()-1,FALSE))/10+C97)</f>
        <v>19063381.754256252</v>
      </c>
      <c r="D98" s="21">
        <f>IF(MOD($B98,10)=0,VLOOKUP($B98,'[1]R1 Analysis'!$B$45:$X$58,15,FALSE),(VLOOKUP(CEILING($B98,10),$B$6:$R$116,COLUMN()-1,FALSE)-VLOOKUP(FLOOR($B98,10),$B$6:$R$116,COLUMN()-1,FALSE))/10+D97)</f>
        <v>2979414.3840777432</v>
      </c>
      <c r="E98" s="21">
        <f>IF(MOD($B98,10)=0,VLOOKUP($B98,'[1]R1 Analysis'!$B$45:$X$58,22,FALSE),(VLOOKUP(CEILING($B98,10),$B$6:$R$116,COLUMN()-1,FALSE)-VLOOKUP(FLOOR($B98,10),$B$6:$R$116,COLUMN()-1,FALSE))/10+E97)</f>
        <v>623923.63388312736</v>
      </c>
      <c r="F98" s="21">
        <f>IF(MOD($B98,10)=0,VLOOKUP($B98,'[1]R2 Analysis'!$B$45:$X$58,8,FALSE),(VLOOKUP(CEILING($B98,10),$B$6:$R$116,COLUMN()-1,FALSE)-VLOOKUP(FLOOR($B98,10),$B$6:$R$116,COLUMN()-1,FALSE))/10+F97)</f>
        <v>185749068.91523811</v>
      </c>
      <c r="G98" s="21">
        <f>IF(MOD($B98,10)=0,VLOOKUP($B98,'[1]R2 Analysis'!$B$45:$X$58,15,FALSE),(VLOOKUP(CEILING($B98,10),$B$6:$R$116,COLUMN()-1,FALSE)-VLOOKUP(FLOOR($B98,10),$B$6:$R$116,COLUMN()-1,FALSE))/10+G97)</f>
        <v>5830828.2591627911</v>
      </c>
      <c r="H98" s="21">
        <f>IF(MOD($B98,10)=0,VLOOKUP($B98,'[1]R2 Analysis'!$B$45:$X$58,22,FALSE),(VLOOKUP(CEILING($B98,10),$B$6:$R$116,COLUMN()-1,FALSE)-VLOOKUP(FLOOR($B98,10),$B$6:$R$116,COLUMN()-1,FALSE))/10+H97)</f>
        <v>1199496.700808642</v>
      </c>
      <c r="I98" s="21">
        <f>IF(MOD($B98,10)=0,VLOOKUP($B98,'[1]R3 Analysis'!$B$45:$X$58,8,FALSE),(VLOOKUP(CEILING($B98,10),$B$6:$R$116,COLUMN()-1,FALSE)-VLOOKUP(FLOOR($B98,10),$B$6:$R$116,COLUMN()-1,FALSE))/10+I97)</f>
        <v>30368137.092541941</v>
      </c>
      <c r="J98" s="21">
        <f>IF(MOD($B98,10)=0,VLOOKUP($B98,'[1]R3 Analysis'!$B$45:$X$58,15,FALSE),(VLOOKUP(CEILING($B98,10),$B$6:$R$116,COLUMN()-1,FALSE)-VLOOKUP(FLOOR($B98,10),$B$6:$R$116,COLUMN()-1,FALSE))/10+J97)</f>
        <v>2101857.5951999999</v>
      </c>
      <c r="K98" s="21">
        <f>IF(MOD($B98,10)=0,VLOOKUP($B98,'[1]R3 Analysis'!$B$45:$X$58,22,FALSE),(VLOOKUP(CEILING($B98,10),$B$6:$R$116,COLUMN()-1,FALSE)-VLOOKUP(FLOOR($B98,10),$B$6:$R$116,COLUMN()-1,FALSE))/10+K97)</f>
        <v>802262.77214774769</v>
      </c>
      <c r="L98" s="21">
        <f>IF(MOD($B98,10)=0,VLOOKUP($B98,'[1]R4 Analysis'!$B$45:$X$58,8,FALSE),(VLOOKUP(CEILING($B98,10),$B$6:$R$116,COLUMN()-1,FALSE)-VLOOKUP(FLOOR($B98,10),$B$6:$R$116,COLUMN()-1,FALSE))/10+L97)</f>
        <v>19006690.343015384</v>
      </c>
      <c r="M98" s="21">
        <f>IF(MOD($B98,10)=0,VLOOKUP($B98,'[1]R4 Analysis'!$B$45:$X$58,15,FALSE),(VLOOKUP(CEILING($B98,10),$B$6:$R$116,COLUMN()-1,FALSE)-VLOOKUP(FLOOR($B98,10),$B$6:$R$116,COLUMN()-1,FALSE))/10+M97)</f>
        <v>708212.51305565657</v>
      </c>
      <c r="N98" s="21">
        <f>IF(MOD($B98,10)=0,VLOOKUP($B98,'[1]R4 Analysis'!$B$45:$X$58,22,FALSE),(VLOOKUP(CEILING($B98,10),$B$6:$R$116,COLUMN()-1,FALSE)-VLOOKUP(FLOOR($B98,10),$B$6:$R$116,COLUMN()-1,FALSE))/10+N97)</f>
        <v>259861.63072138303</v>
      </c>
      <c r="O98" s="21">
        <f>IF(MOD($B98,10)=0,VLOOKUP($B98,'[1]R5 Analysis'!$B$45:$X$58,8,FALSE),(VLOOKUP(CEILING($B98,10),$B$6:$R$116,COLUMN()-1,FALSE)-VLOOKUP(FLOOR($B98,10),$B$6:$R$116,COLUMN()-1,FALSE))/10+O97)</f>
        <v>42489539.190150008</v>
      </c>
      <c r="P98" s="21">
        <f>IF(MOD($B98,10)=0,VLOOKUP($B98,'[1]R5 Analysis'!$B$45:$X$58,15,FALSE),(VLOOKUP(CEILING($B98,10),$B$6:$R$116,COLUMN()-1,FALSE)-VLOOKUP(FLOOR($B98,10),$B$6:$R$116,COLUMN()-1,FALSE))/10+P97)</f>
        <v>609109.59324137925</v>
      </c>
      <c r="Q98" s="21">
        <f>IF(MOD($B98,10)=0,VLOOKUP($B98,'[1]R5 Analysis'!$B$45:$X$58,22,FALSE),(VLOOKUP(CEILING($B98,10),$B$6:$R$116,COLUMN()-1,FALSE)-VLOOKUP(FLOOR($B98,10),$B$6:$R$116,COLUMN()-1,FALSE))/10+Q97)</f>
        <v>252777.68868673471</v>
      </c>
      <c r="R98" s="21">
        <f>IF(MOD($B98,10)=0,VLOOKUP($B98,'[1]R6 Analysis'!$B$45:$X$58,8,FALSE),(VLOOKUP(CEILING($B98,10),$B$6:$R$116,COLUMN()-1,FALSE)-VLOOKUP(FLOOR($B98,10),$B$6:$R$116,COLUMN()-1,FALSE))/10+R97)</f>
        <v>2425487.4367999998</v>
      </c>
      <c r="S98" s="21">
        <f>IF(MOD($B98,10)=0,VLOOKUP($B98,'[1]R6 Analysis'!$B$45:$X$58,15,FALSE),(VLOOKUP(CEILING($B98,10),$B$6:$T$116,COLUMN()-1,FALSE)-VLOOKUP(FLOOR($B98,10),$B$6:$T$116,COLUMN()-1,FALSE))/10+S97)</f>
        <v>296624.48535999999</v>
      </c>
      <c r="T98" s="21">
        <f>IF(MOD($B98,10)=0,VLOOKUP($B98,'[1]R6 Analysis'!$B$45:$X$58,22,FALSE),(VLOOKUP(CEILING($B98,10),$B$6:$T$116,COLUMN()-1,FALSE)-VLOOKUP(FLOOR($B98,10),$B$6:$T$116,COLUMN()-1,FALSE))/10+T97)</f>
        <v>163003.87946006781</v>
      </c>
      <c r="U98" s="21">
        <f t="shared" si="120"/>
        <v>314929677.86780703</v>
      </c>
      <c r="V98" s="10">
        <f>HLOOKUP(V$5,$AC$1:$AF$3,2,FALSE)*INDEX('Pop and Housing Units'!$J$4:$Q$115,MATCH('Relocation Components'!$B98,'Pop and Housing Units'!$Q$4:$Q$115,0),MATCH('Relocation Components'!V$4,'Pop and Housing Units'!$J$4:$Q$4,0))*HLOOKUP(V$4,$V$1:$AA$2,2,FALSE)*'Number of Hazard Events'!C98*HLOOKUP(V$4,Assumptions!$B$2:$H$3,2,FALSE)</f>
        <v>11172228349.994621</v>
      </c>
      <c r="W98" s="10">
        <f>HLOOKUP(W$5,$AC$1:$AF$3,2,FALSE)*INDEX('Pop and Housing Units'!$J$4:$Q$115,MATCH('Relocation Components'!$B98,'Pop and Housing Units'!$Q$4:$Q$115,0),MATCH('Relocation Components'!W$4,'Pop and Housing Units'!$J$4:$Q$4,0))*HLOOKUP(W$4,$V$1:$AA$2,2,FALSE)*'Number of Hazard Events'!D98*HLOOKUP(W$4,Assumptions!$B$2:$H$3,2,FALSE)</f>
        <v>3556198566.3267617</v>
      </c>
      <c r="X98" s="10">
        <f>HLOOKUP(X$5,$AC$1:$AF$3,2,FALSE)*INDEX('Pop and Housing Units'!$J$4:$Q$115,MATCH('Relocation Components'!$B98,'Pop and Housing Units'!$Q$4:$Q$115,0),MATCH('Relocation Components'!X$4,'Pop and Housing Units'!$J$4:$Q$4,0))*HLOOKUP(X$4,$V$1:$AA$2,2,FALSE)*'Number of Hazard Events'!E98*HLOOKUP(X$4,Assumptions!$B$2:$H$3,2,FALSE)</f>
        <v>0</v>
      </c>
      <c r="Y98" s="10">
        <f>HLOOKUP(Y$5,$AC$1:$AF$3,2,FALSE)*INDEX('Pop and Housing Units'!$J$4:$Q$115,MATCH('Relocation Components'!$B98,'Pop and Housing Units'!$Q$4:$Q$115,0),MATCH('Relocation Components'!Y$4,'Pop and Housing Units'!$J$4:$Q$4,0))*HLOOKUP(Y$4,$V$1:$AA$2,2,FALSE)*'Number of Hazard Events'!F98*HLOOKUP(Y$4,Assumptions!$B$2:$H$3,2,FALSE)</f>
        <v>12070138373.832926</v>
      </c>
      <c r="Z98" s="10">
        <f>HLOOKUP(Z$5,$AC$1:$AF$3,2,FALSE)*INDEX('Pop and Housing Units'!$J$4:$Q$115,MATCH('Relocation Components'!$B98,'Pop and Housing Units'!$Q$4:$Q$115,0),MATCH('Relocation Components'!Z$4,'Pop and Housing Units'!$J$4:$Q$4,0))*HLOOKUP(Z$4,$V$1:$AA$2,2,FALSE)*'Number of Hazard Events'!G98*HLOOKUP(Z$4,Assumptions!$B$2:$H$3,2,FALSE)</f>
        <v>3502956652.2814655</v>
      </c>
      <c r="AA98" s="10">
        <f>HLOOKUP(AA$5,$AC$1:$AF$3,2,FALSE)*INDEX('Pop and Housing Units'!$J$4:$Q$115,MATCH('Relocation Components'!$B98,'Pop and Housing Units'!$Q$4:$Q$115,0),MATCH('Relocation Components'!AA$4,'Pop and Housing Units'!$J$4:$Q$4,0))*HLOOKUP(AA$4,$V$1:$AA$2,2,FALSE)*'Number of Hazard Events'!H98*HLOOKUP(AA$4,Assumptions!$B$2:$H$3,2,FALSE)</f>
        <v>0</v>
      </c>
      <c r="AB98" s="10">
        <f>HLOOKUP(AB$5,$AC$1:$AF$3,2,FALSE)*INDEX('Pop and Housing Units'!$J$4:$Q$115,MATCH('Relocation Components'!$B98,'Pop and Housing Units'!$Q$4:$Q$115,0),MATCH('Relocation Components'!AB$4,'Pop and Housing Units'!$J$4:$Q$4,0))*HLOOKUP(AB$4,$V$1:$AA$2,2,FALSE)*'Number of Hazard Events'!I98*HLOOKUP(AB$4,Assumptions!$B$2:$H$3,2,FALSE)</f>
        <v>29207217357.715717</v>
      </c>
      <c r="AC98" s="10">
        <f>HLOOKUP(AC$5,$AC$1:$AF$3,2,FALSE)*INDEX('Pop and Housing Units'!$J$4:$Q$115,MATCH('Relocation Components'!$B98,'Pop and Housing Units'!$Q$4:$Q$115,0),MATCH('Relocation Components'!AC$4,'Pop and Housing Units'!$J$4:$Q$4,0))*HLOOKUP(AC$4,$V$1:$AA$2,2,FALSE)*'Number of Hazard Events'!J98*HLOOKUP(AC$4,Assumptions!$B$2:$H$3,2,FALSE)</f>
        <v>6020823057.9163961</v>
      </c>
      <c r="AD98" s="10">
        <f>HLOOKUP(AD$5,$AC$1:$AF$3,2,FALSE)*INDEX('Pop and Housing Units'!$J$4:$Q$115,MATCH('Relocation Components'!$B98,'Pop and Housing Units'!$Q$4:$Q$115,0),MATCH('Relocation Components'!AD$4,'Pop and Housing Units'!$J$4:$Q$4,0))*HLOOKUP(AD$4,$V$1:$AA$2,2,FALSE)*'Number of Hazard Events'!K98*HLOOKUP(AD$4,Assumptions!$B$2:$H$3,2,FALSE)</f>
        <v>0</v>
      </c>
      <c r="AE98" s="10">
        <f>HLOOKUP(AE$5,$AC$1:$AF$3,2,FALSE)*INDEX('Pop and Housing Units'!$J$4:$Q$115,MATCH('Relocation Components'!$B98,'Pop and Housing Units'!$Q$4:$Q$115,0),MATCH('Relocation Components'!AE$4,'Pop and Housing Units'!$J$4:$Q$4,0))*HLOOKUP(AE$4,$V$1:$AA$2,2,FALSE)*'Number of Hazard Events'!L98*HLOOKUP(AE$4,Assumptions!$B$2:$H$3,2,FALSE)</f>
        <v>116184712.99218182</v>
      </c>
      <c r="AF98" s="10">
        <f>HLOOKUP(AF$5,$AC$1:$AF$3,2,FALSE)*INDEX('Pop and Housing Units'!$J$4:$Q$115,MATCH('Relocation Components'!$B98,'Pop and Housing Units'!$Q$4:$Q$115,0),MATCH('Relocation Components'!AF$4,'Pop and Housing Units'!$J$4:$Q$4,0))*HLOOKUP(AF$4,$V$1:$AA$2,2,FALSE)*'Number of Hazard Events'!M98*HLOOKUP(AF$4,Assumptions!$B$2:$H$3,2,FALSE)</f>
        <v>40049760.693222344</v>
      </c>
      <c r="AG98" s="10">
        <f>HLOOKUP(AG$5,$AC$1:$AF$3,2,FALSE)*INDEX('Pop and Housing Units'!$J$4:$Q$115,MATCH('Relocation Components'!$B98,'Pop and Housing Units'!$Q$4:$Q$115,0),MATCH('Relocation Components'!AG$4,'Pop and Housing Units'!$J$4:$Q$4,0))*HLOOKUP(AG$4,$V$1:$AA$2,2,FALSE)*'Number of Hazard Events'!N98*HLOOKUP(AG$4,Assumptions!$B$2:$H$3,2,FALSE)</f>
        <v>0</v>
      </c>
      <c r="AH98" s="10">
        <f>HLOOKUP(AH$5,$AC$1:$AF$3,2,FALSE)*INDEX('Pop and Housing Units'!$J$4:$Q$115,MATCH('Relocation Components'!$B98,'Pop and Housing Units'!$Q$4:$Q$115,0),MATCH('Relocation Components'!AH$4,'Pop and Housing Units'!$J$4:$Q$4,0))*HLOOKUP(AH$4,$V$1:$AA$2,2,FALSE)*'Number of Hazard Events'!O98*HLOOKUP(AH$4,Assumptions!$B$2:$H$3,2,FALSE)</f>
        <v>120804065.89350305</v>
      </c>
      <c r="AI98" s="10">
        <f>HLOOKUP(AI$5,$AC$1:$AF$3,2,FALSE)*INDEX('Pop and Housing Units'!$J$4:$Q$115,MATCH('Relocation Components'!$B98,'Pop and Housing Units'!$Q$4:$Q$115,0),MATCH('Relocation Components'!AI$4,'Pop and Housing Units'!$J$4:$Q$4,0))*HLOOKUP(AI$4,$V$1:$AA$2,2,FALSE)*'Number of Hazard Events'!P98*HLOOKUP(AI$4,Assumptions!$B$2:$H$3,2,FALSE)</f>
        <v>43441111.875399768</v>
      </c>
      <c r="AJ98" s="10">
        <f>HLOOKUP(AJ$5,$AC$1:$AF$3,2,FALSE)*INDEX('Pop and Housing Units'!$J$4:$Q$115,MATCH('Relocation Components'!$B98,'Pop and Housing Units'!$Q$4:$Q$115,0),MATCH('Relocation Components'!AJ$4,'Pop and Housing Units'!$J$4:$Q$4,0))*HLOOKUP(AJ$4,$V$1:$AA$2,2,FALSE)*'Number of Hazard Events'!Q98*HLOOKUP(AJ$4,Assumptions!$B$2:$H$3,2,FALSE)</f>
        <v>0</v>
      </c>
      <c r="AK98" s="10">
        <f>HLOOKUP(AK$5,$AC$1:$AF$3,2,FALSE)*INDEX('Pop and Housing Units'!$J$4:$Q$115,MATCH('Relocation Components'!$B98,'Pop and Housing Units'!$Q$4:$Q$115,0),MATCH('Relocation Components'!AK$4,'Pop and Housing Units'!$J$4:$Q$4,0))*HLOOKUP(AK$4,$V$1:$AA$2,2,FALSE)*'Number of Hazard Events'!R98*HLOOKUP(AK$4,Assumptions!$B$2:$H$3,2,FALSE)</f>
        <v>26502411.851494838</v>
      </c>
      <c r="AL98" s="10">
        <f>HLOOKUP(AL$5,$AC$1:$AF$3,2,FALSE)*INDEX('Pop and Housing Units'!$J$4:$Q$115,MATCH('Relocation Components'!$B98,'Pop and Housing Units'!$Q$4:$Q$115,0),MATCH('Relocation Components'!AL$4,'Pop and Housing Units'!$J$4:$Q$4,0))*HLOOKUP(AL$4,$V$1:$AA$2,2,FALSE)*'Number of Hazard Events'!S98*HLOOKUP(AL$4,Assumptions!$B$2:$H$3,2,FALSE)</f>
        <v>7443450.8286034297</v>
      </c>
      <c r="AM98" s="10">
        <f>HLOOKUP(AM$5,$AC$1:$AF$3,2,FALSE)*INDEX('Pop and Housing Units'!$J$4:$Q$115,MATCH('Relocation Components'!$B98,'Pop and Housing Units'!$Q$4:$Q$115,0),MATCH('Relocation Components'!AM$4,'Pop and Housing Units'!$J$4:$Q$4,0))*HLOOKUP(AM$4,$V$1:$AA$2,2,FALSE)*'Number of Hazard Events'!T98*HLOOKUP(AM$4,Assumptions!$B$2:$H$3,2,FALSE)</f>
        <v>0</v>
      </c>
      <c r="AN98" s="21">
        <f t="shared" si="82"/>
        <v>65883987872.202286</v>
      </c>
      <c r="AO98" s="21">
        <f t="shared" si="83"/>
        <v>5027502757.4975796</v>
      </c>
      <c r="AP98" s="21">
        <f t="shared" si="84"/>
        <v>1600289354.8470428</v>
      </c>
      <c r="AQ98" s="21">
        <f t="shared" si="85"/>
        <v>0</v>
      </c>
      <c r="AR98" s="21">
        <f t="shared" si="86"/>
        <v>5431562268.2248163</v>
      </c>
      <c r="AS98" s="21">
        <f t="shared" si="87"/>
        <v>1576330493.5266595</v>
      </c>
      <c r="AT98" s="21">
        <f t="shared" si="88"/>
        <v>0</v>
      </c>
      <c r="AU98" s="21">
        <f t="shared" si="89"/>
        <v>13143247810.972073</v>
      </c>
      <c r="AV98" s="21">
        <f t="shared" si="90"/>
        <v>2709370376.0623784</v>
      </c>
      <c r="AW98" s="21">
        <f t="shared" si="91"/>
        <v>0</v>
      </c>
      <c r="AX98" s="21">
        <f t="shared" si="92"/>
        <v>52283120.846481822</v>
      </c>
      <c r="AY98" s="21">
        <f t="shared" si="93"/>
        <v>18022392.311950054</v>
      </c>
      <c r="AZ98" s="21">
        <f t="shared" si="94"/>
        <v>0</v>
      </c>
      <c r="BA98" s="21">
        <f t="shared" si="95"/>
        <v>54361829.652076378</v>
      </c>
      <c r="BB98" s="21">
        <f t="shared" si="96"/>
        <v>19548500.343929898</v>
      </c>
      <c r="BC98" s="21">
        <f t="shared" si="97"/>
        <v>0</v>
      </c>
      <c r="BD98" s="21">
        <f t="shared" si="98"/>
        <v>11926085.333172677</v>
      </c>
      <c r="BE98" s="21">
        <f t="shared" si="99"/>
        <v>3349552.8728715433</v>
      </c>
      <c r="BF98" s="21">
        <f t="shared" si="100"/>
        <v>0</v>
      </c>
      <c r="BG98" s="21">
        <f t="shared" si="101"/>
        <v>29647794542.491028</v>
      </c>
      <c r="BI98" s="21">
        <f t="shared" si="102"/>
        <v>16218794489.246458</v>
      </c>
      <c r="BJ98" s="21">
        <f t="shared" si="103"/>
        <v>5159467335.5578823</v>
      </c>
      <c r="BK98" s="21">
        <f t="shared" si="104"/>
        <v>623923.63388312736</v>
      </c>
      <c r="BL98" s="21">
        <f t="shared" si="105"/>
        <v>17687449710.97298</v>
      </c>
      <c r="BM98" s="21">
        <f t="shared" si="106"/>
        <v>5085117974.0672874</v>
      </c>
      <c r="BN98" s="21">
        <f t="shared" si="107"/>
        <v>1199496.700808642</v>
      </c>
      <c r="BO98" s="21">
        <f t="shared" si="108"/>
        <v>42380833305.780334</v>
      </c>
      <c r="BP98" s="21">
        <f t="shared" si="109"/>
        <v>8732295291.5739746</v>
      </c>
      <c r="BQ98" s="21">
        <f t="shared" si="110"/>
        <v>802262.77214774769</v>
      </c>
      <c r="BR98" s="21">
        <f t="shared" si="111"/>
        <v>187474524.18167901</v>
      </c>
      <c r="BS98" s="21">
        <f t="shared" si="112"/>
        <v>58780365.518228061</v>
      </c>
      <c r="BT98" s="21">
        <f t="shared" si="113"/>
        <v>259861.63072138303</v>
      </c>
      <c r="BU98" s="21">
        <f t="shared" si="114"/>
        <v>217655434.73572946</v>
      </c>
      <c r="BV98" s="21">
        <f t="shared" si="115"/>
        <v>63598721.812571049</v>
      </c>
      <c r="BW98" s="21">
        <f t="shared" si="116"/>
        <v>252777.68868673471</v>
      </c>
      <c r="BX98" s="21">
        <f t="shared" si="117"/>
        <v>40853984.621467516</v>
      </c>
      <c r="BY98" s="21">
        <f t="shared" si="118"/>
        <v>11089628.186834972</v>
      </c>
      <c r="BZ98" s="21">
        <f t="shared" si="119"/>
        <v>163003.87946006781</v>
      </c>
    </row>
    <row r="99" spans="1:78">
      <c r="A99">
        <f t="shared" si="122"/>
        <v>0.02</v>
      </c>
      <c r="B99" s="18">
        <f t="shared" si="121"/>
        <v>2113</v>
      </c>
      <c r="C99" s="21">
        <f>IF(MOD($B99,10)=0,VLOOKUP($B99,'[1]R1 Analysis'!$B$45:$X$58,23,FALSE),(VLOOKUP(CEILING($B99,10),$B$6:$R$116,COLUMN()-1,FALSE)-VLOOKUP(FLOOR($B99,10),$B$6:$R$116,COLUMN()-1,FALSE))/10+C98)</f>
        <v>18963403.824918006</v>
      </c>
      <c r="D99" s="21">
        <f>IF(MOD($B99,10)=0,VLOOKUP($B99,'[1]R1 Analysis'!$B$45:$X$58,15,FALSE),(VLOOKUP(CEILING($B99,10),$B$6:$R$116,COLUMN()-1,FALSE)-VLOOKUP(FLOOR($B99,10),$B$6:$R$116,COLUMN()-1,FALSE))/10+D98)</f>
        <v>2964060.4863101966</v>
      </c>
      <c r="E99" s="21">
        <f>IF(MOD($B99,10)=0,VLOOKUP($B99,'[1]R1 Analysis'!$B$45:$X$58,22,FALSE),(VLOOKUP(CEILING($B99,10),$B$6:$R$116,COLUMN()-1,FALSE)-VLOOKUP(FLOOR($B99,10),$B$6:$R$116,COLUMN()-1,FALSE))/10+E98)</f>
        <v>620701.20967242774</v>
      </c>
      <c r="F99" s="21">
        <f>IF(MOD($B99,10)=0,VLOOKUP($B99,'[1]R2 Analysis'!$B$45:$X$58,8,FALSE),(VLOOKUP(CEILING($B99,10),$B$6:$R$116,COLUMN()-1,FALSE)-VLOOKUP(FLOOR($B99,10),$B$6:$R$116,COLUMN()-1,FALSE))/10+F98)</f>
        <v>184786184.95761907</v>
      </c>
      <c r="G99" s="21">
        <f>IF(MOD($B99,10)=0,VLOOKUP($B99,'[1]R2 Analysis'!$B$45:$X$58,15,FALSE),(VLOOKUP(CEILING($B99,10),$B$6:$R$116,COLUMN()-1,FALSE)-VLOOKUP(FLOOR($B99,10),$B$6:$R$116,COLUMN()-1,FALSE))/10+G98)</f>
        <v>5800719.7344418606</v>
      </c>
      <c r="H99" s="21">
        <f>IF(MOD($B99,10)=0,VLOOKUP($B99,'[1]R2 Analysis'!$B$45:$X$58,22,FALSE),(VLOOKUP(CEILING($B99,10),$B$6:$R$116,COLUMN()-1,FALSE)-VLOOKUP(FLOOR($B99,10),$B$6:$R$116,COLUMN()-1,FALSE))/10+H98)</f>
        <v>1193294.7699320987</v>
      </c>
      <c r="I99" s="21">
        <f>IF(MOD($B99,10)=0,VLOOKUP($B99,'[1]R3 Analysis'!$B$45:$X$58,8,FALSE),(VLOOKUP(CEILING($B99,10),$B$6:$R$116,COLUMN()-1,FALSE)-VLOOKUP(FLOOR($B99,10),$B$6:$R$116,COLUMN()-1,FALSE))/10+I98)</f>
        <v>30210883.974167749</v>
      </c>
      <c r="J99" s="21">
        <f>IF(MOD($B99,10)=0,VLOOKUP($B99,'[1]R3 Analysis'!$B$45:$X$58,15,FALSE),(VLOOKUP(CEILING($B99,10),$B$6:$R$116,COLUMN()-1,FALSE)-VLOOKUP(FLOOR($B99,10),$B$6:$R$116,COLUMN()-1,FALSE))/10+J98)</f>
        <v>2090990.9987999999</v>
      </c>
      <c r="K99" s="21">
        <f>IF(MOD($B99,10)=0,VLOOKUP($B99,'[1]R3 Analysis'!$B$45:$X$58,22,FALSE),(VLOOKUP(CEILING($B99,10),$B$6:$R$116,COLUMN()-1,FALSE)-VLOOKUP(FLOOR($B99,10),$B$6:$R$116,COLUMN()-1,FALSE))/10+K98)</f>
        <v>798114.65779369359</v>
      </c>
      <c r="L99" s="21">
        <f>IF(MOD($B99,10)=0,VLOOKUP($B99,'[1]R4 Analysis'!$B$45:$X$58,8,FALSE),(VLOOKUP(CEILING($B99,10),$B$6:$R$116,COLUMN()-1,FALSE)-VLOOKUP(FLOOR($B99,10),$B$6:$R$116,COLUMN()-1,FALSE))/10+L98)</f>
        <v>18906100.49997019</v>
      </c>
      <c r="M99" s="21">
        <f>IF(MOD($B99,10)=0,VLOOKUP($B99,'[1]R4 Analysis'!$B$45:$X$58,15,FALSE),(VLOOKUP(CEILING($B99,10),$B$6:$R$116,COLUMN()-1,FALSE)-VLOOKUP(FLOOR($B99,10),$B$6:$R$116,COLUMN()-1,FALSE))/10+M98)</f>
        <v>704536.3112405556</v>
      </c>
      <c r="N99" s="21">
        <f>IF(MOD($B99,10)=0,VLOOKUP($B99,'[1]R4 Analysis'!$B$45:$X$58,22,FALSE),(VLOOKUP(CEILING($B99,10),$B$6:$R$116,COLUMN()-1,FALSE)-VLOOKUP(FLOOR($B99,10),$B$6:$R$116,COLUMN()-1,FALSE))/10+N98)</f>
        <v>258518.85425131934</v>
      </c>
      <c r="O99" s="21">
        <f>IF(MOD($B99,10)=0,VLOOKUP($B99,'[1]R5 Analysis'!$B$45:$X$58,8,FALSE),(VLOOKUP(CEILING($B99,10),$B$6:$R$116,COLUMN()-1,FALSE)-VLOOKUP(FLOOR($B99,10),$B$6:$R$116,COLUMN()-1,FALSE))/10+O98)</f>
        <v>42276958.631350011</v>
      </c>
      <c r="P99" s="21">
        <f>IF(MOD($B99,10)=0,VLOOKUP($B99,'[1]R5 Analysis'!$B$45:$X$58,15,FALSE),(VLOOKUP(CEILING($B99,10),$B$6:$R$116,COLUMN()-1,FALSE)-VLOOKUP(FLOOR($B99,10),$B$6:$R$116,COLUMN()-1,FALSE))/10+P98)</f>
        <v>605931.63014620682</v>
      </c>
      <c r="Q99" s="21">
        <f>IF(MOD($B99,10)=0,VLOOKUP($B99,'[1]R5 Analysis'!$B$45:$X$58,22,FALSE),(VLOOKUP(CEILING($B99,10),$B$6:$R$116,COLUMN()-1,FALSE)-VLOOKUP(FLOOR($B99,10),$B$6:$R$116,COLUMN()-1,FALSE))/10+Q98)</f>
        <v>251469.93970102043</v>
      </c>
      <c r="R99" s="21">
        <f>IF(MOD($B99,10)=0,VLOOKUP($B99,'[1]R6 Analysis'!$B$45:$X$58,8,FALSE),(VLOOKUP(CEILING($B99,10),$B$6:$R$116,COLUMN()-1,FALSE)-VLOOKUP(FLOOR($B99,10),$B$6:$R$116,COLUMN()-1,FALSE))/10+R98)</f>
        <v>2412459.9163874998</v>
      </c>
      <c r="S99" s="21">
        <f>IF(MOD($B99,10)=0,VLOOKUP($B99,'[1]R6 Analysis'!$B$45:$X$58,15,FALSE),(VLOOKUP(CEILING($B99,10),$B$6:$T$116,COLUMN()-1,FALSE)-VLOOKUP(FLOOR($B99,10),$B$6:$T$116,COLUMN()-1,FALSE))/10+S98)</f>
        <v>295128.98638999998</v>
      </c>
      <c r="T99" s="21">
        <f>IF(MOD($B99,10)=0,VLOOKUP($B99,'[1]R6 Analysis'!$B$45:$X$58,22,FALSE),(VLOOKUP(CEILING($B99,10),$B$6:$T$116,COLUMN()-1,FALSE)-VLOOKUP(FLOOR($B99,10),$B$6:$T$116,COLUMN()-1,FALSE))/10+T98)</f>
        <v>162161.49503010171</v>
      </c>
      <c r="U99" s="21">
        <f t="shared" si="120"/>
        <v>313301620.87812203</v>
      </c>
      <c r="V99" s="10">
        <f>HLOOKUP(V$5,$AC$1:$AF$3,2,FALSE)*INDEX('Pop and Housing Units'!$J$4:$Q$115,MATCH('Relocation Components'!$B99,'Pop and Housing Units'!$Q$4:$Q$115,0),MATCH('Relocation Components'!V$4,'Pop and Housing Units'!$J$4:$Q$4,0))*HLOOKUP(V$4,$V$1:$AA$2,2,FALSE)*'Number of Hazard Events'!C99*HLOOKUP(V$4,Assumptions!$B$2:$H$3,2,FALSE)</f>
        <v>11644836651.749893</v>
      </c>
      <c r="W99" s="10">
        <f>HLOOKUP(W$5,$AC$1:$AF$3,2,FALSE)*INDEX('Pop and Housing Units'!$J$4:$Q$115,MATCH('Relocation Components'!$B99,'Pop and Housing Units'!$Q$4:$Q$115,0),MATCH('Relocation Components'!W$4,'Pop and Housing Units'!$J$4:$Q$4,0))*HLOOKUP(W$4,$V$1:$AA$2,2,FALSE)*'Number of Hazard Events'!D99*HLOOKUP(W$4,Assumptions!$B$2:$H$3,2,FALSE)</f>
        <v>3707050299.7437515</v>
      </c>
      <c r="X99" s="10">
        <f>HLOOKUP(X$5,$AC$1:$AF$3,2,FALSE)*INDEX('Pop and Housing Units'!$J$4:$Q$115,MATCH('Relocation Components'!$B99,'Pop and Housing Units'!$Q$4:$Q$115,0),MATCH('Relocation Components'!X$4,'Pop and Housing Units'!$J$4:$Q$4,0))*HLOOKUP(X$4,$V$1:$AA$2,2,FALSE)*'Number of Hazard Events'!E99*HLOOKUP(X$4,Assumptions!$B$2:$H$3,2,FALSE)</f>
        <v>0</v>
      </c>
      <c r="Y99" s="10">
        <f>HLOOKUP(Y$5,$AC$1:$AF$3,2,FALSE)*INDEX('Pop and Housing Units'!$J$4:$Q$115,MATCH('Relocation Components'!$B99,'Pop and Housing Units'!$Q$4:$Q$115,0),MATCH('Relocation Components'!Y$4,'Pop and Housing Units'!$J$4:$Q$4,0))*HLOOKUP(Y$4,$V$1:$AA$2,2,FALSE)*'Number of Hazard Events'!F99*HLOOKUP(Y$4,Assumptions!$B$2:$H$3,2,FALSE)</f>
        <v>12571943447.778833</v>
      </c>
      <c r="Z99" s="10">
        <f>HLOOKUP(Z$5,$AC$1:$AF$3,2,FALSE)*INDEX('Pop and Housing Units'!$J$4:$Q$115,MATCH('Relocation Components'!$B99,'Pop and Housing Units'!$Q$4:$Q$115,0),MATCH('Relocation Components'!Z$4,'Pop and Housing Units'!$J$4:$Q$4,0))*HLOOKUP(Z$4,$V$1:$AA$2,2,FALSE)*'Number of Hazard Events'!G99*HLOOKUP(Z$4,Assumptions!$B$2:$H$3,2,FALSE)</f>
        <v>3648662658.7949691</v>
      </c>
      <c r="AA99" s="10">
        <f>HLOOKUP(AA$5,$AC$1:$AF$3,2,FALSE)*INDEX('Pop and Housing Units'!$J$4:$Q$115,MATCH('Relocation Components'!$B99,'Pop and Housing Units'!$Q$4:$Q$115,0),MATCH('Relocation Components'!AA$4,'Pop and Housing Units'!$J$4:$Q$4,0))*HLOOKUP(AA$4,$V$1:$AA$2,2,FALSE)*'Number of Hazard Events'!H99*HLOOKUP(AA$4,Assumptions!$B$2:$H$3,2,FALSE)</f>
        <v>0</v>
      </c>
      <c r="AB99" s="10">
        <f>HLOOKUP(AB$5,$AC$1:$AF$3,2,FALSE)*INDEX('Pop and Housing Units'!$J$4:$Q$115,MATCH('Relocation Components'!$B99,'Pop and Housing Units'!$Q$4:$Q$115,0),MATCH('Relocation Components'!AB$4,'Pop and Housing Units'!$J$4:$Q$4,0))*HLOOKUP(AB$4,$V$1:$AA$2,2,FALSE)*'Number of Hazard Events'!I99*HLOOKUP(AB$4,Assumptions!$B$2:$H$3,2,FALSE)</f>
        <v>30444550662.87291</v>
      </c>
      <c r="AC99" s="10">
        <f>HLOOKUP(AC$5,$AC$1:$AF$3,2,FALSE)*INDEX('Pop and Housing Units'!$J$4:$Q$115,MATCH('Relocation Components'!$B99,'Pop and Housing Units'!$Q$4:$Q$115,0),MATCH('Relocation Components'!AC$4,'Pop and Housing Units'!$J$4:$Q$4,0))*HLOOKUP(AC$4,$V$1:$AA$2,2,FALSE)*'Number of Hazard Events'!J99*HLOOKUP(AC$4,Assumptions!$B$2:$H$3,2,FALSE)</f>
        <v>6275940872.9378309</v>
      </c>
      <c r="AD99" s="10">
        <f>HLOOKUP(AD$5,$AC$1:$AF$3,2,FALSE)*INDEX('Pop and Housing Units'!$J$4:$Q$115,MATCH('Relocation Components'!$B99,'Pop and Housing Units'!$Q$4:$Q$115,0),MATCH('Relocation Components'!AD$4,'Pop and Housing Units'!$J$4:$Q$4,0))*HLOOKUP(AD$4,$V$1:$AA$2,2,FALSE)*'Number of Hazard Events'!K99*HLOOKUP(AD$4,Assumptions!$B$2:$H$3,2,FALSE)</f>
        <v>0</v>
      </c>
      <c r="AE99" s="10">
        <f>HLOOKUP(AE$5,$AC$1:$AF$3,2,FALSE)*INDEX('Pop and Housing Units'!$J$4:$Q$115,MATCH('Relocation Components'!$B99,'Pop and Housing Units'!$Q$4:$Q$115,0),MATCH('Relocation Components'!AE$4,'Pop and Housing Units'!$J$4:$Q$4,0))*HLOOKUP(AE$4,$V$1:$AA$2,2,FALSE)*'Number of Hazard Events'!L99*HLOOKUP(AE$4,Assumptions!$B$2:$H$3,2,FALSE)</f>
        <v>116125984.55884296</v>
      </c>
      <c r="AF99" s="10">
        <f>HLOOKUP(AF$5,$AC$1:$AF$3,2,FALSE)*INDEX('Pop and Housing Units'!$J$4:$Q$115,MATCH('Relocation Components'!$B99,'Pop and Housing Units'!$Q$4:$Q$115,0),MATCH('Relocation Components'!AF$4,'Pop and Housing Units'!$J$4:$Q$4,0))*HLOOKUP(AF$4,$V$1:$AA$2,2,FALSE)*'Number of Hazard Events'!M99*HLOOKUP(AF$4,Assumptions!$B$2:$H$3,2,FALSE)</f>
        <v>40033602.024124026</v>
      </c>
      <c r="AG99" s="10">
        <f>HLOOKUP(AG$5,$AC$1:$AF$3,2,FALSE)*INDEX('Pop and Housing Units'!$J$4:$Q$115,MATCH('Relocation Components'!$B99,'Pop and Housing Units'!$Q$4:$Q$115,0),MATCH('Relocation Components'!AG$4,'Pop and Housing Units'!$J$4:$Q$4,0))*HLOOKUP(AG$4,$V$1:$AA$2,2,FALSE)*'Number of Hazard Events'!N99*HLOOKUP(AG$4,Assumptions!$B$2:$H$3,2,FALSE)</f>
        <v>0</v>
      </c>
      <c r="AH99" s="10">
        <f>HLOOKUP(AH$5,$AC$1:$AF$3,2,FALSE)*INDEX('Pop and Housing Units'!$J$4:$Q$115,MATCH('Relocation Components'!$B99,'Pop and Housing Units'!$Q$4:$Q$115,0),MATCH('Relocation Components'!AH$4,'Pop and Housing Units'!$J$4:$Q$4,0))*HLOOKUP(AH$4,$V$1:$AA$2,2,FALSE)*'Number of Hazard Events'!O99*HLOOKUP(AH$4,Assumptions!$B$2:$H$3,2,FALSE)</f>
        <v>120810954.73977964</v>
      </c>
      <c r="AI99" s="10">
        <f>HLOOKUP(AI$5,$AC$1:$AF$3,2,FALSE)*INDEX('Pop and Housing Units'!$J$4:$Q$115,MATCH('Relocation Components'!$B99,'Pop and Housing Units'!$Q$4:$Q$115,0),MATCH('Relocation Components'!AI$4,'Pop and Housing Units'!$J$4:$Q$4,0))*HLOOKUP(AI$4,$V$1:$AA$2,2,FALSE)*'Number of Hazard Events'!P99*HLOOKUP(AI$4,Assumptions!$B$2:$H$3,2,FALSE)</f>
        <v>43434233.88507475</v>
      </c>
      <c r="AJ99" s="10">
        <f>HLOOKUP(AJ$5,$AC$1:$AF$3,2,FALSE)*INDEX('Pop and Housing Units'!$J$4:$Q$115,MATCH('Relocation Components'!$B99,'Pop and Housing Units'!$Q$4:$Q$115,0),MATCH('Relocation Components'!AJ$4,'Pop and Housing Units'!$J$4:$Q$4,0))*HLOOKUP(AJ$4,$V$1:$AA$2,2,FALSE)*'Number of Hazard Events'!Q99*HLOOKUP(AJ$4,Assumptions!$B$2:$H$3,2,FALSE)</f>
        <v>0</v>
      </c>
      <c r="AK99" s="10">
        <f>HLOOKUP(AK$5,$AC$1:$AF$3,2,FALSE)*INDEX('Pop and Housing Units'!$J$4:$Q$115,MATCH('Relocation Components'!$B99,'Pop and Housing Units'!$Q$4:$Q$115,0),MATCH('Relocation Components'!AK$4,'Pop and Housing Units'!$J$4:$Q$4,0))*HLOOKUP(AK$4,$V$1:$AA$2,2,FALSE)*'Number of Hazard Events'!R99*HLOOKUP(AK$4,Assumptions!$B$2:$H$3,2,FALSE)</f>
        <v>26623469.003392614</v>
      </c>
      <c r="AL99" s="10">
        <f>HLOOKUP(AL$5,$AC$1:$AF$3,2,FALSE)*INDEX('Pop and Housing Units'!$J$4:$Q$115,MATCH('Relocation Components'!$B99,'Pop and Housing Units'!$Q$4:$Q$115,0),MATCH('Relocation Components'!AL$4,'Pop and Housing Units'!$J$4:$Q$4,0))*HLOOKUP(AL$4,$V$1:$AA$2,2,FALSE)*'Number of Hazard Events'!S99*HLOOKUP(AL$4,Assumptions!$B$2:$H$3,2,FALSE)</f>
        <v>7479927.0057150656</v>
      </c>
      <c r="AM99" s="10">
        <f>HLOOKUP(AM$5,$AC$1:$AF$3,2,FALSE)*INDEX('Pop and Housing Units'!$J$4:$Q$115,MATCH('Relocation Components'!$B99,'Pop and Housing Units'!$Q$4:$Q$115,0),MATCH('Relocation Components'!AM$4,'Pop and Housing Units'!$J$4:$Q$4,0))*HLOOKUP(AM$4,$V$1:$AA$2,2,FALSE)*'Number of Hazard Events'!T99*HLOOKUP(AM$4,Assumptions!$B$2:$H$3,2,FALSE)</f>
        <v>0</v>
      </c>
      <c r="AN99" s="21">
        <f t="shared" si="82"/>
        <v>68647492765.095116</v>
      </c>
      <c r="AO99" s="21">
        <f t="shared" si="83"/>
        <v>5240176493.2874517</v>
      </c>
      <c r="AP99" s="21">
        <f t="shared" si="84"/>
        <v>1668172634.8846881</v>
      </c>
      <c r="AQ99" s="21">
        <f t="shared" si="85"/>
        <v>0</v>
      </c>
      <c r="AR99" s="21">
        <f t="shared" si="86"/>
        <v>5657374551.5004749</v>
      </c>
      <c r="AS99" s="21">
        <f t="shared" si="87"/>
        <v>1641898196.457736</v>
      </c>
      <c r="AT99" s="21">
        <f t="shared" si="88"/>
        <v>0</v>
      </c>
      <c r="AU99" s="21">
        <f t="shared" si="89"/>
        <v>13700047798.29281</v>
      </c>
      <c r="AV99" s="21">
        <f t="shared" si="90"/>
        <v>2824173392.8220239</v>
      </c>
      <c r="AW99" s="21">
        <f t="shared" si="91"/>
        <v>0</v>
      </c>
      <c r="AX99" s="21">
        <f t="shared" si="92"/>
        <v>52256693.051479332</v>
      </c>
      <c r="AY99" s="21">
        <f t="shared" si="93"/>
        <v>18015120.910855811</v>
      </c>
      <c r="AZ99" s="21">
        <f t="shared" si="94"/>
        <v>0</v>
      </c>
      <c r="BA99" s="21">
        <f t="shared" si="95"/>
        <v>54364929.632900834</v>
      </c>
      <c r="BB99" s="21">
        <f t="shared" si="96"/>
        <v>19545405.24828364</v>
      </c>
      <c r="BC99" s="21">
        <f t="shared" si="97"/>
        <v>0</v>
      </c>
      <c r="BD99" s="21">
        <f t="shared" si="98"/>
        <v>11980561.051526677</v>
      </c>
      <c r="BE99" s="21">
        <f t="shared" si="99"/>
        <v>3365967.1525717797</v>
      </c>
      <c r="BF99" s="21">
        <f t="shared" si="100"/>
        <v>0</v>
      </c>
      <c r="BG99" s="21">
        <f t="shared" si="101"/>
        <v>30891371744.292805</v>
      </c>
      <c r="BI99" s="21">
        <f t="shared" si="102"/>
        <v>16903976548.862265</v>
      </c>
      <c r="BJ99" s="21">
        <f t="shared" si="103"/>
        <v>5378186995.1147499</v>
      </c>
      <c r="BK99" s="21">
        <f t="shared" si="104"/>
        <v>620701.20967242774</v>
      </c>
      <c r="BL99" s="21">
        <f t="shared" si="105"/>
        <v>18414104184.236927</v>
      </c>
      <c r="BM99" s="21">
        <f t="shared" si="106"/>
        <v>5296361574.9871464</v>
      </c>
      <c r="BN99" s="21">
        <f t="shared" si="107"/>
        <v>1193294.7699320987</v>
      </c>
      <c r="BO99" s="21">
        <f t="shared" si="108"/>
        <v>44174809345.139885</v>
      </c>
      <c r="BP99" s="21">
        <f t="shared" si="109"/>
        <v>9102205256.7586555</v>
      </c>
      <c r="BQ99" s="21">
        <f t="shared" si="110"/>
        <v>798114.65779369359</v>
      </c>
      <c r="BR99" s="21">
        <f t="shared" si="111"/>
        <v>187288778.11029249</v>
      </c>
      <c r="BS99" s="21">
        <f t="shared" si="112"/>
        <v>58753259.246220395</v>
      </c>
      <c r="BT99" s="21">
        <f t="shared" si="113"/>
        <v>258518.85425131934</v>
      </c>
      <c r="BU99" s="21">
        <f t="shared" si="114"/>
        <v>217452843.0040305</v>
      </c>
      <c r="BV99" s="21">
        <f t="shared" si="115"/>
        <v>63585570.763504595</v>
      </c>
      <c r="BW99" s="21">
        <f t="shared" si="116"/>
        <v>251469.93970102043</v>
      </c>
      <c r="BX99" s="21">
        <f t="shared" si="117"/>
        <v>41016489.971306786</v>
      </c>
      <c r="BY99" s="21">
        <f t="shared" si="118"/>
        <v>11141023.144676846</v>
      </c>
      <c r="BZ99" s="21">
        <f t="shared" si="119"/>
        <v>162161.49503010171</v>
      </c>
    </row>
    <row r="100" spans="1:78">
      <c r="A100">
        <f t="shared" si="122"/>
        <v>0.02</v>
      </c>
      <c r="B100" s="18">
        <f t="shared" si="121"/>
        <v>2114</v>
      </c>
      <c r="C100" s="21">
        <f>IF(MOD($B100,10)=0,VLOOKUP($B100,'[1]R1 Analysis'!$B$45:$X$58,23,FALSE),(VLOOKUP(CEILING($B100,10),$B$6:$R$116,COLUMN()-1,FALSE)-VLOOKUP(FLOOR($B100,10),$B$6:$R$116,COLUMN()-1,FALSE))/10+C99)</f>
        <v>18863425.895579759</v>
      </c>
      <c r="D100" s="21">
        <f>IF(MOD($B100,10)=0,VLOOKUP($B100,'[1]R1 Analysis'!$B$45:$X$58,15,FALSE),(VLOOKUP(CEILING($B100,10),$B$6:$R$116,COLUMN()-1,FALSE)-VLOOKUP(FLOOR($B100,10),$B$6:$R$116,COLUMN()-1,FALSE))/10+D99)</f>
        <v>2948706.58854265</v>
      </c>
      <c r="E100" s="21">
        <f>IF(MOD($B100,10)=0,VLOOKUP($B100,'[1]R1 Analysis'!$B$45:$X$58,22,FALSE),(VLOOKUP(CEILING($B100,10),$B$6:$R$116,COLUMN()-1,FALSE)-VLOOKUP(FLOOR($B100,10),$B$6:$R$116,COLUMN()-1,FALSE))/10+E99)</f>
        <v>617478.78546172811</v>
      </c>
      <c r="F100" s="21">
        <f>IF(MOD($B100,10)=0,VLOOKUP($B100,'[1]R2 Analysis'!$B$45:$X$58,8,FALSE),(VLOOKUP(CEILING($B100,10),$B$6:$R$116,COLUMN()-1,FALSE)-VLOOKUP(FLOOR($B100,10),$B$6:$R$116,COLUMN()-1,FALSE))/10+F99)</f>
        <v>183823301.00000003</v>
      </c>
      <c r="G100" s="21">
        <f>IF(MOD($B100,10)=0,VLOOKUP($B100,'[1]R2 Analysis'!$B$45:$X$58,15,FALSE),(VLOOKUP(CEILING($B100,10),$B$6:$R$116,COLUMN()-1,FALSE)-VLOOKUP(FLOOR($B100,10),$B$6:$R$116,COLUMN()-1,FALSE))/10+G99)</f>
        <v>5770611.2097209301</v>
      </c>
      <c r="H100" s="21">
        <f>IF(MOD($B100,10)=0,VLOOKUP($B100,'[1]R2 Analysis'!$B$45:$X$58,22,FALSE),(VLOOKUP(CEILING($B100,10),$B$6:$R$116,COLUMN()-1,FALSE)-VLOOKUP(FLOOR($B100,10),$B$6:$R$116,COLUMN()-1,FALSE))/10+H99)</f>
        <v>1187092.8390555554</v>
      </c>
      <c r="I100" s="21">
        <f>IF(MOD($B100,10)=0,VLOOKUP($B100,'[1]R3 Analysis'!$B$45:$X$58,8,FALSE),(VLOOKUP(CEILING($B100,10),$B$6:$R$116,COLUMN()-1,FALSE)-VLOOKUP(FLOOR($B100,10),$B$6:$R$116,COLUMN()-1,FALSE))/10+I99)</f>
        <v>30053630.855793558</v>
      </c>
      <c r="J100" s="21">
        <f>IF(MOD($B100,10)=0,VLOOKUP($B100,'[1]R3 Analysis'!$B$45:$X$58,15,FALSE),(VLOOKUP(CEILING($B100,10),$B$6:$R$116,COLUMN()-1,FALSE)-VLOOKUP(FLOOR($B100,10),$B$6:$R$116,COLUMN()-1,FALSE))/10+J99)</f>
        <v>2080124.4024</v>
      </c>
      <c r="K100" s="21">
        <f>IF(MOD($B100,10)=0,VLOOKUP($B100,'[1]R3 Analysis'!$B$45:$X$58,22,FALSE),(VLOOKUP(CEILING($B100,10),$B$6:$R$116,COLUMN()-1,FALSE)-VLOOKUP(FLOOR($B100,10),$B$6:$R$116,COLUMN()-1,FALSE))/10+K99)</f>
        <v>793966.5434396395</v>
      </c>
      <c r="L100" s="21">
        <f>IF(MOD($B100,10)=0,VLOOKUP($B100,'[1]R4 Analysis'!$B$45:$X$58,8,FALSE),(VLOOKUP(CEILING($B100,10),$B$6:$R$116,COLUMN()-1,FALSE)-VLOOKUP(FLOOR($B100,10),$B$6:$R$116,COLUMN()-1,FALSE))/10+L99)</f>
        <v>18805510.656924997</v>
      </c>
      <c r="M100" s="21">
        <f>IF(MOD($B100,10)=0,VLOOKUP($B100,'[1]R4 Analysis'!$B$45:$X$58,15,FALSE),(VLOOKUP(CEILING($B100,10),$B$6:$R$116,COLUMN()-1,FALSE)-VLOOKUP(FLOOR($B100,10),$B$6:$R$116,COLUMN()-1,FALSE))/10+M99)</f>
        <v>700860.10942545463</v>
      </c>
      <c r="N100" s="21">
        <f>IF(MOD($B100,10)=0,VLOOKUP($B100,'[1]R4 Analysis'!$B$45:$X$58,22,FALSE),(VLOOKUP(CEILING($B100,10),$B$6:$R$116,COLUMN()-1,FALSE)-VLOOKUP(FLOOR($B100,10),$B$6:$R$116,COLUMN()-1,FALSE))/10+N99)</f>
        <v>257176.07778125565</v>
      </c>
      <c r="O100" s="21">
        <f>IF(MOD($B100,10)=0,VLOOKUP($B100,'[1]R5 Analysis'!$B$45:$X$58,8,FALSE),(VLOOKUP(CEILING($B100,10),$B$6:$R$116,COLUMN()-1,FALSE)-VLOOKUP(FLOOR($B100,10),$B$6:$R$116,COLUMN()-1,FALSE))/10+O99)</f>
        <v>42064378.072550014</v>
      </c>
      <c r="P100" s="21">
        <f>IF(MOD($B100,10)=0,VLOOKUP($B100,'[1]R5 Analysis'!$B$45:$X$58,15,FALSE),(VLOOKUP(CEILING($B100,10),$B$6:$R$116,COLUMN()-1,FALSE)-VLOOKUP(FLOOR($B100,10),$B$6:$R$116,COLUMN()-1,FALSE))/10+P99)</f>
        <v>602753.6670510344</v>
      </c>
      <c r="Q100" s="21">
        <f>IF(MOD($B100,10)=0,VLOOKUP($B100,'[1]R5 Analysis'!$B$45:$X$58,22,FALSE),(VLOOKUP(CEILING($B100,10),$B$6:$R$116,COLUMN()-1,FALSE)-VLOOKUP(FLOOR($B100,10),$B$6:$R$116,COLUMN()-1,FALSE))/10+Q99)</f>
        <v>250162.19071530615</v>
      </c>
      <c r="R100" s="21">
        <f>IF(MOD($B100,10)=0,VLOOKUP($B100,'[1]R6 Analysis'!$B$45:$X$58,8,FALSE),(VLOOKUP(CEILING($B100,10),$B$6:$R$116,COLUMN()-1,FALSE)-VLOOKUP(FLOOR($B100,10),$B$6:$R$116,COLUMN()-1,FALSE))/10+R99)</f>
        <v>2399432.3959749998</v>
      </c>
      <c r="S100" s="21">
        <f>IF(MOD($B100,10)=0,VLOOKUP($B100,'[1]R6 Analysis'!$B$45:$X$58,15,FALSE),(VLOOKUP(CEILING($B100,10),$B$6:$T$116,COLUMN()-1,FALSE)-VLOOKUP(FLOOR($B100,10),$B$6:$T$116,COLUMN()-1,FALSE))/10+S99)</f>
        <v>293633.48741999996</v>
      </c>
      <c r="T100" s="21">
        <f>IF(MOD($B100,10)=0,VLOOKUP($B100,'[1]R6 Analysis'!$B$45:$X$58,22,FALSE),(VLOOKUP(CEILING($B100,10),$B$6:$T$116,COLUMN()-1,FALSE)-VLOOKUP(FLOOR($B100,10),$B$6:$T$116,COLUMN()-1,FALSE))/10+T99)</f>
        <v>161319.11060013561</v>
      </c>
      <c r="U100" s="21">
        <f t="shared" si="120"/>
        <v>311673563.88843703</v>
      </c>
      <c r="V100" s="10">
        <f>HLOOKUP(V$5,$AC$1:$AF$3,2,FALSE)*INDEX('Pop and Housing Units'!$J$4:$Q$115,MATCH('Relocation Components'!$B100,'Pop and Housing Units'!$Q$4:$Q$115,0),MATCH('Relocation Components'!V$4,'Pop and Housing Units'!$J$4:$Q$4,0))*HLOOKUP(V$4,$V$1:$AA$2,2,FALSE)*'Number of Hazard Events'!C100*HLOOKUP(V$4,Assumptions!$B$2:$H$3,2,FALSE)</f>
        <v>12138249994.831017</v>
      </c>
      <c r="W100" s="10">
        <f>HLOOKUP(W$5,$AC$1:$AF$3,2,FALSE)*INDEX('Pop and Housing Units'!$J$4:$Q$115,MATCH('Relocation Components'!$B100,'Pop and Housing Units'!$Q$4:$Q$115,0),MATCH('Relocation Components'!W$4,'Pop and Housing Units'!$J$4:$Q$4,0))*HLOOKUP(W$4,$V$1:$AA$2,2,FALSE)*'Number of Hazard Events'!D100*HLOOKUP(W$4,Assumptions!$B$2:$H$3,2,FALSE)</f>
        <v>3864564406.8684254</v>
      </c>
      <c r="X100" s="10">
        <f>HLOOKUP(X$5,$AC$1:$AF$3,2,FALSE)*INDEX('Pop and Housing Units'!$J$4:$Q$115,MATCH('Relocation Components'!$B100,'Pop and Housing Units'!$Q$4:$Q$115,0),MATCH('Relocation Components'!X$4,'Pop and Housing Units'!$J$4:$Q$4,0))*HLOOKUP(X$4,$V$1:$AA$2,2,FALSE)*'Number of Hazard Events'!E100*HLOOKUP(X$4,Assumptions!$B$2:$H$3,2,FALSE)</f>
        <v>0</v>
      </c>
      <c r="Y100" s="10">
        <f>HLOOKUP(Y$5,$AC$1:$AF$3,2,FALSE)*INDEX('Pop and Housing Units'!$J$4:$Q$115,MATCH('Relocation Components'!$B100,'Pop and Housing Units'!$Q$4:$Q$115,0),MATCH('Relocation Components'!Y$4,'Pop and Housing Units'!$J$4:$Q$4,0))*HLOOKUP(Y$4,$V$1:$AA$2,2,FALSE)*'Number of Hazard Events'!F100*HLOOKUP(Y$4,Assumptions!$B$2:$H$3,2,FALSE)</f>
        <v>13095938737.502485</v>
      </c>
      <c r="Z100" s="10">
        <f>HLOOKUP(Z$5,$AC$1:$AF$3,2,FALSE)*INDEX('Pop and Housing Units'!$J$4:$Q$115,MATCH('Relocation Components'!$B100,'Pop and Housing Units'!$Q$4:$Q$115,0),MATCH('Relocation Components'!Z$4,'Pop and Housing Units'!$J$4:$Q$4,0))*HLOOKUP(Z$4,$V$1:$AA$2,2,FALSE)*'Number of Hazard Events'!G100*HLOOKUP(Z$4,Assumptions!$B$2:$H$3,2,FALSE)</f>
        <v>3800815591.3014359</v>
      </c>
      <c r="AA100" s="10">
        <f>HLOOKUP(AA$5,$AC$1:$AF$3,2,FALSE)*INDEX('Pop and Housing Units'!$J$4:$Q$115,MATCH('Relocation Components'!$B100,'Pop and Housing Units'!$Q$4:$Q$115,0),MATCH('Relocation Components'!AA$4,'Pop and Housing Units'!$J$4:$Q$4,0))*HLOOKUP(AA$4,$V$1:$AA$2,2,FALSE)*'Number of Hazard Events'!H100*HLOOKUP(AA$4,Assumptions!$B$2:$H$3,2,FALSE)</f>
        <v>0</v>
      </c>
      <c r="AB100" s="10">
        <f>HLOOKUP(AB$5,$AC$1:$AF$3,2,FALSE)*INDEX('Pop and Housing Units'!$J$4:$Q$115,MATCH('Relocation Components'!$B100,'Pop and Housing Units'!$Q$4:$Q$115,0),MATCH('Relocation Components'!AB$4,'Pop and Housing Units'!$J$4:$Q$4,0))*HLOOKUP(AB$4,$V$1:$AA$2,2,FALSE)*'Number of Hazard Events'!I100*HLOOKUP(AB$4,Assumptions!$B$2:$H$3,2,FALSE)</f>
        <v>31736495182.979591</v>
      </c>
      <c r="AC100" s="10">
        <f>HLOOKUP(AC$5,$AC$1:$AF$3,2,FALSE)*INDEX('Pop and Housing Units'!$J$4:$Q$115,MATCH('Relocation Components'!$B100,'Pop and Housing Units'!$Q$4:$Q$115,0),MATCH('Relocation Components'!AC$4,'Pop and Housing Units'!$J$4:$Q$4,0))*HLOOKUP(AC$4,$V$1:$AA$2,2,FALSE)*'Number of Hazard Events'!J100*HLOOKUP(AC$4,Assumptions!$B$2:$H$3,2,FALSE)</f>
        <v>6542321305.6078978</v>
      </c>
      <c r="AD100" s="10">
        <f>HLOOKUP(AD$5,$AC$1:$AF$3,2,FALSE)*INDEX('Pop and Housing Units'!$J$4:$Q$115,MATCH('Relocation Components'!$B100,'Pop and Housing Units'!$Q$4:$Q$115,0),MATCH('Relocation Components'!AD$4,'Pop and Housing Units'!$J$4:$Q$4,0))*HLOOKUP(AD$4,$V$1:$AA$2,2,FALSE)*'Number of Hazard Events'!K100*HLOOKUP(AD$4,Assumptions!$B$2:$H$3,2,FALSE)</f>
        <v>0</v>
      </c>
      <c r="AE100" s="10">
        <f>HLOOKUP(AE$5,$AC$1:$AF$3,2,FALSE)*INDEX('Pop and Housing Units'!$J$4:$Q$115,MATCH('Relocation Components'!$B100,'Pop and Housing Units'!$Q$4:$Q$115,0),MATCH('Relocation Components'!AE$4,'Pop and Housing Units'!$J$4:$Q$4,0))*HLOOKUP(AE$4,$V$1:$AA$2,2,FALSE)*'Number of Hazard Events'!L100*HLOOKUP(AE$4,Assumptions!$B$2:$H$3,2,FALSE)</f>
        <v>116061338.02627183</v>
      </c>
      <c r="AF100" s="10">
        <f>HLOOKUP(AF$5,$AC$1:$AF$3,2,FALSE)*INDEX('Pop and Housing Units'!$J$4:$Q$115,MATCH('Relocation Components'!$B100,'Pop and Housing Units'!$Q$4:$Q$115,0),MATCH('Relocation Components'!AF$4,'Pop and Housing Units'!$J$4:$Q$4,0))*HLOOKUP(AF$4,$V$1:$AA$2,2,FALSE)*'Number of Hazard Events'!M100*HLOOKUP(AF$4,Assumptions!$B$2:$H$3,2,FALSE)</f>
        <v>40015442.47385674</v>
      </c>
      <c r="AG100" s="10">
        <f>HLOOKUP(AG$5,$AC$1:$AF$3,2,FALSE)*INDEX('Pop and Housing Units'!$J$4:$Q$115,MATCH('Relocation Components'!$B100,'Pop and Housing Units'!$Q$4:$Q$115,0),MATCH('Relocation Components'!AG$4,'Pop and Housing Units'!$J$4:$Q$4,0))*HLOOKUP(AG$4,$V$1:$AA$2,2,FALSE)*'Number of Hazard Events'!N100*HLOOKUP(AG$4,Assumptions!$B$2:$H$3,2,FALSE)</f>
        <v>0</v>
      </c>
      <c r="AH100" s="10">
        <f>HLOOKUP(AH$5,$AC$1:$AF$3,2,FALSE)*INDEX('Pop and Housing Units'!$J$4:$Q$115,MATCH('Relocation Components'!$B100,'Pop and Housing Units'!$Q$4:$Q$115,0),MATCH('Relocation Components'!AH$4,'Pop and Housing Units'!$J$4:$Q$4,0))*HLOOKUP(AH$4,$V$1:$AA$2,2,FALSE)*'Number of Hazard Events'!O100*HLOOKUP(AH$4,Assumptions!$B$2:$H$3,2,FALSE)</f>
        <v>120811696.13741218</v>
      </c>
      <c r="AI100" s="10">
        <f>HLOOKUP(AI$5,$AC$1:$AF$3,2,FALSE)*INDEX('Pop and Housing Units'!$J$4:$Q$115,MATCH('Relocation Components'!$B100,'Pop and Housing Units'!$Q$4:$Q$115,0),MATCH('Relocation Components'!AI$4,'Pop and Housing Units'!$J$4:$Q$4,0))*HLOOKUP(AI$4,$V$1:$AA$2,2,FALSE)*'Number of Hazard Events'!P100*HLOOKUP(AI$4,Assumptions!$B$2:$H$3,2,FALSE)</f>
        <v>43425050.601508208</v>
      </c>
      <c r="AJ100" s="10">
        <f>HLOOKUP(AJ$5,$AC$1:$AF$3,2,FALSE)*INDEX('Pop and Housing Units'!$J$4:$Q$115,MATCH('Relocation Components'!$B100,'Pop and Housing Units'!$Q$4:$Q$115,0),MATCH('Relocation Components'!AJ$4,'Pop and Housing Units'!$J$4:$Q$4,0))*HLOOKUP(AJ$4,$V$1:$AA$2,2,FALSE)*'Number of Hazard Events'!Q100*HLOOKUP(AJ$4,Assumptions!$B$2:$H$3,2,FALSE)</f>
        <v>0</v>
      </c>
      <c r="AK100" s="10">
        <f>HLOOKUP(AK$5,$AC$1:$AF$3,2,FALSE)*INDEX('Pop and Housing Units'!$J$4:$Q$115,MATCH('Relocation Components'!$B100,'Pop and Housing Units'!$Q$4:$Q$115,0),MATCH('Relocation Components'!AK$4,'Pop and Housing Units'!$J$4:$Q$4,0))*HLOOKUP(AK$4,$V$1:$AA$2,2,FALSE)*'Number of Hazard Events'!R100*HLOOKUP(AK$4,Assumptions!$B$2:$H$3,2,FALSE)</f>
        <v>26744241.42097744</v>
      </c>
      <c r="AL100" s="10">
        <f>HLOOKUP(AL$5,$AC$1:$AF$3,2,FALSE)*INDEX('Pop and Housing Units'!$J$4:$Q$115,MATCH('Relocation Components'!$B100,'Pop and Housing Units'!$Q$4:$Q$115,0),MATCH('Relocation Components'!AL$4,'Pop and Housing Units'!$J$4:$Q$4,0))*HLOOKUP(AL$4,$V$1:$AA$2,2,FALSE)*'Number of Hazard Events'!S100*HLOOKUP(AL$4,Assumptions!$B$2:$H$3,2,FALSE)</f>
        <v>7516372.6876133019</v>
      </c>
      <c r="AM100" s="10">
        <f>HLOOKUP(AM$5,$AC$1:$AF$3,2,FALSE)*INDEX('Pop and Housing Units'!$J$4:$Q$115,MATCH('Relocation Components'!$B100,'Pop and Housing Units'!$Q$4:$Q$115,0),MATCH('Relocation Components'!AM$4,'Pop and Housing Units'!$J$4:$Q$4,0))*HLOOKUP(AM$4,$V$1:$AA$2,2,FALSE)*'Number of Hazard Events'!T100*HLOOKUP(AM$4,Assumptions!$B$2:$H$3,2,FALSE)</f>
        <v>0</v>
      </c>
      <c r="AN100" s="21">
        <f t="shared" si="82"/>
        <v>71532959360.438477</v>
      </c>
      <c r="AO100" s="21">
        <f t="shared" si="83"/>
        <v>5462212497.6739578</v>
      </c>
      <c r="AP100" s="21">
        <f t="shared" si="84"/>
        <v>1739053983.0907915</v>
      </c>
      <c r="AQ100" s="21">
        <f t="shared" si="85"/>
        <v>0</v>
      </c>
      <c r="AR100" s="21">
        <f t="shared" si="86"/>
        <v>5893172431.8761187</v>
      </c>
      <c r="AS100" s="21">
        <f t="shared" si="87"/>
        <v>1710367016.0856462</v>
      </c>
      <c r="AT100" s="21">
        <f t="shared" si="88"/>
        <v>0</v>
      </c>
      <c r="AU100" s="21">
        <f t="shared" si="89"/>
        <v>14281422832.340816</v>
      </c>
      <c r="AV100" s="21">
        <f t="shared" si="90"/>
        <v>2944044587.5235538</v>
      </c>
      <c r="AW100" s="21">
        <f t="shared" si="91"/>
        <v>0</v>
      </c>
      <c r="AX100" s="21">
        <f t="shared" si="92"/>
        <v>52227602.111822329</v>
      </c>
      <c r="AY100" s="21">
        <f t="shared" si="93"/>
        <v>18006949.113235533</v>
      </c>
      <c r="AZ100" s="21">
        <f t="shared" si="94"/>
        <v>0</v>
      </c>
      <c r="BA100" s="21">
        <f t="shared" si="95"/>
        <v>54365263.261835478</v>
      </c>
      <c r="BB100" s="21">
        <f t="shared" si="96"/>
        <v>19541272.770678695</v>
      </c>
      <c r="BC100" s="21">
        <f t="shared" si="97"/>
        <v>0</v>
      </c>
      <c r="BD100" s="21">
        <f t="shared" si="98"/>
        <v>12034908.639439847</v>
      </c>
      <c r="BE100" s="21">
        <f t="shared" si="99"/>
        <v>3382367.7094259858</v>
      </c>
      <c r="BF100" s="21">
        <f t="shared" si="100"/>
        <v>0</v>
      </c>
      <c r="BG100" s="21">
        <f t="shared" si="101"/>
        <v>32189831712.197323</v>
      </c>
      <c r="BI100" s="21">
        <f t="shared" si="102"/>
        <v>17619325918.400555</v>
      </c>
      <c r="BJ100" s="21">
        <f t="shared" si="103"/>
        <v>5606567096.54776</v>
      </c>
      <c r="BK100" s="21">
        <f t="shared" si="104"/>
        <v>617478.78546172811</v>
      </c>
      <c r="BL100" s="21">
        <f t="shared" si="105"/>
        <v>19172934470.378605</v>
      </c>
      <c r="BM100" s="21">
        <f t="shared" si="106"/>
        <v>5516953218.5968027</v>
      </c>
      <c r="BN100" s="21">
        <f t="shared" si="107"/>
        <v>1187092.8390555554</v>
      </c>
      <c r="BO100" s="21">
        <f t="shared" si="108"/>
        <v>46047971646.176201</v>
      </c>
      <c r="BP100" s="21">
        <f t="shared" si="109"/>
        <v>9488446017.5338497</v>
      </c>
      <c r="BQ100" s="21">
        <f t="shared" si="110"/>
        <v>793966.5434396395</v>
      </c>
      <c r="BR100" s="21">
        <f t="shared" si="111"/>
        <v>187094450.79501915</v>
      </c>
      <c r="BS100" s="21">
        <f t="shared" si="112"/>
        <v>58723251.696517728</v>
      </c>
      <c r="BT100" s="21">
        <f t="shared" si="113"/>
        <v>257176.07778125565</v>
      </c>
      <c r="BU100" s="21">
        <f t="shared" si="114"/>
        <v>217241337.47179765</v>
      </c>
      <c r="BV100" s="21">
        <f t="shared" si="115"/>
        <v>63569077.039237931</v>
      </c>
      <c r="BW100" s="21">
        <f t="shared" si="116"/>
        <v>250162.19071530615</v>
      </c>
      <c r="BX100" s="21">
        <f t="shared" si="117"/>
        <v>41178582.456392288</v>
      </c>
      <c r="BY100" s="21">
        <f t="shared" si="118"/>
        <v>11192373.884459287</v>
      </c>
      <c r="BZ100" s="21">
        <f t="shared" si="119"/>
        <v>161319.11060013561</v>
      </c>
    </row>
    <row r="101" spans="1:78">
      <c r="A101">
        <f t="shared" si="122"/>
        <v>0.02</v>
      </c>
      <c r="B101" s="18">
        <f t="shared" si="121"/>
        <v>2115</v>
      </c>
      <c r="C101" s="21">
        <f>IF(MOD($B101,10)=0,VLOOKUP($B101,'[1]R1 Analysis'!$B$45:$X$58,23,FALSE),(VLOOKUP(CEILING($B101,10),$B$6:$R$116,COLUMN()-1,FALSE)-VLOOKUP(FLOOR($B101,10),$B$6:$R$116,COLUMN()-1,FALSE))/10+C100)</f>
        <v>18763447.966241512</v>
      </c>
      <c r="D101" s="21">
        <f>IF(MOD($B101,10)=0,VLOOKUP($B101,'[1]R1 Analysis'!$B$45:$X$58,15,FALSE),(VLOOKUP(CEILING($B101,10),$B$6:$R$116,COLUMN()-1,FALSE)-VLOOKUP(FLOOR($B101,10),$B$6:$R$116,COLUMN()-1,FALSE))/10+D100)</f>
        <v>2933352.6907751034</v>
      </c>
      <c r="E101" s="21">
        <f>IF(MOD($B101,10)=0,VLOOKUP($B101,'[1]R1 Analysis'!$B$45:$X$58,22,FALSE),(VLOOKUP(CEILING($B101,10),$B$6:$R$116,COLUMN()-1,FALSE)-VLOOKUP(FLOOR($B101,10),$B$6:$R$116,COLUMN()-1,FALSE))/10+E100)</f>
        <v>614256.36125102849</v>
      </c>
      <c r="F101" s="21">
        <f>IF(MOD($B101,10)=0,VLOOKUP($B101,'[1]R2 Analysis'!$B$45:$X$58,8,FALSE),(VLOOKUP(CEILING($B101,10),$B$6:$R$116,COLUMN()-1,FALSE)-VLOOKUP(FLOOR($B101,10),$B$6:$R$116,COLUMN()-1,FALSE))/10+F100)</f>
        <v>182860417.04238099</v>
      </c>
      <c r="G101" s="21">
        <f>IF(MOD($B101,10)=0,VLOOKUP($B101,'[1]R2 Analysis'!$B$45:$X$58,15,FALSE),(VLOOKUP(CEILING($B101,10),$B$6:$R$116,COLUMN()-1,FALSE)-VLOOKUP(FLOOR($B101,10),$B$6:$R$116,COLUMN()-1,FALSE))/10+G100)</f>
        <v>5740502.6849999996</v>
      </c>
      <c r="H101" s="21">
        <f>IF(MOD($B101,10)=0,VLOOKUP($B101,'[1]R2 Analysis'!$B$45:$X$58,22,FALSE),(VLOOKUP(CEILING($B101,10),$B$6:$R$116,COLUMN()-1,FALSE)-VLOOKUP(FLOOR($B101,10),$B$6:$R$116,COLUMN()-1,FALSE))/10+H100)</f>
        <v>1180890.9081790121</v>
      </c>
      <c r="I101" s="21">
        <f>IF(MOD($B101,10)=0,VLOOKUP($B101,'[1]R3 Analysis'!$B$45:$X$58,8,FALSE),(VLOOKUP(CEILING($B101,10),$B$6:$R$116,COLUMN()-1,FALSE)-VLOOKUP(FLOOR($B101,10),$B$6:$R$116,COLUMN()-1,FALSE))/10+I100)</f>
        <v>29896377.737419367</v>
      </c>
      <c r="J101" s="21">
        <f>IF(MOD($B101,10)=0,VLOOKUP($B101,'[1]R3 Analysis'!$B$45:$X$58,15,FALSE),(VLOOKUP(CEILING($B101,10),$B$6:$R$116,COLUMN()-1,FALSE)-VLOOKUP(FLOOR($B101,10),$B$6:$R$116,COLUMN()-1,FALSE))/10+J100)</f>
        <v>2069257.8060000001</v>
      </c>
      <c r="K101" s="21">
        <f>IF(MOD($B101,10)=0,VLOOKUP($B101,'[1]R3 Analysis'!$B$45:$X$58,22,FALSE),(VLOOKUP(CEILING($B101,10),$B$6:$R$116,COLUMN()-1,FALSE)-VLOOKUP(FLOOR($B101,10),$B$6:$R$116,COLUMN()-1,FALSE))/10+K100)</f>
        <v>789818.42908558541</v>
      </c>
      <c r="L101" s="21">
        <f>IF(MOD($B101,10)=0,VLOOKUP($B101,'[1]R4 Analysis'!$B$45:$X$58,8,FALSE),(VLOOKUP(CEILING($B101,10),$B$6:$R$116,COLUMN()-1,FALSE)-VLOOKUP(FLOOR($B101,10),$B$6:$R$116,COLUMN()-1,FALSE))/10+L100)</f>
        <v>18704920.813879803</v>
      </c>
      <c r="M101" s="21">
        <f>IF(MOD($B101,10)=0,VLOOKUP($B101,'[1]R4 Analysis'!$B$45:$X$58,15,FALSE),(VLOOKUP(CEILING($B101,10),$B$6:$R$116,COLUMN()-1,FALSE)-VLOOKUP(FLOOR($B101,10),$B$6:$R$116,COLUMN()-1,FALSE))/10+M100)</f>
        <v>697183.90761035366</v>
      </c>
      <c r="N101" s="21">
        <f>IF(MOD($B101,10)=0,VLOOKUP($B101,'[1]R4 Analysis'!$B$45:$X$58,22,FALSE),(VLOOKUP(CEILING($B101,10),$B$6:$R$116,COLUMN()-1,FALSE)-VLOOKUP(FLOOR($B101,10),$B$6:$R$116,COLUMN()-1,FALSE))/10+N100)</f>
        <v>255833.30131119196</v>
      </c>
      <c r="O101" s="21">
        <f>IF(MOD($B101,10)=0,VLOOKUP($B101,'[1]R5 Analysis'!$B$45:$X$58,8,FALSE),(VLOOKUP(CEILING($B101,10),$B$6:$R$116,COLUMN()-1,FALSE)-VLOOKUP(FLOOR($B101,10),$B$6:$R$116,COLUMN()-1,FALSE))/10+O100)</f>
        <v>41851797.513750017</v>
      </c>
      <c r="P101" s="21">
        <f>IF(MOD($B101,10)=0,VLOOKUP($B101,'[1]R5 Analysis'!$B$45:$X$58,15,FALSE),(VLOOKUP(CEILING($B101,10),$B$6:$R$116,COLUMN()-1,FALSE)-VLOOKUP(FLOOR($B101,10),$B$6:$R$116,COLUMN()-1,FALSE))/10+P100)</f>
        <v>599575.70395586197</v>
      </c>
      <c r="Q101" s="21">
        <f>IF(MOD($B101,10)=0,VLOOKUP($B101,'[1]R5 Analysis'!$B$45:$X$58,22,FALSE),(VLOOKUP(CEILING($B101,10),$B$6:$R$116,COLUMN()-1,FALSE)-VLOOKUP(FLOOR($B101,10),$B$6:$R$116,COLUMN()-1,FALSE))/10+Q100)</f>
        <v>248854.44172959187</v>
      </c>
      <c r="R101" s="21">
        <f>IF(MOD($B101,10)=0,VLOOKUP($B101,'[1]R6 Analysis'!$B$45:$X$58,8,FALSE),(VLOOKUP(CEILING($B101,10),$B$6:$R$116,COLUMN()-1,FALSE)-VLOOKUP(FLOOR($B101,10),$B$6:$R$116,COLUMN()-1,FALSE))/10+R100)</f>
        <v>2386404.8755624997</v>
      </c>
      <c r="S101" s="21">
        <f>IF(MOD($B101,10)=0,VLOOKUP($B101,'[1]R6 Analysis'!$B$45:$X$58,15,FALSE),(VLOOKUP(CEILING($B101,10),$B$6:$T$116,COLUMN()-1,FALSE)-VLOOKUP(FLOOR($B101,10),$B$6:$T$116,COLUMN()-1,FALSE))/10+S100)</f>
        <v>292137.98844999995</v>
      </c>
      <c r="T101" s="21">
        <f>IF(MOD($B101,10)=0,VLOOKUP($B101,'[1]R6 Analysis'!$B$45:$X$58,22,FALSE),(VLOOKUP(CEILING($B101,10),$B$6:$T$116,COLUMN()-1,FALSE)-VLOOKUP(FLOOR($B101,10),$B$6:$T$116,COLUMN()-1,FALSE))/10+T100)</f>
        <v>160476.72617016951</v>
      </c>
      <c r="U101" s="21">
        <f t="shared" si="120"/>
        <v>310045506.89875209</v>
      </c>
      <c r="V101" s="10">
        <f>HLOOKUP(V$5,$AC$1:$AF$3,2,FALSE)*INDEX('Pop and Housing Units'!$J$4:$Q$115,MATCH('Relocation Components'!$B101,'Pop and Housing Units'!$Q$4:$Q$115,0),MATCH('Relocation Components'!V$4,'Pop and Housing Units'!$J$4:$Q$4,0))*HLOOKUP(V$4,$V$1:$AA$2,2,FALSE)*'Number of Hazard Events'!C101*HLOOKUP(V$4,Assumptions!$B$2:$H$3,2,FALSE)</f>
        <v>12653361037.346945</v>
      </c>
      <c r="W101" s="10">
        <f>HLOOKUP(W$5,$AC$1:$AF$3,2,FALSE)*INDEX('Pop and Housing Units'!$J$4:$Q$115,MATCH('Relocation Components'!$B101,'Pop and Housing Units'!$Q$4:$Q$115,0),MATCH('Relocation Components'!W$4,'Pop and Housing Units'!$J$4:$Q$4,0))*HLOOKUP(W$4,$V$1:$AA$2,2,FALSE)*'Number of Hazard Events'!D101*HLOOKUP(W$4,Assumptions!$B$2:$H$3,2,FALSE)</f>
        <v>4029028025.7807398</v>
      </c>
      <c r="X101" s="10">
        <f>HLOOKUP(X$5,$AC$1:$AF$3,2,FALSE)*INDEX('Pop and Housing Units'!$J$4:$Q$115,MATCH('Relocation Components'!$B101,'Pop and Housing Units'!$Q$4:$Q$115,0),MATCH('Relocation Components'!X$4,'Pop and Housing Units'!$J$4:$Q$4,0))*HLOOKUP(X$4,$V$1:$AA$2,2,FALSE)*'Number of Hazard Events'!E101*HLOOKUP(X$4,Assumptions!$B$2:$H$3,2,FALSE)</f>
        <v>0</v>
      </c>
      <c r="Y101" s="10">
        <f>HLOOKUP(Y$5,$AC$1:$AF$3,2,FALSE)*INDEX('Pop and Housing Units'!$J$4:$Q$115,MATCH('Relocation Components'!$B101,'Pop and Housing Units'!$Q$4:$Q$115,0),MATCH('Relocation Components'!Y$4,'Pop and Housing Units'!$J$4:$Q$4,0))*HLOOKUP(Y$4,$V$1:$AA$2,2,FALSE)*'Number of Hazard Events'!F101*HLOOKUP(Y$4,Assumptions!$B$2:$H$3,2,FALSE)</f>
        <v>13643078841.184477</v>
      </c>
      <c r="Z101" s="10">
        <f>HLOOKUP(Z$5,$AC$1:$AF$3,2,FALSE)*INDEX('Pop and Housing Units'!$J$4:$Q$115,MATCH('Relocation Components'!$B101,'Pop and Housing Units'!$Q$4:$Q$115,0),MATCH('Relocation Components'!Z$4,'Pop and Housing Units'!$J$4:$Q$4,0))*HLOOKUP(Z$4,$V$1:$AA$2,2,FALSE)*'Number of Hazard Events'!G101*HLOOKUP(Z$4,Assumptions!$B$2:$H$3,2,FALSE)</f>
        <v>3959693011.6850867</v>
      </c>
      <c r="AA101" s="10">
        <f>HLOOKUP(AA$5,$AC$1:$AF$3,2,FALSE)*INDEX('Pop and Housing Units'!$J$4:$Q$115,MATCH('Relocation Components'!$B101,'Pop and Housing Units'!$Q$4:$Q$115,0),MATCH('Relocation Components'!AA$4,'Pop and Housing Units'!$J$4:$Q$4,0))*HLOOKUP(AA$4,$V$1:$AA$2,2,FALSE)*'Number of Hazard Events'!H101*HLOOKUP(AA$4,Assumptions!$B$2:$H$3,2,FALSE)</f>
        <v>0</v>
      </c>
      <c r="AB101" s="10">
        <f>HLOOKUP(AB$5,$AC$1:$AF$3,2,FALSE)*INDEX('Pop and Housing Units'!$J$4:$Q$115,MATCH('Relocation Components'!$B101,'Pop and Housing Units'!$Q$4:$Q$115,0),MATCH('Relocation Components'!AB$4,'Pop and Housing Units'!$J$4:$Q$4,0))*HLOOKUP(AB$4,$V$1:$AA$2,2,FALSE)*'Number of Hazard Events'!I101*HLOOKUP(AB$4,Assumptions!$B$2:$H$3,2,FALSE)</f>
        <v>33085402814.767185</v>
      </c>
      <c r="AC101" s="10">
        <f>HLOOKUP(AC$5,$AC$1:$AF$3,2,FALSE)*INDEX('Pop and Housing Units'!$J$4:$Q$115,MATCH('Relocation Components'!$B101,'Pop and Housing Units'!$Q$4:$Q$115,0),MATCH('Relocation Components'!AC$4,'Pop and Housing Units'!$J$4:$Q$4,0))*HLOOKUP(AC$4,$V$1:$AA$2,2,FALSE)*'Number of Hazard Events'!J101*HLOOKUP(AC$4,Assumptions!$B$2:$H$3,2,FALSE)</f>
        <v>6820449552.7322798</v>
      </c>
      <c r="AD101" s="10">
        <f>HLOOKUP(AD$5,$AC$1:$AF$3,2,FALSE)*INDEX('Pop and Housing Units'!$J$4:$Q$115,MATCH('Relocation Components'!$B101,'Pop and Housing Units'!$Q$4:$Q$115,0),MATCH('Relocation Components'!AD$4,'Pop and Housing Units'!$J$4:$Q$4,0))*HLOOKUP(AD$4,$V$1:$AA$2,2,FALSE)*'Number of Hazard Events'!K101*HLOOKUP(AD$4,Assumptions!$B$2:$H$3,2,FALSE)</f>
        <v>0</v>
      </c>
      <c r="AE101" s="10">
        <f>HLOOKUP(AE$5,$AC$1:$AF$3,2,FALSE)*INDEX('Pop and Housing Units'!$J$4:$Q$115,MATCH('Relocation Components'!$B101,'Pop and Housing Units'!$Q$4:$Q$115,0),MATCH('Relocation Components'!AE$4,'Pop and Housing Units'!$J$4:$Q$4,0))*HLOOKUP(AE$4,$V$1:$AA$2,2,FALSE)*'Number of Hazard Events'!L101*HLOOKUP(AE$4,Assumptions!$B$2:$H$3,2,FALSE)</f>
        <v>115990773.39446855</v>
      </c>
      <c r="AF101" s="10">
        <f>HLOOKUP(AF$5,$AC$1:$AF$3,2,FALSE)*INDEX('Pop and Housing Units'!$J$4:$Q$115,MATCH('Relocation Components'!$B101,'Pop and Housing Units'!$Q$4:$Q$115,0),MATCH('Relocation Components'!AF$4,'Pop and Housing Units'!$J$4:$Q$4,0))*HLOOKUP(AF$4,$V$1:$AA$2,2,FALSE)*'Number of Hazard Events'!M101*HLOOKUP(AF$4,Assumptions!$B$2:$H$3,2,FALSE)</f>
        <v>39995282.042420454</v>
      </c>
      <c r="AG101" s="10">
        <f>HLOOKUP(AG$5,$AC$1:$AF$3,2,FALSE)*INDEX('Pop and Housing Units'!$J$4:$Q$115,MATCH('Relocation Components'!$B101,'Pop and Housing Units'!$Q$4:$Q$115,0),MATCH('Relocation Components'!AG$4,'Pop and Housing Units'!$J$4:$Q$4,0))*HLOOKUP(AG$4,$V$1:$AA$2,2,FALSE)*'Number of Hazard Events'!N101*HLOOKUP(AG$4,Assumptions!$B$2:$H$3,2,FALSE)</f>
        <v>0</v>
      </c>
      <c r="AH101" s="10">
        <f>HLOOKUP(AH$5,$AC$1:$AF$3,2,FALSE)*INDEX('Pop and Housing Units'!$J$4:$Q$115,MATCH('Relocation Components'!$B101,'Pop and Housing Units'!$Q$4:$Q$115,0),MATCH('Relocation Components'!AH$4,'Pop and Housing Units'!$J$4:$Q$4,0))*HLOOKUP(AH$4,$V$1:$AA$2,2,FALSE)*'Number of Hazard Events'!O101*HLOOKUP(AH$4,Assumptions!$B$2:$H$3,2,FALSE)</f>
        <v>120806290.08640063</v>
      </c>
      <c r="AI101" s="10">
        <f>HLOOKUP(AI$5,$AC$1:$AF$3,2,FALSE)*INDEX('Pop and Housing Units'!$J$4:$Q$115,MATCH('Relocation Components'!$B101,'Pop and Housing Units'!$Q$4:$Q$115,0),MATCH('Relocation Components'!AI$4,'Pop and Housing Units'!$J$4:$Q$4,0))*HLOOKUP(AI$4,$V$1:$AA$2,2,FALSE)*'Number of Hazard Events'!P101*HLOOKUP(AI$4,Assumptions!$B$2:$H$3,2,FALSE)</f>
        <v>43413562.02470015</v>
      </c>
      <c r="AJ101" s="10">
        <f>HLOOKUP(AJ$5,$AC$1:$AF$3,2,FALSE)*INDEX('Pop and Housing Units'!$J$4:$Q$115,MATCH('Relocation Components'!$B101,'Pop and Housing Units'!$Q$4:$Q$115,0),MATCH('Relocation Components'!AJ$4,'Pop and Housing Units'!$J$4:$Q$4,0))*HLOOKUP(AJ$4,$V$1:$AA$2,2,FALSE)*'Number of Hazard Events'!Q101*HLOOKUP(AJ$4,Assumptions!$B$2:$H$3,2,FALSE)</f>
        <v>0</v>
      </c>
      <c r="AK101" s="10">
        <f>HLOOKUP(AK$5,$AC$1:$AF$3,2,FALSE)*INDEX('Pop and Housing Units'!$J$4:$Q$115,MATCH('Relocation Components'!$B101,'Pop and Housing Units'!$Q$4:$Q$115,0),MATCH('Relocation Components'!AK$4,'Pop and Housing Units'!$J$4:$Q$4,0))*HLOOKUP(AK$4,$V$1:$AA$2,2,FALSE)*'Number of Hazard Events'!R101*HLOOKUP(AK$4,Assumptions!$B$2:$H$3,2,FALSE)</f>
        <v>26864764.562018789</v>
      </c>
      <c r="AL101" s="10">
        <f>HLOOKUP(AL$5,$AC$1:$AF$3,2,FALSE)*INDEX('Pop and Housing Units'!$J$4:$Q$115,MATCH('Relocation Components'!$B101,'Pop and Housing Units'!$Q$4:$Q$115,0),MATCH('Relocation Components'!AL$4,'Pop and Housing Units'!$J$4:$Q$4,0))*HLOOKUP(AL$4,$V$1:$AA$2,2,FALSE)*'Number of Hazard Events'!S101*HLOOKUP(AL$4,Assumptions!$B$2:$H$3,2,FALSE)</f>
        <v>7552798.5728951041</v>
      </c>
      <c r="AM101" s="10">
        <f>HLOOKUP(AM$5,$AC$1:$AF$3,2,FALSE)*INDEX('Pop and Housing Units'!$J$4:$Q$115,MATCH('Relocation Components'!$B101,'Pop and Housing Units'!$Q$4:$Q$115,0),MATCH('Relocation Components'!AM$4,'Pop and Housing Units'!$J$4:$Q$4,0))*HLOOKUP(AM$4,$V$1:$AA$2,2,FALSE)*'Number of Hazard Events'!T101*HLOOKUP(AM$4,Assumptions!$B$2:$H$3,2,FALSE)</f>
        <v>0</v>
      </c>
      <c r="AN101" s="21">
        <f t="shared" si="82"/>
        <v>74545636754.179611</v>
      </c>
      <c r="AO101" s="21">
        <f t="shared" si="83"/>
        <v>5694012466.8061256</v>
      </c>
      <c r="AP101" s="21">
        <f t="shared" si="84"/>
        <v>1813062611.6013329</v>
      </c>
      <c r="AQ101" s="21">
        <f t="shared" si="85"/>
        <v>0</v>
      </c>
      <c r="AR101" s="21">
        <f t="shared" si="86"/>
        <v>6139385478.5330143</v>
      </c>
      <c r="AS101" s="21">
        <f t="shared" si="87"/>
        <v>1781861855.2582891</v>
      </c>
      <c r="AT101" s="21">
        <f t="shared" si="88"/>
        <v>0</v>
      </c>
      <c r="AU101" s="21">
        <f t="shared" si="89"/>
        <v>14888431266.645233</v>
      </c>
      <c r="AV101" s="21">
        <f t="shared" si="90"/>
        <v>3069202298.729526</v>
      </c>
      <c r="AW101" s="21">
        <f t="shared" si="91"/>
        <v>0</v>
      </c>
      <c r="AX101" s="21">
        <f t="shared" si="92"/>
        <v>52195848.027510844</v>
      </c>
      <c r="AY101" s="21">
        <f t="shared" si="93"/>
        <v>17997876.919089206</v>
      </c>
      <c r="AZ101" s="21">
        <f t="shared" si="94"/>
        <v>0</v>
      </c>
      <c r="BA101" s="21">
        <f t="shared" si="95"/>
        <v>54362830.538880281</v>
      </c>
      <c r="BB101" s="21">
        <f t="shared" si="96"/>
        <v>19536102.911115069</v>
      </c>
      <c r="BC101" s="21">
        <f t="shared" si="97"/>
        <v>0</v>
      </c>
      <c r="BD101" s="21">
        <f t="shared" si="98"/>
        <v>12089144.052908456</v>
      </c>
      <c r="BE101" s="21">
        <f t="shared" si="99"/>
        <v>3398759.3578027971</v>
      </c>
      <c r="BF101" s="21">
        <f t="shared" si="100"/>
        <v>0</v>
      </c>
      <c r="BG101" s="21">
        <f t="shared" si="101"/>
        <v>33545536539.380829</v>
      </c>
      <c r="BI101" s="21">
        <f t="shared" si="102"/>
        <v>18366136952.119308</v>
      </c>
      <c r="BJ101" s="21">
        <f t="shared" si="103"/>
        <v>5845023990.0728474</v>
      </c>
      <c r="BK101" s="21">
        <f t="shared" si="104"/>
        <v>614256.36125102849</v>
      </c>
      <c r="BL101" s="21">
        <f t="shared" si="105"/>
        <v>19965324736.759872</v>
      </c>
      <c r="BM101" s="21">
        <f t="shared" si="106"/>
        <v>5747295369.628376</v>
      </c>
      <c r="BN101" s="21">
        <f t="shared" si="107"/>
        <v>1180890.9081790121</v>
      </c>
      <c r="BO101" s="21">
        <f t="shared" si="108"/>
        <v>48003730459.149834</v>
      </c>
      <c r="BP101" s="21">
        <f t="shared" si="109"/>
        <v>9891721109.2678051</v>
      </c>
      <c r="BQ101" s="21">
        <f t="shared" si="110"/>
        <v>789818.42908558541</v>
      </c>
      <c r="BR101" s="21">
        <f t="shared" si="111"/>
        <v>186891542.23585922</v>
      </c>
      <c r="BS101" s="21">
        <f t="shared" si="112"/>
        <v>58690342.869120017</v>
      </c>
      <c r="BT101" s="21">
        <f t="shared" si="113"/>
        <v>255833.30131119196</v>
      </c>
      <c r="BU101" s="21">
        <f t="shared" si="114"/>
        <v>217020918.13903093</v>
      </c>
      <c r="BV101" s="21">
        <f t="shared" si="115"/>
        <v>63549240.639771074</v>
      </c>
      <c r="BW101" s="21">
        <f t="shared" si="116"/>
        <v>248854.44172959187</v>
      </c>
      <c r="BX101" s="21">
        <f t="shared" si="117"/>
        <v>41340313.490489744</v>
      </c>
      <c r="BY101" s="21">
        <f t="shared" si="118"/>
        <v>11243695.919147901</v>
      </c>
      <c r="BZ101" s="21">
        <f t="shared" si="119"/>
        <v>160476.72617016951</v>
      </c>
    </row>
    <row r="102" spans="1:78">
      <c r="A102">
        <f t="shared" si="122"/>
        <v>0.02</v>
      </c>
      <c r="B102" s="18">
        <f t="shared" si="121"/>
        <v>2116</v>
      </c>
      <c r="C102" s="21">
        <f>IF(MOD($B102,10)=0,VLOOKUP($B102,'[1]R1 Analysis'!$B$45:$X$58,23,FALSE),(VLOOKUP(CEILING($B102,10),$B$6:$R$116,COLUMN()-1,FALSE)-VLOOKUP(FLOOR($B102,10),$B$6:$R$116,COLUMN()-1,FALSE))/10+C101)</f>
        <v>18663470.036903266</v>
      </c>
      <c r="D102" s="21">
        <f>IF(MOD($B102,10)=0,VLOOKUP($B102,'[1]R1 Analysis'!$B$45:$X$58,15,FALSE),(VLOOKUP(CEILING($B102,10),$B$6:$R$116,COLUMN()-1,FALSE)-VLOOKUP(FLOOR($B102,10),$B$6:$R$116,COLUMN()-1,FALSE))/10+D101)</f>
        <v>2917998.7930075568</v>
      </c>
      <c r="E102" s="21">
        <f>IF(MOD($B102,10)=0,VLOOKUP($B102,'[1]R1 Analysis'!$B$45:$X$58,22,FALSE),(VLOOKUP(CEILING($B102,10),$B$6:$R$116,COLUMN()-1,FALSE)-VLOOKUP(FLOOR($B102,10),$B$6:$R$116,COLUMN()-1,FALSE))/10+E101)</f>
        <v>611033.93704032886</v>
      </c>
      <c r="F102" s="21">
        <f>IF(MOD($B102,10)=0,VLOOKUP($B102,'[1]R2 Analysis'!$B$45:$X$58,8,FALSE),(VLOOKUP(CEILING($B102,10),$B$6:$R$116,COLUMN()-1,FALSE)-VLOOKUP(FLOOR($B102,10),$B$6:$R$116,COLUMN()-1,FALSE))/10+F101)</f>
        <v>181897533.08476195</v>
      </c>
      <c r="G102" s="21">
        <f>IF(MOD($B102,10)=0,VLOOKUP($B102,'[1]R2 Analysis'!$B$45:$X$58,15,FALSE),(VLOOKUP(CEILING($B102,10),$B$6:$R$116,COLUMN()-1,FALSE)-VLOOKUP(FLOOR($B102,10),$B$6:$R$116,COLUMN()-1,FALSE))/10+G101)</f>
        <v>5710394.1602790691</v>
      </c>
      <c r="H102" s="21">
        <f>IF(MOD($B102,10)=0,VLOOKUP($B102,'[1]R2 Analysis'!$B$45:$X$58,22,FALSE),(VLOOKUP(CEILING($B102,10),$B$6:$R$116,COLUMN()-1,FALSE)-VLOOKUP(FLOOR($B102,10),$B$6:$R$116,COLUMN()-1,FALSE))/10+H101)</f>
        <v>1174688.9773024688</v>
      </c>
      <c r="I102" s="21">
        <f>IF(MOD($B102,10)=0,VLOOKUP($B102,'[1]R3 Analysis'!$B$45:$X$58,8,FALSE),(VLOOKUP(CEILING($B102,10),$B$6:$R$116,COLUMN()-1,FALSE)-VLOOKUP(FLOOR($B102,10),$B$6:$R$116,COLUMN()-1,FALSE))/10+I101)</f>
        <v>29739124.619045176</v>
      </c>
      <c r="J102" s="21">
        <f>IF(MOD($B102,10)=0,VLOOKUP($B102,'[1]R3 Analysis'!$B$45:$X$58,15,FALSE),(VLOOKUP(CEILING($B102,10),$B$6:$R$116,COLUMN()-1,FALSE)-VLOOKUP(FLOOR($B102,10),$B$6:$R$116,COLUMN()-1,FALSE))/10+J101)</f>
        <v>2058391.2096000002</v>
      </c>
      <c r="K102" s="21">
        <f>IF(MOD($B102,10)=0,VLOOKUP($B102,'[1]R3 Analysis'!$B$45:$X$58,22,FALSE),(VLOOKUP(CEILING($B102,10),$B$6:$R$116,COLUMN()-1,FALSE)-VLOOKUP(FLOOR($B102,10),$B$6:$R$116,COLUMN()-1,FALSE))/10+K101)</f>
        <v>785670.31473153131</v>
      </c>
      <c r="L102" s="21">
        <f>IF(MOD($B102,10)=0,VLOOKUP($B102,'[1]R4 Analysis'!$B$45:$X$58,8,FALSE),(VLOOKUP(CEILING($B102,10),$B$6:$R$116,COLUMN()-1,FALSE)-VLOOKUP(FLOOR($B102,10),$B$6:$R$116,COLUMN()-1,FALSE))/10+L101)</f>
        <v>18604330.970834609</v>
      </c>
      <c r="M102" s="21">
        <f>IF(MOD($B102,10)=0,VLOOKUP($B102,'[1]R4 Analysis'!$B$45:$X$58,15,FALSE),(VLOOKUP(CEILING($B102,10),$B$6:$R$116,COLUMN()-1,FALSE)-VLOOKUP(FLOOR($B102,10),$B$6:$R$116,COLUMN()-1,FALSE))/10+M101)</f>
        <v>693507.7057952527</v>
      </c>
      <c r="N102" s="21">
        <f>IF(MOD($B102,10)=0,VLOOKUP($B102,'[1]R4 Analysis'!$B$45:$X$58,22,FALSE),(VLOOKUP(CEILING($B102,10),$B$6:$R$116,COLUMN()-1,FALSE)-VLOOKUP(FLOOR($B102,10),$B$6:$R$116,COLUMN()-1,FALSE))/10+N101)</f>
        <v>254490.52484112827</v>
      </c>
      <c r="O102" s="21">
        <f>IF(MOD($B102,10)=0,VLOOKUP($B102,'[1]R5 Analysis'!$B$45:$X$58,8,FALSE),(VLOOKUP(CEILING($B102,10),$B$6:$R$116,COLUMN()-1,FALSE)-VLOOKUP(FLOOR($B102,10),$B$6:$R$116,COLUMN()-1,FALSE))/10+O101)</f>
        <v>41639216.95495002</v>
      </c>
      <c r="P102" s="21">
        <f>IF(MOD($B102,10)=0,VLOOKUP($B102,'[1]R5 Analysis'!$B$45:$X$58,15,FALSE),(VLOOKUP(CEILING($B102,10),$B$6:$R$116,COLUMN()-1,FALSE)-VLOOKUP(FLOOR($B102,10),$B$6:$R$116,COLUMN()-1,FALSE))/10+P101)</f>
        <v>596397.74086068955</v>
      </c>
      <c r="Q102" s="21">
        <f>IF(MOD($B102,10)=0,VLOOKUP($B102,'[1]R5 Analysis'!$B$45:$X$58,22,FALSE),(VLOOKUP(CEILING($B102,10),$B$6:$R$116,COLUMN()-1,FALSE)-VLOOKUP(FLOOR($B102,10),$B$6:$R$116,COLUMN()-1,FALSE))/10+Q101)</f>
        <v>247546.69274387759</v>
      </c>
      <c r="R102" s="21">
        <f>IF(MOD($B102,10)=0,VLOOKUP($B102,'[1]R6 Analysis'!$B$45:$X$58,8,FALSE),(VLOOKUP(CEILING($B102,10),$B$6:$R$116,COLUMN()-1,FALSE)-VLOOKUP(FLOOR($B102,10),$B$6:$R$116,COLUMN()-1,FALSE))/10+R101)</f>
        <v>2373377.3551499997</v>
      </c>
      <c r="S102" s="21">
        <f>IF(MOD($B102,10)=0,VLOOKUP($B102,'[1]R6 Analysis'!$B$45:$X$58,15,FALSE),(VLOOKUP(CEILING($B102,10),$B$6:$T$116,COLUMN()-1,FALSE)-VLOOKUP(FLOOR($B102,10),$B$6:$T$116,COLUMN()-1,FALSE))/10+S101)</f>
        <v>290642.48947999993</v>
      </c>
      <c r="T102" s="21">
        <f>IF(MOD($B102,10)=0,VLOOKUP($B102,'[1]R6 Analysis'!$B$45:$X$58,22,FALSE),(VLOOKUP(CEILING($B102,10),$B$6:$T$116,COLUMN()-1,FALSE)-VLOOKUP(FLOOR($B102,10),$B$6:$T$116,COLUMN()-1,FALSE))/10+T101)</f>
        <v>159634.34174020341</v>
      </c>
      <c r="U102" s="21">
        <f t="shared" si="120"/>
        <v>308417449.90906715</v>
      </c>
      <c r="V102" s="10">
        <f>HLOOKUP(V$5,$AC$1:$AF$3,2,FALSE)*INDEX('Pop and Housing Units'!$J$4:$Q$115,MATCH('Relocation Components'!$B102,'Pop and Housing Units'!$Q$4:$Q$115,0),MATCH('Relocation Components'!V$4,'Pop and Housing Units'!$J$4:$Q$4,0))*HLOOKUP(V$4,$V$1:$AA$2,2,FALSE)*'Number of Hazard Events'!C102*HLOOKUP(V$4,Assumptions!$B$2:$H$3,2,FALSE)</f>
        <v>13191099684.44791</v>
      </c>
      <c r="W102" s="10">
        <f>HLOOKUP(W$5,$AC$1:$AF$3,2,FALSE)*INDEX('Pop and Housing Units'!$J$4:$Q$115,MATCH('Relocation Components'!$B102,'Pop and Housing Units'!$Q$4:$Q$115,0),MATCH('Relocation Components'!W$4,'Pop and Housing Units'!$J$4:$Q$4,0))*HLOOKUP(W$4,$V$1:$AA$2,2,FALSE)*'Number of Hazard Events'!D102*HLOOKUP(W$4,Assumptions!$B$2:$H$3,2,FALSE)</f>
        <v>4200740350.4838877</v>
      </c>
      <c r="X102" s="10">
        <f>HLOOKUP(X$5,$AC$1:$AF$3,2,FALSE)*INDEX('Pop and Housing Units'!$J$4:$Q$115,MATCH('Relocation Components'!$B102,'Pop and Housing Units'!$Q$4:$Q$115,0),MATCH('Relocation Components'!X$4,'Pop and Housing Units'!$J$4:$Q$4,0))*HLOOKUP(X$4,$V$1:$AA$2,2,FALSE)*'Number of Hazard Events'!E102*HLOOKUP(X$4,Assumptions!$B$2:$H$3,2,FALSE)</f>
        <v>0</v>
      </c>
      <c r="Y102" s="10">
        <f>HLOOKUP(Y$5,$AC$1:$AF$3,2,FALSE)*INDEX('Pop and Housing Units'!$J$4:$Q$115,MATCH('Relocation Components'!$B102,'Pop and Housing Units'!$Q$4:$Q$115,0),MATCH('Relocation Components'!Y$4,'Pop and Housing Units'!$J$4:$Q$4,0))*HLOOKUP(Y$4,$V$1:$AA$2,2,FALSE)*'Number of Hazard Events'!F102*HLOOKUP(Y$4,Assumptions!$B$2:$H$3,2,FALSE)</f>
        <v>14214359319.561062</v>
      </c>
      <c r="Z102" s="10">
        <f>HLOOKUP(Z$5,$AC$1:$AF$3,2,FALSE)*INDEX('Pop and Housing Units'!$J$4:$Q$115,MATCH('Relocation Components'!$B102,'Pop and Housing Units'!$Q$4:$Q$115,0),MATCH('Relocation Components'!Z$4,'Pop and Housing Units'!$J$4:$Q$4,0))*HLOOKUP(Z$4,$V$1:$AA$2,2,FALSE)*'Number of Hazard Events'!G102*HLOOKUP(Z$4,Assumptions!$B$2:$H$3,2,FALSE)</f>
        <v>4125584404.6264033</v>
      </c>
      <c r="AA102" s="10">
        <f>HLOOKUP(AA$5,$AC$1:$AF$3,2,FALSE)*INDEX('Pop and Housing Units'!$J$4:$Q$115,MATCH('Relocation Components'!$B102,'Pop and Housing Units'!$Q$4:$Q$115,0),MATCH('Relocation Components'!AA$4,'Pop and Housing Units'!$J$4:$Q$4,0))*HLOOKUP(AA$4,$V$1:$AA$2,2,FALSE)*'Number of Hazard Events'!H102*HLOOKUP(AA$4,Assumptions!$B$2:$H$3,2,FALSE)</f>
        <v>0</v>
      </c>
      <c r="AB102" s="10">
        <f>HLOOKUP(AB$5,$AC$1:$AF$3,2,FALSE)*INDEX('Pop and Housing Units'!$J$4:$Q$115,MATCH('Relocation Components'!$B102,'Pop and Housing Units'!$Q$4:$Q$115,0),MATCH('Relocation Components'!AB$4,'Pop and Housing Units'!$J$4:$Q$4,0))*HLOOKUP(AB$4,$V$1:$AA$2,2,FALSE)*'Number of Hazard Events'!I102*HLOOKUP(AB$4,Assumptions!$B$2:$H$3,2,FALSE)</f>
        <v>34493722923.810524</v>
      </c>
      <c r="AC102" s="10">
        <f>HLOOKUP(AC$5,$AC$1:$AF$3,2,FALSE)*INDEX('Pop and Housing Units'!$J$4:$Q$115,MATCH('Relocation Components'!$B102,'Pop and Housing Units'!$Q$4:$Q$115,0),MATCH('Relocation Components'!AC$4,'Pop and Housing Units'!$J$4:$Q$4,0))*HLOOKUP(AC$4,$V$1:$AA$2,2,FALSE)*'Number of Hazard Events'!J102*HLOOKUP(AC$4,Assumptions!$B$2:$H$3,2,FALSE)</f>
        <v>7110830928.3664474</v>
      </c>
      <c r="AD102" s="10">
        <f>HLOOKUP(AD$5,$AC$1:$AF$3,2,FALSE)*INDEX('Pop and Housing Units'!$J$4:$Q$115,MATCH('Relocation Components'!$B102,'Pop and Housing Units'!$Q$4:$Q$115,0),MATCH('Relocation Components'!AD$4,'Pop and Housing Units'!$J$4:$Q$4,0))*HLOOKUP(AD$4,$V$1:$AA$2,2,FALSE)*'Number of Hazard Events'!K102*HLOOKUP(AD$4,Assumptions!$B$2:$H$3,2,FALSE)</f>
        <v>0</v>
      </c>
      <c r="AE102" s="10">
        <f>HLOOKUP(AE$5,$AC$1:$AF$3,2,FALSE)*INDEX('Pop and Housing Units'!$J$4:$Q$115,MATCH('Relocation Components'!$B102,'Pop and Housing Units'!$Q$4:$Q$115,0),MATCH('Relocation Components'!AE$4,'Pop and Housing Units'!$J$4:$Q$4,0))*HLOOKUP(AE$4,$V$1:$AA$2,2,FALSE)*'Number of Hazard Events'!L102*HLOOKUP(AE$4,Assumptions!$B$2:$H$3,2,FALSE)</f>
        <v>115914290.66343307</v>
      </c>
      <c r="AF102" s="10">
        <f>HLOOKUP(AF$5,$AC$1:$AF$3,2,FALSE)*INDEX('Pop and Housing Units'!$J$4:$Q$115,MATCH('Relocation Components'!$B102,'Pop and Housing Units'!$Q$4:$Q$115,0),MATCH('Relocation Components'!AF$4,'Pop and Housing Units'!$J$4:$Q$4,0))*HLOOKUP(AF$4,$V$1:$AA$2,2,FALSE)*'Number of Hazard Events'!M102*HLOOKUP(AF$4,Assumptions!$B$2:$H$3,2,FALSE)</f>
        <v>39973120.729815207</v>
      </c>
      <c r="AG102" s="10">
        <f>HLOOKUP(AG$5,$AC$1:$AF$3,2,FALSE)*INDEX('Pop and Housing Units'!$J$4:$Q$115,MATCH('Relocation Components'!$B102,'Pop and Housing Units'!$Q$4:$Q$115,0),MATCH('Relocation Components'!AG$4,'Pop and Housing Units'!$J$4:$Q$4,0))*HLOOKUP(AG$4,$V$1:$AA$2,2,FALSE)*'Number of Hazard Events'!N102*HLOOKUP(AG$4,Assumptions!$B$2:$H$3,2,FALSE)</f>
        <v>0</v>
      </c>
      <c r="AH102" s="10">
        <f>HLOOKUP(AH$5,$AC$1:$AF$3,2,FALSE)*INDEX('Pop and Housing Units'!$J$4:$Q$115,MATCH('Relocation Components'!$B102,'Pop and Housing Units'!$Q$4:$Q$115,0),MATCH('Relocation Components'!AH$4,'Pop and Housing Units'!$J$4:$Q$4,0))*HLOOKUP(AH$4,$V$1:$AA$2,2,FALSE)*'Number of Hazard Events'!O102*HLOOKUP(AH$4,Assumptions!$B$2:$H$3,2,FALSE)</f>
        <v>120794736.58674505</v>
      </c>
      <c r="AI102" s="10">
        <f>HLOOKUP(AI$5,$AC$1:$AF$3,2,FALSE)*INDEX('Pop and Housing Units'!$J$4:$Q$115,MATCH('Relocation Components'!$B102,'Pop and Housing Units'!$Q$4:$Q$115,0),MATCH('Relocation Components'!AI$4,'Pop and Housing Units'!$J$4:$Q$4,0))*HLOOKUP(AI$4,$V$1:$AA$2,2,FALSE)*'Number of Hazard Events'!P102*HLOOKUP(AI$4,Assumptions!$B$2:$H$3,2,FALSE)</f>
        <v>43399768.154650562</v>
      </c>
      <c r="AJ102" s="10">
        <f>HLOOKUP(AJ$5,$AC$1:$AF$3,2,FALSE)*INDEX('Pop and Housing Units'!$J$4:$Q$115,MATCH('Relocation Components'!$B102,'Pop and Housing Units'!$Q$4:$Q$115,0),MATCH('Relocation Components'!AJ$4,'Pop and Housing Units'!$J$4:$Q$4,0))*HLOOKUP(AJ$4,$V$1:$AA$2,2,FALSE)*'Number of Hazard Events'!Q102*HLOOKUP(AJ$4,Assumptions!$B$2:$H$3,2,FALSE)</f>
        <v>0</v>
      </c>
      <c r="AK102" s="10">
        <f>HLOOKUP(AK$5,$AC$1:$AF$3,2,FALSE)*INDEX('Pop and Housing Units'!$J$4:$Q$115,MATCH('Relocation Components'!$B102,'Pop and Housing Units'!$Q$4:$Q$115,0),MATCH('Relocation Components'!AK$4,'Pop and Housing Units'!$J$4:$Q$4,0))*HLOOKUP(AK$4,$V$1:$AA$2,2,FALSE)*'Number of Hazard Events'!R102*HLOOKUP(AK$4,Assumptions!$B$2:$H$3,2,FALSE)</f>
        <v>26985072.199467704</v>
      </c>
      <c r="AL102" s="10">
        <f>HLOOKUP(AL$5,$AC$1:$AF$3,2,FALSE)*INDEX('Pop and Housing Units'!$J$4:$Q$115,MATCH('Relocation Components'!$B102,'Pop and Housing Units'!$Q$4:$Q$115,0),MATCH('Relocation Components'!AL$4,'Pop and Housing Units'!$J$4:$Q$4,0))*HLOOKUP(AL$4,$V$1:$AA$2,2,FALSE)*'Number of Hazard Events'!S102*HLOOKUP(AL$4,Assumptions!$B$2:$H$3,2,FALSE)</f>
        <v>7589214.9159780396</v>
      </c>
      <c r="AM102" s="10">
        <f>HLOOKUP(AM$5,$AC$1:$AF$3,2,FALSE)*INDEX('Pop and Housing Units'!$J$4:$Q$115,MATCH('Relocation Components'!$B102,'Pop and Housing Units'!$Q$4:$Q$115,0),MATCH('Relocation Components'!AM$4,'Pop and Housing Units'!$J$4:$Q$4,0))*HLOOKUP(AM$4,$V$1:$AA$2,2,FALSE)*'Number of Hazard Events'!T102*HLOOKUP(AM$4,Assumptions!$B$2:$H$3,2,FALSE)</f>
        <v>0</v>
      </c>
      <c r="AN102" s="21">
        <f t="shared" ref="AN102:AN116" si="123">SUM(V102:AM102)</f>
        <v>77690993814.546326</v>
      </c>
      <c r="AO102" s="21">
        <f t="shared" ref="AO102:AO116" si="124">V102*$AV$1</f>
        <v>5935994858.0015602</v>
      </c>
      <c r="AP102" s="21">
        <f t="shared" ref="AP102:AP116" si="125">W102*$AV$1</f>
        <v>1890333157.7177496</v>
      </c>
      <c r="AQ102" s="21">
        <f t="shared" ref="AQ102:AQ116" si="126">X102*$AV$1</f>
        <v>0</v>
      </c>
      <c r="AR102" s="21">
        <f t="shared" ref="AR102:AR116" si="127">Y102*$AV$1</f>
        <v>6396461693.8024778</v>
      </c>
      <c r="AS102" s="21">
        <f t="shared" ref="AS102:AS116" si="128">Z102*$AV$1</f>
        <v>1856512982.0818815</v>
      </c>
      <c r="AT102" s="21">
        <f t="shared" ref="AT102:AT116" si="129">AA102*$AV$1</f>
        <v>0</v>
      </c>
      <c r="AU102" s="21">
        <f t="shared" ref="AU102:AU116" si="130">AB102*$AV$1</f>
        <v>15522175315.714737</v>
      </c>
      <c r="AV102" s="21">
        <f t="shared" ref="AV102:AV116" si="131">AC102*$AV$1</f>
        <v>3199873917.7649016</v>
      </c>
      <c r="AW102" s="21">
        <f t="shared" ref="AW102:AW116" si="132">AD102*$AV$1</f>
        <v>0</v>
      </c>
      <c r="AX102" s="21">
        <f t="shared" ref="AX102:AX116" si="133">AE102*$AV$1</f>
        <v>52161430.798544884</v>
      </c>
      <c r="AY102" s="21">
        <f t="shared" ref="AY102:AY116" si="134">AF102*$AV$1</f>
        <v>17987904.328416843</v>
      </c>
      <c r="AZ102" s="21">
        <f t="shared" ref="AZ102:AZ116" si="135">AG102*$AV$1</f>
        <v>0</v>
      </c>
      <c r="BA102" s="21">
        <f t="shared" ref="BA102:BA116" si="136">AH102*$AV$1</f>
        <v>54357631.464035273</v>
      </c>
      <c r="BB102" s="21">
        <f t="shared" ref="BB102:BB116" si="137">AI102*$AV$1</f>
        <v>19529895.669592753</v>
      </c>
      <c r="BC102" s="21">
        <f t="shared" ref="BC102:BC116" si="138">AJ102*$AV$1</f>
        <v>0</v>
      </c>
      <c r="BD102" s="21">
        <f t="shared" ref="BD102:BD116" si="139">AK102*$AV$1</f>
        <v>12143282.489760468</v>
      </c>
      <c r="BE102" s="21">
        <f t="shared" ref="BE102:BE116" si="140">AL102*$AV$1</f>
        <v>3415146.7121901177</v>
      </c>
      <c r="BF102" s="21">
        <f t="shared" ref="BF102:BF116" si="141">AM102*$AV$1</f>
        <v>0</v>
      </c>
      <c r="BG102" s="21">
        <f t="shared" ref="BG102:BG133" si="142">SUM(AO102:BF102)</f>
        <v>34960947216.545845</v>
      </c>
      <c r="BI102" s="21">
        <f t="shared" ref="BI102:BI116" si="143">AO102+V102+C102</f>
        <v>19145758012.486374</v>
      </c>
      <c r="BJ102" s="21">
        <f t="shared" ref="BJ102:BJ116" si="144">AP102+W102+D102</f>
        <v>6093991506.9946451</v>
      </c>
      <c r="BK102" s="21">
        <f t="shared" ref="BK102:BK116" si="145">AQ102+X102+E102</f>
        <v>611033.93704032886</v>
      </c>
      <c r="BL102" s="21">
        <f t="shared" ref="BL102:BL116" si="146">AR102+Y102+F102</f>
        <v>20792718546.448303</v>
      </c>
      <c r="BM102" s="21">
        <f t="shared" ref="BM102:BM116" si="147">AS102+Z102+G102</f>
        <v>5987807780.8685637</v>
      </c>
      <c r="BN102" s="21">
        <f t="shared" ref="BN102:BN116" si="148">AT102+AA102+H102</f>
        <v>1174688.9773024688</v>
      </c>
      <c r="BO102" s="21">
        <f t="shared" ref="BO102:BO116" si="149">AU102+AB102+I102</f>
        <v>50045637364.144302</v>
      </c>
      <c r="BP102" s="21">
        <f t="shared" ref="BP102:BP116" si="150">AV102+AC102+J102</f>
        <v>10312763237.34095</v>
      </c>
      <c r="BQ102" s="21">
        <f t="shared" ref="BQ102:BQ116" si="151">AW102+AD102+K102</f>
        <v>785670.31473153131</v>
      </c>
      <c r="BR102" s="21">
        <f t="shared" ref="BR102:BR116" si="152">AX102+AE102+L102</f>
        <v>186680052.43281257</v>
      </c>
      <c r="BS102" s="21">
        <f t="shared" ref="BS102:BS116" si="153">AY102+AF102+M102</f>
        <v>58654532.764027305</v>
      </c>
      <c r="BT102" s="21">
        <f t="shared" ref="BT102:BT116" si="154">AZ102+AG102+N102</f>
        <v>254490.52484112827</v>
      </c>
      <c r="BU102" s="21">
        <f t="shared" ref="BU102:BU116" si="155">BA102+AH102+O102</f>
        <v>216791585.00573033</v>
      </c>
      <c r="BV102" s="21">
        <f t="shared" ref="BV102:BV116" si="156">BB102+AI102+P102</f>
        <v>63526061.565104008</v>
      </c>
      <c r="BW102" s="21">
        <f t="shared" ref="BW102:BW116" si="157">BC102+AJ102+Q102</f>
        <v>247546.69274387759</v>
      </c>
      <c r="BX102" s="21">
        <f t="shared" ref="BX102:BX116" si="158">BD102+AK102+R102</f>
        <v>41501732.044378169</v>
      </c>
      <c r="BY102" s="21">
        <f t="shared" ref="BY102:BY116" si="159">BE102+AL102+S102</f>
        <v>11295004.117648158</v>
      </c>
      <c r="BZ102" s="21">
        <f t="shared" ref="BZ102:BZ116" si="160">BF102+AM102+T102</f>
        <v>159634.34174020341</v>
      </c>
    </row>
    <row r="103" spans="1:78">
      <c r="A103">
        <f t="shared" si="122"/>
        <v>0.02</v>
      </c>
      <c r="B103" s="18">
        <f t="shared" si="121"/>
        <v>2117</v>
      </c>
      <c r="C103" s="21">
        <f>IF(MOD($B103,10)=0,VLOOKUP($B103,'[1]R1 Analysis'!$B$45:$X$58,23,FALSE),(VLOOKUP(CEILING($B103,10),$B$6:$R$116,COLUMN()-1,FALSE)-VLOOKUP(FLOOR($B103,10),$B$6:$R$116,COLUMN()-1,FALSE))/10+C102)</f>
        <v>18563492.107565019</v>
      </c>
      <c r="D103" s="21">
        <f>IF(MOD($B103,10)=0,VLOOKUP($B103,'[1]R1 Analysis'!$B$45:$X$58,15,FALSE),(VLOOKUP(CEILING($B103,10),$B$6:$R$116,COLUMN()-1,FALSE)-VLOOKUP(FLOOR($B103,10),$B$6:$R$116,COLUMN()-1,FALSE))/10+D102)</f>
        <v>2902644.8952400102</v>
      </c>
      <c r="E103" s="21">
        <f>IF(MOD($B103,10)=0,VLOOKUP($B103,'[1]R1 Analysis'!$B$45:$X$58,22,FALSE),(VLOOKUP(CEILING($B103,10),$B$6:$R$116,COLUMN()-1,FALSE)-VLOOKUP(FLOOR($B103,10),$B$6:$R$116,COLUMN()-1,FALSE))/10+E102)</f>
        <v>607811.51282962924</v>
      </c>
      <c r="F103" s="21">
        <f>IF(MOD($B103,10)=0,VLOOKUP($B103,'[1]R2 Analysis'!$B$45:$X$58,8,FALSE),(VLOOKUP(CEILING($B103,10),$B$6:$R$116,COLUMN()-1,FALSE)-VLOOKUP(FLOOR($B103,10),$B$6:$R$116,COLUMN()-1,FALSE))/10+F102)</f>
        <v>180934649.12714291</v>
      </c>
      <c r="G103" s="21">
        <f>IF(MOD($B103,10)=0,VLOOKUP($B103,'[1]R2 Analysis'!$B$45:$X$58,15,FALSE),(VLOOKUP(CEILING($B103,10),$B$6:$R$116,COLUMN()-1,FALSE)-VLOOKUP(FLOOR($B103,10),$B$6:$R$116,COLUMN()-1,FALSE))/10+G102)</f>
        <v>5680285.6355581386</v>
      </c>
      <c r="H103" s="21">
        <f>IF(MOD($B103,10)=0,VLOOKUP($B103,'[1]R2 Analysis'!$B$45:$X$58,22,FALSE),(VLOOKUP(CEILING($B103,10),$B$6:$R$116,COLUMN()-1,FALSE)-VLOOKUP(FLOOR($B103,10),$B$6:$R$116,COLUMN()-1,FALSE))/10+H102)</f>
        <v>1168487.0464259256</v>
      </c>
      <c r="I103" s="21">
        <f>IF(MOD($B103,10)=0,VLOOKUP($B103,'[1]R3 Analysis'!$B$45:$X$58,8,FALSE),(VLOOKUP(CEILING($B103,10),$B$6:$R$116,COLUMN()-1,FALSE)-VLOOKUP(FLOOR($B103,10),$B$6:$R$116,COLUMN()-1,FALSE))/10+I102)</f>
        <v>29581871.500670984</v>
      </c>
      <c r="J103" s="21">
        <f>IF(MOD($B103,10)=0,VLOOKUP($B103,'[1]R3 Analysis'!$B$45:$X$58,15,FALSE),(VLOOKUP(CEILING($B103,10),$B$6:$R$116,COLUMN()-1,FALSE)-VLOOKUP(FLOOR($B103,10),$B$6:$R$116,COLUMN()-1,FALSE))/10+J102)</f>
        <v>2047524.6132000003</v>
      </c>
      <c r="K103" s="21">
        <f>IF(MOD($B103,10)=0,VLOOKUP($B103,'[1]R3 Analysis'!$B$45:$X$58,22,FALSE),(VLOOKUP(CEILING($B103,10),$B$6:$R$116,COLUMN()-1,FALSE)-VLOOKUP(FLOOR($B103,10),$B$6:$R$116,COLUMN()-1,FALSE))/10+K102)</f>
        <v>781522.20037747722</v>
      </c>
      <c r="L103" s="21">
        <f>IF(MOD($B103,10)=0,VLOOKUP($B103,'[1]R4 Analysis'!$B$45:$X$58,8,FALSE),(VLOOKUP(CEILING($B103,10),$B$6:$R$116,COLUMN()-1,FALSE)-VLOOKUP(FLOOR($B103,10),$B$6:$R$116,COLUMN()-1,FALSE))/10+L102)</f>
        <v>18503741.127789415</v>
      </c>
      <c r="M103" s="21">
        <f>IF(MOD($B103,10)=0,VLOOKUP($B103,'[1]R4 Analysis'!$B$45:$X$58,15,FALSE),(VLOOKUP(CEILING($B103,10),$B$6:$R$116,COLUMN()-1,FALSE)-VLOOKUP(FLOOR($B103,10),$B$6:$R$116,COLUMN()-1,FALSE))/10+M102)</f>
        <v>689831.50398015173</v>
      </c>
      <c r="N103" s="21">
        <f>IF(MOD($B103,10)=0,VLOOKUP($B103,'[1]R4 Analysis'!$B$45:$X$58,22,FALSE),(VLOOKUP(CEILING($B103,10),$B$6:$R$116,COLUMN()-1,FALSE)-VLOOKUP(FLOOR($B103,10),$B$6:$R$116,COLUMN()-1,FALSE))/10+N102)</f>
        <v>253147.74837106458</v>
      </c>
      <c r="O103" s="21">
        <f>IF(MOD($B103,10)=0,VLOOKUP($B103,'[1]R5 Analysis'!$B$45:$X$58,8,FALSE),(VLOOKUP(CEILING($B103,10),$B$6:$R$116,COLUMN()-1,FALSE)-VLOOKUP(FLOOR($B103,10),$B$6:$R$116,COLUMN()-1,FALSE))/10+O102)</f>
        <v>41426636.396150023</v>
      </c>
      <c r="P103" s="21">
        <f>IF(MOD($B103,10)=0,VLOOKUP($B103,'[1]R5 Analysis'!$B$45:$X$58,15,FALSE),(VLOOKUP(CEILING($B103,10),$B$6:$R$116,COLUMN()-1,FALSE)-VLOOKUP(FLOOR($B103,10),$B$6:$R$116,COLUMN()-1,FALSE))/10+P102)</f>
        <v>593219.77776551712</v>
      </c>
      <c r="Q103" s="21">
        <f>IF(MOD($B103,10)=0,VLOOKUP($B103,'[1]R5 Analysis'!$B$45:$X$58,22,FALSE),(VLOOKUP(CEILING($B103,10),$B$6:$R$116,COLUMN()-1,FALSE)-VLOOKUP(FLOOR($B103,10),$B$6:$R$116,COLUMN()-1,FALSE))/10+Q102)</f>
        <v>246238.94375816331</v>
      </c>
      <c r="R103" s="21">
        <f>IF(MOD($B103,10)=0,VLOOKUP($B103,'[1]R6 Analysis'!$B$45:$X$58,8,FALSE),(VLOOKUP(CEILING($B103,10),$B$6:$R$116,COLUMN()-1,FALSE)-VLOOKUP(FLOOR($B103,10),$B$6:$R$116,COLUMN()-1,FALSE))/10+R102)</f>
        <v>2360349.8347374997</v>
      </c>
      <c r="S103" s="21">
        <f>IF(MOD($B103,10)=0,VLOOKUP($B103,'[1]R6 Analysis'!$B$45:$X$58,15,FALSE),(VLOOKUP(CEILING($B103,10),$B$6:$T$116,COLUMN()-1,FALSE)-VLOOKUP(FLOOR($B103,10),$B$6:$T$116,COLUMN()-1,FALSE))/10+S102)</f>
        <v>289146.99050999992</v>
      </c>
      <c r="T103" s="21">
        <f>IF(MOD($B103,10)=0,VLOOKUP($B103,'[1]R6 Analysis'!$B$45:$X$58,22,FALSE),(VLOOKUP(CEILING($B103,10),$B$6:$T$116,COLUMN()-1,FALSE)-VLOOKUP(FLOOR($B103,10),$B$6:$T$116,COLUMN()-1,FALSE))/10+T102)</f>
        <v>158791.95731023731</v>
      </c>
      <c r="U103" s="21">
        <f t="shared" si="120"/>
        <v>306789392.91938215</v>
      </c>
      <c r="V103" s="10">
        <f>HLOOKUP(V$5,$AC$1:$AF$3,2,FALSE)*INDEX('Pop and Housing Units'!$J$4:$Q$115,MATCH('Relocation Components'!$B103,'Pop and Housing Units'!$Q$4:$Q$115,0),MATCH('Relocation Components'!V$4,'Pop and Housing Units'!$J$4:$Q$4,0))*HLOOKUP(V$4,$V$1:$AA$2,2,FALSE)*'Number of Hazard Events'!C103*HLOOKUP(V$4,Assumptions!$B$2:$H$3,2,FALSE)</f>
        <v>13752434295.504593</v>
      </c>
      <c r="W103" s="10">
        <f>HLOOKUP(W$5,$AC$1:$AF$3,2,FALSE)*INDEX('Pop and Housing Units'!$J$4:$Q$115,MATCH('Relocation Components'!$B103,'Pop and Housing Units'!$Q$4:$Q$115,0),MATCH('Relocation Components'!W$4,'Pop and Housing Units'!$J$4:$Q$4,0))*HLOOKUP(W$4,$V$1:$AA$2,2,FALSE)*'Number of Hazard Events'!D103*HLOOKUP(W$4,Assumptions!$B$2:$H$3,2,FALSE)</f>
        <v>4380013027.601119</v>
      </c>
      <c r="X103" s="10">
        <f>HLOOKUP(X$5,$AC$1:$AF$3,2,FALSE)*INDEX('Pop and Housing Units'!$J$4:$Q$115,MATCH('Relocation Components'!$B103,'Pop and Housing Units'!$Q$4:$Q$115,0),MATCH('Relocation Components'!X$4,'Pop and Housing Units'!$J$4:$Q$4,0))*HLOOKUP(X$4,$V$1:$AA$2,2,FALSE)*'Number of Hazard Events'!E103*HLOOKUP(X$4,Assumptions!$B$2:$H$3,2,FALSE)</f>
        <v>0</v>
      </c>
      <c r="Y103" s="10">
        <f>HLOOKUP(Y$5,$AC$1:$AF$3,2,FALSE)*INDEX('Pop and Housing Units'!$J$4:$Q$115,MATCH('Relocation Components'!$B103,'Pop and Housing Units'!$Q$4:$Q$115,0),MATCH('Relocation Components'!Y$4,'Pop and Housing Units'!$J$4:$Q$4,0))*HLOOKUP(Y$4,$V$1:$AA$2,2,FALSE)*'Number of Hazard Events'!F103*HLOOKUP(Y$4,Assumptions!$B$2:$H$3,2,FALSE)</f>
        <v>14810816805.133482</v>
      </c>
      <c r="Z103" s="10">
        <f>HLOOKUP(Z$5,$AC$1:$AF$3,2,FALSE)*INDEX('Pop and Housing Units'!$J$4:$Q$115,MATCH('Relocation Components'!$B103,'Pop and Housing Units'!$Q$4:$Q$115,0),MATCH('Relocation Components'!Z$4,'Pop and Housing Units'!$J$4:$Q$4,0))*HLOOKUP(Z$4,$V$1:$AA$2,2,FALSE)*'Number of Hazard Events'!G103*HLOOKUP(Z$4,Assumptions!$B$2:$H$3,2,FALSE)</f>
        <v>4298791211.45224</v>
      </c>
      <c r="AA103" s="10">
        <f>HLOOKUP(AA$5,$AC$1:$AF$3,2,FALSE)*INDEX('Pop and Housing Units'!$J$4:$Q$115,MATCH('Relocation Components'!$B103,'Pop and Housing Units'!$Q$4:$Q$115,0),MATCH('Relocation Components'!AA$4,'Pop and Housing Units'!$J$4:$Q$4,0))*HLOOKUP(AA$4,$V$1:$AA$2,2,FALSE)*'Number of Hazard Events'!H103*HLOOKUP(AA$4,Assumptions!$B$2:$H$3,2,FALSE)</f>
        <v>0</v>
      </c>
      <c r="AB103" s="10">
        <f>HLOOKUP(AB$5,$AC$1:$AF$3,2,FALSE)*INDEX('Pop and Housing Units'!$J$4:$Q$115,MATCH('Relocation Components'!$B103,'Pop and Housing Units'!$Q$4:$Q$115,0),MATCH('Relocation Components'!AB$4,'Pop and Housing Units'!$J$4:$Q$4,0))*HLOOKUP(AB$4,$V$1:$AA$2,2,FALSE)*'Number of Hazard Events'!I103*HLOOKUP(AB$4,Assumptions!$B$2:$H$3,2,FALSE)</f>
        <v>35964008454.433136</v>
      </c>
      <c r="AC103" s="10">
        <f>HLOOKUP(AC$5,$AC$1:$AF$3,2,FALSE)*INDEX('Pop and Housing Units'!$J$4:$Q$115,MATCH('Relocation Components'!$B103,'Pop and Housing Units'!$Q$4:$Q$115,0),MATCH('Relocation Components'!AC$4,'Pop and Housing Units'!$J$4:$Q$4,0))*HLOOKUP(AC$4,$V$1:$AA$2,2,FALSE)*'Number of Hazard Events'!J103*HLOOKUP(AC$4,Assumptions!$B$2:$H$3,2,FALSE)</f>
        <v>7413992124.8844032</v>
      </c>
      <c r="AD103" s="10">
        <f>HLOOKUP(AD$5,$AC$1:$AF$3,2,FALSE)*INDEX('Pop and Housing Units'!$J$4:$Q$115,MATCH('Relocation Components'!$B103,'Pop and Housing Units'!$Q$4:$Q$115,0),MATCH('Relocation Components'!AD$4,'Pop and Housing Units'!$J$4:$Q$4,0))*HLOOKUP(AD$4,$V$1:$AA$2,2,FALSE)*'Number of Hazard Events'!K103*HLOOKUP(AD$4,Assumptions!$B$2:$H$3,2,FALSE)</f>
        <v>0</v>
      </c>
      <c r="AE103" s="10">
        <f>HLOOKUP(AE$5,$AC$1:$AF$3,2,FALSE)*INDEX('Pop and Housing Units'!$J$4:$Q$115,MATCH('Relocation Components'!$B103,'Pop and Housing Units'!$Q$4:$Q$115,0),MATCH('Relocation Components'!AE$4,'Pop and Housing Units'!$J$4:$Q$4,0))*HLOOKUP(AE$4,$V$1:$AA$2,2,FALSE)*'Number of Hazard Events'!L103*HLOOKUP(AE$4,Assumptions!$B$2:$H$3,2,FALSE)</f>
        <v>115831889.83316539</v>
      </c>
      <c r="AF103" s="10">
        <f>HLOOKUP(AF$5,$AC$1:$AF$3,2,FALSE)*INDEX('Pop and Housing Units'!$J$4:$Q$115,MATCH('Relocation Components'!$B103,'Pop and Housing Units'!$Q$4:$Q$115,0),MATCH('Relocation Components'!AF$4,'Pop and Housing Units'!$J$4:$Q$4,0))*HLOOKUP(AF$4,$V$1:$AA$2,2,FALSE)*'Number of Hazard Events'!M103*HLOOKUP(AF$4,Assumptions!$B$2:$H$3,2,FALSE)</f>
        <v>39948958.536040962</v>
      </c>
      <c r="AG103" s="10">
        <f>HLOOKUP(AG$5,$AC$1:$AF$3,2,FALSE)*INDEX('Pop and Housing Units'!$J$4:$Q$115,MATCH('Relocation Components'!$B103,'Pop and Housing Units'!$Q$4:$Q$115,0),MATCH('Relocation Components'!AG$4,'Pop and Housing Units'!$J$4:$Q$4,0))*HLOOKUP(AG$4,$V$1:$AA$2,2,FALSE)*'Number of Hazard Events'!N103*HLOOKUP(AG$4,Assumptions!$B$2:$H$3,2,FALSE)</f>
        <v>0</v>
      </c>
      <c r="AH103" s="10">
        <f>HLOOKUP(AH$5,$AC$1:$AF$3,2,FALSE)*INDEX('Pop and Housing Units'!$J$4:$Q$115,MATCH('Relocation Components'!$B103,'Pop and Housing Units'!$Q$4:$Q$115,0),MATCH('Relocation Components'!AH$4,'Pop and Housing Units'!$J$4:$Q$4,0))*HLOOKUP(AH$4,$V$1:$AA$2,2,FALSE)*'Number of Hazard Events'!O103*HLOOKUP(AH$4,Assumptions!$B$2:$H$3,2,FALSE)</f>
        <v>120777035.63844542</v>
      </c>
      <c r="AI103" s="10">
        <f>HLOOKUP(AI$5,$AC$1:$AF$3,2,FALSE)*INDEX('Pop and Housing Units'!$J$4:$Q$115,MATCH('Relocation Components'!$B103,'Pop and Housing Units'!$Q$4:$Q$115,0),MATCH('Relocation Components'!AI$4,'Pop and Housing Units'!$J$4:$Q$4,0))*HLOOKUP(AI$4,$V$1:$AA$2,2,FALSE)*'Number of Hazard Events'!P103*HLOOKUP(AI$4,Assumptions!$B$2:$H$3,2,FALSE)</f>
        <v>43383668.991359457</v>
      </c>
      <c r="AJ103" s="10">
        <f>HLOOKUP(AJ$5,$AC$1:$AF$3,2,FALSE)*INDEX('Pop and Housing Units'!$J$4:$Q$115,MATCH('Relocation Components'!$B103,'Pop and Housing Units'!$Q$4:$Q$115,0),MATCH('Relocation Components'!AJ$4,'Pop and Housing Units'!$J$4:$Q$4,0))*HLOOKUP(AJ$4,$V$1:$AA$2,2,FALSE)*'Number of Hazard Events'!Q103*HLOOKUP(AJ$4,Assumptions!$B$2:$H$3,2,FALSE)</f>
        <v>0</v>
      </c>
      <c r="AK103" s="10">
        <f>HLOOKUP(AK$5,$AC$1:$AF$3,2,FALSE)*INDEX('Pop and Housing Units'!$J$4:$Q$115,MATCH('Relocation Components'!$B103,'Pop and Housing Units'!$Q$4:$Q$115,0),MATCH('Relocation Components'!AK$4,'Pop and Housing Units'!$J$4:$Q$4,0))*HLOOKUP(AK$4,$V$1:$AA$2,2,FALSE)*'Number of Hazard Events'!R103*HLOOKUP(AK$4,Assumptions!$B$2:$H$3,2,FALSE)</f>
        <v>27105120.106840674</v>
      </c>
      <c r="AL103" s="10">
        <f>HLOOKUP(AL$5,$AC$1:$AF$3,2,FALSE)*INDEX('Pop and Housing Units'!$J$4:$Q$115,MATCH('Relocation Components'!$B103,'Pop and Housing Units'!$Q$4:$Q$115,0),MATCH('Relocation Components'!AL$4,'Pop and Housing Units'!$J$4:$Q$4,0))*HLOOKUP(AL$4,$V$1:$AA$2,2,FALSE)*'Number of Hazard Events'!S103*HLOOKUP(AL$4,Assumptions!$B$2:$H$3,2,FALSE)</f>
        <v>7625610.0571528142</v>
      </c>
      <c r="AM103" s="10">
        <f>HLOOKUP(AM$5,$AC$1:$AF$3,2,FALSE)*INDEX('Pop and Housing Units'!$J$4:$Q$115,MATCH('Relocation Components'!$B103,'Pop and Housing Units'!$Q$4:$Q$115,0),MATCH('Relocation Components'!AM$4,'Pop and Housing Units'!$J$4:$Q$4,0))*HLOOKUP(AM$4,$V$1:$AA$2,2,FALSE)*'Number of Hazard Events'!T103*HLOOKUP(AM$4,Assumptions!$B$2:$H$3,2,FALSE)</f>
        <v>0</v>
      </c>
      <c r="AN103" s="21">
        <f t="shared" si="123"/>
        <v>80974728202.171982</v>
      </c>
      <c r="AO103" s="21">
        <f t="shared" si="124"/>
        <v>6188595432.977067</v>
      </c>
      <c r="AP103" s="21">
        <f t="shared" si="125"/>
        <v>1971005862.4205036</v>
      </c>
      <c r="AQ103" s="21">
        <f t="shared" si="126"/>
        <v>0</v>
      </c>
      <c r="AR103" s="21">
        <f t="shared" si="127"/>
        <v>6664867562.3100672</v>
      </c>
      <c r="AS103" s="21">
        <f t="shared" si="128"/>
        <v>1934456045.1535079</v>
      </c>
      <c r="AT103" s="21">
        <f t="shared" si="129"/>
        <v>0</v>
      </c>
      <c r="AU103" s="21">
        <f t="shared" si="130"/>
        <v>16183803804.494911</v>
      </c>
      <c r="AV103" s="21">
        <f t="shared" si="131"/>
        <v>3336296456.1979814</v>
      </c>
      <c r="AW103" s="21">
        <f t="shared" si="132"/>
        <v>0</v>
      </c>
      <c r="AX103" s="21">
        <f t="shared" si="133"/>
        <v>52124350.424924426</v>
      </c>
      <c r="AY103" s="21">
        <f t="shared" si="134"/>
        <v>17977031.341218434</v>
      </c>
      <c r="AZ103" s="21">
        <f t="shared" si="135"/>
        <v>0</v>
      </c>
      <c r="BA103" s="21">
        <f t="shared" si="136"/>
        <v>54349666.037300438</v>
      </c>
      <c r="BB103" s="21">
        <f t="shared" si="137"/>
        <v>19522651.046111755</v>
      </c>
      <c r="BC103" s="21">
        <f t="shared" si="138"/>
        <v>0</v>
      </c>
      <c r="BD103" s="21">
        <f t="shared" si="139"/>
        <v>12197304.048078304</v>
      </c>
      <c r="BE103" s="21">
        <f t="shared" si="140"/>
        <v>3431524.5257187663</v>
      </c>
      <c r="BF103" s="21">
        <f t="shared" si="141"/>
        <v>0</v>
      </c>
      <c r="BG103" s="21">
        <f t="shared" si="142"/>
        <v>36438627690.977394</v>
      </c>
      <c r="BI103" s="21">
        <f t="shared" si="143"/>
        <v>19959593220.589226</v>
      </c>
      <c r="BJ103" s="21">
        <f t="shared" si="144"/>
        <v>6353921534.9168625</v>
      </c>
      <c r="BK103" s="21">
        <f t="shared" si="145"/>
        <v>607811.51282962924</v>
      </c>
      <c r="BL103" s="21">
        <f t="shared" si="146"/>
        <v>21656619016.570694</v>
      </c>
      <c r="BM103" s="21">
        <f t="shared" si="147"/>
        <v>6238927542.2413063</v>
      </c>
      <c r="BN103" s="21">
        <f t="shared" si="148"/>
        <v>1168487.0464259256</v>
      </c>
      <c r="BO103" s="21">
        <f t="shared" si="149"/>
        <v>52177394130.428719</v>
      </c>
      <c r="BP103" s="21">
        <f t="shared" si="150"/>
        <v>10752336105.695583</v>
      </c>
      <c r="BQ103" s="21">
        <f t="shared" si="151"/>
        <v>781522.20037747722</v>
      </c>
      <c r="BR103" s="21">
        <f t="shared" si="152"/>
        <v>186459981.38587922</v>
      </c>
      <c r="BS103" s="21">
        <f t="shared" si="153"/>
        <v>58615821.381239548</v>
      </c>
      <c r="BT103" s="21">
        <f t="shared" si="154"/>
        <v>253147.74837106458</v>
      </c>
      <c r="BU103" s="21">
        <f t="shared" si="155"/>
        <v>216553338.07189587</v>
      </c>
      <c r="BV103" s="21">
        <f t="shared" si="156"/>
        <v>63499539.815236732</v>
      </c>
      <c r="BW103" s="21">
        <f t="shared" si="157"/>
        <v>246238.94375816331</v>
      </c>
      <c r="BX103" s="21">
        <f t="shared" si="158"/>
        <v>41662773.989656478</v>
      </c>
      <c r="BY103" s="21">
        <f t="shared" si="159"/>
        <v>11346281.57338158</v>
      </c>
      <c r="BZ103" s="21">
        <f t="shared" si="160"/>
        <v>158791.95731023731</v>
      </c>
    </row>
    <row r="104" spans="1:78">
      <c r="A104">
        <f t="shared" si="122"/>
        <v>0.02</v>
      </c>
      <c r="B104" s="18">
        <f t="shared" si="121"/>
        <v>2118</v>
      </c>
      <c r="C104" s="21">
        <f>IF(MOD($B104,10)=0,VLOOKUP($B104,'[1]R1 Analysis'!$B$45:$X$58,23,FALSE),(VLOOKUP(CEILING($B104,10),$B$6:$R$116,COLUMN()-1,FALSE)-VLOOKUP(FLOOR($B104,10),$B$6:$R$116,COLUMN()-1,FALSE))/10+C103)</f>
        <v>18463514.178226773</v>
      </c>
      <c r="D104" s="21">
        <f>IF(MOD($B104,10)=0,VLOOKUP($B104,'[1]R1 Analysis'!$B$45:$X$58,15,FALSE),(VLOOKUP(CEILING($B104,10),$B$6:$R$116,COLUMN()-1,FALSE)-VLOOKUP(FLOOR($B104,10),$B$6:$R$116,COLUMN()-1,FALSE))/10+D103)</f>
        <v>2887290.9974724636</v>
      </c>
      <c r="E104" s="21">
        <f>IF(MOD($B104,10)=0,VLOOKUP($B104,'[1]R1 Analysis'!$B$45:$X$58,22,FALSE),(VLOOKUP(CEILING($B104,10),$B$6:$R$116,COLUMN()-1,FALSE)-VLOOKUP(FLOOR($B104,10),$B$6:$R$116,COLUMN()-1,FALSE))/10+E103)</f>
        <v>604589.08861892961</v>
      </c>
      <c r="F104" s="21">
        <f>IF(MOD($B104,10)=0,VLOOKUP($B104,'[1]R2 Analysis'!$B$45:$X$58,8,FALSE),(VLOOKUP(CEILING($B104,10),$B$6:$R$116,COLUMN()-1,FALSE)-VLOOKUP(FLOOR($B104,10),$B$6:$R$116,COLUMN()-1,FALSE))/10+F103)</f>
        <v>179971765.16952386</v>
      </c>
      <c r="G104" s="21">
        <f>IF(MOD($B104,10)=0,VLOOKUP($B104,'[1]R2 Analysis'!$B$45:$X$58,15,FALSE),(VLOOKUP(CEILING($B104,10),$B$6:$R$116,COLUMN()-1,FALSE)-VLOOKUP(FLOOR($B104,10),$B$6:$R$116,COLUMN()-1,FALSE))/10+G103)</f>
        <v>5650177.1108372081</v>
      </c>
      <c r="H104" s="21">
        <f>IF(MOD($B104,10)=0,VLOOKUP($B104,'[1]R2 Analysis'!$B$45:$X$58,22,FALSE),(VLOOKUP(CEILING($B104,10),$B$6:$R$116,COLUMN()-1,FALSE)-VLOOKUP(FLOOR($B104,10),$B$6:$R$116,COLUMN()-1,FALSE))/10+H103)</f>
        <v>1162285.1155493823</v>
      </c>
      <c r="I104" s="21">
        <f>IF(MOD($B104,10)=0,VLOOKUP($B104,'[1]R3 Analysis'!$B$45:$X$58,8,FALSE),(VLOOKUP(CEILING($B104,10),$B$6:$R$116,COLUMN()-1,FALSE)-VLOOKUP(FLOOR($B104,10),$B$6:$R$116,COLUMN()-1,FALSE))/10+I103)</f>
        <v>29424618.382296793</v>
      </c>
      <c r="J104" s="21">
        <f>IF(MOD($B104,10)=0,VLOOKUP($B104,'[1]R3 Analysis'!$B$45:$X$58,15,FALSE),(VLOOKUP(CEILING($B104,10),$B$6:$R$116,COLUMN()-1,FALSE)-VLOOKUP(FLOOR($B104,10),$B$6:$R$116,COLUMN()-1,FALSE))/10+J103)</f>
        <v>2036658.0168000003</v>
      </c>
      <c r="K104" s="21">
        <f>IF(MOD($B104,10)=0,VLOOKUP($B104,'[1]R3 Analysis'!$B$45:$X$58,22,FALSE),(VLOOKUP(CEILING($B104,10),$B$6:$R$116,COLUMN()-1,FALSE)-VLOOKUP(FLOOR($B104,10),$B$6:$R$116,COLUMN()-1,FALSE))/10+K103)</f>
        <v>777374.08602342312</v>
      </c>
      <c r="L104" s="21">
        <f>IF(MOD($B104,10)=0,VLOOKUP($B104,'[1]R4 Analysis'!$B$45:$X$58,8,FALSE),(VLOOKUP(CEILING($B104,10),$B$6:$R$116,COLUMN()-1,FALSE)-VLOOKUP(FLOOR($B104,10),$B$6:$R$116,COLUMN()-1,FALSE))/10+L103)</f>
        <v>18403151.284744222</v>
      </c>
      <c r="M104" s="21">
        <f>IF(MOD($B104,10)=0,VLOOKUP($B104,'[1]R4 Analysis'!$B$45:$X$58,15,FALSE),(VLOOKUP(CEILING($B104,10),$B$6:$R$116,COLUMN()-1,FALSE)-VLOOKUP(FLOOR($B104,10),$B$6:$R$116,COLUMN()-1,FALSE))/10+M103)</f>
        <v>686155.30216505076</v>
      </c>
      <c r="N104" s="21">
        <f>IF(MOD($B104,10)=0,VLOOKUP($B104,'[1]R4 Analysis'!$B$45:$X$58,22,FALSE),(VLOOKUP(CEILING($B104,10),$B$6:$R$116,COLUMN()-1,FALSE)-VLOOKUP(FLOOR($B104,10),$B$6:$R$116,COLUMN()-1,FALSE))/10+N103)</f>
        <v>251804.97190100088</v>
      </c>
      <c r="O104" s="21">
        <f>IF(MOD($B104,10)=0,VLOOKUP($B104,'[1]R5 Analysis'!$B$45:$X$58,8,FALSE),(VLOOKUP(CEILING($B104,10),$B$6:$R$116,COLUMN()-1,FALSE)-VLOOKUP(FLOOR($B104,10),$B$6:$R$116,COLUMN()-1,FALSE))/10+O103)</f>
        <v>41214055.837350026</v>
      </c>
      <c r="P104" s="21">
        <f>IF(MOD($B104,10)=0,VLOOKUP($B104,'[1]R5 Analysis'!$B$45:$X$58,15,FALSE),(VLOOKUP(CEILING($B104,10),$B$6:$R$116,COLUMN()-1,FALSE)-VLOOKUP(FLOOR($B104,10),$B$6:$R$116,COLUMN()-1,FALSE))/10+P103)</f>
        <v>590041.8146703447</v>
      </c>
      <c r="Q104" s="21">
        <f>IF(MOD($B104,10)=0,VLOOKUP($B104,'[1]R5 Analysis'!$B$45:$X$58,22,FALSE),(VLOOKUP(CEILING($B104,10),$B$6:$R$116,COLUMN()-1,FALSE)-VLOOKUP(FLOOR($B104,10),$B$6:$R$116,COLUMN()-1,FALSE))/10+Q103)</f>
        <v>244931.19477244903</v>
      </c>
      <c r="R104" s="21">
        <f>IF(MOD($B104,10)=0,VLOOKUP($B104,'[1]R6 Analysis'!$B$45:$X$58,8,FALSE),(VLOOKUP(CEILING($B104,10),$B$6:$R$116,COLUMN()-1,FALSE)-VLOOKUP(FLOOR($B104,10),$B$6:$R$116,COLUMN()-1,FALSE))/10+R103)</f>
        <v>2347322.3143249997</v>
      </c>
      <c r="S104" s="21">
        <f>IF(MOD($B104,10)=0,VLOOKUP($B104,'[1]R6 Analysis'!$B$45:$X$58,15,FALSE),(VLOOKUP(CEILING($B104,10),$B$6:$T$116,COLUMN()-1,FALSE)-VLOOKUP(FLOOR($B104,10),$B$6:$T$116,COLUMN()-1,FALSE))/10+S103)</f>
        <v>287651.4915399999</v>
      </c>
      <c r="T104" s="21">
        <f>IF(MOD($B104,10)=0,VLOOKUP($B104,'[1]R6 Analysis'!$B$45:$X$58,22,FALSE),(VLOOKUP(CEILING($B104,10),$B$6:$T$116,COLUMN()-1,FALSE)-VLOOKUP(FLOOR($B104,10),$B$6:$T$116,COLUMN()-1,FALSE))/10+T103)</f>
        <v>157949.57288027121</v>
      </c>
      <c r="U104" s="21">
        <f t="shared" si="120"/>
        <v>305161335.92969716</v>
      </c>
      <c r="V104" s="10">
        <f>HLOOKUP(V$5,$AC$1:$AF$3,2,FALSE)*INDEX('Pop and Housing Units'!$J$4:$Q$115,MATCH('Relocation Components'!$B104,'Pop and Housing Units'!$Q$4:$Q$115,0),MATCH('Relocation Components'!V$4,'Pop and Housing Units'!$J$4:$Q$4,0))*HLOOKUP(V$4,$V$1:$AA$2,2,FALSE)*'Number of Hazard Events'!C104*HLOOKUP(V$4,Assumptions!$B$2:$H$3,2,FALSE)</f>
        <v>14338373848.413572</v>
      </c>
      <c r="W104" s="10">
        <f>HLOOKUP(W$5,$AC$1:$AF$3,2,FALSE)*INDEX('Pop and Housing Units'!$J$4:$Q$115,MATCH('Relocation Components'!$B104,'Pop and Housing Units'!$Q$4:$Q$115,0),MATCH('Relocation Components'!W$4,'Pop and Housing Units'!$J$4:$Q$4,0))*HLOOKUP(W$4,$V$1:$AA$2,2,FALSE)*'Number of Hazard Events'!D104*HLOOKUP(W$4,Assumptions!$B$2:$H$3,2,FALSE)</f>
        <v>4567170858.6163845</v>
      </c>
      <c r="X104" s="10">
        <f>HLOOKUP(X$5,$AC$1:$AF$3,2,FALSE)*INDEX('Pop and Housing Units'!$J$4:$Q$115,MATCH('Relocation Components'!$B104,'Pop and Housing Units'!$Q$4:$Q$115,0),MATCH('Relocation Components'!X$4,'Pop and Housing Units'!$J$4:$Q$4,0))*HLOOKUP(X$4,$V$1:$AA$2,2,FALSE)*'Number of Hazard Events'!E104*HLOOKUP(X$4,Assumptions!$B$2:$H$3,2,FALSE)</f>
        <v>0</v>
      </c>
      <c r="Y104" s="10">
        <f>HLOOKUP(Y$5,$AC$1:$AF$3,2,FALSE)*INDEX('Pop and Housing Units'!$J$4:$Q$115,MATCH('Relocation Components'!$B104,'Pop and Housing Units'!$Q$4:$Q$115,0),MATCH('Relocation Components'!Y$4,'Pop and Housing Units'!$J$4:$Q$4,0))*HLOOKUP(Y$4,$V$1:$AA$2,2,FALSE)*'Number of Hazard Events'!F104*HLOOKUP(Y$4,Assumptions!$B$2:$H$3,2,FALSE)</f>
        <v>15433531336.258842</v>
      </c>
      <c r="Z104" s="10">
        <f>HLOOKUP(Z$5,$AC$1:$AF$3,2,FALSE)*INDEX('Pop and Housing Units'!$J$4:$Q$115,MATCH('Relocation Components'!$B104,'Pop and Housing Units'!$Q$4:$Q$115,0),MATCH('Relocation Components'!Z$4,'Pop and Housing Units'!$J$4:$Q$4,0))*HLOOKUP(Z$4,$V$1:$AA$2,2,FALSE)*'Number of Hazard Events'!G104*HLOOKUP(Z$4,Assumptions!$B$2:$H$3,2,FALSE)</f>
        <v>4479627509.8374634</v>
      </c>
      <c r="AA104" s="10">
        <f>HLOOKUP(AA$5,$AC$1:$AF$3,2,FALSE)*INDEX('Pop and Housing Units'!$J$4:$Q$115,MATCH('Relocation Components'!$B104,'Pop and Housing Units'!$Q$4:$Q$115,0),MATCH('Relocation Components'!AA$4,'Pop and Housing Units'!$J$4:$Q$4,0))*HLOOKUP(AA$4,$V$1:$AA$2,2,FALSE)*'Number of Hazard Events'!H104*HLOOKUP(AA$4,Assumptions!$B$2:$H$3,2,FALSE)</f>
        <v>0</v>
      </c>
      <c r="AB104" s="10">
        <f>HLOOKUP(AB$5,$AC$1:$AF$3,2,FALSE)*INDEX('Pop and Housing Units'!$J$4:$Q$115,MATCH('Relocation Components'!$B104,'Pop and Housing Units'!$Q$4:$Q$115,0),MATCH('Relocation Components'!AB$4,'Pop and Housing Units'!$J$4:$Q$4,0))*HLOOKUP(AB$4,$V$1:$AA$2,2,FALSE)*'Number of Hazard Events'!I104*HLOOKUP(AB$4,Assumptions!$B$2:$H$3,2,FALSE)</f>
        <v>37498917484.828773</v>
      </c>
      <c r="AC104" s="10">
        <f>HLOOKUP(AC$5,$AC$1:$AF$3,2,FALSE)*INDEX('Pop and Housing Units'!$J$4:$Q$115,MATCH('Relocation Components'!$B104,'Pop and Housing Units'!$Q$4:$Q$115,0),MATCH('Relocation Components'!AC$4,'Pop and Housing Units'!$J$4:$Q$4,0))*HLOOKUP(AC$4,$V$1:$AA$2,2,FALSE)*'Number of Hazard Events'!J104*HLOOKUP(AC$4,Assumptions!$B$2:$H$3,2,FALSE)</f>
        <v>7730481535.1833782</v>
      </c>
      <c r="AD104" s="10">
        <f>HLOOKUP(AD$5,$AC$1:$AF$3,2,FALSE)*INDEX('Pop and Housing Units'!$J$4:$Q$115,MATCH('Relocation Components'!$B104,'Pop and Housing Units'!$Q$4:$Q$115,0),MATCH('Relocation Components'!AD$4,'Pop and Housing Units'!$J$4:$Q$4,0))*HLOOKUP(AD$4,$V$1:$AA$2,2,FALSE)*'Number of Hazard Events'!K104*HLOOKUP(AD$4,Assumptions!$B$2:$H$3,2,FALSE)</f>
        <v>0</v>
      </c>
      <c r="AE104" s="10">
        <f>HLOOKUP(AE$5,$AC$1:$AF$3,2,FALSE)*INDEX('Pop and Housing Units'!$J$4:$Q$115,MATCH('Relocation Components'!$B104,'Pop and Housing Units'!$Q$4:$Q$115,0),MATCH('Relocation Components'!AE$4,'Pop and Housing Units'!$J$4:$Q$4,0))*HLOOKUP(AE$4,$V$1:$AA$2,2,FALSE)*'Number of Hazard Events'!L104*HLOOKUP(AE$4,Assumptions!$B$2:$H$3,2,FALSE)</f>
        <v>115743570.90366547</v>
      </c>
      <c r="AF104" s="10">
        <f>HLOOKUP(AF$5,$AC$1:$AF$3,2,FALSE)*INDEX('Pop and Housing Units'!$J$4:$Q$115,MATCH('Relocation Components'!$B104,'Pop and Housing Units'!$Q$4:$Q$115,0),MATCH('Relocation Components'!AF$4,'Pop and Housing Units'!$J$4:$Q$4,0))*HLOOKUP(AF$4,$V$1:$AA$2,2,FALSE)*'Number of Hazard Events'!M104*HLOOKUP(AF$4,Assumptions!$B$2:$H$3,2,FALSE)</f>
        <v>39922795.46109774</v>
      </c>
      <c r="AG104" s="10">
        <f>HLOOKUP(AG$5,$AC$1:$AF$3,2,FALSE)*INDEX('Pop and Housing Units'!$J$4:$Q$115,MATCH('Relocation Components'!$B104,'Pop and Housing Units'!$Q$4:$Q$115,0),MATCH('Relocation Components'!AG$4,'Pop and Housing Units'!$J$4:$Q$4,0))*HLOOKUP(AG$4,$V$1:$AA$2,2,FALSE)*'Number of Hazard Events'!N104*HLOOKUP(AG$4,Assumptions!$B$2:$H$3,2,FALSE)</f>
        <v>0</v>
      </c>
      <c r="AH104" s="10">
        <f>HLOOKUP(AH$5,$AC$1:$AF$3,2,FALSE)*INDEX('Pop and Housing Units'!$J$4:$Q$115,MATCH('Relocation Components'!$B104,'Pop and Housing Units'!$Q$4:$Q$115,0),MATCH('Relocation Components'!AH$4,'Pop and Housing Units'!$J$4:$Q$4,0))*HLOOKUP(AH$4,$V$1:$AA$2,2,FALSE)*'Number of Hazard Events'!O104*HLOOKUP(AH$4,Assumptions!$B$2:$H$3,2,FALSE)</f>
        <v>120753187.24150172</v>
      </c>
      <c r="AI104" s="10">
        <f>HLOOKUP(AI$5,$AC$1:$AF$3,2,FALSE)*INDEX('Pop and Housing Units'!$J$4:$Q$115,MATCH('Relocation Components'!$B104,'Pop and Housing Units'!$Q$4:$Q$115,0),MATCH('Relocation Components'!AI$4,'Pop and Housing Units'!$J$4:$Q$4,0))*HLOOKUP(AI$4,$V$1:$AA$2,2,FALSE)*'Number of Hazard Events'!P104*HLOOKUP(AI$4,Assumptions!$B$2:$H$3,2,FALSE)</f>
        <v>43365264.534826845</v>
      </c>
      <c r="AJ104" s="10">
        <f>HLOOKUP(AJ$5,$AC$1:$AF$3,2,FALSE)*INDEX('Pop and Housing Units'!$J$4:$Q$115,MATCH('Relocation Components'!$B104,'Pop and Housing Units'!$Q$4:$Q$115,0),MATCH('Relocation Components'!AJ$4,'Pop and Housing Units'!$J$4:$Q$4,0))*HLOOKUP(AJ$4,$V$1:$AA$2,2,FALSE)*'Number of Hazard Events'!Q104*HLOOKUP(AJ$4,Assumptions!$B$2:$H$3,2,FALSE)</f>
        <v>0</v>
      </c>
      <c r="AK104" s="10">
        <f>HLOOKUP(AK$5,$AC$1:$AF$3,2,FALSE)*INDEX('Pop and Housing Units'!$J$4:$Q$115,MATCH('Relocation Components'!$B104,'Pop and Housing Units'!$Q$4:$Q$115,0),MATCH('Relocation Components'!AK$4,'Pop and Housing Units'!$J$4:$Q$4,0))*HLOOKUP(AK$4,$V$1:$AA$2,2,FALSE)*'Number of Hazard Events'!R104*HLOOKUP(AK$4,Assumptions!$B$2:$H$3,2,FALSE)</f>
        <v>27224864.057654172</v>
      </c>
      <c r="AL104" s="10">
        <f>HLOOKUP(AL$5,$AC$1:$AF$3,2,FALSE)*INDEX('Pop and Housing Units'!$J$4:$Q$115,MATCH('Relocation Components'!$B104,'Pop and Housing Units'!$Q$4:$Q$115,0),MATCH('Relocation Components'!AL$4,'Pop and Housing Units'!$J$4:$Q$4,0))*HLOOKUP(AL$4,$V$1:$AA$2,2,FALSE)*'Number of Hazard Events'!S104*HLOOKUP(AL$4,Assumptions!$B$2:$H$3,2,FALSE)</f>
        <v>7661972.3367101345</v>
      </c>
      <c r="AM104" s="10">
        <f>HLOOKUP(AM$5,$AC$1:$AF$3,2,FALSE)*INDEX('Pop and Housing Units'!$J$4:$Q$115,MATCH('Relocation Components'!$B104,'Pop and Housing Units'!$Q$4:$Q$115,0),MATCH('Relocation Components'!AM$4,'Pop and Housing Units'!$J$4:$Q$4,0))*HLOOKUP(AM$4,$V$1:$AA$2,2,FALSE)*'Number of Hazard Events'!T104*HLOOKUP(AM$4,Assumptions!$B$2:$H$3,2,FALSE)</f>
        <v>0</v>
      </c>
      <c r="AN104" s="21">
        <f t="shared" si="123"/>
        <v>84402774227.673889</v>
      </c>
      <c r="AO104" s="21">
        <f t="shared" si="124"/>
        <v>6452268231.786108</v>
      </c>
      <c r="AP104" s="21">
        <f t="shared" si="125"/>
        <v>2055226886.377373</v>
      </c>
      <c r="AQ104" s="21">
        <f t="shared" si="126"/>
        <v>0</v>
      </c>
      <c r="AR104" s="21">
        <f t="shared" si="127"/>
        <v>6945089101.3164797</v>
      </c>
      <c r="AS104" s="21">
        <f t="shared" si="128"/>
        <v>2015832379.4268587</v>
      </c>
      <c r="AT104" s="21">
        <f t="shared" si="129"/>
        <v>0</v>
      </c>
      <c r="AU104" s="21">
        <f t="shared" si="130"/>
        <v>16874512868.172949</v>
      </c>
      <c r="AV104" s="21">
        <f t="shared" si="131"/>
        <v>3478716690.8325205</v>
      </c>
      <c r="AW104" s="21">
        <f t="shared" si="132"/>
        <v>0</v>
      </c>
      <c r="AX104" s="21">
        <f t="shared" si="133"/>
        <v>52084606.906649463</v>
      </c>
      <c r="AY104" s="21">
        <f t="shared" si="134"/>
        <v>17965257.957493983</v>
      </c>
      <c r="AZ104" s="21">
        <f t="shared" si="135"/>
        <v>0</v>
      </c>
      <c r="BA104" s="21">
        <f t="shared" si="136"/>
        <v>54338934.258675776</v>
      </c>
      <c r="BB104" s="21">
        <f t="shared" si="137"/>
        <v>19514369.040672082</v>
      </c>
      <c r="BC104" s="21">
        <f t="shared" si="138"/>
        <v>0</v>
      </c>
      <c r="BD104" s="21">
        <f t="shared" si="139"/>
        <v>12251188.825944377</v>
      </c>
      <c r="BE104" s="21">
        <f t="shared" si="140"/>
        <v>3447887.5515195606</v>
      </c>
      <c r="BF104" s="21">
        <f t="shared" si="141"/>
        <v>0</v>
      </c>
      <c r="BG104" s="21">
        <f t="shared" si="142"/>
        <v>37981248402.453239</v>
      </c>
      <c r="BI104" s="21">
        <f t="shared" si="143"/>
        <v>20809105594.377907</v>
      </c>
      <c r="BJ104" s="21">
        <f t="shared" si="144"/>
        <v>6625285035.99123</v>
      </c>
      <c r="BK104" s="21">
        <f t="shared" si="145"/>
        <v>604589.08861892961</v>
      </c>
      <c r="BL104" s="21">
        <f t="shared" si="146"/>
        <v>22558592202.744846</v>
      </c>
      <c r="BM104" s="21">
        <f t="shared" si="147"/>
        <v>6501110066.3751593</v>
      </c>
      <c r="BN104" s="21">
        <f t="shared" si="148"/>
        <v>1162285.1155493823</v>
      </c>
      <c r="BO104" s="21">
        <f t="shared" si="149"/>
        <v>54402854971.384018</v>
      </c>
      <c r="BP104" s="21">
        <f t="shared" si="150"/>
        <v>11211234884.0327</v>
      </c>
      <c r="BQ104" s="21">
        <f t="shared" si="151"/>
        <v>777374.08602342312</v>
      </c>
      <c r="BR104" s="21">
        <f t="shared" si="152"/>
        <v>186231329.09505916</v>
      </c>
      <c r="BS104" s="21">
        <f t="shared" si="153"/>
        <v>58574208.720756777</v>
      </c>
      <c r="BT104" s="21">
        <f t="shared" si="154"/>
        <v>251804.97190100088</v>
      </c>
      <c r="BU104" s="21">
        <f t="shared" si="155"/>
        <v>216306177.33752751</v>
      </c>
      <c r="BV104" s="21">
        <f t="shared" si="156"/>
        <v>63469675.39016927</v>
      </c>
      <c r="BW104" s="21">
        <f t="shared" si="157"/>
        <v>244931.19477244903</v>
      </c>
      <c r="BX104" s="21">
        <f t="shared" si="158"/>
        <v>41823375.197923549</v>
      </c>
      <c r="BY104" s="21">
        <f t="shared" si="159"/>
        <v>11397511.379769694</v>
      </c>
      <c r="BZ104" s="21">
        <f t="shared" si="160"/>
        <v>157949.57288027121</v>
      </c>
    </row>
    <row r="105" spans="1:78">
      <c r="A105">
        <f t="shared" si="122"/>
        <v>0.02</v>
      </c>
      <c r="B105" s="18">
        <f t="shared" si="121"/>
        <v>2119</v>
      </c>
      <c r="C105" s="21">
        <f>IF(MOD($B105,10)=0,VLOOKUP($B105,'[1]R1 Analysis'!$B$45:$X$58,23,FALSE),(VLOOKUP(CEILING($B105,10),$B$6:$R$116,COLUMN()-1,FALSE)-VLOOKUP(FLOOR($B105,10),$B$6:$R$116,COLUMN()-1,FALSE))/10+C104)</f>
        <v>18363536.248888526</v>
      </c>
      <c r="D105" s="21">
        <f>IF(MOD($B105,10)=0,VLOOKUP($B105,'[1]R1 Analysis'!$B$45:$X$58,15,FALSE),(VLOOKUP(CEILING($B105,10),$B$6:$R$116,COLUMN()-1,FALSE)-VLOOKUP(FLOOR($B105,10),$B$6:$R$116,COLUMN()-1,FALSE))/10+D104)</f>
        <v>2871937.0997049171</v>
      </c>
      <c r="E105" s="21">
        <f>IF(MOD($B105,10)=0,VLOOKUP($B105,'[1]R1 Analysis'!$B$45:$X$58,22,FALSE),(VLOOKUP(CEILING($B105,10),$B$6:$R$116,COLUMN()-1,FALSE)-VLOOKUP(FLOOR($B105,10),$B$6:$R$116,COLUMN()-1,FALSE))/10+E104)</f>
        <v>601366.66440822999</v>
      </c>
      <c r="F105" s="21">
        <f>IF(MOD($B105,10)=0,VLOOKUP($B105,'[1]R2 Analysis'!$B$45:$X$58,8,FALSE),(VLOOKUP(CEILING($B105,10),$B$6:$R$116,COLUMN()-1,FALSE)-VLOOKUP(FLOOR($B105,10),$B$6:$R$116,COLUMN()-1,FALSE))/10+F104)</f>
        <v>179008881.21190482</v>
      </c>
      <c r="G105" s="21">
        <f>IF(MOD($B105,10)=0,VLOOKUP($B105,'[1]R2 Analysis'!$B$45:$X$58,15,FALSE),(VLOOKUP(CEILING($B105,10),$B$6:$R$116,COLUMN()-1,FALSE)-VLOOKUP(FLOOR($B105,10),$B$6:$R$116,COLUMN()-1,FALSE))/10+G104)</f>
        <v>5620068.5861162776</v>
      </c>
      <c r="H105" s="21">
        <f>IF(MOD($B105,10)=0,VLOOKUP($B105,'[1]R2 Analysis'!$B$45:$X$58,22,FALSE),(VLOOKUP(CEILING($B105,10),$B$6:$R$116,COLUMN()-1,FALSE)-VLOOKUP(FLOOR($B105,10),$B$6:$R$116,COLUMN()-1,FALSE))/10+H104)</f>
        <v>1156083.184672839</v>
      </c>
      <c r="I105" s="21">
        <f>IF(MOD($B105,10)=0,VLOOKUP($B105,'[1]R3 Analysis'!$B$45:$X$58,8,FALSE),(VLOOKUP(CEILING($B105,10),$B$6:$R$116,COLUMN()-1,FALSE)-VLOOKUP(FLOOR($B105,10),$B$6:$R$116,COLUMN()-1,FALSE))/10+I104)</f>
        <v>29267365.263922602</v>
      </c>
      <c r="J105" s="21">
        <f>IF(MOD($B105,10)=0,VLOOKUP($B105,'[1]R3 Analysis'!$B$45:$X$58,15,FALSE),(VLOOKUP(CEILING($B105,10),$B$6:$R$116,COLUMN()-1,FALSE)-VLOOKUP(FLOOR($B105,10),$B$6:$R$116,COLUMN()-1,FALSE))/10+J104)</f>
        <v>2025791.4204000004</v>
      </c>
      <c r="K105" s="21">
        <f>IF(MOD($B105,10)=0,VLOOKUP($B105,'[1]R3 Analysis'!$B$45:$X$58,22,FALSE),(VLOOKUP(CEILING($B105,10),$B$6:$R$116,COLUMN()-1,FALSE)-VLOOKUP(FLOOR($B105,10),$B$6:$R$116,COLUMN()-1,FALSE))/10+K104)</f>
        <v>773225.97166936903</v>
      </c>
      <c r="L105" s="21">
        <f>IF(MOD($B105,10)=0,VLOOKUP($B105,'[1]R4 Analysis'!$B$45:$X$58,8,FALSE),(VLOOKUP(CEILING($B105,10),$B$6:$R$116,COLUMN()-1,FALSE)-VLOOKUP(FLOOR($B105,10),$B$6:$R$116,COLUMN()-1,FALSE))/10+L104)</f>
        <v>18302561.441699028</v>
      </c>
      <c r="M105" s="21">
        <f>IF(MOD($B105,10)=0,VLOOKUP($B105,'[1]R4 Analysis'!$B$45:$X$58,15,FALSE),(VLOOKUP(CEILING($B105,10),$B$6:$R$116,COLUMN()-1,FALSE)-VLOOKUP(FLOOR($B105,10),$B$6:$R$116,COLUMN()-1,FALSE))/10+M104)</f>
        <v>682479.10034994979</v>
      </c>
      <c r="N105" s="21">
        <f>IF(MOD($B105,10)=0,VLOOKUP($B105,'[1]R4 Analysis'!$B$45:$X$58,22,FALSE),(VLOOKUP(CEILING($B105,10),$B$6:$R$116,COLUMN()-1,FALSE)-VLOOKUP(FLOOR($B105,10),$B$6:$R$116,COLUMN()-1,FALSE))/10+N104)</f>
        <v>250462.19543093719</v>
      </c>
      <c r="O105" s="21">
        <f>IF(MOD($B105,10)=0,VLOOKUP($B105,'[1]R5 Analysis'!$B$45:$X$58,8,FALSE),(VLOOKUP(CEILING($B105,10),$B$6:$R$116,COLUMN()-1,FALSE)-VLOOKUP(FLOOR($B105,10),$B$6:$R$116,COLUMN()-1,FALSE))/10+O104)</f>
        <v>41001475.278550029</v>
      </c>
      <c r="P105" s="21">
        <f>IF(MOD($B105,10)=0,VLOOKUP($B105,'[1]R5 Analysis'!$B$45:$X$58,15,FALSE),(VLOOKUP(CEILING($B105,10),$B$6:$R$116,COLUMN()-1,FALSE)-VLOOKUP(FLOOR($B105,10),$B$6:$R$116,COLUMN()-1,FALSE))/10+P104)</f>
        <v>586863.85157517227</v>
      </c>
      <c r="Q105" s="21">
        <f>IF(MOD($B105,10)=0,VLOOKUP($B105,'[1]R5 Analysis'!$B$45:$X$58,22,FALSE),(VLOOKUP(CEILING($B105,10),$B$6:$R$116,COLUMN()-1,FALSE)-VLOOKUP(FLOOR($B105,10),$B$6:$R$116,COLUMN()-1,FALSE))/10+Q104)</f>
        <v>243623.44578673475</v>
      </c>
      <c r="R105" s="21">
        <f>IF(MOD($B105,10)=0,VLOOKUP($B105,'[1]R6 Analysis'!$B$45:$X$58,8,FALSE),(VLOOKUP(CEILING($B105,10),$B$6:$R$116,COLUMN()-1,FALSE)-VLOOKUP(FLOOR($B105,10),$B$6:$R$116,COLUMN()-1,FALSE))/10+R104)</f>
        <v>2334294.7939124997</v>
      </c>
      <c r="S105" s="21">
        <f>IF(MOD($B105,10)=0,VLOOKUP($B105,'[1]R6 Analysis'!$B$45:$X$58,15,FALSE),(VLOOKUP(CEILING($B105,10),$B$6:$T$116,COLUMN()-1,FALSE)-VLOOKUP(FLOOR($B105,10),$B$6:$T$116,COLUMN()-1,FALSE))/10+S104)</f>
        <v>286155.99256999989</v>
      </c>
      <c r="T105" s="21">
        <f>IF(MOD($B105,10)=0,VLOOKUP($B105,'[1]R6 Analysis'!$B$45:$X$58,22,FALSE),(VLOOKUP(CEILING($B105,10),$B$6:$T$116,COLUMN()-1,FALSE)-VLOOKUP(FLOOR($B105,10),$B$6:$T$116,COLUMN()-1,FALSE))/10+T104)</f>
        <v>157107.18845030511</v>
      </c>
      <c r="U105" s="21">
        <f t="shared" si="120"/>
        <v>303533278.94001222</v>
      </c>
      <c r="V105" s="10">
        <f>HLOOKUP(V$5,$AC$1:$AF$3,2,FALSE)*INDEX('Pop and Housing Units'!$J$4:$Q$115,MATCH('Relocation Components'!$B105,'Pop and Housing Units'!$Q$4:$Q$115,0),MATCH('Relocation Components'!V$4,'Pop and Housing Units'!$J$4:$Q$4,0))*HLOOKUP(V$4,$V$1:$AA$2,2,FALSE)*'Number of Hazard Events'!C105*HLOOKUP(V$4,Assumptions!$B$2:$H$3,2,FALSE)</f>
        <v>14949968925.71142</v>
      </c>
      <c r="W105" s="10">
        <f>HLOOKUP(W$5,$AC$1:$AF$3,2,FALSE)*INDEX('Pop and Housing Units'!$J$4:$Q$115,MATCH('Relocation Components'!$B105,'Pop and Housing Units'!$Q$4:$Q$115,0),MATCH('Relocation Components'!W$4,'Pop and Housing Units'!$J$4:$Q$4,0))*HLOOKUP(W$4,$V$1:$AA$2,2,FALSE)*'Number of Hazard Events'!D105*HLOOKUP(W$4,Assumptions!$B$2:$H$3,2,FALSE)</f>
        <v>4762552127.7008772</v>
      </c>
      <c r="X105" s="10">
        <f>HLOOKUP(X$5,$AC$1:$AF$3,2,FALSE)*INDEX('Pop and Housing Units'!$J$4:$Q$115,MATCH('Relocation Components'!$B105,'Pop and Housing Units'!$Q$4:$Q$115,0),MATCH('Relocation Components'!X$4,'Pop and Housing Units'!$J$4:$Q$4,0))*HLOOKUP(X$4,$V$1:$AA$2,2,FALSE)*'Number of Hazard Events'!E105*HLOOKUP(X$4,Assumptions!$B$2:$H$3,2,FALSE)</f>
        <v>0</v>
      </c>
      <c r="Y105" s="10">
        <f>HLOOKUP(Y$5,$AC$1:$AF$3,2,FALSE)*INDEX('Pop and Housing Units'!$J$4:$Q$115,MATCH('Relocation Components'!$B105,'Pop and Housing Units'!$Q$4:$Q$115,0),MATCH('Relocation Components'!Y$4,'Pop and Housing Units'!$J$4:$Q$4,0))*HLOOKUP(Y$4,$V$1:$AA$2,2,FALSE)*'Number of Hazard Events'!F105*HLOOKUP(Y$4,Assumptions!$B$2:$H$3,2,FALSE)</f>
        <v>16083628229.764032</v>
      </c>
      <c r="Z105" s="10">
        <f>HLOOKUP(Z$5,$AC$1:$AF$3,2,FALSE)*INDEX('Pop and Housing Units'!$J$4:$Q$115,MATCH('Relocation Components'!$B105,'Pop and Housing Units'!$Q$4:$Q$115,0),MATCH('Relocation Components'!Z$4,'Pop and Housing Units'!$J$4:$Q$4,0))*HLOOKUP(Z$4,$V$1:$AA$2,2,FALSE)*'Number of Hazard Events'!G105*HLOOKUP(Z$4,Assumptions!$B$2:$H$3,2,FALSE)</f>
        <v>4668420559.7180119</v>
      </c>
      <c r="AA105" s="10">
        <f>HLOOKUP(AA$5,$AC$1:$AF$3,2,FALSE)*INDEX('Pop and Housing Units'!$J$4:$Q$115,MATCH('Relocation Components'!$B105,'Pop and Housing Units'!$Q$4:$Q$115,0),MATCH('Relocation Components'!AA$4,'Pop and Housing Units'!$J$4:$Q$4,0))*HLOOKUP(AA$4,$V$1:$AA$2,2,FALSE)*'Number of Hazard Events'!H105*HLOOKUP(AA$4,Assumptions!$B$2:$H$3,2,FALSE)</f>
        <v>0</v>
      </c>
      <c r="AB105" s="10">
        <f>HLOOKUP(AB$5,$AC$1:$AF$3,2,FALSE)*INDEX('Pop and Housing Units'!$J$4:$Q$115,MATCH('Relocation Components'!$B105,'Pop and Housing Units'!$Q$4:$Q$115,0),MATCH('Relocation Components'!AB$4,'Pop and Housing Units'!$J$4:$Q$4,0))*HLOOKUP(AB$4,$V$1:$AA$2,2,FALSE)*'Number of Hazard Events'!I105*HLOOKUP(AB$4,Assumptions!$B$2:$H$3,2,FALSE)</f>
        <v>39101220171.65242</v>
      </c>
      <c r="AC105" s="10">
        <f>HLOOKUP(AC$5,$AC$1:$AF$3,2,FALSE)*INDEX('Pop and Housing Units'!$J$4:$Q$115,MATCH('Relocation Components'!$B105,'Pop and Housing Units'!$Q$4:$Q$115,0),MATCH('Relocation Components'!AC$4,'Pop and Housing Units'!$J$4:$Q$4,0))*HLOOKUP(AC$4,$V$1:$AA$2,2,FALSE)*'Number of Hazard Events'!J105*HLOOKUP(AC$4,Assumptions!$B$2:$H$3,2,FALSE)</f>
        <v>8060870686.0178318</v>
      </c>
      <c r="AD105" s="10">
        <f>HLOOKUP(AD$5,$AC$1:$AF$3,2,FALSE)*INDEX('Pop and Housing Units'!$J$4:$Q$115,MATCH('Relocation Components'!$B105,'Pop and Housing Units'!$Q$4:$Q$115,0),MATCH('Relocation Components'!AD$4,'Pop and Housing Units'!$J$4:$Q$4,0))*HLOOKUP(AD$4,$V$1:$AA$2,2,FALSE)*'Number of Hazard Events'!K105*HLOOKUP(AD$4,Assumptions!$B$2:$H$3,2,FALSE)</f>
        <v>0</v>
      </c>
      <c r="AE105" s="10">
        <f>HLOOKUP(AE$5,$AC$1:$AF$3,2,FALSE)*INDEX('Pop and Housing Units'!$J$4:$Q$115,MATCH('Relocation Components'!$B105,'Pop and Housing Units'!$Q$4:$Q$115,0),MATCH('Relocation Components'!AE$4,'Pop and Housing Units'!$J$4:$Q$4,0))*HLOOKUP(AE$4,$V$1:$AA$2,2,FALSE)*'Number of Hazard Events'!L105*HLOOKUP(AE$4,Assumptions!$B$2:$H$3,2,FALSE)</f>
        <v>115649333.87493339</v>
      </c>
      <c r="AF105" s="10">
        <f>HLOOKUP(AF$5,$AC$1:$AF$3,2,FALSE)*INDEX('Pop and Housing Units'!$J$4:$Q$115,MATCH('Relocation Components'!$B105,'Pop and Housing Units'!$Q$4:$Q$115,0),MATCH('Relocation Components'!AF$4,'Pop and Housing Units'!$J$4:$Q$4,0))*HLOOKUP(AF$4,$V$1:$AA$2,2,FALSE)*'Number of Hazard Events'!M105*HLOOKUP(AF$4,Assumptions!$B$2:$H$3,2,FALSE)</f>
        <v>39894631.504985534</v>
      </c>
      <c r="AG105" s="10">
        <f>HLOOKUP(AG$5,$AC$1:$AF$3,2,FALSE)*INDEX('Pop and Housing Units'!$J$4:$Q$115,MATCH('Relocation Components'!$B105,'Pop and Housing Units'!$Q$4:$Q$115,0),MATCH('Relocation Components'!AG$4,'Pop and Housing Units'!$J$4:$Q$4,0))*HLOOKUP(AG$4,$V$1:$AA$2,2,FALSE)*'Number of Hazard Events'!N105*HLOOKUP(AG$4,Assumptions!$B$2:$H$3,2,FALSE)</f>
        <v>0</v>
      </c>
      <c r="AH105" s="10">
        <f>HLOOKUP(AH$5,$AC$1:$AF$3,2,FALSE)*INDEX('Pop and Housing Units'!$J$4:$Q$115,MATCH('Relocation Components'!$B105,'Pop and Housing Units'!$Q$4:$Q$115,0),MATCH('Relocation Components'!AH$4,'Pop and Housing Units'!$J$4:$Q$4,0))*HLOOKUP(AH$4,$V$1:$AA$2,2,FALSE)*'Number of Hazard Events'!O105*HLOOKUP(AH$4,Assumptions!$B$2:$H$3,2,FALSE)</f>
        <v>120723191.39591399</v>
      </c>
      <c r="AI105" s="10">
        <f>HLOOKUP(AI$5,$AC$1:$AF$3,2,FALSE)*INDEX('Pop and Housing Units'!$J$4:$Q$115,MATCH('Relocation Components'!$B105,'Pop and Housing Units'!$Q$4:$Q$115,0),MATCH('Relocation Components'!AI$4,'Pop and Housing Units'!$J$4:$Q$4,0))*HLOOKUP(AI$4,$V$1:$AA$2,2,FALSE)*'Number of Hazard Events'!P105*HLOOKUP(AI$4,Assumptions!$B$2:$H$3,2,FALSE)</f>
        <v>43344554.785052702</v>
      </c>
      <c r="AJ105" s="10">
        <f>HLOOKUP(AJ$5,$AC$1:$AF$3,2,FALSE)*INDEX('Pop and Housing Units'!$J$4:$Q$115,MATCH('Relocation Components'!$B105,'Pop and Housing Units'!$Q$4:$Q$115,0),MATCH('Relocation Components'!AJ$4,'Pop and Housing Units'!$J$4:$Q$4,0))*HLOOKUP(AJ$4,$V$1:$AA$2,2,FALSE)*'Number of Hazard Events'!Q105*HLOOKUP(AJ$4,Assumptions!$B$2:$H$3,2,FALSE)</f>
        <v>0</v>
      </c>
      <c r="AK105" s="10">
        <f>HLOOKUP(AK$5,$AC$1:$AF$3,2,FALSE)*INDEX('Pop and Housing Units'!$J$4:$Q$115,MATCH('Relocation Components'!$B105,'Pop and Housing Units'!$Q$4:$Q$115,0),MATCH('Relocation Components'!AK$4,'Pop and Housing Units'!$J$4:$Q$4,0))*HLOOKUP(AK$4,$V$1:$AA$2,2,FALSE)*'Number of Hazard Events'!R105*HLOOKUP(AK$4,Assumptions!$B$2:$H$3,2,FALSE)</f>
        <v>27344259.825424675</v>
      </c>
      <c r="AL105" s="10">
        <f>HLOOKUP(AL$5,$AC$1:$AF$3,2,FALSE)*INDEX('Pop and Housing Units'!$J$4:$Q$115,MATCH('Relocation Components'!$B105,'Pop and Housing Units'!$Q$4:$Q$115,0),MATCH('Relocation Components'!AL$4,'Pop and Housing Units'!$J$4:$Q$4,0))*HLOOKUP(AL$4,$V$1:$AA$2,2,FALSE)*'Number of Hazard Events'!S105*HLOOKUP(AL$4,Assumptions!$B$2:$H$3,2,FALSE)</f>
        <v>7698290.0949407127</v>
      </c>
      <c r="AM105" s="10">
        <f>HLOOKUP(AM$5,$AC$1:$AF$3,2,FALSE)*INDEX('Pop and Housing Units'!$J$4:$Q$115,MATCH('Relocation Components'!$B105,'Pop and Housing Units'!$Q$4:$Q$115,0),MATCH('Relocation Components'!AM$4,'Pop and Housing Units'!$J$4:$Q$4,0))*HLOOKUP(AM$4,$V$1:$AA$2,2,FALSE)*'Number of Hazard Events'!T105*HLOOKUP(AM$4,Assumptions!$B$2:$H$3,2,FALSE)</f>
        <v>0</v>
      </c>
      <c r="AN105" s="21">
        <f t="shared" si="123"/>
        <v>87981314962.045853</v>
      </c>
      <c r="AO105" s="21">
        <f t="shared" si="124"/>
        <v>6727486016.5701389</v>
      </c>
      <c r="AP105" s="21">
        <f t="shared" si="125"/>
        <v>2143148457.4653947</v>
      </c>
      <c r="AQ105" s="21">
        <f t="shared" si="126"/>
        <v>0</v>
      </c>
      <c r="AR105" s="21">
        <f t="shared" si="127"/>
        <v>7237632703.393815</v>
      </c>
      <c r="AS105" s="21">
        <f t="shared" si="128"/>
        <v>2100789251.8731053</v>
      </c>
      <c r="AT105" s="21">
        <f t="shared" si="129"/>
        <v>0</v>
      </c>
      <c r="AU105" s="21">
        <f t="shared" si="130"/>
        <v>17595549077.243591</v>
      </c>
      <c r="AV105" s="21">
        <f t="shared" si="131"/>
        <v>3627391808.7080245</v>
      </c>
      <c r="AW105" s="21">
        <f t="shared" si="132"/>
        <v>0</v>
      </c>
      <c r="AX105" s="21">
        <f t="shared" si="133"/>
        <v>52042200.243720025</v>
      </c>
      <c r="AY105" s="21">
        <f t="shared" si="134"/>
        <v>17952584.17724349</v>
      </c>
      <c r="AZ105" s="21">
        <f t="shared" si="135"/>
        <v>0</v>
      </c>
      <c r="BA105" s="21">
        <f t="shared" si="136"/>
        <v>54325436.128161296</v>
      </c>
      <c r="BB105" s="21">
        <f t="shared" si="137"/>
        <v>19505049.653273717</v>
      </c>
      <c r="BC105" s="21">
        <f t="shared" si="138"/>
        <v>0</v>
      </c>
      <c r="BD105" s="21">
        <f t="shared" si="139"/>
        <v>12304916.921441104</v>
      </c>
      <c r="BE105" s="21">
        <f t="shared" si="140"/>
        <v>3464230.5427233209</v>
      </c>
      <c r="BF105" s="21">
        <f t="shared" si="141"/>
        <v>0</v>
      </c>
      <c r="BG105" s="21">
        <f t="shared" si="142"/>
        <v>39591591732.920631</v>
      </c>
      <c r="BI105" s="21">
        <f t="shared" si="143"/>
        <v>21695818478.530449</v>
      </c>
      <c r="BJ105" s="21">
        <f t="shared" si="144"/>
        <v>6908572522.2659769</v>
      </c>
      <c r="BK105" s="21">
        <f t="shared" si="145"/>
        <v>601366.66440822999</v>
      </c>
      <c r="BL105" s="21">
        <f t="shared" si="146"/>
        <v>23500269814.369755</v>
      </c>
      <c r="BM105" s="21">
        <f t="shared" si="147"/>
        <v>6774829880.1772327</v>
      </c>
      <c r="BN105" s="21">
        <f t="shared" si="148"/>
        <v>1156083.184672839</v>
      </c>
      <c r="BO105" s="21">
        <f t="shared" si="149"/>
        <v>56726036614.159935</v>
      </c>
      <c r="BP105" s="21">
        <f t="shared" si="150"/>
        <v>11690288286.146257</v>
      </c>
      <c r="BQ105" s="21">
        <f t="shared" si="151"/>
        <v>773225.97166936903</v>
      </c>
      <c r="BR105" s="21">
        <f t="shared" si="152"/>
        <v>185994095.56035244</v>
      </c>
      <c r="BS105" s="21">
        <f t="shared" si="153"/>
        <v>58529694.782578975</v>
      </c>
      <c r="BT105" s="21">
        <f t="shared" si="154"/>
        <v>250462.19543093719</v>
      </c>
      <c r="BU105" s="21">
        <f t="shared" si="155"/>
        <v>216050102.8026253</v>
      </c>
      <c r="BV105" s="21">
        <f t="shared" si="156"/>
        <v>63436468.289901592</v>
      </c>
      <c r="BW105" s="21">
        <f t="shared" si="157"/>
        <v>243623.44578673475</v>
      </c>
      <c r="BX105" s="21">
        <f t="shared" si="158"/>
        <v>41983471.540778279</v>
      </c>
      <c r="BY105" s="21">
        <f t="shared" si="159"/>
        <v>11448676.630234033</v>
      </c>
      <c r="BZ105" s="21">
        <f t="shared" si="160"/>
        <v>157107.18845030511</v>
      </c>
    </row>
    <row r="106" spans="1:78">
      <c r="A106">
        <f t="shared" si="122"/>
        <v>0.02</v>
      </c>
      <c r="B106" s="18">
        <f t="shared" si="121"/>
        <v>2120</v>
      </c>
      <c r="C106" s="21">
        <f>IF(MOD($B106,10)=0,VLOOKUP($B106,'[1]R1 Analysis'!$B$45:$X$58,23,FALSE),(VLOOKUP(CEILING($B106,10),$B$6:$R$116,COLUMN()-1,FALSE)-VLOOKUP(FLOOR($B106,10),$B$6:$R$116,COLUMN()-1,FALSE))/10+C105)</f>
        <v>18263558.319550283</v>
      </c>
      <c r="D106" s="21">
        <f>IF(MOD($B106,10)=0,VLOOKUP($B106,'[1]R1 Analysis'!$B$45:$X$58,15,FALSE),(VLOOKUP(CEILING($B106,10),$B$6:$R$116,COLUMN()-1,FALSE)-VLOOKUP(FLOOR($B106,10),$B$6:$R$116,COLUMN()-1,FALSE))/10+D105)</f>
        <v>2856583.2019373705</v>
      </c>
      <c r="E106" s="21">
        <f>IF(MOD($B106,10)=0,VLOOKUP($B106,'[1]R1 Analysis'!$B$45:$X$58,22,FALSE),(VLOOKUP(CEILING($B106,10),$B$6:$R$116,COLUMN()-1,FALSE)-VLOOKUP(FLOOR($B106,10),$B$6:$R$116,COLUMN()-1,FALSE))/10+E105)</f>
        <v>598144.24019753083</v>
      </c>
      <c r="F106" s="21">
        <f>IF(MOD($B106,10)=0,VLOOKUP($B106,'[1]R2 Analysis'!$B$45:$X$58,8,FALSE),(VLOOKUP(CEILING($B106,10),$B$6:$R$116,COLUMN()-1,FALSE)-VLOOKUP(FLOOR($B106,10),$B$6:$R$116,COLUMN()-1,FALSE))/10+F105)</f>
        <v>178045997.25428569</v>
      </c>
      <c r="G106" s="21">
        <f>IF(MOD($B106,10)=0,VLOOKUP($B106,'[1]R2 Analysis'!$B$45:$X$58,15,FALSE),(VLOOKUP(CEILING($B106,10),$B$6:$R$116,COLUMN()-1,FALSE)-VLOOKUP(FLOOR($B106,10),$B$6:$R$116,COLUMN()-1,FALSE))/10+G105)</f>
        <v>5589960.061395349</v>
      </c>
      <c r="H106" s="21">
        <f>IF(MOD($B106,10)=0,VLOOKUP($B106,'[1]R2 Analysis'!$B$45:$X$58,22,FALSE),(VLOOKUP(CEILING($B106,10),$B$6:$R$116,COLUMN()-1,FALSE)-VLOOKUP(FLOOR($B106,10),$B$6:$R$116,COLUMN()-1,FALSE))/10+H105)</f>
        <v>1149881.2537962964</v>
      </c>
      <c r="I106" s="21">
        <f>IF(MOD($B106,10)=0,VLOOKUP($B106,'[1]R3 Analysis'!$B$45:$X$58,8,FALSE),(VLOOKUP(CEILING($B106,10),$B$6:$R$116,COLUMN()-1,FALSE)-VLOOKUP(FLOOR($B106,10),$B$6:$R$116,COLUMN()-1,FALSE))/10+I105)</f>
        <v>29110112.145548392</v>
      </c>
      <c r="J106" s="21">
        <f>IF(MOD($B106,10)=0,VLOOKUP($B106,'[1]R3 Analysis'!$B$45:$X$58,15,FALSE),(VLOOKUP(CEILING($B106,10),$B$6:$R$116,COLUMN()-1,FALSE)-VLOOKUP(FLOOR($B106,10),$B$6:$R$116,COLUMN()-1,FALSE))/10+J105)</f>
        <v>2014924.824</v>
      </c>
      <c r="K106" s="21">
        <f>IF(MOD($B106,10)=0,VLOOKUP($B106,'[1]R3 Analysis'!$B$45:$X$58,22,FALSE),(VLOOKUP(CEILING($B106,10),$B$6:$R$116,COLUMN()-1,FALSE)-VLOOKUP(FLOOR($B106,10),$B$6:$R$116,COLUMN()-1,FALSE))/10+K105)</f>
        <v>769077.8573153154</v>
      </c>
      <c r="L106" s="21">
        <f>IF(MOD($B106,10)=0,VLOOKUP($B106,'[1]R4 Analysis'!$B$45:$X$58,8,FALSE),(VLOOKUP(CEILING($B106,10),$B$6:$R$116,COLUMN()-1,FALSE)-VLOOKUP(FLOOR($B106,10),$B$6:$R$116,COLUMN()-1,FALSE))/10+L105)</f>
        <v>18201971.598653845</v>
      </c>
      <c r="M106" s="21">
        <f>IF(MOD($B106,10)=0,VLOOKUP($B106,'[1]R4 Analysis'!$B$45:$X$58,15,FALSE),(VLOOKUP(CEILING($B106,10),$B$6:$R$116,COLUMN()-1,FALSE)-VLOOKUP(FLOOR($B106,10),$B$6:$R$116,COLUMN()-1,FALSE))/10+M105)</f>
        <v>678802.89853484835</v>
      </c>
      <c r="N106" s="21">
        <f>IF(MOD($B106,10)=0,VLOOKUP($B106,'[1]R4 Analysis'!$B$45:$X$58,22,FALSE),(VLOOKUP(CEILING($B106,10),$B$6:$R$116,COLUMN()-1,FALSE)-VLOOKUP(FLOOR($B106,10),$B$6:$R$116,COLUMN()-1,FALSE))/10+N105)</f>
        <v>249119.4189608735</v>
      </c>
      <c r="O106" s="21">
        <f>IF(MOD($B106,10)=0,VLOOKUP($B106,'[1]R5 Analysis'!$B$45:$X$58,8,FALSE),(VLOOKUP(CEILING($B106,10),$B$6:$R$116,COLUMN()-1,FALSE)-VLOOKUP(FLOOR($B106,10),$B$6:$R$116,COLUMN()-1,FALSE))/10+O105)</f>
        <v>40788894.719750002</v>
      </c>
      <c r="P106" s="21">
        <f>IF(MOD($B106,10)=0,VLOOKUP($B106,'[1]R5 Analysis'!$B$45:$X$58,15,FALSE),(VLOOKUP(CEILING($B106,10),$B$6:$R$116,COLUMN()-1,FALSE)-VLOOKUP(FLOOR($B106,10),$B$6:$R$116,COLUMN()-1,FALSE))/10+P105)</f>
        <v>583685.88848000008</v>
      </c>
      <c r="Q106" s="21">
        <f>IF(MOD($B106,10)=0,VLOOKUP($B106,'[1]R5 Analysis'!$B$45:$X$58,22,FALSE),(VLOOKUP(CEILING($B106,10),$B$6:$R$116,COLUMN()-1,FALSE)-VLOOKUP(FLOOR($B106,10),$B$6:$R$116,COLUMN()-1,FALSE))/10+Q105)</f>
        <v>242315.69680102041</v>
      </c>
      <c r="R106" s="21">
        <f>IF(MOD($B106,10)=0,VLOOKUP($B106,'[1]R6 Analysis'!$B$45:$X$58,8,FALSE),(VLOOKUP(CEILING($B106,10),$B$6:$R$116,COLUMN()-1,FALSE)-VLOOKUP(FLOOR($B106,10),$B$6:$R$116,COLUMN()-1,FALSE))/10+R105)</f>
        <v>2321267.2735000001</v>
      </c>
      <c r="S106" s="21">
        <f>IF(MOD($B106,10)=0,VLOOKUP($B106,'[1]R6 Analysis'!$B$45:$X$58,15,FALSE),(VLOOKUP(CEILING($B106,10),$B$6:$T$116,COLUMN()-1,FALSE)-VLOOKUP(FLOOR($B106,10),$B$6:$T$116,COLUMN()-1,FALSE))/10+S105)</f>
        <v>284660.49360000005</v>
      </c>
      <c r="T106" s="21">
        <f>IF(MOD($B106,10)=0,VLOOKUP($B106,'[1]R6 Analysis'!$B$45:$X$58,22,FALSE),(VLOOKUP(CEILING($B106,10),$B$6:$T$116,COLUMN()-1,FALSE)-VLOOKUP(FLOOR($B106,10),$B$6:$T$116,COLUMN()-1,FALSE))/10+T105)</f>
        <v>156264.80402033898</v>
      </c>
      <c r="U106" s="21">
        <f t="shared" si="120"/>
        <v>301905221.95032722</v>
      </c>
      <c r="V106" s="10">
        <f>HLOOKUP(V$5,$AC$1:$AF$3,2,FALSE)*INDEX('Pop and Housing Units'!$J$4:$Q$115,MATCH('Relocation Components'!$B106,'Pop and Housing Units'!$Q$4:$Q$115,0),MATCH('Relocation Components'!V$4,'Pop and Housing Units'!$J$4:$Q$4,0))*HLOOKUP(V$4,$V$1:$AA$2,2,FALSE)*'Number of Hazard Events'!C106*HLOOKUP(V$4,Assumptions!$B$2:$H$3,2,FALSE)</f>
        <v>15588313854.738329</v>
      </c>
      <c r="W106" s="10">
        <f>HLOOKUP(W$5,$AC$1:$AF$3,2,FALSE)*INDEX('Pop and Housing Units'!$J$4:$Q$115,MATCH('Relocation Components'!$B106,'Pop and Housing Units'!$Q$4:$Q$115,0),MATCH('Relocation Components'!W$4,'Pop and Housing Units'!$J$4:$Q$4,0))*HLOOKUP(W$4,$V$1:$AA$2,2,FALSE)*'Number of Hazard Events'!D106*HLOOKUP(W$4,Assumptions!$B$2:$H$3,2,FALSE)</f>
        <v>4966509297.9050016</v>
      </c>
      <c r="X106" s="10">
        <f>HLOOKUP(X$5,$AC$1:$AF$3,2,FALSE)*INDEX('Pop and Housing Units'!$J$4:$Q$115,MATCH('Relocation Components'!$B106,'Pop and Housing Units'!$Q$4:$Q$115,0),MATCH('Relocation Components'!X$4,'Pop and Housing Units'!$J$4:$Q$4,0))*HLOOKUP(X$4,$V$1:$AA$2,2,FALSE)*'Number of Hazard Events'!E106*HLOOKUP(X$4,Assumptions!$B$2:$H$3,2,FALSE)</f>
        <v>0</v>
      </c>
      <c r="Y106" s="10">
        <f>HLOOKUP(Y$5,$AC$1:$AF$3,2,FALSE)*INDEX('Pop and Housing Units'!$J$4:$Q$115,MATCH('Relocation Components'!$B106,'Pop and Housing Units'!$Q$4:$Q$115,0),MATCH('Relocation Components'!Y$4,'Pop and Housing Units'!$J$4:$Q$4,0))*HLOOKUP(Y$4,$V$1:$AA$2,2,FALSE)*'Number of Hazard Events'!F106*HLOOKUP(Y$4,Assumptions!$B$2:$H$3,2,FALSE)</f>
        <v>16762279504.323128</v>
      </c>
      <c r="Z106" s="10">
        <f>HLOOKUP(Z$5,$AC$1:$AF$3,2,FALSE)*INDEX('Pop and Housing Units'!$J$4:$Q$115,MATCH('Relocation Components'!$B106,'Pop and Housing Units'!$Q$4:$Q$115,0),MATCH('Relocation Components'!Z$4,'Pop and Housing Units'!$J$4:$Q$4,0))*HLOOKUP(Z$4,$V$1:$AA$2,2,FALSE)*'Number of Hazard Events'!G106*HLOOKUP(Z$4,Assumptions!$B$2:$H$3,2,FALSE)</f>
        <v>4865511218.953969</v>
      </c>
      <c r="AA106" s="10">
        <f>HLOOKUP(AA$5,$AC$1:$AF$3,2,FALSE)*INDEX('Pop and Housing Units'!$J$4:$Q$115,MATCH('Relocation Components'!$B106,'Pop and Housing Units'!$Q$4:$Q$115,0),MATCH('Relocation Components'!AA$4,'Pop and Housing Units'!$J$4:$Q$4,0))*HLOOKUP(AA$4,$V$1:$AA$2,2,FALSE)*'Number of Hazard Events'!H106*HLOOKUP(AA$4,Assumptions!$B$2:$H$3,2,FALSE)</f>
        <v>0</v>
      </c>
      <c r="AB106" s="10">
        <f>HLOOKUP(AB$5,$AC$1:$AF$3,2,FALSE)*INDEX('Pop and Housing Units'!$J$4:$Q$115,MATCH('Relocation Components'!$B106,'Pop and Housing Units'!$Q$4:$Q$115,0),MATCH('Relocation Components'!AB$4,'Pop and Housing Units'!$J$4:$Q$4,0))*HLOOKUP(AB$4,$V$1:$AA$2,2,FALSE)*'Number of Hazard Events'!I106*HLOOKUP(AB$4,Assumptions!$B$2:$H$3,2,FALSE)</f>
        <v>40773802530.387604</v>
      </c>
      <c r="AC106" s="10">
        <f>HLOOKUP(AC$5,$AC$1:$AF$3,2,FALSE)*INDEX('Pop and Housing Units'!$J$4:$Q$115,MATCH('Relocation Components'!$B106,'Pop and Housing Units'!$Q$4:$Q$115,0),MATCH('Relocation Components'!AC$4,'Pop and Housing Units'!$J$4:$Q$4,0))*HLOOKUP(AC$4,$V$1:$AA$2,2,FALSE)*'Number of Hazard Events'!J106*HLOOKUP(AC$4,Assumptions!$B$2:$H$3,2,FALSE)</f>
        <v>8405755019.1414623</v>
      </c>
      <c r="AD106" s="10">
        <f>HLOOKUP(AD$5,$AC$1:$AF$3,2,FALSE)*INDEX('Pop and Housing Units'!$J$4:$Q$115,MATCH('Relocation Components'!$B106,'Pop and Housing Units'!$Q$4:$Q$115,0),MATCH('Relocation Components'!AD$4,'Pop and Housing Units'!$J$4:$Q$4,0))*HLOOKUP(AD$4,$V$1:$AA$2,2,FALSE)*'Number of Hazard Events'!K106*HLOOKUP(AD$4,Assumptions!$B$2:$H$3,2,FALSE)</f>
        <v>0</v>
      </c>
      <c r="AE106" s="10">
        <f>HLOOKUP(AE$5,$AC$1:$AF$3,2,FALSE)*INDEX('Pop and Housing Units'!$J$4:$Q$115,MATCH('Relocation Components'!$B106,'Pop and Housing Units'!$Q$4:$Q$115,0),MATCH('Relocation Components'!AE$4,'Pop and Housing Units'!$J$4:$Q$4,0))*HLOOKUP(AE$4,$V$1:$AA$2,2,FALSE)*'Number of Hazard Events'!L106*HLOOKUP(AE$4,Assumptions!$B$2:$H$3,2,FALSE)</f>
        <v>115549178.74696906</v>
      </c>
      <c r="AF106" s="10">
        <f>HLOOKUP(AF$5,$AC$1:$AF$3,2,FALSE)*INDEX('Pop and Housing Units'!$J$4:$Q$115,MATCH('Relocation Components'!$B106,'Pop and Housing Units'!$Q$4:$Q$115,0),MATCH('Relocation Components'!AF$4,'Pop and Housing Units'!$J$4:$Q$4,0))*HLOOKUP(AF$4,$V$1:$AA$2,2,FALSE)*'Number of Hazard Events'!M106*HLOOKUP(AF$4,Assumptions!$B$2:$H$3,2,FALSE)</f>
        <v>39864466.667704321</v>
      </c>
      <c r="AG106" s="10">
        <f>HLOOKUP(AG$5,$AC$1:$AF$3,2,FALSE)*INDEX('Pop and Housing Units'!$J$4:$Q$115,MATCH('Relocation Components'!$B106,'Pop and Housing Units'!$Q$4:$Q$115,0),MATCH('Relocation Components'!AG$4,'Pop and Housing Units'!$J$4:$Q$4,0))*HLOOKUP(AG$4,$V$1:$AA$2,2,FALSE)*'Number of Hazard Events'!N106*HLOOKUP(AG$4,Assumptions!$B$2:$H$3,2,FALSE)</f>
        <v>0</v>
      </c>
      <c r="AH106" s="10">
        <f>HLOOKUP(AH$5,$AC$1:$AF$3,2,FALSE)*INDEX('Pop and Housing Units'!$J$4:$Q$115,MATCH('Relocation Components'!$B106,'Pop and Housing Units'!$Q$4:$Q$115,0),MATCH('Relocation Components'!AH$4,'Pop and Housing Units'!$J$4:$Q$4,0))*HLOOKUP(AH$4,$V$1:$AA$2,2,FALSE)*'Number of Hazard Events'!O106*HLOOKUP(AH$4,Assumptions!$B$2:$H$3,2,FALSE)</f>
        <v>120687048.10168217</v>
      </c>
      <c r="AI106" s="10">
        <f>HLOOKUP(AI$5,$AC$1:$AF$3,2,FALSE)*INDEX('Pop and Housing Units'!$J$4:$Q$115,MATCH('Relocation Components'!$B106,'Pop and Housing Units'!$Q$4:$Q$115,0),MATCH('Relocation Components'!AI$4,'Pop and Housing Units'!$J$4:$Q$4,0))*HLOOKUP(AI$4,$V$1:$AA$2,2,FALSE)*'Number of Hazard Events'!P106*HLOOKUP(AI$4,Assumptions!$B$2:$H$3,2,FALSE)</f>
        <v>43321539.74203705</v>
      </c>
      <c r="AJ106" s="10">
        <f>HLOOKUP(AJ$5,$AC$1:$AF$3,2,FALSE)*INDEX('Pop and Housing Units'!$J$4:$Q$115,MATCH('Relocation Components'!$B106,'Pop and Housing Units'!$Q$4:$Q$115,0),MATCH('Relocation Components'!AJ$4,'Pop and Housing Units'!$J$4:$Q$4,0))*HLOOKUP(AJ$4,$V$1:$AA$2,2,FALSE)*'Number of Hazard Events'!Q106*HLOOKUP(AJ$4,Assumptions!$B$2:$H$3,2,FALSE)</f>
        <v>0</v>
      </c>
      <c r="AK106" s="10">
        <f>HLOOKUP(AK$5,$AC$1:$AF$3,2,FALSE)*INDEX('Pop and Housing Units'!$J$4:$Q$115,MATCH('Relocation Components'!$B106,'Pop and Housing Units'!$Q$4:$Q$115,0),MATCH('Relocation Components'!AK$4,'Pop and Housing Units'!$J$4:$Q$4,0))*HLOOKUP(AK$4,$V$1:$AA$2,2,FALSE)*'Number of Hazard Events'!R106*HLOOKUP(AK$4,Assumptions!$B$2:$H$3,2,FALSE)</f>
        <v>27463338.234671004</v>
      </c>
      <c r="AL106" s="10">
        <f>HLOOKUP(AL$5,$AC$1:$AF$3,2,FALSE)*INDEX('Pop and Housing Units'!$J$4:$Q$115,MATCH('Relocation Components'!$B106,'Pop and Housing Units'!$Q$4:$Q$115,0),MATCH('Relocation Components'!AL$4,'Pop and Housing Units'!$J$4:$Q$4,0))*HLOOKUP(AL$4,$V$1:$AA$2,2,FALSE)*'Number of Hazard Events'!S106*HLOOKUP(AL$4,Assumptions!$B$2:$H$3,2,FALSE)</f>
        <v>7734572.8089481611</v>
      </c>
      <c r="AM106" s="10">
        <f>HLOOKUP(AM$5,$AC$1:$AF$3,2,FALSE)*INDEX('Pop and Housing Units'!$J$4:$Q$115,MATCH('Relocation Components'!$B106,'Pop and Housing Units'!$Q$4:$Q$115,0),MATCH('Relocation Components'!AM$4,'Pop and Housing Units'!$J$4:$Q$4,0))*HLOOKUP(AM$4,$V$1:$AA$2,2,FALSE)*'Number of Hazard Events'!T106*HLOOKUP(AM$4,Assumptions!$B$2:$H$3,2,FALSE)</f>
        <v>0</v>
      </c>
      <c r="AN106" s="21">
        <f t="shared" si="123"/>
        <v>91716791569.751511</v>
      </c>
      <c r="AO106" s="21">
        <f t="shared" si="124"/>
        <v>7014741234.6322479</v>
      </c>
      <c r="AP106" s="21">
        <f t="shared" si="125"/>
        <v>2234929184.057251</v>
      </c>
      <c r="AQ106" s="21">
        <f t="shared" si="126"/>
        <v>0</v>
      </c>
      <c r="AR106" s="21">
        <f t="shared" si="127"/>
        <v>7543025776.9454079</v>
      </c>
      <c r="AS106" s="21">
        <f t="shared" si="128"/>
        <v>2189480048.5292859</v>
      </c>
      <c r="AT106" s="21">
        <f t="shared" si="129"/>
        <v>0</v>
      </c>
      <c r="AU106" s="21">
        <f t="shared" si="130"/>
        <v>18348211138.674423</v>
      </c>
      <c r="AV106" s="21">
        <f t="shared" si="131"/>
        <v>3782589758.613658</v>
      </c>
      <c r="AW106" s="21">
        <f t="shared" si="132"/>
        <v>0</v>
      </c>
      <c r="AX106" s="21">
        <f t="shared" si="133"/>
        <v>51997130.436136074</v>
      </c>
      <c r="AY106" s="21">
        <f t="shared" si="134"/>
        <v>17939010.000466947</v>
      </c>
      <c r="AZ106" s="21">
        <f t="shared" si="135"/>
        <v>0</v>
      </c>
      <c r="BA106" s="21">
        <f t="shared" si="136"/>
        <v>54309171.645756975</v>
      </c>
      <c r="BB106" s="21">
        <f t="shared" si="137"/>
        <v>19494692.883916672</v>
      </c>
      <c r="BC106" s="21">
        <f t="shared" si="138"/>
        <v>0</v>
      </c>
      <c r="BD106" s="21">
        <f t="shared" si="139"/>
        <v>12358502.205601953</v>
      </c>
      <c r="BE106" s="21">
        <f t="shared" si="140"/>
        <v>3480557.7640266726</v>
      </c>
      <c r="BF106" s="21">
        <f t="shared" si="141"/>
        <v>0</v>
      </c>
      <c r="BG106" s="21">
        <f t="shared" si="142"/>
        <v>41272556206.388184</v>
      </c>
      <c r="BI106" s="21">
        <f t="shared" si="143"/>
        <v>22621318647.690125</v>
      </c>
      <c r="BJ106" s="21">
        <f t="shared" si="144"/>
        <v>7204295065.1641903</v>
      </c>
      <c r="BK106" s="21">
        <f t="shared" si="145"/>
        <v>598144.24019753083</v>
      </c>
      <c r="BL106" s="21">
        <f t="shared" si="146"/>
        <v>24483351278.52282</v>
      </c>
      <c r="BM106" s="21">
        <f t="shared" si="147"/>
        <v>7060581227.544651</v>
      </c>
      <c r="BN106" s="21">
        <f t="shared" si="148"/>
        <v>1149881.2537962964</v>
      </c>
      <c r="BO106" s="21">
        <f t="shared" si="149"/>
        <v>59151123781.207573</v>
      </c>
      <c r="BP106" s="21">
        <f t="shared" si="150"/>
        <v>12190359702.579119</v>
      </c>
      <c r="BQ106" s="21">
        <f t="shared" si="151"/>
        <v>769077.8573153154</v>
      </c>
      <c r="BR106" s="21">
        <f t="shared" si="152"/>
        <v>185748280.78175899</v>
      </c>
      <c r="BS106" s="21">
        <f t="shared" si="153"/>
        <v>58482279.566706121</v>
      </c>
      <c r="BT106" s="21">
        <f t="shared" si="154"/>
        <v>249119.4189608735</v>
      </c>
      <c r="BU106" s="21">
        <f t="shared" si="155"/>
        <v>215785114.46718913</v>
      </c>
      <c r="BV106" s="21">
        <f t="shared" si="156"/>
        <v>63399918.514433719</v>
      </c>
      <c r="BW106" s="21">
        <f t="shared" si="157"/>
        <v>242315.69680102041</v>
      </c>
      <c r="BX106" s="21">
        <f t="shared" si="158"/>
        <v>42143107.71377296</v>
      </c>
      <c r="BY106" s="21">
        <f t="shared" si="159"/>
        <v>11499791.066574834</v>
      </c>
      <c r="BZ106" s="21">
        <f t="shared" si="160"/>
        <v>156264.80402033898</v>
      </c>
    </row>
    <row r="107" spans="1:78">
      <c r="A107">
        <f t="shared" si="122"/>
        <v>0.02</v>
      </c>
      <c r="B107" s="18">
        <f t="shared" si="121"/>
        <v>2121</v>
      </c>
      <c r="C107" s="21">
        <f>IF(MOD($B107,10)=0,VLOOKUP($B107,'[1]R1 Analysis'!$B$45:$X$58,23,FALSE),(VLOOKUP(CEILING($B107,10),$B$6:$R$116,COLUMN()-1,FALSE)-VLOOKUP(FLOOR($B107,10),$B$6:$R$116,COLUMN()-1,FALSE))/10+C106)</f>
        <v>18174363.330064498</v>
      </c>
      <c r="D107" s="21">
        <f>IF(MOD($B107,10)=0,VLOOKUP($B107,'[1]R1 Analysis'!$B$45:$X$58,15,FALSE),(VLOOKUP(CEILING($B107,10),$B$6:$R$116,COLUMN()-1,FALSE)-VLOOKUP(FLOOR($B107,10),$B$6:$R$116,COLUMN()-1,FALSE))/10+D106)</f>
        <v>2842366.6299303831</v>
      </c>
      <c r="E107" s="21">
        <f>IF(MOD($B107,10)=0,VLOOKUP($B107,'[1]R1 Analysis'!$B$45:$X$58,22,FALSE),(VLOOKUP(CEILING($B107,10),$B$6:$R$116,COLUMN()-1,FALSE)-VLOOKUP(FLOOR($B107,10),$B$6:$R$116,COLUMN()-1,FALSE))/10+E106)</f>
        <v>595174.93692181061</v>
      </c>
      <c r="F107" s="21">
        <f>IF(MOD($B107,10)=0,VLOOKUP($B107,'[1]R2 Analysis'!$B$45:$X$58,8,FALSE),(VLOOKUP(CEILING($B107,10),$B$6:$R$116,COLUMN()-1,FALSE)-VLOOKUP(FLOOR($B107,10),$B$6:$R$116,COLUMN()-1,FALSE))/10+F106)</f>
        <v>177153141.22085711</v>
      </c>
      <c r="G107" s="21">
        <f>IF(MOD($B107,10)=0,VLOOKUP($B107,'[1]R2 Analysis'!$B$45:$X$58,15,FALSE),(VLOOKUP(CEILING($B107,10),$B$6:$R$116,COLUMN()-1,FALSE)-VLOOKUP(FLOOR($B107,10),$B$6:$R$116,COLUMN()-1,FALSE))/10+G106)</f>
        <v>5562123.878162791</v>
      </c>
      <c r="H107" s="21">
        <f>IF(MOD($B107,10)=0,VLOOKUP($B107,'[1]R2 Analysis'!$B$45:$X$58,22,FALSE),(VLOOKUP(CEILING($B107,10),$B$6:$R$116,COLUMN()-1,FALSE)-VLOOKUP(FLOOR($B107,10),$B$6:$R$116,COLUMN()-1,FALSE))/10+H106)</f>
        <v>1144169.708151852</v>
      </c>
      <c r="I107" s="21">
        <f>IF(MOD($B107,10)=0,VLOOKUP($B107,'[1]R3 Analysis'!$B$45:$X$58,8,FALSE),(VLOOKUP(CEILING($B107,10),$B$6:$R$116,COLUMN()-1,FALSE)-VLOOKUP(FLOOR($B107,10),$B$6:$R$116,COLUMN()-1,FALSE))/10+I106)</f>
        <v>28965658.699600004</v>
      </c>
      <c r="J107" s="21">
        <f>IF(MOD($B107,10)=0,VLOOKUP($B107,'[1]R3 Analysis'!$B$45:$X$58,15,FALSE),(VLOOKUP(CEILING($B107,10),$B$6:$R$116,COLUMN()-1,FALSE)-VLOOKUP(FLOOR($B107,10),$B$6:$R$116,COLUMN()-1,FALSE))/10+J106)</f>
        <v>2004917.7324000001</v>
      </c>
      <c r="K107" s="21">
        <f>IF(MOD($B107,10)=0,VLOOKUP($B107,'[1]R3 Analysis'!$B$45:$X$58,22,FALSE),(VLOOKUP(CEILING($B107,10),$B$6:$R$116,COLUMN()-1,FALSE)-VLOOKUP(FLOOR($B107,10),$B$6:$R$116,COLUMN()-1,FALSE))/10+K106)</f>
        <v>765255.89591711713</v>
      </c>
      <c r="L107" s="21">
        <f>IF(MOD($B107,10)=0,VLOOKUP($B107,'[1]R4 Analysis'!$B$45:$X$58,8,FALSE),(VLOOKUP(CEILING($B107,10),$B$6:$R$116,COLUMN()-1,FALSE)-VLOOKUP(FLOOR($B107,10),$B$6:$R$116,COLUMN()-1,FALSE))/10+L106)</f>
        <v>18110961.740660578</v>
      </c>
      <c r="M107" s="21">
        <f>IF(MOD($B107,10)=0,VLOOKUP($B107,'[1]R4 Analysis'!$B$45:$X$58,15,FALSE),(VLOOKUP(CEILING($B107,10),$B$6:$R$116,COLUMN()-1,FALSE)-VLOOKUP(FLOOR($B107,10),$B$6:$R$116,COLUMN()-1,FALSE))/10+M106)</f>
        <v>675437.36166186852</v>
      </c>
      <c r="N107" s="21">
        <f>IF(MOD($B107,10)=0,VLOOKUP($B107,'[1]R4 Analysis'!$B$45:$X$58,22,FALSE),(VLOOKUP(CEILING($B107,10),$B$6:$R$116,COLUMN()-1,FALSE)-VLOOKUP(FLOOR($B107,10),$B$6:$R$116,COLUMN()-1,FALSE))/10+N106)</f>
        <v>247881.60345477704</v>
      </c>
      <c r="O107" s="21">
        <f>IF(MOD($B107,10)=0,VLOOKUP($B107,'[1]R5 Analysis'!$B$45:$X$58,8,FALSE),(VLOOKUP(CEILING($B107,10),$B$6:$R$116,COLUMN()-1,FALSE)-VLOOKUP(FLOOR($B107,10),$B$6:$R$116,COLUMN()-1,FALSE))/10+O106)</f>
        <v>40576314.160950005</v>
      </c>
      <c r="P107" s="21">
        <f>IF(MOD($B107,10)=0,VLOOKUP($B107,'[1]R5 Analysis'!$B$45:$X$58,15,FALSE),(VLOOKUP(CEILING($B107,10),$B$6:$R$116,COLUMN()-1,FALSE)-VLOOKUP(FLOOR($B107,10),$B$6:$R$116,COLUMN()-1,FALSE))/10+P106)</f>
        <v>580772.75564275868</v>
      </c>
      <c r="Q107" s="21">
        <f>IF(MOD($B107,10)=0,VLOOKUP($B107,'[1]R5 Analysis'!$B$45:$X$58,22,FALSE),(VLOOKUP(CEILING($B107,10),$B$6:$R$116,COLUMN()-1,FALSE)-VLOOKUP(FLOOR($B107,10),$B$6:$R$116,COLUMN()-1,FALSE))/10+Q106)</f>
        <v>241109.85033367347</v>
      </c>
      <c r="R107" s="21">
        <f>IF(MOD($B107,10)=0,VLOOKUP($B107,'[1]R6 Analysis'!$B$45:$X$58,8,FALSE),(VLOOKUP(CEILING($B107,10),$B$6:$R$116,COLUMN()-1,FALSE)-VLOOKUP(FLOOR($B107,10),$B$6:$R$116,COLUMN()-1,FALSE))/10+R106)</f>
        <v>2309424.0731250001</v>
      </c>
      <c r="S107" s="21">
        <f>IF(MOD($B107,10)=0,VLOOKUP($B107,'[1]R6 Analysis'!$B$45:$X$58,15,FALSE),(VLOOKUP(CEILING($B107,10),$B$6:$T$116,COLUMN()-1,FALSE)-VLOOKUP(FLOOR($B107,10),$B$6:$T$116,COLUMN()-1,FALSE))/10+S106)</f>
        <v>283216.56356000004</v>
      </c>
      <c r="T107" s="21">
        <f>IF(MOD($B107,10)=0,VLOOKUP($B107,'[1]R6 Analysis'!$B$45:$X$58,22,FALSE),(VLOOKUP(CEILING($B107,10),$B$6:$T$116,COLUMN()-1,FALSE)-VLOOKUP(FLOOR($B107,10),$B$6:$T$116,COLUMN()-1,FALSE))/10+T106)</f>
        <v>155487.21839267795</v>
      </c>
      <c r="U107" s="21">
        <f t="shared" si="120"/>
        <v>300387777.35978693</v>
      </c>
      <c r="V107" s="10">
        <f>HLOOKUP(V$5,$AC$1:$AF$3,2,FALSE)*INDEX('Pop and Housing Units'!$J$4:$Q$115,MATCH('Relocation Components'!$B107,'Pop and Housing Units'!$Q$4:$Q$115,0),MATCH('Relocation Components'!V$4,'Pop and Housing Units'!$J$4:$Q$4,0))*HLOOKUP(V$4,$V$1:$AA$2,2,FALSE)*'Number of Hazard Events'!C107*HLOOKUP(V$4,Assumptions!$B$2:$H$3,2,FALSE)</f>
        <v>16264914716.995071</v>
      </c>
      <c r="W107" s="10">
        <f>HLOOKUP(W$5,$AC$1:$AF$3,2,FALSE)*INDEX('Pop and Housing Units'!$J$4:$Q$115,MATCH('Relocation Components'!$B107,'Pop and Housing Units'!$Q$4:$Q$115,0),MATCH('Relocation Components'!W$4,'Pop and Housing Units'!$J$4:$Q$4,0))*HLOOKUP(W$4,$V$1:$AA$2,2,FALSE)*'Number of Hazard Events'!D107*HLOOKUP(W$4,Assumptions!$B$2:$H$3,2,FALSE)</f>
        <v>5181482816.684535</v>
      </c>
      <c r="X107" s="10">
        <f>HLOOKUP(X$5,$AC$1:$AF$3,2,FALSE)*INDEX('Pop and Housing Units'!$J$4:$Q$115,MATCH('Relocation Components'!$B107,'Pop and Housing Units'!$Q$4:$Q$115,0),MATCH('Relocation Components'!X$4,'Pop and Housing Units'!$J$4:$Q$4,0))*HLOOKUP(X$4,$V$1:$AA$2,2,FALSE)*'Number of Hazard Events'!E107*HLOOKUP(X$4,Assumptions!$B$2:$H$3,2,FALSE)</f>
        <v>0</v>
      </c>
      <c r="Y107" s="10">
        <f>HLOOKUP(Y$5,$AC$1:$AF$3,2,FALSE)*INDEX('Pop and Housing Units'!$J$4:$Q$115,MATCH('Relocation Components'!$B107,'Pop and Housing Units'!$Q$4:$Q$115,0),MATCH('Relocation Components'!Y$4,'Pop and Housing Units'!$J$4:$Q$4,0))*HLOOKUP(Y$4,$V$1:$AA$2,2,FALSE)*'Number of Hazard Events'!F107*HLOOKUP(Y$4,Assumptions!$B$2:$H$3,2,FALSE)</f>
        <v>17477614984.093353</v>
      </c>
      <c r="Z107" s="10">
        <f>HLOOKUP(Z$5,$AC$1:$AF$3,2,FALSE)*INDEX('Pop and Housing Units'!$J$4:$Q$115,MATCH('Relocation Components'!$B107,'Pop and Housing Units'!$Q$4:$Q$115,0),MATCH('Relocation Components'!Z$4,'Pop and Housing Units'!$J$4:$Q$4,0))*HLOOKUP(Z$4,$V$1:$AA$2,2,FALSE)*'Number of Hazard Events'!G107*HLOOKUP(Z$4,Assumptions!$B$2:$H$3,2,FALSE)</f>
        <v>5073327254.9439068</v>
      </c>
      <c r="AA107" s="10">
        <f>HLOOKUP(AA$5,$AC$1:$AF$3,2,FALSE)*INDEX('Pop and Housing Units'!$J$4:$Q$115,MATCH('Relocation Components'!$B107,'Pop and Housing Units'!$Q$4:$Q$115,0),MATCH('Relocation Components'!AA$4,'Pop and Housing Units'!$J$4:$Q$4,0))*HLOOKUP(AA$4,$V$1:$AA$2,2,FALSE)*'Number of Hazard Events'!H107*HLOOKUP(AA$4,Assumptions!$B$2:$H$3,2,FALSE)</f>
        <v>0</v>
      </c>
      <c r="AB107" s="10">
        <f>HLOOKUP(AB$5,$AC$1:$AF$3,2,FALSE)*INDEX('Pop and Housing Units'!$J$4:$Q$115,MATCH('Relocation Components'!$B107,'Pop and Housing Units'!$Q$4:$Q$115,0),MATCH('Relocation Components'!AB$4,'Pop and Housing Units'!$J$4:$Q$4,0))*HLOOKUP(AB$4,$V$1:$AA$2,2,FALSE)*'Number of Hazard Events'!I107*HLOOKUP(AB$4,Assumptions!$B$2:$H$3,2,FALSE)</f>
        <v>42538466609.31501</v>
      </c>
      <c r="AC107" s="10">
        <f>HLOOKUP(AC$5,$AC$1:$AF$3,2,FALSE)*INDEX('Pop and Housing Units'!$J$4:$Q$115,MATCH('Relocation Components'!$B107,'Pop and Housing Units'!$Q$4:$Q$115,0),MATCH('Relocation Components'!AC$4,'Pop and Housing Units'!$J$4:$Q$4,0))*HLOOKUP(AC$4,$V$1:$AA$2,2,FALSE)*'Number of Hazard Events'!J107*HLOOKUP(AC$4,Assumptions!$B$2:$H$3,2,FALSE)</f>
        <v>8769513945.2080059</v>
      </c>
      <c r="AD107" s="10">
        <f>HLOOKUP(AD$5,$AC$1:$AF$3,2,FALSE)*INDEX('Pop and Housing Units'!$J$4:$Q$115,MATCH('Relocation Components'!$B107,'Pop and Housing Units'!$Q$4:$Q$115,0),MATCH('Relocation Components'!AD$4,'Pop and Housing Units'!$J$4:$Q$4,0))*HLOOKUP(AD$4,$V$1:$AA$2,2,FALSE)*'Number of Hazard Events'!K107*HLOOKUP(AD$4,Assumptions!$B$2:$H$3,2,FALSE)</f>
        <v>0</v>
      </c>
      <c r="AE107" s="10">
        <f>HLOOKUP(AE$5,$AC$1:$AF$3,2,FALSE)*INDEX('Pop and Housing Units'!$J$4:$Q$115,MATCH('Relocation Components'!$B107,'Pop and Housing Units'!$Q$4:$Q$115,0),MATCH('Relocation Components'!AE$4,'Pop and Housing Units'!$J$4:$Q$4,0))*HLOOKUP(AE$4,$V$1:$AA$2,2,FALSE)*'Number of Hazard Events'!L107*HLOOKUP(AE$4,Assumptions!$B$2:$H$3,2,FALSE)</f>
        <v>115504202.69125694</v>
      </c>
      <c r="AF107" s="10">
        <f>HLOOKUP(AF$5,$AC$1:$AF$3,2,FALSE)*INDEX('Pop and Housing Units'!$J$4:$Q$115,MATCH('Relocation Components'!$B107,'Pop and Housing Units'!$Q$4:$Q$115,0),MATCH('Relocation Components'!AF$4,'Pop and Housing Units'!$J$4:$Q$4,0))*HLOOKUP(AF$4,$V$1:$AA$2,2,FALSE)*'Number of Hazard Events'!M107*HLOOKUP(AF$4,Assumptions!$B$2:$H$3,2,FALSE)</f>
        <v>39850630.100699469</v>
      </c>
      <c r="AG107" s="10">
        <f>HLOOKUP(AG$5,$AC$1:$AF$3,2,FALSE)*INDEX('Pop and Housing Units'!$J$4:$Q$115,MATCH('Relocation Components'!$B107,'Pop and Housing Units'!$Q$4:$Q$115,0),MATCH('Relocation Components'!AG$4,'Pop and Housing Units'!$J$4:$Q$4,0))*HLOOKUP(AG$4,$V$1:$AA$2,2,FALSE)*'Number of Hazard Events'!N107*HLOOKUP(AG$4,Assumptions!$B$2:$H$3,2,FALSE)</f>
        <v>0</v>
      </c>
      <c r="AH107" s="10">
        <f>HLOOKUP(AH$5,$AC$1:$AF$3,2,FALSE)*INDEX('Pop and Housing Units'!$J$4:$Q$115,MATCH('Relocation Components'!$B107,'Pop and Housing Units'!$Q$4:$Q$115,0),MATCH('Relocation Components'!AH$4,'Pop and Housing Units'!$J$4:$Q$4,0))*HLOOKUP(AH$4,$V$1:$AA$2,2,FALSE)*'Number of Hazard Events'!O107*HLOOKUP(AH$4,Assumptions!$B$2:$H$3,2,FALSE)</f>
        <v>120644757.35880631</v>
      </c>
      <c r="AI107" s="10">
        <f>HLOOKUP(AI$5,$AC$1:$AF$3,2,FALSE)*INDEX('Pop and Housing Units'!$J$4:$Q$115,MATCH('Relocation Components'!$B107,'Pop and Housing Units'!$Q$4:$Q$115,0),MATCH('Relocation Components'!AI$4,'Pop and Housing Units'!$J$4:$Q$4,0))*HLOOKUP(AI$4,$V$1:$AA$2,2,FALSE)*'Number of Hazard Events'!P107*HLOOKUP(AI$4,Assumptions!$B$2:$H$3,2,FALSE)</f>
        <v>43315971.330691263</v>
      </c>
      <c r="AJ107" s="10">
        <f>HLOOKUP(AJ$5,$AC$1:$AF$3,2,FALSE)*INDEX('Pop and Housing Units'!$J$4:$Q$115,MATCH('Relocation Components'!$B107,'Pop and Housing Units'!$Q$4:$Q$115,0),MATCH('Relocation Components'!AJ$4,'Pop and Housing Units'!$J$4:$Q$4,0))*HLOOKUP(AJ$4,$V$1:$AA$2,2,FALSE)*'Number of Hazard Events'!Q107*HLOOKUP(AJ$4,Assumptions!$B$2:$H$3,2,FALSE)</f>
        <v>0</v>
      </c>
      <c r="AK107" s="10">
        <f>HLOOKUP(AK$5,$AC$1:$AF$3,2,FALSE)*INDEX('Pop and Housing Units'!$J$4:$Q$115,MATCH('Relocation Components'!$B107,'Pop and Housing Units'!$Q$4:$Q$115,0),MATCH('Relocation Components'!AK$4,'Pop and Housing Units'!$J$4:$Q$4,0))*HLOOKUP(AK$4,$V$1:$AA$2,2,FALSE)*'Number of Hazard Events'!R107*HLOOKUP(AK$4,Assumptions!$B$2:$H$3,2,FALSE)</f>
        <v>27596205.695652563</v>
      </c>
      <c r="AL107" s="10">
        <f>HLOOKUP(AL$5,$AC$1:$AF$3,2,FALSE)*INDEX('Pop and Housing Units'!$J$4:$Q$115,MATCH('Relocation Components'!$B107,'Pop and Housing Units'!$Q$4:$Q$115,0),MATCH('Relocation Components'!AL$4,'Pop and Housing Units'!$J$4:$Q$4,0))*HLOOKUP(AL$4,$V$1:$AA$2,2,FALSE)*'Number of Hazard Events'!S107*HLOOKUP(AL$4,Assumptions!$B$2:$H$3,2,FALSE)</f>
        <v>7772223.675924303</v>
      </c>
      <c r="AM107" s="10">
        <f>HLOOKUP(AM$5,$AC$1:$AF$3,2,FALSE)*INDEX('Pop and Housing Units'!$J$4:$Q$115,MATCH('Relocation Components'!$B107,'Pop and Housing Units'!$Q$4:$Q$115,0),MATCH('Relocation Components'!AM$4,'Pop and Housing Units'!$J$4:$Q$4,0))*HLOOKUP(AM$4,$V$1:$AA$2,2,FALSE)*'Number of Hazard Events'!T107*HLOOKUP(AM$4,Assumptions!$B$2:$H$3,2,FALSE)</f>
        <v>0</v>
      </c>
      <c r="AN107" s="21">
        <f t="shared" si="123"/>
        <v>95660004318.092911</v>
      </c>
      <c r="AO107" s="21">
        <f t="shared" si="124"/>
        <v>7319211622.6477823</v>
      </c>
      <c r="AP107" s="21">
        <f t="shared" si="125"/>
        <v>2331667267.5080409</v>
      </c>
      <c r="AQ107" s="21">
        <f t="shared" si="126"/>
        <v>0</v>
      </c>
      <c r="AR107" s="21">
        <f t="shared" si="127"/>
        <v>7864926742.8420095</v>
      </c>
      <c r="AS107" s="21">
        <f t="shared" si="128"/>
        <v>2282997264.7247581</v>
      </c>
      <c r="AT107" s="21">
        <f t="shared" si="129"/>
        <v>0</v>
      </c>
      <c r="AU107" s="21">
        <f t="shared" si="130"/>
        <v>19142309974.191753</v>
      </c>
      <c r="AV107" s="21">
        <f t="shared" si="131"/>
        <v>3946281275.3436027</v>
      </c>
      <c r="AW107" s="21">
        <f t="shared" si="132"/>
        <v>0</v>
      </c>
      <c r="AX107" s="21">
        <f t="shared" si="133"/>
        <v>51976891.211065628</v>
      </c>
      <c r="AY107" s="21">
        <f t="shared" si="134"/>
        <v>17932783.545314763</v>
      </c>
      <c r="AZ107" s="21">
        <f t="shared" si="135"/>
        <v>0</v>
      </c>
      <c r="BA107" s="21">
        <f t="shared" si="136"/>
        <v>54290140.811462842</v>
      </c>
      <c r="BB107" s="21">
        <f t="shared" si="137"/>
        <v>19492187.098811068</v>
      </c>
      <c r="BC107" s="21">
        <f t="shared" si="138"/>
        <v>0</v>
      </c>
      <c r="BD107" s="21">
        <f t="shared" si="139"/>
        <v>12418292.563043654</v>
      </c>
      <c r="BE107" s="21">
        <f t="shared" si="140"/>
        <v>3497500.6541659366</v>
      </c>
      <c r="BF107" s="21">
        <f t="shared" si="141"/>
        <v>0</v>
      </c>
      <c r="BG107" s="21">
        <f t="shared" si="142"/>
        <v>43047001943.141808</v>
      </c>
      <c r="BI107" s="21">
        <f t="shared" si="143"/>
        <v>23602300702.972916</v>
      </c>
      <c r="BJ107" s="21">
        <f t="shared" si="144"/>
        <v>7515992450.822506</v>
      </c>
      <c r="BK107" s="21">
        <f t="shared" si="145"/>
        <v>595174.93692181061</v>
      </c>
      <c r="BL107" s="21">
        <f t="shared" si="146"/>
        <v>25519694868.156219</v>
      </c>
      <c r="BM107" s="21">
        <f t="shared" si="147"/>
        <v>7361886643.5468273</v>
      </c>
      <c r="BN107" s="21">
        <f t="shared" si="148"/>
        <v>1144169.708151852</v>
      </c>
      <c r="BO107" s="21">
        <f t="shared" si="149"/>
        <v>61709742242.20636</v>
      </c>
      <c r="BP107" s="21">
        <f t="shared" si="150"/>
        <v>12717800138.28401</v>
      </c>
      <c r="BQ107" s="21">
        <f t="shared" si="151"/>
        <v>765255.89591711713</v>
      </c>
      <c r="BR107" s="21">
        <f t="shared" si="152"/>
        <v>185592055.64298314</v>
      </c>
      <c r="BS107" s="21">
        <f t="shared" si="153"/>
        <v>58458851.007676095</v>
      </c>
      <c r="BT107" s="21">
        <f t="shared" si="154"/>
        <v>247881.60345477704</v>
      </c>
      <c r="BU107" s="21">
        <f t="shared" si="155"/>
        <v>215511212.33121917</v>
      </c>
      <c r="BV107" s="21">
        <f t="shared" si="156"/>
        <v>63388931.185145088</v>
      </c>
      <c r="BW107" s="21">
        <f t="shared" si="157"/>
        <v>241109.85033367347</v>
      </c>
      <c r="BX107" s="21">
        <f t="shared" si="158"/>
        <v>42323922.331821211</v>
      </c>
      <c r="BY107" s="21">
        <f t="shared" si="159"/>
        <v>11552940.893650239</v>
      </c>
      <c r="BZ107" s="21">
        <f t="shared" si="160"/>
        <v>155487.21839267795</v>
      </c>
    </row>
    <row r="108" spans="1:78">
      <c r="A108">
        <f t="shared" si="122"/>
        <v>0.02</v>
      </c>
      <c r="B108" s="18">
        <f t="shared" si="121"/>
        <v>2122</v>
      </c>
      <c r="C108" s="21">
        <f>IF(MOD($B108,10)=0,VLOOKUP($B108,'[1]R1 Analysis'!$B$45:$X$58,23,FALSE),(VLOOKUP(CEILING($B108,10),$B$6:$R$116,COLUMN()-1,FALSE)-VLOOKUP(FLOOR($B108,10),$B$6:$R$116,COLUMN()-1,FALSE))/10+C107)</f>
        <v>18085168.340578713</v>
      </c>
      <c r="D108" s="21">
        <f>IF(MOD($B108,10)=0,VLOOKUP($B108,'[1]R1 Analysis'!$B$45:$X$58,15,FALSE),(VLOOKUP(CEILING($B108,10),$B$6:$R$116,COLUMN()-1,FALSE)-VLOOKUP(FLOOR($B108,10),$B$6:$R$116,COLUMN()-1,FALSE))/10+D107)</f>
        <v>2828150.0579233957</v>
      </c>
      <c r="E108" s="21">
        <f>IF(MOD($B108,10)=0,VLOOKUP($B108,'[1]R1 Analysis'!$B$45:$X$58,22,FALSE),(VLOOKUP(CEILING($B108,10),$B$6:$R$116,COLUMN()-1,FALSE)-VLOOKUP(FLOOR($B108,10),$B$6:$R$116,COLUMN()-1,FALSE))/10+E107)</f>
        <v>592205.6336460904</v>
      </c>
      <c r="F108" s="21">
        <f>IF(MOD($B108,10)=0,VLOOKUP($B108,'[1]R2 Analysis'!$B$45:$X$58,8,FALSE),(VLOOKUP(CEILING($B108,10),$B$6:$R$116,COLUMN()-1,FALSE)-VLOOKUP(FLOOR($B108,10),$B$6:$R$116,COLUMN()-1,FALSE))/10+F107)</f>
        <v>176260285.18742853</v>
      </c>
      <c r="G108" s="21">
        <f>IF(MOD($B108,10)=0,VLOOKUP($B108,'[1]R2 Analysis'!$B$45:$X$58,15,FALSE),(VLOOKUP(CEILING($B108,10),$B$6:$R$116,COLUMN()-1,FALSE)-VLOOKUP(FLOOR($B108,10),$B$6:$R$116,COLUMN()-1,FALSE))/10+G107)</f>
        <v>5534287.6949302331</v>
      </c>
      <c r="H108" s="21">
        <f>IF(MOD($B108,10)=0,VLOOKUP($B108,'[1]R2 Analysis'!$B$45:$X$58,22,FALSE),(VLOOKUP(CEILING($B108,10),$B$6:$R$116,COLUMN()-1,FALSE)-VLOOKUP(FLOOR($B108,10),$B$6:$R$116,COLUMN()-1,FALSE))/10+H107)</f>
        <v>1138458.1625074076</v>
      </c>
      <c r="I108" s="21">
        <f>IF(MOD($B108,10)=0,VLOOKUP($B108,'[1]R3 Analysis'!$B$45:$X$58,8,FALSE),(VLOOKUP(CEILING($B108,10),$B$6:$R$116,COLUMN()-1,FALSE)-VLOOKUP(FLOOR($B108,10),$B$6:$R$116,COLUMN()-1,FALSE))/10+I107)</f>
        <v>28821205.253651615</v>
      </c>
      <c r="J108" s="21">
        <f>IF(MOD($B108,10)=0,VLOOKUP($B108,'[1]R3 Analysis'!$B$45:$X$58,15,FALSE),(VLOOKUP(CEILING($B108,10),$B$6:$R$116,COLUMN()-1,FALSE)-VLOOKUP(FLOOR($B108,10),$B$6:$R$116,COLUMN()-1,FALSE))/10+J107)</f>
        <v>1994910.6408000002</v>
      </c>
      <c r="K108" s="21">
        <f>IF(MOD($B108,10)=0,VLOOKUP($B108,'[1]R3 Analysis'!$B$45:$X$58,22,FALSE),(VLOOKUP(CEILING($B108,10),$B$6:$R$116,COLUMN()-1,FALSE)-VLOOKUP(FLOOR($B108,10),$B$6:$R$116,COLUMN()-1,FALSE))/10+K107)</f>
        <v>761433.93451891886</v>
      </c>
      <c r="L108" s="21">
        <f>IF(MOD($B108,10)=0,VLOOKUP($B108,'[1]R4 Analysis'!$B$45:$X$58,8,FALSE),(VLOOKUP(CEILING($B108,10),$B$6:$R$116,COLUMN()-1,FALSE)-VLOOKUP(FLOOR($B108,10),$B$6:$R$116,COLUMN()-1,FALSE))/10+L107)</f>
        <v>18019951.882667311</v>
      </c>
      <c r="M108" s="21">
        <f>IF(MOD($B108,10)=0,VLOOKUP($B108,'[1]R4 Analysis'!$B$45:$X$58,15,FALSE),(VLOOKUP(CEILING($B108,10),$B$6:$R$116,COLUMN()-1,FALSE)-VLOOKUP(FLOOR($B108,10),$B$6:$R$116,COLUMN()-1,FALSE))/10+M107)</f>
        <v>672071.82478888868</v>
      </c>
      <c r="N108" s="21">
        <f>IF(MOD($B108,10)=0,VLOOKUP($B108,'[1]R4 Analysis'!$B$45:$X$58,22,FALSE),(VLOOKUP(CEILING($B108,10),$B$6:$R$116,COLUMN()-1,FALSE)-VLOOKUP(FLOOR($B108,10),$B$6:$R$116,COLUMN()-1,FALSE))/10+N107)</f>
        <v>246643.78794868058</v>
      </c>
      <c r="O108" s="21">
        <f>IF(MOD($B108,10)=0,VLOOKUP($B108,'[1]R5 Analysis'!$B$45:$X$58,8,FALSE),(VLOOKUP(CEILING($B108,10),$B$6:$R$116,COLUMN()-1,FALSE)-VLOOKUP(FLOOR($B108,10),$B$6:$R$116,COLUMN()-1,FALSE))/10+O107)</f>
        <v>40363733.602150008</v>
      </c>
      <c r="P108" s="21">
        <f>IF(MOD($B108,10)=0,VLOOKUP($B108,'[1]R5 Analysis'!$B$45:$X$58,15,FALSE),(VLOOKUP(CEILING($B108,10),$B$6:$R$116,COLUMN()-1,FALSE)-VLOOKUP(FLOOR($B108,10),$B$6:$R$116,COLUMN()-1,FALSE))/10+P107)</f>
        <v>577859.62280551728</v>
      </c>
      <c r="Q108" s="21">
        <f>IF(MOD($B108,10)=0,VLOOKUP($B108,'[1]R5 Analysis'!$B$45:$X$58,22,FALSE),(VLOOKUP(CEILING($B108,10),$B$6:$R$116,COLUMN()-1,FALSE)-VLOOKUP(FLOOR($B108,10),$B$6:$R$116,COLUMN()-1,FALSE))/10+Q107)</f>
        <v>239904.00386632653</v>
      </c>
      <c r="R108" s="21">
        <f>IF(MOD($B108,10)=0,VLOOKUP($B108,'[1]R6 Analysis'!$B$45:$X$58,8,FALSE),(VLOOKUP(CEILING($B108,10),$B$6:$R$116,COLUMN()-1,FALSE)-VLOOKUP(FLOOR($B108,10),$B$6:$R$116,COLUMN()-1,FALSE))/10+R107)</f>
        <v>2297580.8727500001</v>
      </c>
      <c r="S108" s="21">
        <f>IF(MOD($B108,10)=0,VLOOKUP($B108,'[1]R6 Analysis'!$B$45:$X$58,15,FALSE),(VLOOKUP(CEILING($B108,10),$B$6:$T$116,COLUMN()-1,FALSE)-VLOOKUP(FLOOR($B108,10),$B$6:$T$116,COLUMN()-1,FALSE))/10+S107)</f>
        <v>281772.63352000003</v>
      </c>
      <c r="T108" s="21">
        <f>IF(MOD($B108,10)=0,VLOOKUP($B108,'[1]R6 Analysis'!$B$45:$X$58,22,FALSE),(VLOOKUP(CEILING($B108,10),$B$6:$T$116,COLUMN()-1,FALSE)-VLOOKUP(FLOOR($B108,10),$B$6:$T$116,COLUMN()-1,FALSE))/10+T107)</f>
        <v>154709.63276501693</v>
      </c>
      <c r="U108" s="21">
        <f t="shared" si="120"/>
        <v>298870332.76924664</v>
      </c>
      <c r="V108" s="10">
        <f>HLOOKUP(V$5,$AC$1:$AF$3,2,FALSE)*INDEX('Pop and Housing Units'!$J$4:$Q$115,MATCH('Relocation Components'!$B108,'Pop and Housing Units'!$Q$4:$Q$115,0),MATCH('Relocation Components'!V$4,'Pop and Housing Units'!$J$4:$Q$4,0))*HLOOKUP(V$4,$V$1:$AA$2,2,FALSE)*'Number of Hazard Events'!C108*HLOOKUP(V$4,Assumptions!$B$2:$H$3,2,FALSE)</f>
        <v>16971598998.487011</v>
      </c>
      <c r="W108" s="10">
        <f>HLOOKUP(W$5,$AC$1:$AF$3,2,FALSE)*INDEX('Pop and Housing Units'!$J$4:$Q$115,MATCH('Relocation Components'!$B108,'Pop and Housing Units'!$Q$4:$Q$115,0),MATCH('Relocation Components'!W$4,'Pop and Housing Units'!$J$4:$Q$4,0))*HLOOKUP(W$4,$V$1:$AA$2,2,FALSE)*'Number of Hazard Events'!D108*HLOOKUP(W$4,Assumptions!$B$2:$H$3,2,FALSE)</f>
        <v>5405983284.7443666</v>
      </c>
      <c r="X108" s="10">
        <f>HLOOKUP(X$5,$AC$1:$AF$3,2,FALSE)*INDEX('Pop and Housing Units'!$J$4:$Q$115,MATCH('Relocation Components'!$B108,'Pop and Housing Units'!$Q$4:$Q$115,0),MATCH('Relocation Components'!X$4,'Pop and Housing Units'!$J$4:$Q$4,0))*HLOOKUP(X$4,$V$1:$AA$2,2,FALSE)*'Number of Hazard Events'!E108*HLOOKUP(X$4,Assumptions!$B$2:$H$3,2,FALSE)</f>
        <v>0</v>
      </c>
      <c r="Y108" s="10">
        <f>HLOOKUP(Y$5,$AC$1:$AF$3,2,FALSE)*INDEX('Pop and Housing Units'!$J$4:$Q$115,MATCH('Relocation Components'!$B108,'Pop and Housing Units'!$Q$4:$Q$115,0),MATCH('Relocation Components'!Y$4,'Pop and Housing Units'!$J$4:$Q$4,0))*HLOOKUP(Y$4,$V$1:$AA$2,2,FALSE)*'Number of Hazard Events'!F108*HLOOKUP(Y$4,Assumptions!$B$2:$H$3,2,FALSE)</f>
        <v>18224660566.428894</v>
      </c>
      <c r="Z108" s="10">
        <f>HLOOKUP(Z$5,$AC$1:$AF$3,2,FALSE)*INDEX('Pop and Housing Units'!$J$4:$Q$115,MATCH('Relocation Components'!$B108,'Pop and Housing Units'!$Q$4:$Q$115,0),MATCH('Relocation Components'!Z$4,'Pop and Housing Units'!$J$4:$Q$4,0))*HLOOKUP(Z$4,$V$1:$AA$2,2,FALSE)*'Number of Hazard Events'!G108*HLOOKUP(Z$4,Assumptions!$B$2:$H$3,2,FALSE)</f>
        <v>5290364816.3930378</v>
      </c>
      <c r="AA108" s="10">
        <f>HLOOKUP(AA$5,$AC$1:$AF$3,2,FALSE)*INDEX('Pop and Housing Units'!$J$4:$Q$115,MATCH('Relocation Components'!$B108,'Pop and Housing Units'!$Q$4:$Q$115,0),MATCH('Relocation Components'!AA$4,'Pop and Housing Units'!$J$4:$Q$4,0))*HLOOKUP(AA$4,$V$1:$AA$2,2,FALSE)*'Number of Hazard Events'!H108*HLOOKUP(AA$4,Assumptions!$B$2:$H$3,2,FALSE)</f>
        <v>0</v>
      </c>
      <c r="AB108" s="10">
        <f>HLOOKUP(AB$5,$AC$1:$AF$3,2,FALSE)*INDEX('Pop and Housing Units'!$J$4:$Q$115,MATCH('Relocation Components'!$B108,'Pop and Housing Units'!$Q$4:$Q$115,0),MATCH('Relocation Components'!AB$4,'Pop and Housing Units'!$J$4:$Q$4,0))*HLOOKUP(AB$4,$V$1:$AA$2,2,FALSE)*'Number of Hazard Events'!I108*HLOOKUP(AB$4,Assumptions!$B$2:$H$3,2,FALSE)</f>
        <v>44381371012.140663</v>
      </c>
      <c r="AC108" s="10">
        <f>HLOOKUP(AC$5,$AC$1:$AF$3,2,FALSE)*INDEX('Pop and Housing Units'!$J$4:$Q$115,MATCH('Relocation Components'!$B108,'Pop and Housing Units'!$Q$4:$Q$115,0),MATCH('Relocation Components'!AC$4,'Pop and Housing Units'!$J$4:$Q$4,0))*HLOOKUP(AC$4,$V$1:$AA$2,2,FALSE)*'Number of Hazard Events'!J108*HLOOKUP(AC$4,Assumptions!$B$2:$H$3,2,FALSE)</f>
        <v>9149398995.4859676</v>
      </c>
      <c r="AD108" s="10">
        <f>HLOOKUP(AD$5,$AC$1:$AF$3,2,FALSE)*INDEX('Pop and Housing Units'!$J$4:$Q$115,MATCH('Relocation Components'!$B108,'Pop and Housing Units'!$Q$4:$Q$115,0),MATCH('Relocation Components'!AD$4,'Pop and Housing Units'!$J$4:$Q$4,0))*HLOOKUP(AD$4,$V$1:$AA$2,2,FALSE)*'Number of Hazard Events'!K108*HLOOKUP(AD$4,Assumptions!$B$2:$H$3,2,FALSE)</f>
        <v>0</v>
      </c>
      <c r="AE108" s="10">
        <f>HLOOKUP(AE$5,$AC$1:$AF$3,2,FALSE)*INDEX('Pop and Housing Units'!$J$4:$Q$115,MATCH('Relocation Components'!$B108,'Pop and Housing Units'!$Q$4:$Q$115,0),MATCH('Relocation Components'!AE$4,'Pop and Housing Units'!$J$4:$Q$4,0))*HLOOKUP(AE$4,$V$1:$AA$2,2,FALSE)*'Number of Hazard Events'!L108*HLOOKUP(AE$4,Assumptions!$B$2:$H$3,2,FALSE)</f>
        <v>115453872.16481094</v>
      </c>
      <c r="AF108" s="10">
        <f>HLOOKUP(AF$5,$AC$1:$AF$3,2,FALSE)*INDEX('Pop and Housing Units'!$J$4:$Q$115,MATCH('Relocation Components'!$B108,'Pop and Housing Units'!$Q$4:$Q$115,0),MATCH('Relocation Components'!AF$4,'Pop and Housing Units'!$J$4:$Q$4,0))*HLOOKUP(AF$4,$V$1:$AA$2,2,FALSE)*'Number of Hazard Events'!M108*HLOOKUP(AF$4,Assumptions!$B$2:$H$3,2,FALSE)</f>
        <v>39834961.741075121</v>
      </c>
      <c r="AG108" s="10">
        <f>HLOOKUP(AG$5,$AC$1:$AF$3,2,FALSE)*INDEX('Pop and Housing Units'!$J$4:$Q$115,MATCH('Relocation Components'!$B108,'Pop and Housing Units'!$Q$4:$Q$115,0),MATCH('Relocation Components'!AG$4,'Pop and Housing Units'!$J$4:$Q$4,0))*HLOOKUP(AG$4,$V$1:$AA$2,2,FALSE)*'Number of Hazard Events'!N108*HLOOKUP(AG$4,Assumptions!$B$2:$H$3,2,FALSE)</f>
        <v>0</v>
      </c>
      <c r="AH108" s="10">
        <f>HLOOKUP(AH$5,$AC$1:$AF$3,2,FALSE)*INDEX('Pop and Housing Units'!$J$4:$Q$115,MATCH('Relocation Components'!$B108,'Pop and Housing Units'!$Q$4:$Q$115,0),MATCH('Relocation Components'!AH$4,'Pop and Housing Units'!$J$4:$Q$4,0))*HLOOKUP(AH$4,$V$1:$AA$2,2,FALSE)*'Number of Hazard Events'!O108*HLOOKUP(AH$4,Assumptions!$B$2:$H$3,2,FALSE)</f>
        <v>120596319.16728643</v>
      </c>
      <c r="AI108" s="10">
        <f>HLOOKUP(AI$5,$AC$1:$AF$3,2,FALSE)*INDEX('Pop and Housing Units'!$J$4:$Q$115,MATCH('Relocation Components'!$B108,'Pop and Housing Units'!$Q$4:$Q$115,0),MATCH('Relocation Components'!AI$4,'Pop and Housing Units'!$J$4:$Q$4,0))*HLOOKUP(AI$4,$V$1:$AA$2,2,FALSE)*'Number of Hazard Events'!P108*HLOOKUP(AI$4,Assumptions!$B$2:$H$3,2,FALSE)</f>
        <v>43308289.733874083</v>
      </c>
      <c r="AJ108" s="10">
        <f>HLOOKUP(AJ$5,$AC$1:$AF$3,2,FALSE)*INDEX('Pop and Housing Units'!$J$4:$Q$115,MATCH('Relocation Components'!$B108,'Pop and Housing Units'!$Q$4:$Q$115,0),MATCH('Relocation Components'!AJ$4,'Pop and Housing Units'!$J$4:$Q$4,0))*HLOOKUP(AJ$4,$V$1:$AA$2,2,FALSE)*'Number of Hazard Events'!Q108*HLOOKUP(AJ$4,Assumptions!$B$2:$H$3,2,FALSE)</f>
        <v>0</v>
      </c>
      <c r="AK108" s="10">
        <f>HLOOKUP(AK$5,$AC$1:$AF$3,2,FALSE)*INDEX('Pop and Housing Units'!$J$4:$Q$115,MATCH('Relocation Components'!$B108,'Pop and Housing Units'!$Q$4:$Q$115,0),MATCH('Relocation Components'!AK$4,'Pop and Housing Units'!$J$4:$Q$4,0))*HLOOKUP(AK$4,$V$1:$AA$2,2,FALSE)*'Number of Hazard Events'!R108*HLOOKUP(AK$4,Assumptions!$B$2:$H$3,2,FALSE)</f>
        <v>27729021.84625499</v>
      </c>
      <c r="AL108" s="10">
        <f>HLOOKUP(AL$5,$AC$1:$AF$3,2,FALSE)*INDEX('Pop and Housing Units'!$J$4:$Q$115,MATCH('Relocation Components'!$B108,'Pop and Housing Units'!$Q$4:$Q$115,0),MATCH('Relocation Components'!AL$4,'Pop and Housing Units'!$J$4:$Q$4,0))*HLOOKUP(AL$4,$V$1:$AA$2,2,FALSE)*'Number of Hazard Events'!S108*HLOOKUP(AL$4,Assumptions!$B$2:$H$3,2,FALSE)</f>
        <v>7809864.7096874882</v>
      </c>
      <c r="AM108" s="10">
        <f>HLOOKUP(AM$5,$AC$1:$AF$3,2,FALSE)*INDEX('Pop and Housing Units'!$J$4:$Q$115,MATCH('Relocation Components'!$B108,'Pop and Housing Units'!$Q$4:$Q$115,0),MATCH('Relocation Components'!AM$4,'Pop and Housing Units'!$J$4:$Q$4,0))*HLOOKUP(AM$4,$V$1:$AA$2,2,FALSE)*'Number of Hazard Events'!T108*HLOOKUP(AM$4,Assumptions!$B$2:$H$3,2,FALSE)</f>
        <v>0</v>
      </c>
      <c r="AN108" s="21">
        <f t="shared" si="123"/>
        <v>99778110003.042908</v>
      </c>
      <c r="AO108" s="21">
        <f t="shared" si="124"/>
        <v>7637219549.3191547</v>
      </c>
      <c r="AP108" s="21">
        <f t="shared" si="125"/>
        <v>2432692478.1349649</v>
      </c>
      <c r="AQ108" s="21">
        <f t="shared" si="126"/>
        <v>0</v>
      </c>
      <c r="AR108" s="21">
        <f t="shared" si="127"/>
        <v>8201097254.8930025</v>
      </c>
      <c r="AS108" s="21">
        <f t="shared" si="128"/>
        <v>2380664167.3768673</v>
      </c>
      <c r="AT108" s="21">
        <f t="shared" si="129"/>
        <v>0</v>
      </c>
      <c r="AU108" s="21">
        <f t="shared" si="130"/>
        <v>19971616955.463299</v>
      </c>
      <c r="AV108" s="21">
        <f t="shared" si="131"/>
        <v>4117229547.9686856</v>
      </c>
      <c r="AW108" s="21">
        <f t="shared" si="132"/>
        <v>0</v>
      </c>
      <c r="AX108" s="21">
        <f t="shared" si="133"/>
        <v>51954242.474164926</v>
      </c>
      <c r="AY108" s="21">
        <f t="shared" si="134"/>
        <v>17925732.783483803</v>
      </c>
      <c r="AZ108" s="21">
        <f t="shared" si="135"/>
        <v>0</v>
      </c>
      <c r="BA108" s="21">
        <f t="shared" si="136"/>
        <v>54268343.62527889</v>
      </c>
      <c r="BB108" s="21">
        <f t="shared" si="137"/>
        <v>19488730.380243339</v>
      </c>
      <c r="BC108" s="21">
        <f t="shared" si="138"/>
        <v>0</v>
      </c>
      <c r="BD108" s="21">
        <f t="shared" si="139"/>
        <v>12478059.830814745</v>
      </c>
      <c r="BE108" s="21">
        <f t="shared" si="140"/>
        <v>3514439.1193593699</v>
      </c>
      <c r="BF108" s="21">
        <f t="shared" si="141"/>
        <v>0</v>
      </c>
      <c r="BG108" s="21">
        <f t="shared" si="142"/>
        <v>44900149501.369331</v>
      </c>
      <c r="BI108" s="21">
        <f t="shared" si="143"/>
        <v>24626903716.146748</v>
      </c>
      <c r="BJ108" s="21">
        <f t="shared" si="144"/>
        <v>7841503912.9372549</v>
      </c>
      <c r="BK108" s="21">
        <f t="shared" si="145"/>
        <v>592205.6336460904</v>
      </c>
      <c r="BL108" s="21">
        <f t="shared" si="146"/>
        <v>26602018106.509323</v>
      </c>
      <c r="BM108" s="21">
        <f t="shared" si="147"/>
        <v>7676563271.4648352</v>
      </c>
      <c r="BN108" s="21">
        <f t="shared" si="148"/>
        <v>1138458.1625074076</v>
      </c>
      <c r="BO108" s="21">
        <f t="shared" si="149"/>
        <v>64381809172.857613</v>
      </c>
      <c r="BP108" s="21">
        <f t="shared" si="150"/>
        <v>13268623454.095453</v>
      </c>
      <c r="BQ108" s="21">
        <f t="shared" si="151"/>
        <v>761433.93451891886</v>
      </c>
      <c r="BR108" s="21">
        <f t="shared" si="152"/>
        <v>185428066.52164316</v>
      </c>
      <c r="BS108" s="21">
        <f t="shared" si="153"/>
        <v>58432766.349347815</v>
      </c>
      <c r="BT108" s="21">
        <f t="shared" si="154"/>
        <v>246643.78794868058</v>
      </c>
      <c r="BU108" s="21">
        <f t="shared" si="155"/>
        <v>215228396.39471531</v>
      </c>
      <c r="BV108" s="21">
        <f t="shared" si="156"/>
        <v>63374879.736922942</v>
      </c>
      <c r="BW108" s="21">
        <f t="shared" si="157"/>
        <v>239904.00386632653</v>
      </c>
      <c r="BX108" s="21">
        <f t="shared" si="158"/>
        <v>42504662.549819738</v>
      </c>
      <c r="BY108" s="21">
        <f t="shared" si="159"/>
        <v>11606076.462566858</v>
      </c>
      <c r="BZ108" s="21">
        <f t="shared" si="160"/>
        <v>154709.63276501693</v>
      </c>
    </row>
    <row r="109" spans="1:78">
      <c r="A109">
        <f t="shared" si="122"/>
        <v>0.02</v>
      </c>
      <c r="B109" s="18">
        <f t="shared" si="121"/>
        <v>2123</v>
      </c>
      <c r="C109" s="21">
        <f>IF(MOD($B109,10)=0,VLOOKUP($B109,'[1]R1 Analysis'!$B$45:$X$58,23,FALSE),(VLOOKUP(CEILING($B109,10),$B$6:$R$116,COLUMN()-1,FALSE)-VLOOKUP(FLOOR($B109,10),$B$6:$R$116,COLUMN()-1,FALSE))/10+C108)</f>
        <v>17995973.351092927</v>
      </c>
      <c r="D109" s="21">
        <f>IF(MOD($B109,10)=0,VLOOKUP($B109,'[1]R1 Analysis'!$B$45:$X$58,15,FALSE),(VLOOKUP(CEILING($B109,10),$B$6:$R$116,COLUMN()-1,FALSE)-VLOOKUP(FLOOR($B109,10),$B$6:$R$116,COLUMN()-1,FALSE))/10+D108)</f>
        <v>2813933.4859164082</v>
      </c>
      <c r="E109" s="21">
        <f>IF(MOD($B109,10)=0,VLOOKUP($B109,'[1]R1 Analysis'!$B$45:$X$58,22,FALSE),(VLOOKUP(CEILING($B109,10),$B$6:$R$116,COLUMN()-1,FALSE)-VLOOKUP(FLOOR($B109,10),$B$6:$R$116,COLUMN()-1,FALSE))/10+E108)</f>
        <v>589236.33037037018</v>
      </c>
      <c r="F109" s="21">
        <f>IF(MOD($B109,10)=0,VLOOKUP($B109,'[1]R2 Analysis'!$B$45:$X$58,8,FALSE),(VLOOKUP(CEILING($B109,10),$B$6:$R$116,COLUMN()-1,FALSE)-VLOOKUP(FLOOR($B109,10),$B$6:$R$116,COLUMN()-1,FALSE))/10+F108)</f>
        <v>175367429.15399995</v>
      </c>
      <c r="G109" s="21">
        <f>IF(MOD($B109,10)=0,VLOOKUP($B109,'[1]R2 Analysis'!$B$45:$X$58,15,FALSE),(VLOOKUP(CEILING($B109,10),$B$6:$R$116,COLUMN()-1,FALSE)-VLOOKUP(FLOOR($B109,10),$B$6:$R$116,COLUMN()-1,FALSE))/10+G108)</f>
        <v>5506451.5116976751</v>
      </c>
      <c r="H109" s="21">
        <f>IF(MOD($B109,10)=0,VLOOKUP($B109,'[1]R2 Analysis'!$B$45:$X$58,22,FALSE),(VLOOKUP(CEILING($B109,10),$B$6:$R$116,COLUMN()-1,FALSE)-VLOOKUP(FLOOR($B109,10),$B$6:$R$116,COLUMN()-1,FALSE))/10+H108)</f>
        <v>1132746.6168629632</v>
      </c>
      <c r="I109" s="21">
        <f>IF(MOD($B109,10)=0,VLOOKUP($B109,'[1]R3 Analysis'!$B$45:$X$58,8,FALSE),(VLOOKUP(CEILING($B109,10),$B$6:$R$116,COLUMN()-1,FALSE)-VLOOKUP(FLOOR($B109,10),$B$6:$R$116,COLUMN()-1,FALSE))/10+I108)</f>
        <v>28676751.807703227</v>
      </c>
      <c r="J109" s="21">
        <f>IF(MOD($B109,10)=0,VLOOKUP($B109,'[1]R3 Analysis'!$B$45:$X$58,15,FALSE),(VLOOKUP(CEILING($B109,10),$B$6:$R$116,COLUMN()-1,FALSE)-VLOOKUP(FLOOR($B109,10),$B$6:$R$116,COLUMN()-1,FALSE))/10+J108)</f>
        <v>1984903.5492000002</v>
      </c>
      <c r="K109" s="21">
        <f>IF(MOD($B109,10)=0,VLOOKUP($B109,'[1]R3 Analysis'!$B$45:$X$58,22,FALSE),(VLOOKUP(CEILING($B109,10),$B$6:$R$116,COLUMN()-1,FALSE)-VLOOKUP(FLOOR($B109,10),$B$6:$R$116,COLUMN()-1,FALSE))/10+K108)</f>
        <v>757611.97312072059</v>
      </c>
      <c r="L109" s="21">
        <f>IF(MOD($B109,10)=0,VLOOKUP($B109,'[1]R4 Analysis'!$B$45:$X$58,8,FALSE),(VLOOKUP(CEILING($B109,10),$B$6:$R$116,COLUMN()-1,FALSE)-VLOOKUP(FLOOR($B109,10),$B$6:$R$116,COLUMN()-1,FALSE))/10+L108)</f>
        <v>17928942.024674043</v>
      </c>
      <c r="M109" s="21">
        <f>IF(MOD($B109,10)=0,VLOOKUP($B109,'[1]R4 Analysis'!$B$45:$X$58,15,FALSE),(VLOOKUP(CEILING($B109,10),$B$6:$R$116,COLUMN()-1,FALSE)-VLOOKUP(FLOOR($B109,10),$B$6:$R$116,COLUMN()-1,FALSE))/10+M108)</f>
        <v>668706.28791590885</v>
      </c>
      <c r="N109" s="21">
        <f>IF(MOD($B109,10)=0,VLOOKUP($B109,'[1]R4 Analysis'!$B$45:$X$58,22,FALSE),(VLOOKUP(CEILING($B109,10),$B$6:$R$116,COLUMN()-1,FALSE)-VLOOKUP(FLOOR($B109,10),$B$6:$R$116,COLUMN()-1,FALSE))/10+N108)</f>
        <v>245405.97244258411</v>
      </c>
      <c r="O109" s="21">
        <f>IF(MOD($B109,10)=0,VLOOKUP($B109,'[1]R5 Analysis'!$B$45:$X$58,8,FALSE),(VLOOKUP(CEILING($B109,10),$B$6:$R$116,COLUMN()-1,FALSE)-VLOOKUP(FLOOR($B109,10),$B$6:$R$116,COLUMN()-1,FALSE))/10+O108)</f>
        <v>40151153.043350011</v>
      </c>
      <c r="P109" s="21">
        <f>IF(MOD($B109,10)=0,VLOOKUP($B109,'[1]R5 Analysis'!$B$45:$X$58,15,FALSE),(VLOOKUP(CEILING($B109,10),$B$6:$R$116,COLUMN()-1,FALSE)-VLOOKUP(FLOOR($B109,10),$B$6:$R$116,COLUMN()-1,FALSE))/10+P108)</f>
        <v>574946.48996827588</v>
      </c>
      <c r="Q109" s="21">
        <f>IF(MOD($B109,10)=0,VLOOKUP($B109,'[1]R5 Analysis'!$B$45:$X$58,22,FALSE),(VLOOKUP(CEILING($B109,10),$B$6:$R$116,COLUMN()-1,FALSE)-VLOOKUP(FLOOR($B109,10),$B$6:$R$116,COLUMN()-1,FALSE))/10+Q108)</f>
        <v>238698.15739897959</v>
      </c>
      <c r="R109" s="21">
        <f>IF(MOD($B109,10)=0,VLOOKUP($B109,'[1]R6 Analysis'!$B$45:$X$58,8,FALSE),(VLOOKUP(CEILING($B109,10),$B$6:$R$116,COLUMN()-1,FALSE)-VLOOKUP(FLOOR($B109,10),$B$6:$R$116,COLUMN()-1,FALSE))/10+R108)</f>
        <v>2285737.6723750001</v>
      </c>
      <c r="S109" s="21">
        <f>IF(MOD($B109,10)=0,VLOOKUP($B109,'[1]R6 Analysis'!$B$45:$X$58,15,FALSE),(VLOOKUP(CEILING($B109,10),$B$6:$T$116,COLUMN()-1,FALSE)-VLOOKUP(FLOOR($B109,10),$B$6:$T$116,COLUMN()-1,FALSE))/10+S108)</f>
        <v>280328.70348000003</v>
      </c>
      <c r="T109" s="21">
        <f>IF(MOD($B109,10)=0,VLOOKUP($B109,'[1]R6 Analysis'!$B$45:$X$58,22,FALSE),(VLOOKUP(CEILING($B109,10),$B$6:$T$116,COLUMN()-1,FALSE)-VLOOKUP(FLOOR($B109,10),$B$6:$T$116,COLUMN()-1,FALSE))/10+T108)</f>
        <v>153932.0471373559</v>
      </c>
      <c r="U109" s="21">
        <f t="shared" si="120"/>
        <v>297352888.17870653</v>
      </c>
      <c r="V109" s="10">
        <f>HLOOKUP(V$5,$AC$1:$AF$3,2,FALSE)*INDEX('Pop and Housing Units'!$J$4:$Q$115,MATCH('Relocation Components'!$B109,'Pop and Housing Units'!$Q$4:$Q$115,0),MATCH('Relocation Components'!V$4,'Pop and Housing Units'!$J$4:$Q$4,0))*HLOOKUP(V$4,$V$1:$AA$2,2,FALSE)*'Number of Hazard Events'!C109*HLOOKUP(V$4,Assumptions!$B$2:$H$3,2,FALSE)</f>
        <v>17709677636.268768</v>
      </c>
      <c r="W109" s="10">
        <f>HLOOKUP(W$5,$AC$1:$AF$3,2,FALSE)*INDEX('Pop and Housing Units'!$J$4:$Q$115,MATCH('Relocation Components'!$B109,'Pop and Housing Units'!$Q$4:$Q$115,0),MATCH('Relocation Components'!W$4,'Pop and Housing Units'!$J$4:$Q$4,0))*HLOOKUP(W$4,$V$1:$AA$2,2,FALSE)*'Number of Hazard Events'!D109*HLOOKUP(W$4,Assumptions!$B$2:$H$3,2,FALSE)</f>
        <v>5640424040.1289387</v>
      </c>
      <c r="X109" s="10">
        <f>HLOOKUP(X$5,$AC$1:$AF$3,2,FALSE)*INDEX('Pop and Housing Units'!$J$4:$Q$115,MATCH('Relocation Components'!$B109,'Pop and Housing Units'!$Q$4:$Q$115,0),MATCH('Relocation Components'!X$4,'Pop and Housing Units'!$J$4:$Q$4,0))*HLOOKUP(X$4,$V$1:$AA$2,2,FALSE)*'Number of Hazard Events'!E109*HLOOKUP(X$4,Assumptions!$B$2:$H$3,2,FALSE)</f>
        <v>0</v>
      </c>
      <c r="Y109" s="10">
        <f>HLOOKUP(Y$5,$AC$1:$AF$3,2,FALSE)*INDEX('Pop and Housing Units'!$J$4:$Q$115,MATCH('Relocation Components'!$B109,'Pop and Housing Units'!$Q$4:$Q$115,0),MATCH('Relocation Components'!Y$4,'Pop and Housing Units'!$J$4:$Q$4,0))*HLOOKUP(Y$4,$V$1:$AA$2,2,FALSE)*'Number of Hazard Events'!F109*HLOOKUP(Y$4,Assumptions!$B$2:$H$3,2,FALSE)</f>
        <v>19004790573.638424</v>
      </c>
      <c r="Z109" s="10">
        <f>HLOOKUP(Z$5,$AC$1:$AF$3,2,FALSE)*INDEX('Pop and Housing Units'!$J$4:$Q$115,MATCH('Relocation Components'!$B109,'Pop and Housing Units'!$Q$4:$Q$115,0),MATCH('Relocation Components'!Z$4,'Pop and Housing Units'!$J$4:$Q$4,0))*HLOOKUP(Z$4,$V$1:$AA$2,2,FALSE)*'Number of Hazard Events'!G109*HLOOKUP(Z$4,Assumptions!$B$2:$H$3,2,FALSE)</f>
        <v>5517024109.9214535</v>
      </c>
      <c r="AA109" s="10">
        <f>HLOOKUP(AA$5,$AC$1:$AF$3,2,FALSE)*INDEX('Pop and Housing Units'!$J$4:$Q$115,MATCH('Relocation Components'!$B109,'Pop and Housing Units'!$Q$4:$Q$115,0),MATCH('Relocation Components'!AA$4,'Pop and Housing Units'!$J$4:$Q$4,0))*HLOOKUP(AA$4,$V$1:$AA$2,2,FALSE)*'Number of Hazard Events'!H109*HLOOKUP(AA$4,Assumptions!$B$2:$H$3,2,FALSE)</f>
        <v>0</v>
      </c>
      <c r="AB109" s="10">
        <f>HLOOKUP(AB$5,$AC$1:$AF$3,2,FALSE)*INDEX('Pop and Housing Units'!$J$4:$Q$115,MATCH('Relocation Components'!$B109,'Pop and Housing Units'!$Q$4:$Q$115,0),MATCH('Relocation Components'!AB$4,'Pop and Housing Units'!$J$4:$Q$4,0))*HLOOKUP(AB$4,$V$1:$AA$2,2,FALSE)*'Number of Hazard Events'!I109*HLOOKUP(AB$4,Assumptions!$B$2:$H$3,2,FALSE)</f>
        <v>46305912788.620102</v>
      </c>
      <c r="AC109" s="10">
        <f>HLOOKUP(AC$5,$AC$1:$AF$3,2,FALSE)*INDEX('Pop and Housing Units'!$J$4:$Q$115,MATCH('Relocation Components'!$B109,'Pop and Housing Units'!$Q$4:$Q$115,0),MATCH('Relocation Components'!AC$4,'Pop and Housing Units'!$J$4:$Q$4,0))*HLOOKUP(AC$4,$V$1:$AA$2,2,FALSE)*'Number of Hazard Events'!J109*HLOOKUP(AC$4,Assumptions!$B$2:$H$3,2,FALSE)</f>
        <v>9546110223.6107616</v>
      </c>
      <c r="AD109" s="10">
        <f>HLOOKUP(AD$5,$AC$1:$AF$3,2,FALSE)*INDEX('Pop and Housing Units'!$J$4:$Q$115,MATCH('Relocation Components'!$B109,'Pop and Housing Units'!$Q$4:$Q$115,0),MATCH('Relocation Components'!AD$4,'Pop and Housing Units'!$J$4:$Q$4,0))*HLOOKUP(AD$4,$V$1:$AA$2,2,FALSE)*'Number of Hazard Events'!K109*HLOOKUP(AD$4,Assumptions!$B$2:$H$3,2,FALSE)</f>
        <v>0</v>
      </c>
      <c r="AE109" s="10">
        <f>HLOOKUP(AE$5,$AC$1:$AF$3,2,FALSE)*INDEX('Pop and Housing Units'!$J$4:$Q$115,MATCH('Relocation Components'!$B109,'Pop and Housing Units'!$Q$4:$Q$115,0),MATCH('Relocation Components'!AE$4,'Pop and Housing Units'!$J$4:$Q$4,0))*HLOOKUP(AE$4,$V$1:$AA$2,2,FALSE)*'Number of Hazard Events'!L109*HLOOKUP(AE$4,Assumptions!$B$2:$H$3,2,FALSE)</f>
        <v>115398187.16763104</v>
      </c>
      <c r="AF109" s="10">
        <f>HLOOKUP(AF$5,$AC$1:$AF$3,2,FALSE)*INDEX('Pop and Housing Units'!$J$4:$Q$115,MATCH('Relocation Components'!$B109,'Pop and Housing Units'!$Q$4:$Q$115,0),MATCH('Relocation Components'!AF$4,'Pop and Housing Units'!$J$4:$Q$4,0))*HLOOKUP(AF$4,$V$1:$AA$2,2,FALSE)*'Number of Hazard Events'!M109*HLOOKUP(AF$4,Assumptions!$B$2:$H$3,2,FALSE)</f>
        <v>39817461.588831291</v>
      </c>
      <c r="AG109" s="10">
        <f>HLOOKUP(AG$5,$AC$1:$AF$3,2,FALSE)*INDEX('Pop and Housing Units'!$J$4:$Q$115,MATCH('Relocation Components'!$B109,'Pop and Housing Units'!$Q$4:$Q$115,0),MATCH('Relocation Components'!AG$4,'Pop and Housing Units'!$J$4:$Q$4,0))*HLOOKUP(AG$4,$V$1:$AA$2,2,FALSE)*'Number of Hazard Events'!N109*HLOOKUP(AG$4,Assumptions!$B$2:$H$3,2,FALSE)</f>
        <v>0</v>
      </c>
      <c r="AH109" s="10">
        <f>HLOOKUP(AH$5,$AC$1:$AF$3,2,FALSE)*INDEX('Pop and Housing Units'!$J$4:$Q$115,MATCH('Relocation Components'!$B109,'Pop and Housing Units'!$Q$4:$Q$115,0),MATCH('Relocation Components'!AH$4,'Pop and Housing Units'!$J$4:$Q$4,0))*HLOOKUP(AH$4,$V$1:$AA$2,2,FALSE)*'Number of Hazard Events'!O109*HLOOKUP(AH$4,Assumptions!$B$2:$H$3,2,FALSE)</f>
        <v>120541733.52712247</v>
      </c>
      <c r="AI109" s="10">
        <f>HLOOKUP(AI$5,$AC$1:$AF$3,2,FALSE)*INDEX('Pop and Housing Units'!$J$4:$Q$115,MATCH('Relocation Components'!$B109,'Pop and Housing Units'!$Q$4:$Q$115,0),MATCH('Relocation Components'!AI$4,'Pop and Housing Units'!$J$4:$Q$4,0))*HLOOKUP(AI$4,$V$1:$AA$2,2,FALSE)*'Number of Hazard Events'!P109*HLOOKUP(AI$4,Assumptions!$B$2:$H$3,2,FALSE)</f>
        <v>43298494.951585516</v>
      </c>
      <c r="AJ109" s="10">
        <f>HLOOKUP(AJ$5,$AC$1:$AF$3,2,FALSE)*INDEX('Pop and Housing Units'!$J$4:$Q$115,MATCH('Relocation Components'!$B109,'Pop and Housing Units'!$Q$4:$Q$115,0),MATCH('Relocation Components'!AJ$4,'Pop and Housing Units'!$J$4:$Q$4,0))*HLOOKUP(AJ$4,$V$1:$AA$2,2,FALSE)*'Number of Hazard Events'!Q109*HLOOKUP(AJ$4,Assumptions!$B$2:$H$3,2,FALSE)</f>
        <v>0</v>
      </c>
      <c r="AK109" s="10">
        <f>HLOOKUP(AK$5,$AC$1:$AF$3,2,FALSE)*INDEX('Pop and Housing Units'!$J$4:$Q$115,MATCH('Relocation Components'!$B109,'Pop and Housing Units'!$Q$4:$Q$115,0),MATCH('Relocation Components'!AK$4,'Pop and Housing Units'!$J$4:$Q$4,0))*HLOOKUP(AK$4,$V$1:$AA$2,2,FALSE)*'Number of Hazard Events'!R109*HLOOKUP(AK$4,Assumptions!$B$2:$H$3,2,FALSE)</f>
        <v>27861744.183104482</v>
      </c>
      <c r="AL109" s="10">
        <f>HLOOKUP(AL$5,$AC$1:$AF$3,2,FALSE)*INDEX('Pop and Housing Units'!$J$4:$Q$115,MATCH('Relocation Components'!$B109,'Pop and Housing Units'!$Q$4:$Q$115,0),MATCH('Relocation Components'!AL$4,'Pop and Housing Units'!$J$4:$Q$4,0))*HLOOKUP(AL$4,$V$1:$AA$2,2,FALSE)*'Number of Hazard Events'!S109*HLOOKUP(AL$4,Assumptions!$B$2:$H$3,2,FALSE)</f>
        <v>7847484.0092930542</v>
      </c>
      <c r="AM109" s="10">
        <f>HLOOKUP(AM$5,$AC$1:$AF$3,2,FALSE)*INDEX('Pop and Housing Units'!$J$4:$Q$115,MATCH('Relocation Components'!$B109,'Pop and Housing Units'!$Q$4:$Q$115,0),MATCH('Relocation Components'!AM$4,'Pop and Housing Units'!$J$4:$Q$4,0))*HLOOKUP(AM$4,$V$1:$AA$2,2,FALSE)*'Number of Hazard Events'!T109*HLOOKUP(AM$4,Assumptions!$B$2:$H$3,2,FALSE)</f>
        <v>0</v>
      </c>
      <c r="AN109" s="21">
        <f t="shared" si="123"/>
        <v>104078704477.61603</v>
      </c>
      <c r="AO109" s="21">
        <f t="shared" si="124"/>
        <v>7969354936.3209457</v>
      </c>
      <c r="AP109" s="21">
        <f t="shared" si="125"/>
        <v>2538190818.0580225</v>
      </c>
      <c r="AQ109" s="21">
        <f t="shared" si="126"/>
        <v>0</v>
      </c>
      <c r="AR109" s="21">
        <f t="shared" si="127"/>
        <v>8552155758.137291</v>
      </c>
      <c r="AS109" s="21">
        <f t="shared" si="128"/>
        <v>2482660849.464654</v>
      </c>
      <c r="AT109" s="21">
        <f t="shared" si="129"/>
        <v>0</v>
      </c>
      <c r="AU109" s="21">
        <f t="shared" si="130"/>
        <v>20837660754.879047</v>
      </c>
      <c r="AV109" s="21">
        <f t="shared" si="131"/>
        <v>4295749600.6248426</v>
      </c>
      <c r="AW109" s="21">
        <f t="shared" si="132"/>
        <v>0</v>
      </c>
      <c r="AX109" s="21">
        <f t="shared" si="133"/>
        <v>51929184.225433968</v>
      </c>
      <c r="AY109" s="21">
        <f t="shared" si="134"/>
        <v>17917857.714974083</v>
      </c>
      <c r="AZ109" s="21">
        <f t="shared" si="135"/>
        <v>0</v>
      </c>
      <c r="BA109" s="21">
        <f t="shared" si="136"/>
        <v>54243780.087205112</v>
      </c>
      <c r="BB109" s="21">
        <f t="shared" si="137"/>
        <v>19484322.728213482</v>
      </c>
      <c r="BC109" s="21">
        <f t="shared" si="138"/>
        <v>0</v>
      </c>
      <c r="BD109" s="21">
        <f t="shared" si="139"/>
        <v>12537784.882397017</v>
      </c>
      <c r="BE109" s="21">
        <f t="shared" si="140"/>
        <v>3531367.8041818743</v>
      </c>
      <c r="BF109" s="21">
        <f t="shared" si="141"/>
        <v>0</v>
      </c>
      <c r="BG109" s="21">
        <f t="shared" si="142"/>
        <v>46835417014.9272</v>
      </c>
      <c r="BI109" s="21">
        <f t="shared" si="143"/>
        <v>25697028545.940807</v>
      </c>
      <c r="BJ109" s="21">
        <f t="shared" si="144"/>
        <v>8181428791.6728773</v>
      </c>
      <c r="BK109" s="21">
        <f t="shared" si="145"/>
        <v>589236.33037037018</v>
      </c>
      <c r="BL109" s="21">
        <f t="shared" si="146"/>
        <v>27732313760.929714</v>
      </c>
      <c r="BM109" s="21">
        <f t="shared" si="147"/>
        <v>8005191410.8978052</v>
      </c>
      <c r="BN109" s="21">
        <f t="shared" si="148"/>
        <v>1132746.6168629632</v>
      </c>
      <c r="BO109" s="21">
        <f t="shared" si="149"/>
        <v>67172250295.306847</v>
      </c>
      <c r="BP109" s="21">
        <f t="shared" si="150"/>
        <v>13843844727.784803</v>
      </c>
      <c r="BQ109" s="21">
        <f t="shared" si="151"/>
        <v>757611.97312072059</v>
      </c>
      <c r="BR109" s="21">
        <f t="shared" si="152"/>
        <v>185256313.41773903</v>
      </c>
      <c r="BS109" s="21">
        <f t="shared" si="153"/>
        <v>58404025.591721281</v>
      </c>
      <c r="BT109" s="21">
        <f t="shared" si="154"/>
        <v>245405.97244258411</v>
      </c>
      <c r="BU109" s="21">
        <f t="shared" si="155"/>
        <v>214936666.65767759</v>
      </c>
      <c r="BV109" s="21">
        <f t="shared" si="156"/>
        <v>63357764.169767275</v>
      </c>
      <c r="BW109" s="21">
        <f t="shared" si="157"/>
        <v>238698.15739897959</v>
      </c>
      <c r="BX109" s="21">
        <f t="shared" si="158"/>
        <v>42685266.737876497</v>
      </c>
      <c r="BY109" s="21">
        <f t="shared" si="159"/>
        <v>11659180.516954929</v>
      </c>
      <c r="BZ109" s="21">
        <f t="shared" si="160"/>
        <v>153932.0471373559</v>
      </c>
    </row>
    <row r="110" spans="1:78">
      <c r="A110">
        <f t="shared" si="122"/>
        <v>0.02</v>
      </c>
      <c r="B110" s="18">
        <f t="shared" si="121"/>
        <v>2124</v>
      </c>
      <c r="C110" s="21">
        <f>IF(MOD($B110,10)=0,VLOOKUP($B110,'[1]R1 Analysis'!$B$45:$X$58,23,FALSE),(VLOOKUP(CEILING($B110,10),$B$6:$R$116,COLUMN()-1,FALSE)-VLOOKUP(FLOOR($B110,10),$B$6:$R$116,COLUMN()-1,FALSE))/10+C109)</f>
        <v>17906778.361607142</v>
      </c>
      <c r="D110" s="21">
        <f>IF(MOD($B110,10)=0,VLOOKUP($B110,'[1]R1 Analysis'!$B$45:$X$58,15,FALSE),(VLOOKUP(CEILING($B110,10),$B$6:$R$116,COLUMN()-1,FALSE)-VLOOKUP(FLOOR($B110,10),$B$6:$R$116,COLUMN()-1,FALSE))/10+D109)</f>
        <v>2799716.9139094208</v>
      </c>
      <c r="E110" s="21">
        <f>IF(MOD($B110,10)=0,VLOOKUP($B110,'[1]R1 Analysis'!$B$45:$X$58,22,FALSE),(VLOOKUP(CEILING($B110,10),$B$6:$R$116,COLUMN()-1,FALSE)-VLOOKUP(FLOOR($B110,10),$B$6:$R$116,COLUMN()-1,FALSE))/10+E109)</f>
        <v>586267.02709464997</v>
      </c>
      <c r="F110" s="21">
        <f>IF(MOD($B110,10)=0,VLOOKUP($B110,'[1]R2 Analysis'!$B$45:$X$58,8,FALSE),(VLOOKUP(CEILING($B110,10),$B$6:$R$116,COLUMN()-1,FALSE)-VLOOKUP(FLOOR($B110,10),$B$6:$R$116,COLUMN()-1,FALSE))/10+F109)</f>
        <v>174474573.12057137</v>
      </c>
      <c r="G110" s="21">
        <f>IF(MOD($B110,10)=0,VLOOKUP($B110,'[1]R2 Analysis'!$B$45:$X$58,15,FALSE),(VLOOKUP(CEILING($B110,10),$B$6:$R$116,COLUMN()-1,FALSE)-VLOOKUP(FLOOR($B110,10),$B$6:$R$116,COLUMN()-1,FALSE))/10+G109)</f>
        <v>5478615.3284651171</v>
      </c>
      <c r="H110" s="21">
        <f>IF(MOD($B110,10)=0,VLOOKUP($B110,'[1]R2 Analysis'!$B$45:$X$58,22,FALSE),(VLOOKUP(CEILING($B110,10),$B$6:$R$116,COLUMN()-1,FALSE)-VLOOKUP(FLOOR($B110,10),$B$6:$R$116,COLUMN()-1,FALSE))/10+H109)</f>
        <v>1127035.0712185188</v>
      </c>
      <c r="I110" s="21">
        <f>IF(MOD($B110,10)=0,VLOOKUP($B110,'[1]R3 Analysis'!$B$45:$X$58,8,FALSE),(VLOOKUP(CEILING($B110,10),$B$6:$R$116,COLUMN()-1,FALSE)-VLOOKUP(FLOOR($B110,10),$B$6:$R$116,COLUMN()-1,FALSE))/10+I109)</f>
        <v>28532298.361754838</v>
      </c>
      <c r="J110" s="21">
        <f>IF(MOD($B110,10)=0,VLOOKUP($B110,'[1]R3 Analysis'!$B$45:$X$58,15,FALSE),(VLOOKUP(CEILING($B110,10),$B$6:$R$116,COLUMN()-1,FALSE)-VLOOKUP(FLOOR($B110,10),$B$6:$R$116,COLUMN()-1,FALSE))/10+J109)</f>
        <v>1974896.4576000003</v>
      </c>
      <c r="K110" s="21">
        <f>IF(MOD($B110,10)=0,VLOOKUP($B110,'[1]R3 Analysis'!$B$45:$X$58,22,FALSE),(VLOOKUP(CEILING($B110,10),$B$6:$R$116,COLUMN()-1,FALSE)-VLOOKUP(FLOOR($B110,10),$B$6:$R$116,COLUMN()-1,FALSE))/10+K109)</f>
        <v>753790.01172252232</v>
      </c>
      <c r="L110" s="21">
        <f>IF(MOD($B110,10)=0,VLOOKUP($B110,'[1]R4 Analysis'!$B$45:$X$58,8,FALSE),(VLOOKUP(CEILING($B110,10),$B$6:$R$116,COLUMN()-1,FALSE)-VLOOKUP(FLOOR($B110,10),$B$6:$R$116,COLUMN()-1,FALSE))/10+L109)</f>
        <v>17837932.166680776</v>
      </c>
      <c r="M110" s="21">
        <f>IF(MOD($B110,10)=0,VLOOKUP($B110,'[1]R4 Analysis'!$B$45:$X$58,15,FALSE),(VLOOKUP(CEILING($B110,10),$B$6:$R$116,COLUMN()-1,FALSE)-VLOOKUP(FLOOR($B110,10),$B$6:$R$116,COLUMN()-1,FALSE))/10+M109)</f>
        <v>665340.75104292901</v>
      </c>
      <c r="N110" s="21">
        <f>IF(MOD($B110,10)=0,VLOOKUP($B110,'[1]R4 Analysis'!$B$45:$X$58,22,FALSE),(VLOOKUP(CEILING($B110,10),$B$6:$R$116,COLUMN()-1,FALSE)-VLOOKUP(FLOOR($B110,10),$B$6:$R$116,COLUMN()-1,FALSE))/10+N109)</f>
        <v>244168.15693648765</v>
      </c>
      <c r="O110" s="21">
        <f>IF(MOD($B110,10)=0,VLOOKUP($B110,'[1]R5 Analysis'!$B$45:$X$58,8,FALSE),(VLOOKUP(CEILING($B110,10),$B$6:$R$116,COLUMN()-1,FALSE)-VLOOKUP(FLOOR($B110,10),$B$6:$R$116,COLUMN()-1,FALSE))/10+O109)</f>
        <v>39938572.484550014</v>
      </c>
      <c r="P110" s="21">
        <f>IF(MOD($B110,10)=0,VLOOKUP($B110,'[1]R5 Analysis'!$B$45:$X$58,15,FALSE),(VLOOKUP(CEILING($B110,10),$B$6:$R$116,COLUMN()-1,FALSE)-VLOOKUP(FLOOR($B110,10),$B$6:$R$116,COLUMN()-1,FALSE))/10+P109)</f>
        <v>572033.35713103449</v>
      </c>
      <c r="Q110" s="21">
        <f>IF(MOD($B110,10)=0,VLOOKUP($B110,'[1]R5 Analysis'!$B$45:$X$58,22,FALSE),(VLOOKUP(CEILING($B110,10),$B$6:$R$116,COLUMN()-1,FALSE)-VLOOKUP(FLOOR($B110,10),$B$6:$R$116,COLUMN()-1,FALSE))/10+Q109)</f>
        <v>237492.31093163264</v>
      </c>
      <c r="R110" s="21">
        <f>IF(MOD($B110,10)=0,VLOOKUP($B110,'[1]R6 Analysis'!$B$45:$X$58,8,FALSE),(VLOOKUP(CEILING($B110,10),$B$6:$R$116,COLUMN()-1,FALSE)-VLOOKUP(FLOOR($B110,10),$B$6:$R$116,COLUMN()-1,FALSE))/10+R109)</f>
        <v>2273894.4720000001</v>
      </c>
      <c r="S110" s="21">
        <f>IF(MOD($B110,10)=0,VLOOKUP($B110,'[1]R6 Analysis'!$B$45:$X$58,15,FALSE),(VLOOKUP(CEILING($B110,10),$B$6:$T$116,COLUMN()-1,FALSE)-VLOOKUP(FLOOR($B110,10),$B$6:$T$116,COLUMN()-1,FALSE))/10+S109)</f>
        <v>278884.77344000002</v>
      </c>
      <c r="T110" s="21">
        <f>IF(MOD($B110,10)=0,VLOOKUP($B110,'[1]R6 Analysis'!$B$45:$X$58,22,FALSE),(VLOOKUP(CEILING($B110,10),$B$6:$T$116,COLUMN()-1,FALSE)-VLOOKUP(FLOOR($B110,10),$B$6:$T$116,COLUMN()-1,FALSE))/10+T109)</f>
        <v>153154.46150969487</v>
      </c>
      <c r="U110" s="21">
        <f t="shared" si="120"/>
        <v>295835443.58816618</v>
      </c>
      <c r="V110" s="10">
        <f>HLOOKUP(V$5,$AC$1:$AF$3,2,FALSE)*INDEX('Pop and Housing Units'!$J$4:$Q$115,MATCH('Relocation Components'!$B110,'Pop and Housing Units'!$Q$4:$Q$115,0),MATCH('Relocation Components'!V$4,'Pop and Housing Units'!$J$4:$Q$4,0))*HLOOKUP(V$4,$V$1:$AA$2,2,FALSE)*'Number of Hazard Events'!C110*HLOOKUP(V$4,Assumptions!$B$2:$H$3,2,FALSE)</f>
        <v>18480517569.899876</v>
      </c>
      <c r="W110" s="10">
        <f>HLOOKUP(W$5,$AC$1:$AF$3,2,FALSE)*INDEX('Pop and Housing Units'!$J$4:$Q$115,MATCH('Relocation Components'!$B110,'Pop and Housing Units'!$Q$4:$Q$115,0),MATCH('Relocation Components'!W$4,'Pop and Housing Units'!$J$4:$Q$4,0))*HLOOKUP(W$4,$V$1:$AA$2,2,FALSE)*'Number of Hazard Events'!D110*HLOOKUP(W$4,Assumptions!$B$2:$H$3,2,FALSE)</f>
        <v>5885235974.7180042</v>
      </c>
      <c r="X110" s="10">
        <f>HLOOKUP(X$5,$AC$1:$AF$3,2,FALSE)*INDEX('Pop and Housing Units'!$J$4:$Q$115,MATCH('Relocation Components'!$B110,'Pop and Housing Units'!$Q$4:$Q$115,0),MATCH('Relocation Components'!X$4,'Pop and Housing Units'!$J$4:$Q$4,0))*HLOOKUP(X$4,$V$1:$AA$2,2,FALSE)*'Number of Hazard Events'!E110*HLOOKUP(X$4,Assumptions!$B$2:$H$3,2,FALSE)</f>
        <v>0</v>
      </c>
      <c r="Y110" s="10">
        <f>HLOOKUP(Y$5,$AC$1:$AF$3,2,FALSE)*INDEX('Pop and Housing Units'!$J$4:$Q$115,MATCH('Relocation Components'!$B110,'Pop and Housing Units'!$Q$4:$Q$115,0),MATCH('Relocation Components'!Y$4,'Pop and Housing Units'!$J$4:$Q$4,0))*HLOOKUP(Y$4,$V$1:$AA$2,2,FALSE)*'Number of Hazard Events'!F110*HLOOKUP(Y$4,Assumptions!$B$2:$H$3,2,FALSE)</f>
        <v>19819436938.473934</v>
      </c>
      <c r="Z110" s="10">
        <f>HLOOKUP(Z$5,$AC$1:$AF$3,2,FALSE)*INDEX('Pop and Housing Units'!$J$4:$Q$115,MATCH('Relocation Components'!$B110,'Pop and Housing Units'!$Q$4:$Q$115,0),MATCH('Relocation Components'!Z$4,'Pop and Housing Units'!$J$4:$Q$4,0))*HLOOKUP(Z$4,$V$1:$AA$2,2,FALSE)*'Number of Hazard Events'!G110*HLOOKUP(Z$4,Assumptions!$B$2:$H$3,2,FALSE)</f>
        <v>5753722150.3504715</v>
      </c>
      <c r="AA110" s="10">
        <f>HLOOKUP(AA$5,$AC$1:$AF$3,2,FALSE)*INDEX('Pop and Housing Units'!$J$4:$Q$115,MATCH('Relocation Components'!$B110,'Pop and Housing Units'!$Q$4:$Q$115,0),MATCH('Relocation Components'!AA$4,'Pop and Housing Units'!$J$4:$Q$4,0))*HLOOKUP(AA$4,$V$1:$AA$2,2,FALSE)*'Number of Hazard Events'!H110*HLOOKUP(AA$4,Assumptions!$B$2:$H$3,2,FALSE)</f>
        <v>0</v>
      </c>
      <c r="AB110" s="10">
        <f>HLOOKUP(AB$5,$AC$1:$AF$3,2,FALSE)*INDEX('Pop and Housing Units'!$J$4:$Q$115,MATCH('Relocation Components'!$B110,'Pop and Housing Units'!$Q$4:$Q$115,0),MATCH('Relocation Components'!AB$4,'Pop and Housing Units'!$J$4:$Q$4,0))*HLOOKUP(AB$4,$V$1:$AA$2,2,FALSE)*'Number of Hazard Events'!I110*HLOOKUP(AB$4,Assumptions!$B$2:$H$3,2,FALSE)</f>
        <v>48315632817.689209</v>
      </c>
      <c r="AC110" s="10">
        <f>HLOOKUP(AC$5,$AC$1:$AF$3,2,FALSE)*INDEX('Pop and Housing Units'!$J$4:$Q$115,MATCH('Relocation Components'!$B110,'Pop and Housing Units'!$Q$4:$Q$115,0),MATCH('Relocation Components'!AC$4,'Pop and Housing Units'!$J$4:$Q$4,0))*HLOOKUP(AC$4,$V$1:$AA$2,2,FALSE)*'Number of Hazard Events'!J110*HLOOKUP(AC$4,Assumptions!$B$2:$H$3,2,FALSE)</f>
        <v>9960377316.5818119</v>
      </c>
      <c r="AD110" s="10">
        <f>HLOOKUP(AD$5,$AC$1:$AF$3,2,FALSE)*INDEX('Pop and Housing Units'!$J$4:$Q$115,MATCH('Relocation Components'!$B110,'Pop and Housing Units'!$Q$4:$Q$115,0),MATCH('Relocation Components'!AD$4,'Pop and Housing Units'!$J$4:$Q$4,0))*HLOOKUP(AD$4,$V$1:$AA$2,2,FALSE)*'Number of Hazard Events'!K110*HLOOKUP(AD$4,Assumptions!$B$2:$H$3,2,FALSE)</f>
        <v>0</v>
      </c>
      <c r="AE110" s="10">
        <f>HLOOKUP(AE$5,$AC$1:$AF$3,2,FALSE)*INDEX('Pop and Housing Units'!$J$4:$Q$115,MATCH('Relocation Components'!$B110,'Pop and Housing Units'!$Q$4:$Q$115,0),MATCH('Relocation Components'!AE$4,'Pop and Housing Units'!$J$4:$Q$4,0))*HLOOKUP(AE$4,$V$1:$AA$2,2,FALSE)*'Number of Hazard Events'!L110*HLOOKUP(AE$4,Assumptions!$B$2:$H$3,2,FALSE)</f>
        <v>115337147.69971724</v>
      </c>
      <c r="AF110" s="10">
        <f>HLOOKUP(AF$5,$AC$1:$AF$3,2,FALSE)*INDEX('Pop and Housing Units'!$J$4:$Q$115,MATCH('Relocation Components'!$B110,'Pop and Housing Units'!$Q$4:$Q$115,0),MATCH('Relocation Components'!AF$4,'Pop and Housing Units'!$J$4:$Q$4,0))*HLOOKUP(AF$4,$V$1:$AA$2,2,FALSE)*'Number of Hazard Events'!M110*HLOOKUP(AF$4,Assumptions!$B$2:$H$3,2,FALSE)</f>
        <v>39798129.643967956</v>
      </c>
      <c r="AG110" s="10">
        <f>HLOOKUP(AG$5,$AC$1:$AF$3,2,FALSE)*INDEX('Pop and Housing Units'!$J$4:$Q$115,MATCH('Relocation Components'!$B110,'Pop and Housing Units'!$Q$4:$Q$115,0),MATCH('Relocation Components'!AG$4,'Pop and Housing Units'!$J$4:$Q$4,0))*HLOOKUP(AG$4,$V$1:$AA$2,2,FALSE)*'Number of Hazard Events'!N110*HLOOKUP(AG$4,Assumptions!$B$2:$H$3,2,FALSE)</f>
        <v>0</v>
      </c>
      <c r="AH110" s="10">
        <f>HLOOKUP(AH$5,$AC$1:$AF$3,2,FALSE)*INDEX('Pop and Housing Units'!$J$4:$Q$115,MATCH('Relocation Components'!$B110,'Pop and Housing Units'!$Q$4:$Q$115,0),MATCH('Relocation Components'!AH$4,'Pop and Housing Units'!$J$4:$Q$4,0))*HLOOKUP(AH$4,$V$1:$AA$2,2,FALSE)*'Number of Hazard Events'!O110*HLOOKUP(AH$4,Assumptions!$B$2:$H$3,2,FALSE)</f>
        <v>120481000.43831447</v>
      </c>
      <c r="AI110" s="10">
        <f>HLOOKUP(AI$5,$AC$1:$AF$3,2,FALSE)*INDEX('Pop and Housing Units'!$J$4:$Q$115,MATCH('Relocation Components'!$B110,'Pop and Housing Units'!$Q$4:$Q$115,0),MATCH('Relocation Components'!AI$4,'Pop and Housing Units'!$J$4:$Q$4,0))*HLOOKUP(AI$4,$V$1:$AA$2,2,FALSE)*'Number of Hazard Events'!P110*HLOOKUP(AI$4,Assumptions!$B$2:$H$3,2,FALSE)</f>
        <v>43286586.983825542</v>
      </c>
      <c r="AJ110" s="10">
        <f>HLOOKUP(AJ$5,$AC$1:$AF$3,2,FALSE)*INDEX('Pop and Housing Units'!$J$4:$Q$115,MATCH('Relocation Components'!$B110,'Pop and Housing Units'!$Q$4:$Q$115,0),MATCH('Relocation Components'!AJ$4,'Pop and Housing Units'!$J$4:$Q$4,0))*HLOOKUP(AJ$4,$V$1:$AA$2,2,FALSE)*'Number of Hazard Events'!Q110*HLOOKUP(AJ$4,Assumptions!$B$2:$H$3,2,FALSE)</f>
        <v>0</v>
      </c>
      <c r="AK110" s="10">
        <f>HLOOKUP(AK$5,$AC$1:$AF$3,2,FALSE)*INDEX('Pop and Housing Units'!$J$4:$Q$115,MATCH('Relocation Components'!$B110,'Pop and Housing Units'!$Q$4:$Q$115,0),MATCH('Relocation Components'!AK$4,'Pop and Housing Units'!$J$4:$Q$4,0))*HLOOKUP(AK$4,$V$1:$AA$2,2,FALSE)*'Number of Hazard Events'!R110*HLOOKUP(AK$4,Assumptions!$B$2:$H$3,2,FALSE)</f>
        <v>27994330.202827282</v>
      </c>
      <c r="AL110" s="10">
        <f>HLOOKUP(AL$5,$AC$1:$AF$3,2,FALSE)*INDEX('Pop and Housing Units'!$J$4:$Q$115,MATCH('Relocation Components'!$B110,'Pop and Housing Units'!$Q$4:$Q$115,0),MATCH('Relocation Components'!AL$4,'Pop and Housing Units'!$J$4:$Q$4,0))*HLOOKUP(AL$4,$V$1:$AA$2,2,FALSE)*'Number of Hazard Events'!S110*HLOOKUP(AL$4,Assumptions!$B$2:$H$3,2,FALSE)</f>
        <v>7885069.6737963492</v>
      </c>
      <c r="AM110" s="10">
        <f>HLOOKUP(AM$5,$AC$1:$AF$3,2,FALSE)*INDEX('Pop and Housing Units'!$J$4:$Q$115,MATCH('Relocation Components'!$B110,'Pop and Housing Units'!$Q$4:$Q$115,0),MATCH('Relocation Components'!AM$4,'Pop and Housing Units'!$J$4:$Q$4,0))*HLOOKUP(AM$4,$V$1:$AA$2,2,FALSE)*'Number of Hazard Events'!T110*HLOOKUP(AM$4,Assumptions!$B$2:$H$3,2,FALSE)</f>
        <v>0</v>
      </c>
      <c r="AN110" s="21">
        <f t="shared" si="123"/>
        <v>108569705032.35576</v>
      </c>
      <c r="AO110" s="21">
        <f t="shared" si="124"/>
        <v>8316232906.4549446</v>
      </c>
      <c r="AP110" s="21">
        <f t="shared" si="125"/>
        <v>2648356188.6231022</v>
      </c>
      <c r="AQ110" s="21">
        <f t="shared" si="126"/>
        <v>0</v>
      </c>
      <c r="AR110" s="21">
        <f t="shared" si="127"/>
        <v>8918746622.3132706</v>
      </c>
      <c r="AS110" s="21">
        <f t="shared" si="128"/>
        <v>2589174967.6577125</v>
      </c>
      <c r="AT110" s="21">
        <f t="shared" si="129"/>
        <v>0</v>
      </c>
      <c r="AU110" s="21">
        <f t="shared" si="130"/>
        <v>21742034767.960144</v>
      </c>
      <c r="AV110" s="21">
        <f t="shared" si="131"/>
        <v>4482169792.4618158</v>
      </c>
      <c r="AW110" s="21">
        <f t="shared" si="132"/>
        <v>0</v>
      </c>
      <c r="AX110" s="21">
        <f t="shared" si="133"/>
        <v>51901716.464872755</v>
      </c>
      <c r="AY110" s="21">
        <f t="shared" si="134"/>
        <v>17909158.33978558</v>
      </c>
      <c r="AZ110" s="21">
        <f t="shared" si="135"/>
        <v>0</v>
      </c>
      <c r="BA110" s="21">
        <f t="shared" si="136"/>
        <v>54216450.197241515</v>
      </c>
      <c r="BB110" s="21">
        <f t="shared" si="137"/>
        <v>19478964.142721493</v>
      </c>
      <c r="BC110" s="21">
        <f t="shared" si="138"/>
        <v>0</v>
      </c>
      <c r="BD110" s="21">
        <f t="shared" si="139"/>
        <v>12597448.591272278</v>
      </c>
      <c r="BE110" s="21">
        <f t="shared" si="140"/>
        <v>3548281.353208357</v>
      </c>
      <c r="BF110" s="21">
        <f t="shared" si="141"/>
        <v>0</v>
      </c>
      <c r="BG110" s="21">
        <f t="shared" si="142"/>
        <v>48856367264.560089</v>
      </c>
      <c r="BI110" s="21">
        <f t="shared" si="143"/>
        <v>26814657254.716427</v>
      </c>
      <c r="BJ110" s="21">
        <f t="shared" si="144"/>
        <v>8536391880.2550154</v>
      </c>
      <c r="BK110" s="21">
        <f t="shared" si="145"/>
        <v>586267.02709464997</v>
      </c>
      <c r="BL110" s="21">
        <f t="shared" si="146"/>
        <v>28912658133.907776</v>
      </c>
      <c r="BM110" s="21">
        <f t="shared" si="147"/>
        <v>8348375733.3366499</v>
      </c>
      <c r="BN110" s="21">
        <f t="shared" si="148"/>
        <v>1127035.0712185188</v>
      </c>
      <c r="BO110" s="21">
        <f t="shared" si="149"/>
        <v>70086199884.011108</v>
      </c>
      <c r="BP110" s="21">
        <f t="shared" si="150"/>
        <v>14444522005.501228</v>
      </c>
      <c r="BQ110" s="21">
        <f t="shared" si="151"/>
        <v>753790.01172252232</v>
      </c>
      <c r="BR110" s="21">
        <f t="shared" si="152"/>
        <v>185076796.33127078</v>
      </c>
      <c r="BS110" s="21">
        <f t="shared" si="153"/>
        <v>58372628.734796464</v>
      </c>
      <c r="BT110" s="21">
        <f t="shared" si="154"/>
        <v>244168.15693648765</v>
      </c>
      <c r="BU110" s="21">
        <f t="shared" si="155"/>
        <v>214636023.12010598</v>
      </c>
      <c r="BV110" s="21">
        <f t="shared" si="156"/>
        <v>63337584.483678073</v>
      </c>
      <c r="BW110" s="21">
        <f t="shared" si="157"/>
        <v>237492.31093163264</v>
      </c>
      <c r="BX110" s="21">
        <f t="shared" si="158"/>
        <v>42865673.266099565</v>
      </c>
      <c r="BY110" s="21">
        <f t="shared" si="159"/>
        <v>11712235.800444705</v>
      </c>
      <c r="BZ110" s="21">
        <f t="shared" si="160"/>
        <v>153154.46150969487</v>
      </c>
    </row>
    <row r="111" spans="1:78">
      <c r="A111">
        <f t="shared" si="122"/>
        <v>0.02</v>
      </c>
      <c r="B111" s="18">
        <f t="shared" si="121"/>
        <v>2125</v>
      </c>
      <c r="C111" s="21">
        <f>IF(MOD($B111,10)=0,VLOOKUP($B111,'[1]R1 Analysis'!$B$45:$X$58,23,FALSE),(VLOOKUP(CEILING($B111,10),$B$6:$R$116,COLUMN()-1,FALSE)-VLOOKUP(FLOOR($B111,10),$B$6:$R$116,COLUMN()-1,FALSE))/10+C110)</f>
        <v>17817583.372121356</v>
      </c>
      <c r="D111" s="21">
        <f>IF(MOD($B111,10)=0,VLOOKUP($B111,'[1]R1 Analysis'!$B$45:$X$58,15,FALSE),(VLOOKUP(CEILING($B111,10),$B$6:$R$116,COLUMN()-1,FALSE)-VLOOKUP(FLOOR($B111,10),$B$6:$R$116,COLUMN()-1,FALSE))/10+D110)</f>
        <v>2785500.3419024334</v>
      </c>
      <c r="E111" s="21">
        <f>IF(MOD($B111,10)=0,VLOOKUP($B111,'[1]R1 Analysis'!$B$45:$X$58,22,FALSE),(VLOOKUP(CEILING($B111,10),$B$6:$R$116,COLUMN()-1,FALSE)-VLOOKUP(FLOOR($B111,10),$B$6:$R$116,COLUMN()-1,FALSE))/10+E110)</f>
        <v>583297.72381892975</v>
      </c>
      <c r="F111" s="21">
        <f>IF(MOD($B111,10)=0,VLOOKUP($B111,'[1]R2 Analysis'!$B$45:$X$58,8,FALSE),(VLOOKUP(CEILING($B111,10),$B$6:$R$116,COLUMN()-1,FALSE)-VLOOKUP(FLOOR($B111,10),$B$6:$R$116,COLUMN()-1,FALSE))/10+F110)</f>
        <v>173581717.0871428</v>
      </c>
      <c r="G111" s="21">
        <f>IF(MOD($B111,10)=0,VLOOKUP($B111,'[1]R2 Analysis'!$B$45:$X$58,15,FALSE),(VLOOKUP(CEILING($B111,10),$B$6:$R$116,COLUMN()-1,FALSE)-VLOOKUP(FLOOR($B111,10),$B$6:$R$116,COLUMN()-1,FALSE))/10+G110)</f>
        <v>5450779.1452325592</v>
      </c>
      <c r="H111" s="21">
        <f>IF(MOD($B111,10)=0,VLOOKUP($B111,'[1]R2 Analysis'!$B$45:$X$58,22,FALSE),(VLOOKUP(CEILING($B111,10),$B$6:$R$116,COLUMN()-1,FALSE)-VLOOKUP(FLOOR($B111,10),$B$6:$R$116,COLUMN()-1,FALSE))/10+H110)</f>
        <v>1121323.5255740744</v>
      </c>
      <c r="I111" s="21">
        <f>IF(MOD($B111,10)=0,VLOOKUP($B111,'[1]R3 Analysis'!$B$45:$X$58,8,FALSE),(VLOOKUP(CEILING($B111,10),$B$6:$R$116,COLUMN()-1,FALSE)-VLOOKUP(FLOOR($B111,10),$B$6:$R$116,COLUMN()-1,FALSE))/10+I110)</f>
        <v>28387844.91580645</v>
      </c>
      <c r="J111" s="21">
        <f>IF(MOD($B111,10)=0,VLOOKUP($B111,'[1]R3 Analysis'!$B$45:$X$58,15,FALSE),(VLOOKUP(CEILING($B111,10),$B$6:$R$116,COLUMN()-1,FALSE)-VLOOKUP(FLOOR($B111,10),$B$6:$R$116,COLUMN()-1,FALSE))/10+J110)</f>
        <v>1964889.3660000004</v>
      </c>
      <c r="K111" s="21">
        <f>IF(MOD($B111,10)=0,VLOOKUP($B111,'[1]R3 Analysis'!$B$45:$X$58,22,FALSE),(VLOOKUP(CEILING($B111,10),$B$6:$R$116,COLUMN()-1,FALSE)-VLOOKUP(FLOOR($B111,10),$B$6:$R$116,COLUMN()-1,FALSE))/10+K110)</f>
        <v>749968.05032432405</v>
      </c>
      <c r="L111" s="21">
        <f>IF(MOD($B111,10)=0,VLOOKUP($B111,'[1]R4 Analysis'!$B$45:$X$58,8,FALSE),(VLOOKUP(CEILING($B111,10),$B$6:$R$116,COLUMN()-1,FALSE)-VLOOKUP(FLOOR($B111,10),$B$6:$R$116,COLUMN()-1,FALSE))/10+L110)</f>
        <v>17746922.308687508</v>
      </c>
      <c r="M111" s="21">
        <f>IF(MOD($B111,10)=0,VLOOKUP($B111,'[1]R4 Analysis'!$B$45:$X$58,15,FALSE),(VLOOKUP(CEILING($B111,10),$B$6:$R$116,COLUMN()-1,FALSE)-VLOOKUP(FLOOR($B111,10),$B$6:$R$116,COLUMN()-1,FALSE))/10+M110)</f>
        <v>661975.21416994918</v>
      </c>
      <c r="N111" s="21">
        <f>IF(MOD($B111,10)=0,VLOOKUP($B111,'[1]R4 Analysis'!$B$45:$X$58,22,FALSE),(VLOOKUP(CEILING($B111,10),$B$6:$R$116,COLUMN()-1,FALSE)-VLOOKUP(FLOOR($B111,10),$B$6:$R$116,COLUMN()-1,FALSE))/10+N110)</f>
        <v>242930.34143039118</v>
      </c>
      <c r="O111" s="21">
        <f>IF(MOD($B111,10)=0,VLOOKUP($B111,'[1]R5 Analysis'!$B$45:$X$58,8,FALSE),(VLOOKUP(CEILING($B111,10),$B$6:$R$116,COLUMN()-1,FALSE)-VLOOKUP(FLOOR($B111,10),$B$6:$R$116,COLUMN()-1,FALSE))/10+O110)</f>
        <v>39725991.925750017</v>
      </c>
      <c r="P111" s="21">
        <f>IF(MOD($B111,10)=0,VLOOKUP($B111,'[1]R5 Analysis'!$B$45:$X$58,15,FALSE),(VLOOKUP(CEILING($B111,10),$B$6:$R$116,COLUMN()-1,FALSE)-VLOOKUP(FLOOR($B111,10),$B$6:$R$116,COLUMN()-1,FALSE))/10+P110)</f>
        <v>569120.22429379309</v>
      </c>
      <c r="Q111" s="21">
        <f>IF(MOD($B111,10)=0,VLOOKUP($B111,'[1]R5 Analysis'!$B$45:$X$58,22,FALSE),(VLOOKUP(CEILING($B111,10),$B$6:$R$116,COLUMN()-1,FALSE)-VLOOKUP(FLOOR($B111,10),$B$6:$R$116,COLUMN()-1,FALSE))/10+Q110)</f>
        <v>236286.4644642857</v>
      </c>
      <c r="R111" s="21">
        <f>IF(MOD($B111,10)=0,VLOOKUP($B111,'[1]R6 Analysis'!$B$45:$X$58,8,FALSE),(VLOOKUP(CEILING($B111,10),$B$6:$R$116,COLUMN()-1,FALSE)-VLOOKUP(FLOOR($B111,10),$B$6:$R$116,COLUMN()-1,FALSE))/10+R110)</f>
        <v>2262051.2716250001</v>
      </c>
      <c r="S111" s="21">
        <f>IF(MOD($B111,10)=0,VLOOKUP($B111,'[1]R6 Analysis'!$B$45:$X$58,15,FALSE),(VLOOKUP(CEILING($B111,10),$B$6:$T$116,COLUMN()-1,FALSE)-VLOOKUP(FLOOR($B111,10),$B$6:$T$116,COLUMN()-1,FALSE))/10+S110)</f>
        <v>277440.84340000001</v>
      </c>
      <c r="T111" s="21">
        <f>IF(MOD($B111,10)=0,VLOOKUP($B111,'[1]R6 Analysis'!$B$45:$X$58,22,FALSE),(VLOOKUP(CEILING($B111,10),$B$6:$T$116,COLUMN()-1,FALSE)-VLOOKUP(FLOOR($B111,10),$B$6:$T$116,COLUMN()-1,FALSE))/10+T110)</f>
        <v>152376.87588203384</v>
      </c>
      <c r="U111" s="21">
        <f t="shared" si="120"/>
        <v>294317998.99762589</v>
      </c>
      <c r="V111" s="10">
        <f>HLOOKUP(V$5,$AC$1:$AF$3,2,FALSE)*INDEX('Pop and Housing Units'!$J$4:$Q$115,MATCH('Relocation Components'!$B111,'Pop and Housing Units'!$Q$4:$Q$115,0),MATCH('Relocation Components'!V$4,'Pop and Housing Units'!$J$4:$Q$4,0))*HLOOKUP(V$4,$V$1:$AA$2,2,FALSE)*'Number of Hazard Events'!C111*HLOOKUP(V$4,Assumptions!$B$2:$H$3,2,FALSE)</f>
        <v>19285544320.830948</v>
      </c>
      <c r="W111" s="10">
        <f>HLOOKUP(W$5,$AC$1:$AF$3,2,FALSE)*INDEX('Pop and Housing Units'!$J$4:$Q$115,MATCH('Relocation Components'!$B111,'Pop and Housing Units'!$Q$4:$Q$115,0),MATCH('Relocation Components'!W$4,'Pop and Housing Units'!$J$4:$Q$4,0))*HLOOKUP(W$4,$V$1:$AA$2,2,FALSE)*'Number of Hazard Events'!D111*HLOOKUP(W$4,Assumptions!$B$2:$H$3,2,FALSE)</f>
        <v>6140868337.9113884</v>
      </c>
      <c r="X111" s="10">
        <f>HLOOKUP(X$5,$AC$1:$AF$3,2,FALSE)*INDEX('Pop and Housing Units'!$J$4:$Q$115,MATCH('Relocation Components'!$B111,'Pop and Housing Units'!$Q$4:$Q$115,0),MATCH('Relocation Components'!X$4,'Pop and Housing Units'!$J$4:$Q$4,0))*HLOOKUP(X$4,$V$1:$AA$2,2,FALSE)*'Number of Hazard Events'!E111*HLOOKUP(X$4,Assumptions!$B$2:$H$3,2,FALSE)</f>
        <v>0</v>
      </c>
      <c r="Y111" s="10">
        <f>HLOOKUP(Y$5,$AC$1:$AF$3,2,FALSE)*INDEX('Pop and Housing Units'!$J$4:$Q$115,MATCH('Relocation Components'!$B111,'Pop and Housing Units'!$Q$4:$Q$115,0),MATCH('Relocation Components'!Y$4,'Pop and Housing Units'!$J$4:$Q$4,0))*HLOOKUP(Y$4,$V$1:$AA$2,2,FALSE)*'Number of Hazard Events'!F111*HLOOKUP(Y$4,Assumptions!$B$2:$H$3,2,FALSE)</f>
        <v>20670092373.108582</v>
      </c>
      <c r="Z111" s="10">
        <f>HLOOKUP(Z$5,$AC$1:$AF$3,2,FALSE)*INDEX('Pop and Housing Units'!$J$4:$Q$115,MATCH('Relocation Components'!$B111,'Pop and Housing Units'!$Q$4:$Q$115,0),MATCH('Relocation Components'!Z$4,'Pop and Housing Units'!$J$4:$Q$4,0))*HLOOKUP(Z$4,$V$1:$AA$2,2,FALSE)*'Number of Hazard Events'!G111*HLOOKUP(Z$4,Assumptions!$B$2:$H$3,2,FALSE)</f>
        <v>6000893685.9297104</v>
      </c>
      <c r="AA111" s="10">
        <f>HLOOKUP(AA$5,$AC$1:$AF$3,2,FALSE)*INDEX('Pop and Housing Units'!$J$4:$Q$115,MATCH('Relocation Components'!$B111,'Pop and Housing Units'!$Q$4:$Q$115,0),MATCH('Relocation Components'!AA$4,'Pop and Housing Units'!$J$4:$Q$4,0))*HLOOKUP(AA$4,$V$1:$AA$2,2,FALSE)*'Number of Hazard Events'!H111*HLOOKUP(AA$4,Assumptions!$B$2:$H$3,2,FALSE)</f>
        <v>0</v>
      </c>
      <c r="AB111" s="10">
        <f>HLOOKUP(AB$5,$AC$1:$AF$3,2,FALSE)*INDEX('Pop and Housing Units'!$J$4:$Q$115,MATCH('Relocation Components'!$B111,'Pop and Housing Units'!$Q$4:$Q$115,0),MATCH('Relocation Components'!AB$4,'Pop and Housing Units'!$J$4:$Q$4,0))*HLOOKUP(AB$4,$V$1:$AA$2,2,FALSE)*'Number of Hazard Events'!I111*HLOOKUP(AB$4,Assumptions!$B$2:$H$3,2,FALSE)</f>
        <v>50414222565.919167</v>
      </c>
      <c r="AC111" s="10">
        <f>HLOOKUP(AC$5,$AC$1:$AF$3,2,FALSE)*INDEX('Pop and Housing Units'!$J$4:$Q$115,MATCH('Relocation Components'!$B111,'Pop and Housing Units'!$Q$4:$Q$115,0),MATCH('Relocation Components'!AC$4,'Pop and Housing Units'!$J$4:$Q$4,0))*HLOOKUP(AC$4,$V$1:$AA$2,2,FALSE)*'Number of Hazard Events'!J111*HLOOKUP(AC$4,Assumptions!$B$2:$H$3,2,FALSE)</f>
        <v>10392960986.938757</v>
      </c>
      <c r="AD111" s="10">
        <f>HLOOKUP(AD$5,$AC$1:$AF$3,2,FALSE)*INDEX('Pop and Housing Units'!$J$4:$Q$115,MATCH('Relocation Components'!$B111,'Pop and Housing Units'!$Q$4:$Q$115,0),MATCH('Relocation Components'!AD$4,'Pop and Housing Units'!$J$4:$Q$4,0))*HLOOKUP(AD$4,$V$1:$AA$2,2,FALSE)*'Number of Hazard Events'!K111*HLOOKUP(AD$4,Assumptions!$B$2:$H$3,2,FALSE)</f>
        <v>0</v>
      </c>
      <c r="AE111" s="10">
        <f>HLOOKUP(AE$5,$AC$1:$AF$3,2,FALSE)*INDEX('Pop and Housing Units'!$J$4:$Q$115,MATCH('Relocation Components'!$B111,'Pop and Housing Units'!$Q$4:$Q$115,0),MATCH('Relocation Components'!AE$4,'Pop and Housing Units'!$J$4:$Q$4,0))*HLOOKUP(AE$4,$V$1:$AA$2,2,FALSE)*'Number of Hazard Events'!L111*HLOOKUP(AE$4,Assumptions!$B$2:$H$3,2,FALSE)</f>
        <v>115270753.76106955</v>
      </c>
      <c r="AF111" s="10">
        <f>HLOOKUP(AF$5,$AC$1:$AF$3,2,FALSE)*INDEX('Pop and Housing Units'!$J$4:$Q$115,MATCH('Relocation Components'!$B111,'Pop and Housing Units'!$Q$4:$Q$115,0),MATCH('Relocation Components'!AF$4,'Pop and Housing Units'!$J$4:$Q$4,0))*HLOOKUP(AF$4,$V$1:$AA$2,2,FALSE)*'Number of Hazard Events'!M111*HLOOKUP(AF$4,Assumptions!$B$2:$H$3,2,FALSE)</f>
        <v>39776965.906485148</v>
      </c>
      <c r="AG111" s="10">
        <f>HLOOKUP(AG$5,$AC$1:$AF$3,2,FALSE)*INDEX('Pop and Housing Units'!$J$4:$Q$115,MATCH('Relocation Components'!$B111,'Pop and Housing Units'!$Q$4:$Q$115,0),MATCH('Relocation Components'!AG$4,'Pop and Housing Units'!$J$4:$Q$4,0))*HLOOKUP(AG$4,$V$1:$AA$2,2,FALSE)*'Number of Hazard Events'!N111*HLOOKUP(AG$4,Assumptions!$B$2:$H$3,2,FALSE)</f>
        <v>0</v>
      </c>
      <c r="AH111" s="10">
        <f>HLOOKUP(AH$5,$AC$1:$AF$3,2,FALSE)*INDEX('Pop and Housing Units'!$J$4:$Q$115,MATCH('Relocation Components'!$B111,'Pop and Housing Units'!$Q$4:$Q$115,0),MATCH('Relocation Components'!AH$4,'Pop and Housing Units'!$J$4:$Q$4,0))*HLOOKUP(AH$4,$V$1:$AA$2,2,FALSE)*'Number of Hazard Events'!O111*HLOOKUP(AH$4,Assumptions!$B$2:$H$3,2,FALSE)</f>
        <v>120414119.90086241</v>
      </c>
      <c r="AI111" s="10">
        <f>HLOOKUP(AI$5,$AC$1:$AF$3,2,FALSE)*INDEX('Pop and Housing Units'!$J$4:$Q$115,MATCH('Relocation Components'!$B111,'Pop and Housing Units'!$Q$4:$Q$115,0),MATCH('Relocation Components'!AI$4,'Pop and Housing Units'!$J$4:$Q$4,0))*HLOOKUP(AI$4,$V$1:$AA$2,2,FALSE)*'Number of Hazard Events'!P111*HLOOKUP(AI$4,Assumptions!$B$2:$H$3,2,FALSE)</f>
        <v>43272565.830594182</v>
      </c>
      <c r="AJ111" s="10">
        <f>HLOOKUP(AJ$5,$AC$1:$AF$3,2,FALSE)*INDEX('Pop and Housing Units'!$J$4:$Q$115,MATCH('Relocation Components'!$B111,'Pop and Housing Units'!$Q$4:$Q$115,0),MATCH('Relocation Components'!AJ$4,'Pop and Housing Units'!$J$4:$Q$4,0))*HLOOKUP(AJ$4,$V$1:$AA$2,2,FALSE)*'Number of Hazard Events'!Q111*HLOOKUP(AJ$4,Assumptions!$B$2:$H$3,2,FALSE)</f>
        <v>0</v>
      </c>
      <c r="AK111" s="10">
        <f>HLOOKUP(AK$5,$AC$1:$AF$3,2,FALSE)*INDEX('Pop and Housing Units'!$J$4:$Q$115,MATCH('Relocation Components'!$B111,'Pop and Housing Units'!$Q$4:$Q$115,0),MATCH('Relocation Components'!AK$4,'Pop and Housing Units'!$J$4:$Q$4,0))*HLOOKUP(AK$4,$V$1:$AA$2,2,FALSE)*'Number of Hazard Events'!R111*HLOOKUP(AK$4,Assumptions!$B$2:$H$3,2,FALSE)</f>
        <v>28126810.538485561</v>
      </c>
      <c r="AL111" s="10">
        <f>HLOOKUP(AL$5,$AC$1:$AF$3,2,FALSE)*INDEX('Pop and Housing Units'!$J$4:$Q$115,MATCH('Relocation Components'!$B111,'Pop and Housing Units'!$Q$4:$Q$115,0),MATCH('Relocation Components'!AL$4,'Pop and Housing Units'!$J$4:$Q$4,0))*HLOOKUP(AL$4,$V$1:$AA$2,2,FALSE)*'Number of Hazard Events'!S111*HLOOKUP(AL$4,Assumptions!$B$2:$H$3,2,FALSE)</f>
        <v>7922630.4029870322</v>
      </c>
      <c r="AM111" s="10">
        <f>HLOOKUP(AM$5,$AC$1:$AF$3,2,FALSE)*INDEX('Pop and Housing Units'!$J$4:$Q$115,MATCH('Relocation Components'!$B111,'Pop and Housing Units'!$Q$4:$Q$115,0),MATCH('Relocation Components'!AM$4,'Pop and Housing Units'!$J$4:$Q$4,0))*HLOOKUP(AM$4,$V$1:$AA$2,2,FALSE)*'Number of Hazard Events'!T111*HLOOKUP(AM$4,Assumptions!$B$2:$H$3,2,FALSE)</f>
        <v>0</v>
      </c>
      <c r="AN111" s="21">
        <f t="shared" si="123"/>
        <v>113259366116.97902</v>
      </c>
      <c r="AO111" s="21">
        <f t="shared" si="124"/>
        <v>8678494944.3739262</v>
      </c>
      <c r="AP111" s="21">
        <f t="shared" si="125"/>
        <v>2763390752.0601249</v>
      </c>
      <c r="AQ111" s="21">
        <f t="shared" si="126"/>
        <v>0</v>
      </c>
      <c r="AR111" s="21">
        <f t="shared" si="127"/>
        <v>9301541567.8988628</v>
      </c>
      <c r="AS111" s="21">
        <f t="shared" si="128"/>
        <v>2700402158.6683698</v>
      </c>
      <c r="AT111" s="21">
        <f t="shared" si="129"/>
        <v>0</v>
      </c>
      <c r="AU111" s="21">
        <f t="shared" si="130"/>
        <v>22686400154.663624</v>
      </c>
      <c r="AV111" s="21">
        <f t="shared" si="131"/>
        <v>4676832444.1224403</v>
      </c>
      <c r="AW111" s="21">
        <f t="shared" si="132"/>
        <v>0</v>
      </c>
      <c r="AX111" s="21">
        <f t="shared" si="133"/>
        <v>51871839.192481302</v>
      </c>
      <c r="AY111" s="21">
        <f t="shared" si="134"/>
        <v>17899634.657918315</v>
      </c>
      <c r="AZ111" s="21">
        <f t="shared" si="135"/>
        <v>0</v>
      </c>
      <c r="BA111" s="21">
        <f t="shared" si="136"/>
        <v>54186353.955388084</v>
      </c>
      <c r="BB111" s="21">
        <f t="shared" si="137"/>
        <v>19472654.623767383</v>
      </c>
      <c r="BC111" s="21">
        <f t="shared" si="138"/>
        <v>0</v>
      </c>
      <c r="BD111" s="21">
        <f t="shared" si="139"/>
        <v>12657064.742318502</v>
      </c>
      <c r="BE111" s="21">
        <f t="shared" si="140"/>
        <v>3565183.6813441645</v>
      </c>
      <c r="BF111" s="21">
        <f t="shared" si="141"/>
        <v>0</v>
      </c>
      <c r="BG111" s="21">
        <f t="shared" si="142"/>
        <v>50966714752.640572</v>
      </c>
      <c r="BI111" s="21">
        <f t="shared" si="143"/>
        <v>27981856848.576992</v>
      </c>
      <c r="BJ111" s="21">
        <f t="shared" si="144"/>
        <v>8907044590.3134155</v>
      </c>
      <c r="BK111" s="21">
        <f t="shared" si="145"/>
        <v>583297.72381892975</v>
      </c>
      <c r="BL111" s="21">
        <f t="shared" si="146"/>
        <v>30145215658.094589</v>
      </c>
      <c r="BM111" s="21">
        <f t="shared" si="147"/>
        <v>8706746623.7433128</v>
      </c>
      <c r="BN111" s="21">
        <f t="shared" si="148"/>
        <v>1121323.5255740744</v>
      </c>
      <c r="BO111" s="21">
        <f t="shared" si="149"/>
        <v>73129010565.498596</v>
      </c>
      <c r="BP111" s="21">
        <f t="shared" si="150"/>
        <v>15071758320.427197</v>
      </c>
      <c r="BQ111" s="21">
        <f t="shared" si="151"/>
        <v>749968.05032432405</v>
      </c>
      <c r="BR111" s="21">
        <f t="shared" si="152"/>
        <v>184889515.26223835</v>
      </c>
      <c r="BS111" s="21">
        <f t="shared" si="153"/>
        <v>58338575.778573409</v>
      </c>
      <c r="BT111" s="21">
        <f t="shared" si="154"/>
        <v>242930.34143039118</v>
      </c>
      <c r="BU111" s="21">
        <f t="shared" si="155"/>
        <v>214326465.78200051</v>
      </c>
      <c r="BV111" s="21">
        <f t="shared" si="156"/>
        <v>63314340.678655356</v>
      </c>
      <c r="BW111" s="21">
        <f t="shared" si="157"/>
        <v>236286.4644642857</v>
      </c>
      <c r="BX111" s="21">
        <f t="shared" si="158"/>
        <v>43045926.552429058</v>
      </c>
      <c r="BY111" s="21">
        <f t="shared" si="159"/>
        <v>11765254.927731195</v>
      </c>
      <c r="BZ111" s="21">
        <f t="shared" si="160"/>
        <v>152376.87588203384</v>
      </c>
    </row>
    <row r="112" spans="1:78">
      <c r="A112">
        <f t="shared" si="122"/>
        <v>0.02</v>
      </c>
      <c r="B112" s="18">
        <f t="shared" si="121"/>
        <v>2126</v>
      </c>
      <c r="C112" s="21">
        <f>IF(MOD($B112,10)=0,VLOOKUP($B112,'[1]R1 Analysis'!$B$45:$X$58,23,FALSE),(VLOOKUP(CEILING($B112,10),$B$6:$R$116,COLUMN()-1,FALSE)-VLOOKUP(FLOOR($B112,10),$B$6:$R$116,COLUMN()-1,FALSE))/10+C111)</f>
        <v>17728388.382635571</v>
      </c>
      <c r="D112" s="21">
        <f>IF(MOD($B112,10)=0,VLOOKUP($B112,'[1]R1 Analysis'!$B$45:$X$58,15,FALSE),(VLOOKUP(CEILING($B112,10),$B$6:$R$116,COLUMN()-1,FALSE)-VLOOKUP(FLOOR($B112,10),$B$6:$R$116,COLUMN()-1,FALSE))/10+D111)</f>
        <v>2771283.769895446</v>
      </c>
      <c r="E112" s="21">
        <f>IF(MOD($B112,10)=0,VLOOKUP($B112,'[1]R1 Analysis'!$B$45:$X$58,22,FALSE),(VLOOKUP(CEILING($B112,10),$B$6:$R$116,COLUMN()-1,FALSE)-VLOOKUP(FLOOR($B112,10),$B$6:$R$116,COLUMN()-1,FALSE))/10+E111)</f>
        <v>580328.42054320953</v>
      </c>
      <c r="F112" s="21">
        <f>IF(MOD($B112,10)=0,VLOOKUP($B112,'[1]R2 Analysis'!$B$45:$X$58,8,FALSE),(VLOOKUP(CEILING($B112,10),$B$6:$R$116,COLUMN()-1,FALSE)-VLOOKUP(FLOOR($B112,10),$B$6:$R$116,COLUMN()-1,FALSE))/10+F111)</f>
        <v>172688861.05371422</v>
      </c>
      <c r="G112" s="21">
        <f>IF(MOD($B112,10)=0,VLOOKUP($B112,'[1]R2 Analysis'!$B$45:$X$58,15,FALSE),(VLOOKUP(CEILING($B112,10),$B$6:$R$116,COLUMN()-1,FALSE)-VLOOKUP(FLOOR($B112,10),$B$6:$R$116,COLUMN()-1,FALSE))/10+G111)</f>
        <v>5422942.9620000012</v>
      </c>
      <c r="H112" s="21">
        <f>IF(MOD($B112,10)=0,VLOOKUP($B112,'[1]R2 Analysis'!$B$45:$X$58,22,FALSE),(VLOOKUP(CEILING($B112,10),$B$6:$R$116,COLUMN()-1,FALSE)-VLOOKUP(FLOOR($B112,10),$B$6:$R$116,COLUMN()-1,FALSE))/10+H111)</f>
        <v>1115611.9799296299</v>
      </c>
      <c r="I112" s="21">
        <f>IF(MOD($B112,10)=0,VLOOKUP($B112,'[1]R3 Analysis'!$B$45:$X$58,8,FALSE),(VLOOKUP(CEILING($B112,10),$B$6:$R$116,COLUMN()-1,FALSE)-VLOOKUP(FLOOR($B112,10),$B$6:$R$116,COLUMN()-1,FALSE))/10+I111)</f>
        <v>28243391.469858062</v>
      </c>
      <c r="J112" s="21">
        <f>IF(MOD($B112,10)=0,VLOOKUP($B112,'[1]R3 Analysis'!$B$45:$X$58,15,FALSE),(VLOOKUP(CEILING($B112,10),$B$6:$R$116,COLUMN()-1,FALSE)-VLOOKUP(FLOOR($B112,10),$B$6:$R$116,COLUMN()-1,FALSE))/10+J111)</f>
        <v>1954882.2744000005</v>
      </c>
      <c r="K112" s="21">
        <f>IF(MOD($B112,10)=0,VLOOKUP($B112,'[1]R3 Analysis'!$B$45:$X$58,22,FALSE),(VLOOKUP(CEILING($B112,10),$B$6:$R$116,COLUMN()-1,FALSE)-VLOOKUP(FLOOR($B112,10),$B$6:$R$116,COLUMN()-1,FALSE))/10+K111)</f>
        <v>746146.08892612578</v>
      </c>
      <c r="L112" s="21">
        <f>IF(MOD($B112,10)=0,VLOOKUP($B112,'[1]R4 Analysis'!$B$45:$X$58,8,FALSE),(VLOOKUP(CEILING($B112,10),$B$6:$R$116,COLUMN()-1,FALSE)-VLOOKUP(FLOOR($B112,10),$B$6:$R$116,COLUMN()-1,FALSE))/10+L111)</f>
        <v>17655912.450694241</v>
      </c>
      <c r="M112" s="21">
        <f>IF(MOD($B112,10)=0,VLOOKUP($B112,'[1]R4 Analysis'!$B$45:$X$58,15,FALSE),(VLOOKUP(CEILING($B112,10),$B$6:$R$116,COLUMN()-1,FALSE)-VLOOKUP(FLOOR($B112,10),$B$6:$R$116,COLUMN()-1,FALSE))/10+M111)</f>
        <v>658609.67729696934</v>
      </c>
      <c r="N112" s="21">
        <f>IF(MOD($B112,10)=0,VLOOKUP($B112,'[1]R4 Analysis'!$B$45:$X$58,22,FALSE),(VLOOKUP(CEILING($B112,10),$B$6:$R$116,COLUMN()-1,FALSE)-VLOOKUP(FLOOR($B112,10),$B$6:$R$116,COLUMN()-1,FALSE))/10+N111)</f>
        <v>241692.52592429472</v>
      </c>
      <c r="O112" s="21">
        <f>IF(MOD($B112,10)=0,VLOOKUP($B112,'[1]R5 Analysis'!$B$45:$X$58,8,FALSE),(VLOOKUP(CEILING($B112,10),$B$6:$R$116,COLUMN()-1,FALSE)-VLOOKUP(FLOOR($B112,10),$B$6:$R$116,COLUMN()-1,FALSE))/10+O111)</f>
        <v>39513411.36695002</v>
      </c>
      <c r="P112" s="21">
        <f>IF(MOD($B112,10)=0,VLOOKUP($B112,'[1]R5 Analysis'!$B$45:$X$58,15,FALSE),(VLOOKUP(CEILING($B112,10),$B$6:$R$116,COLUMN()-1,FALSE)-VLOOKUP(FLOOR($B112,10),$B$6:$R$116,COLUMN()-1,FALSE))/10+P111)</f>
        <v>566207.09145655169</v>
      </c>
      <c r="Q112" s="21">
        <f>IF(MOD($B112,10)=0,VLOOKUP($B112,'[1]R5 Analysis'!$B$45:$X$58,22,FALSE),(VLOOKUP(CEILING($B112,10),$B$6:$R$116,COLUMN()-1,FALSE)-VLOOKUP(FLOOR($B112,10),$B$6:$R$116,COLUMN()-1,FALSE))/10+Q111)</f>
        <v>235080.61799693876</v>
      </c>
      <c r="R112" s="21">
        <f>IF(MOD($B112,10)=0,VLOOKUP($B112,'[1]R6 Analysis'!$B$45:$X$58,8,FALSE),(VLOOKUP(CEILING($B112,10),$B$6:$R$116,COLUMN()-1,FALSE)-VLOOKUP(FLOOR($B112,10),$B$6:$R$116,COLUMN()-1,FALSE))/10+R111)</f>
        <v>2250208.07125</v>
      </c>
      <c r="S112" s="21">
        <f>IF(MOD($B112,10)=0,VLOOKUP($B112,'[1]R6 Analysis'!$B$45:$X$58,15,FALSE),(VLOOKUP(CEILING($B112,10),$B$6:$T$116,COLUMN()-1,FALSE)-VLOOKUP(FLOOR($B112,10),$B$6:$T$116,COLUMN()-1,FALSE))/10+S111)</f>
        <v>275996.91336000001</v>
      </c>
      <c r="T112" s="21">
        <f>IF(MOD($B112,10)=0,VLOOKUP($B112,'[1]R6 Analysis'!$B$45:$X$58,22,FALSE),(VLOOKUP(CEILING($B112,10),$B$6:$T$116,COLUMN()-1,FALSE)-VLOOKUP(FLOOR($B112,10),$B$6:$T$116,COLUMN()-1,FALSE))/10+T111)</f>
        <v>151599.29025437281</v>
      </c>
      <c r="U112" s="21">
        <f t="shared" si="120"/>
        <v>292800554.4070856</v>
      </c>
      <c r="V112" s="10">
        <f>HLOOKUP(V$5,$AC$1:$AF$3,2,FALSE)*INDEX('Pop and Housing Units'!$J$4:$Q$115,MATCH('Relocation Components'!$B112,'Pop and Housing Units'!$Q$4:$Q$115,0),MATCH('Relocation Components'!V$4,'Pop and Housing Units'!$J$4:$Q$4,0))*HLOOKUP(V$4,$V$1:$AA$2,2,FALSE)*'Number of Hazard Events'!C112*HLOOKUP(V$4,Assumptions!$B$2:$H$3,2,FALSE)</f>
        <v>20126243616.690067</v>
      </c>
      <c r="W112" s="10">
        <f>HLOOKUP(W$5,$AC$1:$AF$3,2,FALSE)*INDEX('Pop and Housing Units'!$J$4:$Q$115,MATCH('Relocation Components'!$B112,'Pop and Housing Units'!$Q$4:$Q$115,0),MATCH('Relocation Components'!W$4,'Pop and Housing Units'!$J$4:$Q$4,0))*HLOOKUP(W$4,$V$1:$AA$2,2,FALSE)*'Number of Hazard Events'!D112*HLOOKUP(W$4,Assumptions!$B$2:$H$3,2,FALSE)</f>
        <v>6407789235.1047163</v>
      </c>
      <c r="X112" s="10">
        <f>HLOOKUP(X$5,$AC$1:$AF$3,2,FALSE)*INDEX('Pop and Housing Units'!$J$4:$Q$115,MATCH('Relocation Components'!$B112,'Pop and Housing Units'!$Q$4:$Q$115,0),MATCH('Relocation Components'!X$4,'Pop and Housing Units'!$J$4:$Q$4,0))*HLOOKUP(X$4,$V$1:$AA$2,2,FALSE)*'Number of Hazard Events'!E112*HLOOKUP(X$4,Assumptions!$B$2:$H$3,2,FALSE)</f>
        <v>0</v>
      </c>
      <c r="Y112" s="10">
        <f>HLOOKUP(Y$5,$AC$1:$AF$3,2,FALSE)*INDEX('Pop and Housing Units'!$J$4:$Q$115,MATCH('Relocation Components'!$B112,'Pop and Housing Units'!$Q$4:$Q$115,0),MATCH('Relocation Components'!Y$4,'Pop and Housing Units'!$J$4:$Q$4,0))*HLOOKUP(Y$4,$V$1:$AA$2,2,FALSE)*'Number of Hazard Events'!F112*HLOOKUP(Y$4,Assumptions!$B$2:$H$3,2,FALSE)</f>
        <v>21558312422.176521</v>
      </c>
      <c r="Z112" s="10">
        <f>HLOOKUP(Z$5,$AC$1:$AF$3,2,FALSE)*INDEX('Pop and Housing Units'!$J$4:$Q$115,MATCH('Relocation Components'!$B112,'Pop and Housing Units'!$Q$4:$Q$115,0),MATCH('Relocation Components'!Z$4,'Pop and Housing Units'!$J$4:$Q$4,0))*HLOOKUP(Z$4,$V$1:$AA$2,2,FALSE)*'Number of Hazard Events'!G112*HLOOKUP(Z$4,Assumptions!$B$2:$H$3,2,FALSE)</f>
        <v>6258991799.9421291</v>
      </c>
      <c r="AA112" s="10">
        <f>HLOOKUP(AA$5,$AC$1:$AF$3,2,FALSE)*INDEX('Pop and Housing Units'!$J$4:$Q$115,MATCH('Relocation Components'!$B112,'Pop and Housing Units'!$Q$4:$Q$115,0),MATCH('Relocation Components'!AA$4,'Pop and Housing Units'!$J$4:$Q$4,0))*HLOOKUP(AA$4,$V$1:$AA$2,2,FALSE)*'Number of Hazard Events'!H112*HLOOKUP(AA$4,Assumptions!$B$2:$H$3,2,FALSE)</f>
        <v>0</v>
      </c>
      <c r="AB112" s="10">
        <f>HLOOKUP(AB$5,$AC$1:$AF$3,2,FALSE)*INDEX('Pop and Housing Units'!$J$4:$Q$115,MATCH('Relocation Components'!$B112,'Pop and Housing Units'!$Q$4:$Q$115,0),MATCH('Relocation Components'!AB$4,'Pop and Housing Units'!$J$4:$Q$4,0))*HLOOKUP(AB$4,$V$1:$AA$2,2,FALSE)*'Number of Hazard Events'!I112*HLOOKUP(AB$4,Assumptions!$B$2:$H$3,2,FALSE)</f>
        <v>52605529103.491013</v>
      </c>
      <c r="AC112" s="10">
        <f>HLOOKUP(AC$5,$AC$1:$AF$3,2,FALSE)*INDEX('Pop and Housing Units'!$J$4:$Q$115,MATCH('Relocation Components'!$B112,'Pop and Housing Units'!$Q$4:$Q$115,0),MATCH('Relocation Components'!AC$4,'Pop and Housing Units'!$J$4:$Q$4,0))*HLOOKUP(AC$4,$V$1:$AA$2,2,FALSE)*'Number of Hazard Events'!J112*HLOOKUP(AC$4,Assumptions!$B$2:$H$3,2,FALSE)</f>
        <v>10844654005.65428</v>
      </c>
      <c r="AD112" s="10">
        <f>HLOOKUP(AD$5,$AC$1:$AF$3,2,FALSE)*INDEX('Pop and Housing Units'!$J$4:$Q$115,MATCH('Relocation Components'!$B112,'Pop and Housing Units'!$Q$4:$Q$115,0),MATCH('Relocation Components'!AD$4,'Pop and Housing Units'!$J$4:$Q$4,0))*HLOOKUP(AD$4,$V$1:$AA$2,2,FALSE)*'Number of Hazard Events'!K112*HLOOKUP(AD$4,Assumptions!$B$2:$H$3,2,FALSE)</f>
        <v>0</v>
      </c>
      <c r="AE112" s="10">
        <f>HLOOKUP(AE$5,$AC$1:$AF$3,2,FALSE)*INDEX('Pop and Housing Units'!$J$4:$Q$115,MATCH('Relocation Components'!$B112,'Pop and Housing Units'!$Q$4:$Q$115,0),MATCH('Relocation Components'!AE$4,'Pop and Housing Units'!$J$4:$Q$4,0))*HLOOKUP(AE$4,$V$1:$AA$2,2,FALSE)*'Number of Hazard Events'!L112*HLOOKUP(AE$4,Assumptions!$B$2:$H$3,2,FALSE)</f>
        <v>115199005.35168795</v>
      </c>
      <c r="AF112" s="10">
        <f>HLOOKUP(AF$5,$AC$1:$AF$3,2,FALSE)*INDEX('Pop and Housing Units'!$J$4:$Q$115,MATCH('Relocation Components'!$B112,'Pop and Housing Units'!$Q$4:$Q$115,0),MATCH('Relocation Components'!AF$4,'Pop and Housing Units'!$J$4:$Q$4,0))*HLOOKUP(AF$4,$V$1:$AA$2,2,FALSE)*'Number of Hazard Events'!M112*HLOOKUP(AF$4,Assumptions!$B$2:$H$3,2,FALSE)</f>
        <v>39753970.376382843</v>
      </c>
      <c r="AG112" s="10">
        <f>HLOOKUP(AG$5,$AC$1:$AF$3,2,FALSE)*INDEX('Pop and Housing Units'!$J$4:$Q$115,MATCH('Relocation Components'!$B112,'Pop and Housing Units'!$Q$4:$Q$115,0),MATCH('Relocation Components'!AG$4,'Pop and Housing Units'!$J$4:$Q$4,0))*HLOOKUP(AG$4,$V$1:$AA$2,2,FALSE)*'Number of Hazard Events'!N112*HLOOKUP(AG$4,Assumptions!$B$2:$H$3,2,FALSE)</f>
        <v>0</v>
      </c>
      <c r="AH112" s="10">
        <f>HLOOKUP(AH$5,$AC$1:$AF$3,2,FALSE)*INDEX('Pop and Housing Units'!$J$4:$Q$115,MATCH('Relocation Components'!$B112,'Pop and Housing Units'!$Q$4:$Q$115,0),MATCH('Relocation Components'!AH$4,'Pop and Housing Units'!$J$4:$Q$4,0))*HLOOKUP(AH$4,$V$1:$AA$2,2,FALSE)*'Number of Hazard Events'!O112*HLOOKUP(AH$4,Assumptions!$B$2:$H$3,2,FALSE)</f>
        <v>120341091.9147663</v>
      </c>
      <c r="AI112" s="10">
        <f>HLOOKUP(AI$5,$AC$1:$AF$3,2,FALSE)*INDEX('Pop and Housing Units'!$J$4:$Q$115,MATCH('Relocation Components'!$B112,'Pop and Housing Units'!$Q$4:$Q$115,0),MATCH('Relocation Components'!AI$4,'Pop and Housing Units'!$J$4:$Q$4,0))*HLOOKUP(AI$4,$V$1:$AA$2,2,FALSE)*'Number of Hazard Events'!P112*HLOOKUP(AI$4,Assumptions!$B$2:$H$3,2,FALSE)</f>
        <v>43256431.491891429</v>
      </c>
      <c r="AJ112" s="10">
        <f>HLOOKUP(AJ$5,$AC$1:$AF$3,2,FALSE)*INDEX('Pop and Housing Units'!$J$4:$Q$115,MATCH('Relocation Components'!$B112,'Pop and Housing Units'!$Q$4:$Q$115,0),MATCH('Relocation Components'!AJ$4,'Pop and Housing Units'!$J$4:$Q$4,0))*HLOOKUP(AJ$4,$V$1:$AA$2,2,FALSE)*'Number of Hazard Events'!Q112*HLOOKUP(AJ$4,Assumptions!$B$2:$H$3,2,FALSE)</f>
        <v>0</v>
      </c>
      <c r="AK112" s="10">
        <f>HLOOKUP(AK$5,$AC$1:$AF$3,2,FALSE)*INDEX('Pop and Housing Units'!$J$4:$Q$115,MATCH('Relocation Components'!$B112,'Pop and Housing Units'!$Q$4:$Q$115,0),MATCH('Relocation Components'!AK$4,'Pop and Housing Units'!$J$4:$Q$4,0))*HLOOKUP(AK$4,$V$1:$AA$2,2,FALSE)*'Number of Hazard Events'!R112*HLOOKUP(AK$4,Assumptions!$B$2:$H$3,2,FALSE)</f>
        <v>28259141.537965722</v>
      </c>
      <c r="AL112" s="10">
        <f>HLOOKUP(AL$5,$AC$1:$AF$3,2,FALSE)*INDEX('Pop and Housing Units'!$J$4:$Q$115,MATCH('Relocation Components'!$B112,'Pop and Housing Units'!$Q$4:$Q$115,0),MATCH('Relocation Components'!AL$4,'Pop and Housing Units'!$J$4:$Q$4,0))*HLOOKUP(AL$4,$V$1:$AA$2,2,FALSE)*'Number of Hazard Events'!S112*HLOOKUP(AL$4,Assumptions!$B$2:$H$3,2,FALSE)</f>
        <v>7960153.9742732896</v>
      </c>
      <c r="AM112" s="10">
        <f>HLOOKUP(AM$5,$AC$1:$AF$3,2,FALSE)*INDEX('Pop and Housing Units'!$J$4:$Q$115,MATCH('Relocation Components'!$B112,'Pop and Housing Units'!$Q$4:$Q$115,0),MATCH('Relocation Components'!AM$4,'Pop and Housing Units'!$J$4:$Q$4,0))*HLOOKUP(AM$4,$V$1:$AA$2,2,FALSE)*'Number of Hazard Events'!T112*HLOOKUP(AM$4,Assumptions!$B$2:$H$3,2,FALSE)</f>
        <v>0</v>
      </c>
      <c r="AN112" s="21">
        <f t="shared" si="123"/>
        <v>118156289977.7057</v>
      </c>
      <c r="AO112" s="21">
        <f t="shared" si="124"/>
        <v>9056809627.5105305</v>
      </c>
      <c r="AP112" s="21">
        <f t="shared" si="125"/>
        <v>2883505155.7971225</v>
      </c>
      <c r="AQ112" s="21">
        <f t="shared" si="126"/>
        <v>0</v>
      </c>
      <c r="AR112" s="21">
        <f t="shared" si="127"/>
        <v>9701240589.979435</v>
      </c>
      <c r="AS112" s="21">
        <f t="shared" si="128"/>
        <v>2816546309.973958</v>
      </c>
      <c r="AT112" s="21">
        <f t="shared" si="129"/>
        <v>0</v>
      </c>
      <c r="AU112" s="21">
        <f t="shared" si="130"/>
        <v>23672488096.570957</v>
      </c>
      <c r="AV112" s="21">
        <f t="shared" si="131"/>
        <v>4880094302.544426</v>
      </c>
      <c r="AW112" s="21">
        <f t="shared" si="132"/>
        <v>0</v>
      </c>
      <c r="AX112" s="21">
        <f t="shared" si="133"/>
        <v>51839552.408259578</v>
      </c>
      <c r="AY112" s="21">
        <f t="shared" si="134"/>
        <v>17889286.669372279</v>
      </c>
      <c r="AZ112" s="21">
        <f t="shared" si="135"/>
        <v>0</v>
      </c>
      <c r="BA112" s="21">
        <f t="shared" si="136"/>
        <v>54153491.361644834</v>
      </c>
      <c r="BB112" s="21">
        <f t="shared" si="137"/>
        <v>19465394.171351142</v>
      </c>
      <c r="BC112" s="21">
        <f t="shared" si="138"/>
        <v>0</v>
      </c>
      <c r="BD112" s="21">
        <f t="shared" si="139"/>
        <v>12716613.692084575</v>
      </c>
      <c r="BE112" s="21">
        <f t="shared" si="140"/>
        <v>3582069.2884229803</v>
      </c>
      <c r="BF112" s="21">
        <f t="shared" si="141"/>
        <v>0</v>
      </c>
      <c r="BG112" s="21">
        <f t="shared" si="142"/>
        <v>53170330489.96756</v>
      </c>
      <c r="BI112" s="21">
        <f t="shared" si="143"/>
        <v>29200781632.583237</v>
      </c>
      <c r="BJ112" s="21">
        <f t="shared" si="144"/>
        <v>9294065674.6717339</v>
      </c>
      <c r="BK112" s="21">
        <f t="shared" si="145"/>
        <v>580328.42054320953</v>
      </c>
      <c r="BL112" s="21">
        <f t="shared" si="146"/>
        <v>31432241873.209671</v>
      </c>
      <c r="BM112" s="21">
        <f t="shared" si="147"/>
        <v>9080961052.878088</v>
      </c>
      <c r="BN112" s="21">
        <f t="shared" si="148"/>
        <v>1115611.9799296299</v>
      </c>
      <c r="BO112" s="21">
        <f t="shared" si="149"/>
        <v>76306260591.53183</v>
      </c>
      <c r="BP112" s="21">
        <f t="shared" si="150"/>
        <v>15726703190.473106</v>
      </c>
      <c r="BQ112" s="21">
        <f t="shared" si="151"/>
        <v>746146.08892612578</v>
      </c>
      <c r="BR112" s="21">
        <f t="shared" si="152"/>
        <v>184694470.21064177</v>
      </c>
      <c r="BS112" s="21">
        <f t="shared" si="153"/>
        <v>58301866.723052084</v>
      </c>
      <c r="BT112" s="21">
        <f t="shared" si="154"/>
        <v>241692.52592429472</v>
      </c>
      <c r="BU112" s="21">
        <f t="shared" si="155"/>
        <v>214007994.64336115</v>
      </c>
      <c r="BV112" s="21">
        <f t="shared" si="156"/>
        <v>63288032.754699126</v>
      </c>
      <c r="BW112" s="21">
        <f t="shared" si="157"/>
        <v>235080.61799693876</v>
      </c>
      <c r="BX112" s="21">
        <f t="shared" si="158"/>
        <v>43225963.301300295</v>
      </c>
      <c r="BY112" s="21">
        <f t="shared" si="159"/>
        <v>11818220.17605627</v>
      </c>
      <c r="BZ112" s="21">
        <f t="shared" si="160"/>
        <v>151599.29025437281</v>
      </c>
    </row>
    <row r="113" spans="1:78">
      <c r="A113">
        <f t="shared" si="122"/>
        <v>0.02</v>
      </c>
      <c r="B113" s="18">
        <f t="shared" si="121"/>
        <v>2127</v>
      </c>
      <c r="C113" s="21">
        <f>IF(MOD($B113,10)=0,VLOOKUP($B113,'[1]R1 Analysis'!$B$45:$X$58,23,FALSE),(VLOOKUP(CEILING($B113,10),$B$6:$R$116,COLUMN()-1,FALSE)-VLOOKUP(FLOOR($B113,10),$B$6:$R$116,COLUMN()-1,FALSE))/10+C112)</f>
        <v>17639193.393149786</v>
      </c>
      <c r="D113" s="21">
        <f>IF(MOD($B113,10)=0,VLOOKUP($B113,'[1]R1 Analysis'!$B$45:$X$58,15,FALSE),(VLOOKUP(CEILING($B113,10),$B$6:$R$116,COLUMN()-1,FALSE)-VLOOKUP(FLOOR($B113,10),$B$6:$R$116,COLUMN()-1,FALSE))/10+D112)</f>
        <v>2757067.1978884586</v>
      </c>
      <c r="E113" s="21">
        <f>IF(MOD($B113,10)=0,VLOOKUP($B113,'[1]R1 Analysis'!$B$45:$X$58,22,FALSE),(VLOOKUP(CEILING($B113,10),$B$6:$R$116,COLUMN()-1,FALSE)-VLOOKUP(FLOOR($B113,10),$B$6:$R$116,COLUMN()-1,FALSE))/10+E112)</f>
        <v>577359.11726748932</v>
      </c>
      <c r="F113" s="21">
        <f>IF(MOD($B113,10)=0,VLOOKUP($B113,'[1]R2 Analysis'!$B$45:$X$58,8,FALSE),(VLOOKUP(CEILING($B113,10),$B$6:$R$116,COLUMN()-1,FALSE)-VLOOKUP(FLOOR($B113,10),$B$6:$R$116,COLUMN()-1,FALSE))/10+F112)</f>
        <v>171796005.02028564</v>
      </c>
      <c r="G113" s="21">
        <f>IF(MOD($B113,10)=0,VLOOKUP($B113,'[1]R2 Analysis'!$B$45:$X$58,15,FALSE),(VLOOKUP(CEILING($B113,10),$B$6:$R$116,COLUMN()-1,FALSE)-VLOOKUP(FLOOR($B113,10),$B$6:$R$116,COLUMN()-1,FALSE))/10+G112)</f>
        <v>5395106.7787674433</v>
      </c>
      <c r="H113" s="21">
        <f>IF(MOD($B113,10)=0,VLOOKUP($B113,'[1]R2 Analysis'!$B$45:$X$58,22,FALSE),(VLOOKUP(CEILING($B113,10),$B$6:$R$116,COLUMN()-1,FALSE)-VLOOKUP(FLOOR($B113,10),$B$6:$R$116,COLUMN()-1,FALSE))/10+H112)</f>
        <v>1109900.4342851855</v>
      </c>
      <c r="I113" s="21">
        <f>IF(MOD($B113,10)=0,VLOOKUP($B113,'[1]R3 Analysis'!$B$45:$X$58,8,FALSE),(VLOOKUP(CEILING($B113,10),$B$6:$R$116,COLUMN()-1,FALSE)-VLOOKUP(FLOOR($B113,10),$B$6:$R$116,COLUMN()-1,FALSE))/10+I112)</f>
        <v>28098938.023909673</v>
      </c>
      <c r="J113" s="21">
        <f>IF(MOD($B113,10)=0,VLOOKUP($B113,'[1]R3 Analysis'!$B$45:$X$58,15,FALSE),(VLOOKUP(CEILING($B113,10),$B$6:$R$116,COLUMN()-1,FALSE)-VLOOKUP(FLOOR($B113,10),$B$6:$R$116,COLUMN()-1,FALSE))/10+J112)</f>
        <v>1944875.1828000005</v>
      </c>
      <c r="K113" s="21">
        <f>IF(MOD($B113,10)=0,VLOOKUP($B113,'[1]R3 Analysis'!$B$45:$X$58,22,FALSE),(VLOOKUP(CEILING($B113,10),$B$6:$R$116,COLUMN()-1,FALSE)-VLOOKUP(FLOOR($B113,10),$B$6:$R$116,COLUMN()-1,FALSE))/10+K112)</f>
        <v>742324.12752792751</v>
      </c>
      <c r="L113" s="21">
        <f>IF(MOD($B113,10)=0,VLOOKUP($B113,'[1]R4 Analysis'!$B$45:$X$58,8,FALSE),(VLOOKUP(CEILING($B113,10),$B$6:$R$116,COLUMN()-1,FALSE)-VLOOKUP(FLOOR($B113,10),$B$6:$R$116,COLUMN()-1,FALSE))/10+L112)</f>
        <v>17564902.592700973</v>
      </c>
      <c r="M113" s="21">
        <f>IF(MOD($B113,10)=0,VLOOKUP($B113,'[1]R4 Analysis'!$B$45:$X$58,15,FALSE),(VLOOKUP(CEILING($B113,10),$B$6:$R$116,COLUMN()-1,FALSE)-VLOOKUP(FLOOR($B113,10),$B$6:$R$116,COLUMN()-1,FALSE))/10+M112)</f>
        <v>655244.14042398951</v>
      </c>
      <c r="N113" s="21">
        <f>IF(MOD($B113,10)=0,VLOOKUP($B113,'[1]R4 Analysis'!$B$45:$X$58,22,FALSE),(VLOOKUP(CEILING($B113,10),$B$6:$R$116,COLUMN()-1,FALSE)-VLOOKUP(FLOOR($B113,10),$B$6:$R$116,COLUMN()-1,FALSE))/10+N112)</f>
        <v>240454.71041819826</v>
      </c>
      <c r="O113" s="21">
        <f>IF(MOD($B113,10)=0,VLOOKUP($B113,'[1]R5 Analysis'!$B$45:$X$58,8,FALSE),(VLOOKUP(CEILING($B113,10),$B$6:$R$116,COLUMN()-1,FALSE)-VLOOKUP(FLOOR($B113,10),$B$6:$R$116,COLUMN()-1,FALSE))/10+O112)</f>
        <v>39300830.808150023</v>
      </c>
      <c r="P113" s="21">
        <f>IF(MOD($B113,10)=0,VLOOKUP($B113,'[1]R5 Analysis'!$B$45:$X$58,15,FALSE),(VLOOKUP(CEILING($B113,10),$B$6:$R$116,COLUMN()-1,FALSE)-VLOOKUP(FLOOR($B113,10),$B$6:$R$116,COLUMN()-1,FALSE))/10+P112)</f>
        <v>563293.95861931029</v>
      </c>
      <c r="Q113" s="21">
        <f>IF(MOD($B113,10)=0,VLOOKUP($B113,'[1]R5 Analysis'!$B$45:$X$58,22,FALSE),(VLOOKUP(CEILING($B113,10),$B$6:$R$116,COLUMN()-1,FALSE)-VLOOKUP(FLOOR($B113,10),$B$6:$R$116,COLUMN()-1,FALSE))/10+Q112)</f>
        <v>233874.77152959182</v>
      </c>
      <c r="R113" s="21">
        <f>IF(MOD($B113,10)=0,VLOOKUP($B113,'[1]R6 Analysis'!$B$45:$X$58,8,FALSE),(VLOOKUP(CEILING($B113,10),$B$6:$R$116,COLUMN()-1,FALSE)-VLOOKUP(FLOOR($B113,10),$B$6:$R$116,COLUMN()-1,FALSE))/10+R112)</f>
        <v>2238364.870875</v>
      </c>
      <c r="S113" s="21">
        <f>IF(MOD($B113,10)=0,VLOOKUP($B113,'[1]R6 Analysis'!$B$45:$X$58,15,FALSE),(VLOOKUP(CEILING($B113,10),$B$6:$T$116,COLUMN()-1,FALSE)-VLOOKUP(FLOOR($B113,10),$B$6:$T$116,COLUMN()-1,FALSE))/10+S112)</f>
        <v>274552.98332</v>
      </c>
      <c r="T113" s="21">
        <f>IF(MOD($B113,10)=0,VLOOKUP($B113,'[1]R6 Analysis'!$B$45:$X$58,22,FALSE),(VLOOKUP(CEILING($B113,10),$B$6:$T$116,COLUMN()-1,FALSE)-VLOOKUP(FLOOR($B113,10),$B$6:$T$116,COLUMN()-1,FALSE))/10+T112)</f>
        <v>150821.70462671178</v>
      </c>
      <c r="U113" s="21">
        <f t="shared" si="120"/>
        <v>291283109.81654543</v>
      </c>
      <c r="V113" s="10">
        <f>HLOOKUP(V$5,$AC$1:$AF$3,2,FALSE)*INDEX('Pop and Housing Units'!$J$4:$Q$115,MATCH('Relocation Components'!$B113,'Pop and Housing Units'!$Q$4:$Q$115,0),MATCH('Relocation Components'!V$4,'Pop and Housing Units'!$J$4:$Q$4,0))*HLOOKUP(V$4,$V$1:$AA$2,2,FALSE)*'Number of Hazard Events'!C113*HLOOKUP(V$4,Assumptions!$B$2:$H$3,2,FALSE)</f>
        <v>21004164504.256107</v>
      </c>
      <c r="W113" s="10">
        <f>HLOOKUP(W$5,$AC$1:$AF$3,2,FALSE)*INDEX('Pop and Housing Units'!$J$4:$Q$115,MATCH('Relocation Components'!$B113,'Pop and Housing Units'!$Q$4:$Q$115,0),MATCH('Relocation Components'!W$4,'Pop and Housing Units'!$J$4:$Q$4,0))*HLOOKUP(W$4,$V$1:$AA$2,2,FALSE)*'Number of Hazard Events'!D113*HLOOKUP(W$4,Assumptions!$B$2:$H$3,2,FALSE)</f>
        <v>6686486599.1333952</v>
      </c>
      <c r="X113" s="10">
        <f>HLOOKUP(X$5,$AC$1:$AF$3,2,FALSE)*INDEX('Pop and Housing Units'!$J$4:$Q$115,MATCH('Relocation Components'!$B113,'Pop and Housing Units'!$Q$4:$Q$115,0),MATCH('Relocation Components'!X$4,'Pop and Housing Units'!$J$4:$Q$4,0))*HLOOKUP(X$4,$V$1:$AA$2,2,FALSE)*'Number of Hazard Events'!E113*HLOOKUP(X$4,Assumptions!$B$2:$H$3,2,FALSE)</f>
        <v>0</v>
      </c>
      <c r="Y113" s="10">
        <f>HLOOKUP(Y$5,$AC$1:$AF$3,2,FALSE)*INDEX('Pop and Housing Units'!$J$4:$Q$115,MATCH('Relocation Components'!$B113,'Pop and Housing Units'!$Q$4:$Q$115,0),MATCH('Relocation Components'!Y$4,'Pop and Housing Units'!$J$4:$Q$4,0))*HLOOKUP(Y$4,$V$1:$AA$2,2,FALSE)*'Number of Hazard Events'!F113*HLOOKUP(Y$4,Assumptions!$B$2:$H$3,2,FALSE)</f>
        <v>22485718305.839603</v>
      </c>
      <c r="Z113" s="10">
        <f>HLOOKUP(Z$5,$AC$1:$AF$3,2,FALSE)*INDEX('Pop and Housing Units'!$J$4:$Q$115,MATCH('Relocation Components'!$B113,'Pop and Housing Units'!$Q$4:$Q$115,0),MATCH('Relocation Components'!Z$4,'Pop and Housing Units'!$J$4:$Q$4,0))*HLOOKUP(Z$4,$V$1:$AA$2,2,FALSE)*'Number of Hazard Events'!G113*HLOOKUP(Z$4,Assumptions!$B$2:$H$3,2,FALSE)</f>
        <v>6528488741.9920158</v>
      </c>
      <c r="AA113" s="10">
        <f>HLOOKUP(AA$5,$AC$1:$AF$3,2,FALSE)*INDEX('Pop and Housing Units'!$J$4:$Q$115,MATCH('Relocation Components'!$B113,'Pop and Housing Units'!$Q$4:$Q$115,0),MATCH('Relocation Components'!AA$4,'Pop and Housing Units'!$J$4:$Q$4,0))*HLOOKUP(AA$4,$V$1:$AA$2,2,FALSE)*'Number of Hazard Events'!H113*HLOOKUP(AA$4,Assumptions!$B$2:$H$3,2,FALSE)</f>
        <v>0</v>
      </c>
      <c r="AB113" s="10">
        <f>HLOOKUP(AB$5,$AC$1:$AF$3,2,FALSE)*INDEX('Pop and Housing Units'!$J$4:$Q$115,MATCH('Relocation Components'!$B113,'Pop and Housing Units'!$Q$4:$Q$115,0),MATCH('Relocation Components'!AB$4,'Pop and Housing Units'!$J$4:$Q$4,0))*HLOOKUP(AB$4,$V$1:$AA$2,2,FALSE)*'Number of Hazard Events'!I113*HLOOKUP(AB$4,Assumptions!$B$2:$H$3,2,FALSE)</f>
        <v>54893562452.765327</v>
      </c>
      <c r="AC113" s="10">
        <f>HLOOKUP(AC$5,$AC$1:$AF$3,2,FALSE)*INDEX('Pop and Housing Units'!$J$4:$Q$115,MATCH('Relocation Components'!$B113,'Pop and Housing Units'!$Q$4:$Q$115,0),MATCH('Relocation Components'!AC$4,'Pop and Housing Units'!$J$4:$Q$4,0))*HLOOKUP(AC$4,$V$1:$AA$2,2,FALSE)*'Number of Hazard Events'!J113*HLOOKUP(AC$4,Assumptions!$B$2:$H$3,2,FALSE)</f>
        <v>11316282715.827108</v>
      </c>
      <c r="AD113" s="10">
        <f>HLOOKUP(AD$5,$AC$1:$AF$3,2,FALSE)*INDEX('Pop and Housing Units'!$J$4:$Q$115,MATCH('Relocation Components'!$B113,'Pop and Housing Units'!$Q$4:$Q$115,0),MATCH('Relocation Components'!AD$4,'Pop and Housing Units'!$J$4:$Q$4,0))*HLOOKUP(AD$4,$V$1:$AA$2,2,FALSE)*'Number of Hazard Events'!K113*HLOOKUP(AD$4,Assumptions!$B$2:$H$3,2,FALSE)</f>
        <v>0</v>
      </c>
      <c r="AE113" s="10">
        <f>HLOOKUP(AE$5,$AC$1:$AF$3,2,FALSE)*INDEX('Pop and Housing Units'!$J$4:$Q$115,MATCH('Relocation Components'!$B113,'Pop and Housing Units'!$Q$4:$Q$115,0),MATCH('Relocation Components'!AE$4,'Pop and Housing Units'!$J$4:$Q$4,0))*HLOOKUP(AE$4,$V$1:$AA$2,2,FALSE)*'Number of Hazard Events'!L113*HLOOKUP(AE$4,Assumptions!$B$2:$H$3,2,FALSE)</f>
        <v>115121902.47157247</v>
      </c>
      <c r="AF113" s="10">
        <f>HLOOKUP(AF$5,$AC$1:$AF$3,2,FALSE)*INDEX('Pop and Housing Units'!$J$4:$Q$115,MATCH('Relocation Components'!$B113,'Pop and Housing Units'!$Q$4:$Q$115,0),MATCH('Relocation Components'!AF$4,'Pop and Housing Units'!$J$4:$Q$4,0))*HLOOKUP(AF$4,$V$1:$AA$2,2,FALSE)*'Number of Hazard Events'!M113*HLOOKUP(AF$4,Assumptions!$B$2:$H$3,2,FALSE)</f>
        <v>39729143.053661034</v>
      </c>
      <c r="AG113" s="10">
        <f>HLOOKUP(AG$5,$AC$1:$AF$3,2,FALSE)*INDEX('Pop and Housing Units'!$J$4:$Q$115,MATCH('Relocation Components'!$B113,'Pop and Housing Units'!$Q$4:$Q$115,0),MATCH('Relocation Components'!AG$4,'Pop and Housing Units'!$J$4:$Q$4,0))*HLOOKUP(AG$4,$V$1:$AA$2,2,FALSE)*'Number of Hazard Events'!N113*HLOOKUP(AG$4,Assumptions!$B$2:$H$3,2,FALSE)</f>
        <v>0</v>
      </c>
      <c r="AH113" s="10">
        <f>HLOOKUP(AH$5,$AC$1:$AF$3,2,FALSE)*INDEX('Pop and Housing Units'!$J$4:$Q$115,MATCH('Relocation Components'!$B113,'Pop and Housing Units'!$Q$4:$Q$115,0),MATCH('Relocation Components'!AH$4,'Pop and Housing Units'!$J$4:$Q$4,0))*HLOOKUP(AH$4,$V$1:$AA$2,2,FALSE)*'Number of Hazard Events'!O113*HLOOKUP(AH$4,Assumptions!$B$2:$H$3,2,FALSE)</f>
        <v>120261916.48002614</v>
      </c>
      <c r="AI113" s="10">
        <f>HLOOKUP(AI$5,$AC$1:$AF$3,2,FALSE)*INDEX('Pop and Housing Units'!$J$4:$Q$115,MATCH('Relocation Components'!$B113,'Pop and Housing Units'!$Q$4:$Q$115,0),MATCH('Relocation Components'!AI$4,'Pop and Housing Units'!$J$4:$Q$4,0))*HLOOKUP(AI$4,$V$1:$AA$2,2,FALSE)*'Number of Hazard Events'!P113*HLOOKUP(AI$4,Assumptions!$B$2:$H$3,2,FALSE)</f>
        <v>43238183.967717275</v>
      </c>
      <c r="AJ113" s="10">
        <f>HLOOKUP(AJ$5,$AC$1:$AF$3,2,FALSE)*INDEX('Pop and Housing Units'!$J$4:$Q$115,MATCH('Relocation Components'!$B113,'Pop and Housing Units'!$Q$4:$Q$115,0),MATCH('Relocation Components'!AJ$4,'Pop and Housing Units'!$J$4:$Q$4,0))*HLOOKUP(AJ$4,$V$1:$AA$2,2,FALSE)*'Number of Hazard Events'!Q113*HLOOKUP(AJ$4,Assumptions!$B$2:$H$3,2,FALSE)</f>
        <v>0</v>
      </c>
      <c r="AK113" s="10">
        <f>HLOOKUP(AK$5,$AC$1:$AF$3,2,FALSE)*INDEX('Pop and Housing Units'!$J$4:$Q$115,MATCH('Relocation Components'!$B113,'Pop and Housing Units'!$Q$4:$Q$115,0),MATCH('Relocation Components'!AK$4,'Pop and Housing Units'!$J$4:$Q$4,0))*HLOOKUP(AK$4,$V$1:$AA$2,2,FALSE)*'Number of Hazard Events'!R113*HLOOKUP(AK$4,Assumptions!$B$2:$H$3,2,FALSE)</f>
        <v>28391279.549154155</v>
      </c>
      <c r="AL113" s="10">
        <f>HLOOKUP(AL$5,$AC$1:$AF$3,2,FALSE)*INDEX('Pop and Housing Units'!$J$4:$Q$115,MATCH('Relocation Components'!$B113,'Pop and Housing Units'!$Q$4:$Q$115,0),MATCH('Relocation Components'!AL$4,'Pop and Housing Units'!$J$4:$Q$4,0))*HLOOKUP(AL$4,$V$1:$AA$2,2,FALSE)*'Number of Hazard Events'!S113*HLOOKUP(AL$4,Assumptions!$B$2:$H$3,2,FALSE)</f>
        <v>7997628.165063316</v>
      </c>
      <c r="AM113" s="10">
        <f>HLOOKUP(AM$5,$AC$1:$AF$3,2,FALSE)*INDEX('Pop and Housing Units'!$J$4:$Q$115,MATCH('Relocation Components'!$B113,'Pop and Housing Units'!$Q$4:$Q$115,0),MATCH('Relocation Components'!AM$4,'Pop and Housing Units'!$J$4:$Q$4,0))*HLOOKUP(AM$4,$V$1:$AA$2,2,FALSE)*'Number of Hazard Events'!T113*HLOOKUP(AM$4,Assumptions!$B$2:$H$3,2,FALSE)</f>
        <v>0</v>
      </c>
      <c r="AN113" s="21">
        <f t="shared" si="123"/>
        <v>123269443373.50075</v>
      </c>
      <c r="AO113" s="21">
        <f t="shared" si="124"/>
        <v>9451874026.9152489</v>
      </c>
      <c r="AP113" s="21">
        <f t="shared" si="125"/>
        <v>3008918969.6100278</v>
      </c>
      <c r="AQ113" s="21">
        <f t="shared" si="126"/>
        <v>0</v>
      </c>
      <c r="AR113" s="21">
        <f t="shared" si="127"/>
        <v>10118573237.627821</v>
      </c>
      <c r="AS113" s="21">
        <f t="shared" si="128"/>
        <v>2937819933.8964071</v>
      </c>
      <c r="AT113" s="21">
        <f t="shared" si="129"/>
        <v>0</v>
      </c>
      <c r="AU113" s="21">
        <f t="shared" si="130"/>
        <v>24702103103.744396</v>
      </c>
      <c r="AV113" s="21">
        <f t="shared" si="131"/>
        <v>5092327222.1221991</v>
      </c>
      <c r="AW113" s="21">
        <f t="shared" si="132"/>
        <v>0</v>
      </c>
      <c r="AX113" s="21">
        <f t="shared" si="133"/>
        <v>51804856.112207614</v>
      </c>
      <c r="AY113" s="21">
        <f t="shared" si="134"/>
        <v>17878114.374147467</v>
      </c>
      <c r="AZ113" s="21">
        <f t="shared" si="135"/>
        <v>0</v>
      </c>
      <c r="BA113" s="21">
        <f t="shared" si="136"/>
        <v>54117862.416011766</v>
      </c>
      <c r="BB113" s="21">
        <f t="shared" si="137"/>
        <v>19457182.785472773</v>
      </c>
      <c r="BC113" s="21">
        <f t="shared" si="138"/>
        <v>0</v>
      </c>
      <c r="BD113" s="21">
        <f t="shared" si="139"/>
        <v>12776075.79711937</v>
      </c>
      <c r="BE113" s="21">
        <f t="shared" si="140"/>
        <v>3598932.6742784921</v>
      </c>
      <c r="BF113" s="21">
        <f t="shared" si="141"/>
        <v>0</v>
      </c>
      <c r="BG113" s="21">
        <f t="shared" si="142"/>
        <v>55471249518.075325</v>
      </c>
      <c r="BI113" s="21">
        <f t="shared" si="143"/>
        <v>30473677724.564507</v>
      </c>
      <c r="BJ113" s="21">
        <f t="shared" si="144"/>
        <v>9698162635.9413128</v>
      </c>
      <c r="BK113" s="21">
        <f t="shared" si="145"/>
        <v>577359.11726748932</v>
      </c>
      <c r="BL113" s="21">
        <f t="shared" si="146"/>
        <v>32776087548.487709</v>
      </c>
      <c r="BM113" s="21">
        <f t="shared" si="147"/>
        <v>9471703782.6671906</v>
      </c>
      <c r="BN113" s="21">
        <f t="shared" si="148"/>
        <v>1109900.4342851855</v>
      </c>
      <c r="BO113" s="21">
        <f t="shared" si="149"/>
        <v>79623764494.53363</v>
      </c>
      <c r="BP113" s="21">
        <f t="shared" si="150"/>
        <v>16410554813.132107</v>
      </c>
      <c r="BQ113" s="21">
        <f t="shared" si="151"/>
        <v>742324.12752792751</v>
      </c>
      <c r="BR113" s="21">
        <f t="shared" si="152"/>
        <v>184491661.17648107</v>
      </c>
      <c r="BS113" s="21">
        <f t="shared" si="153"/>
        <v>58262501.568232492</v>
      </c>
      <c r="BT113" s="21">
        <f t="shared" si="154"/>
        <v>240454.71041819826</v>
      </c>
      <c r="BU113" s="21">
        <f t="shared" si="155"/>
        <v>213680609.70418793</v>
      </c>
      <c r="BV113" s="21">
        <f t="shared" si="156"/>
        <v>63258660.711809359</v>
      </c>
      <c r="BW113" s="21">
        <f t="shared" si="157"/>
        <v>233874.77152959182</v>
      </c>
      <c r="BX113" s="21">
        <f t="shared" si="158"/>
        <v>43405720.217148528</v>
      </c>
      <c r="BY113" s="21">
        <f t="shared" si="159"/>
        <v>11871113.822661808</v>
      </c>
      <c r="BZ113" s="21">
        <f t="shared" si="160"/>
        <v>150821.70462671178</v>
      </c>
    </row>
    <row r="114" spans="1:78">
      <c r="A114">
        <f t="shared" si="122"/>
        <v>0.02</v>
      </c>
      <c r="B114" s="18">
        <f t="shared" si="121"/>
        <v>2128</v>
      </c>
      <c r="C114" s="21">
        <f>IF(MOD($B114,10)=0,VLOOKUP($B114,'[1]R1 Analysis'!$B$45:$X$58,23,FALSE),(VLOOKUP(CEILING($B114,10),$B$6:$R$116,COLUMN()-1,FALSE)-VLOOKUP(FLOOR($B114,10),$B$6:$R$116,COLUMN()-1,FALSE))/10+C113)</f>
        <v>17549998.403664</v>
      </c>
      <c r="D114" s="21">
        <f>IF(MOD($B114,10)=0,VLOOKUP($B114,'[1]R1 Analysis'!$B$45:$X$58,15,FALSE),(VLOOKUP(CEILING($B114,10),$B$6:$R$116,COLUMN()-1,FALSE)-VLOOKUP(FLOOR($B114,10),$B$6:$R$116,COLUMN()-1,FALSE))/10+D113)</f>
        <v>2742850.6258814712</v>
      </c>
      <c r="E114" s="21">
        <f>IF(MOD($B114,10)=0,VLOOKUP($B114,'[1]R1 Analysis'!$B$45:$X$58,22,FALSE),(VLOOKUP(CEILING($B114,10),$B$6:$R$116,COLUMN()-1,FALSE)-VLOOKUP(FLOOR($B114,10),$B$6:$R$116,COLUMN()-1,FALSE))/10+E113)</f>
        <v>574389.8139917691</v>
      </c>
      <c r="F114" s="21">
        <f>IF(MOD($B114,10)=0,VLOOKUP($B114,'[1]R2 Analysis'!$B$45:$X$58,8,FALSE),(VLOOKUP(CEILING($B114,10),$B$6:$R$116,COLUMN()-1,FALSE)-VLOOKUP(FLOOR($B114,10),$B$6:$R$116,COLUMN()-1,FALSE))/10+F113)</f>
        <v>170903148.98685706</v>
      </c>
      <c r="G114" s="21">
        <f>IF(MOD($B114,10)=0,VLOOKUP($B114,'[1]R2 Analysis'!$B$45:$X$58,15,FALSE),(VLOOKUP(CEILING($B114,10),$B$6:$R$116,COLUMN()-1,FALSE)-VLOOKUP(FLOOR($B114,10),$B$6:$R$116,COLUMN()-1,FALSE))/10+G113)</f>
        <v>5367270.5955348853</v>
      </c>
      <c r="H114" s="21">
        <f>IF(MOD($B114,10)=0,VLOOKUP($B114,'[1]R2 Analysis'!$B$45:$X$58,22,FALSE),(VLOOKUP(CEILING($B114,10),$B$6:$R$116,COLUMN()-1,FALSE)-VLOOKUP(FLOOR($B114,10),$B$6:$R$116,COLUMN()-1,FALSE))/10+H113)</f>
        <v>1104188.8886407411</v>
      </c>
      <c r="I114" s="21">
        <f>IF(MOD($B114,10)=0,VLOOKUP($B114,'[1]R3 Analysis'!$B$45:$X$58,8,FALSE),(VLOOKUP(CEILING($B114,10),$B$6:$R$116,COLUMN()-1,FALSE)-VLOOKUP(FLOOR($B114,10),$B$6:$R$116,COLUMN()-1,FALSE))/10+I113)</f>
        <v>27954484.577961285</v>
      </c>
      <c r="J114" s="21">
        <f>IF(MOD($B114,10)=0,VLOOKUP($B114,'[1]R3 Analysis'!$B$45:$X$58,15,FALSE),(VLOOKUP(CEILING($B114,10),$B$6:$R$116,COLUMN()-1,FALSE)-VLOOKUP(FLOOR($B114,10),$B$6:$R$116,COLUMN()-1,FALSE))/10+J113)</f>
        <v>1934868.0912000006</v>
      </c>
      <c r="K114" s="21">
        <f>IF(MOD($B114,10)=0,VLOOKUP($B114,'[1]R3 Analysis'!$B$45:$X$58,22,FALSE),(VLOOKUP(CEILING($B114,10),$B$6:$R$116,COLUMN()-1,FALSE)-VLOOKUP(FLOOR($B114,10),$B$6:$R$116,COLUMN()-1,FALSE))/10+K113)</f>
        <v>738502.16612972924</v>
      </c>
      <c r="L114" s="21">
        <f>IF(MOD($B114,10)=0,VLOOKUP($B114,'[1]R4 Analysis'!$B$45:$X$58,8,FALSE),(VLOOKUP(CEILING($B114,10),$B$6:$R$116,COLUMN()-1,FALSE)-VLOOKUP(FLOOR($B114,10),$B$6:$R$116,COLUMN()-1,FALSE))/10+L113)</f>
        <v>17473892.734707706</v>
      </c>
      <c r="M114" s="21">
        <f>IF(MOD($B114,10)=0,VLOOKUP($B114,'[1]R4 Analysis'!$B$45:$X$58,15,FALSE),(VLOOKUP(CEILING($B114,10),$B$6:$R$116,COLUMN()-1,FALSE)-VLOOKUP(FLOOR($B114,10),$B$6:$R$116,COLUMN()-1,FALSE))/10+M113)</f>
        <v>651878.60355100967</v>
      </c>
      <c r="N114" s="21">
        <f>IF(MOD($B114,10)=0,VLOOKUP($B114,'[1]R4 Analysis'!$B$45:$X$58,22,FALSE),(VLOOKUP(CEILING($B114,10),$B$6:$R$116,COLUMN()-1,FALSE)-VLOOKUP(FLOOR($B114,10),$B$6:$R$116,COLUMN()-1,FALSE))/10+N113)</f>
        <v>239216.89491210179</v>
      </c>
      <c r="O114" s="21">
        <f>IF(MOD($B114,10)=0,VLOOKUP($B114,'[1]R5 Analysis'!$B$45:$X$58,8,FALSE),(VLOOKUP(CEILING($B114,10),$B$6:$R$116,COLUMN()-1,FALSE)-VLOOKUP(FLOOR($B114,10),$B$6:$R$116,COLUMN()-1,FALSE))/10+O113)</f>
        <v>39088250.249350026</v>
      </c>
      <c r="P114" s="21">
        <f>IF(MOD($B114,10)=0,VLOOKUP($B114,'[1]R5 Analysis'!$B$45:$X$58,15,FALSE),(VLOOKUP(CEILING($B114,10),$B$6:$R$116,COLUMN()-1,FALSE)-VLOOKUP(FLOOR($B114,10),$B$6:$R$116,COLUMN()-1,FALSE))/10+P113)</f>
        <v>560380.82578206889</v>
      </c>
      <c r="Q114" s="21">
        <f>IF(MOD($B114,10)=0,VLOOKUP($B114,'[1]R5 Analysis'!$B$45:$X$58,22,FALSE),(VLOOKUP(CEILING($B114,10),$B$6:$R$116,COLUMN()-1,FALSE)-VLOOKUP(FLOOR($B114,10),$B$6:$R$116,COLUMN()-1,FALSE))/10+Q113)</f>
        <v>232668.92506224487</v>
      </c>
      <c r="R114" s="21">
        <f>IF(MOD($B114,10)=0,VLOOKUP($B114,'[1]R6 Analysis'!$B$45:$X$58,8,FALSE),(VLOOKUP(CEILING($B114,10),$B$6:$R$116,COLUMN()-1,FALSE)-VLOOKUP(FLOOR($B114,10),$B$6:$R$116,COLUMN()-1,FALSE))/10+R113)</f>
        <v>2226521.6705</v>
      </c>
      <c r="S114" s="21">
        <f>IF(MOD($B114,10)=0,VLOOKUP($B114,'[1]R6 Analysis'!$B$45:$X$58,15,FALSE),(VLOOKUP(CEILING($B114,10),$B$6:$T$116,COLUMN()-1,FALSE)-VLOOKUP(FLOOR($B114,10),$B$6:$T$116,COLUMN()-1,FALSE))/10+S113)</f>
        <v>273109.05327999999</v>
      </c>
      <c r="T114" s="21">
        <f>IF(MOD($B114,10)=0,VLOOKUP($B114,'[1]R6 Analysis'!$B$45:$X$58,22,FALSE),(VLOOKUP(CEILING($B114,10),$B$6:$T$116,COLUMN()-1,FALSE)-VLOOKUP(FLOOR($B114,10),$B$6:$T$116,COLUMN()-1,FALSE))/10+T113)</f>
        <v>150044.11899905076</v>
      </c>
      <c r="U114" s="21">
        <f t="shared" si="120"/>
        <v>289765665.22600514</v>
      </c>
      <c r="V114" s="10">
        <f>HLOOKUP(V$5,$AC$1:$AF$3,2,FALSE)*INDEX('Pop and Housing Units'!$J$4:$Q$115,MATCH('Relocation Components'!$B114,'Pop and Housing Units'!$Q$4:$Q$115,0),MATCH('Relocation Components'!V$4,'Pop and Housing Units'!$J$4:$Q$4,0))*HLOOKUP(V$4,$V$1:$AA$2,2,FALSE)*'Number of Hazard Events'!C114*HLOOKUP(V$4,Assumptions!$B$2:$H$3,2,FALSE)</f>
        <v>21920921691.39156</v>
      </c>
      <c r="W114" s="10">
        <f>HLOOKUP(W$5,$AC$1:$AF$3,2,FALSE)*INDEX('Pop and Housing Units'!$J$4:$Q$115,MATCH('Relocation Components'!$B114,'Pop and Housing Units'!$Q$4:$Q$115,0),MATCH('Relocation Components'!W$4,'Pop and Housing Units'!$J$4:$Q$4,0))*HLOOKUP(W$4,$V$1:$AA$2,2,FALSE)*'Number of Hazard Events'!D114*HLOOKUP(W$4,Assumptions!$B$2:$H$3,2,FALSE)</f>
        <v>6977468914.9677877</v>
      </c>
      <c r="X114" s="10">
        <f>HLOOKUP(X$5,$AC$1:$AF$3,2,FALSE)*INDEX('Pop and Housing Units'!$J$4:$Q$115,MATCH('Relocation Components'!$B114,'Pop and Housing Units'!$Q$4:$Q$115,0),MATCH('Relocation Components'!X$4,'Pop and Housing Units'!$J$4:$Q$4,0))*HLOOKUP(X$4,$V$1:$AA$2,2,FALSE)*'Number of Hazard Events'!E114*HLOOKUP(X$4,Assumptions!$B$2:$H$3,2,FALSE)</f>
        <v>0</v>
      </c>
      <c r="Y114" s="10">
        <f>HLOOKUP(Y$5,$AC$1:$AF$3,2,FALSE)*INDEX('Pop and Housing Units'!$J$4:$Q$115,MATCH('Relocation Components'!$B114,'Pop and Housing Units'!$Q$4:$Q$115,0),MATCH('Relocation Components'!Y$4,'Pop and Housing Units'!$J$4:$Q$4,0))*HLOOKUP(Y$4,$V$1:$AA$2,2,FALSE)*'Number of Hazard Events'!F114*HLOOKUP(Y$4,Assumptions!$B$2:$H$3,2,FALSE)</f>
        <v>23453999277.373344</v>
      </c>
      <c r="Z114" s="10">
        <f>HLOOKUP(Z$5,$AC$1:$AF$3,2,FALSE)*INDEX('Pop and Housing Units'!$J$4:$Q$115,MATCH('Relocation Components'!$B114,'Pop and Housing Units'!$Q$4:$Q$115,0),MATCH('Relocation Components'!Z$4,'Pop and Housing Units'!$J$4:$Q$4,0))*HLOOKUP(Z$4,$V$1:$AA$2,2,FALSE)*'Number of Hazard Events'!G114*HLOOKUP(Z$4,Assumptions!$B$2:$H$3,2,FALSE)</f>
        <v>6809876618.7038565</v>
      </c>
      <c r="AA114" s="10">
        <f>HLOOKUP(AA$5,$AC$1:$AF$3,2,FALSE)*INDEX('Pop and Housing Units'!$J$4:$Q$115,MATCH('Relocation Components'!$B114,'Pop and Housing Units'!$Q$4:$Q$115,0),MATCH('Relocation Components'!AA$4,'Pop and Housing Units'!$J$4:$Q$4,0))*HLOOKUP(AA$4,$V$1:$AA$2,2,FALSE)*'Number of Hazard Events'!H114*HLOOKUP(AA$4,Assumptions!$B$2:$H$3,2,FALSE)</f>
        <v>0</v>
      </c>
      <c r="AB114" s="10">
        <f>HLOOKUP(AB$5,$AC$1:$AF$3,2,FALSE)*INDEX('Pop and Housing Units'!$J$4:$Q$115,MATCH('Relocation Components'!$B114,'Pop and Housing Units'!$Q$4:$Q$115,0),MATCH('Relocation Components'!AB$4,'Pop and Housing Units'!$J$4:$Q$4,0))*HLOOKUP(AB$4,$V$1:$AA$2,2,FALSE)*'Number of Hazard Events'!I114*HLOOKUP(AB$4,Assumptions!$B$2:$H$3,2,FALSE)</f>
        <v>57282501834.44841</v>
      </c>
      <c r="AC114" s="10">
        <f>HLOOKUP(AC$5,$AC$1:$AF$3,2,FALSE)*INDEX('Pop and Housing Units'!$J$4:$Q$115,MATCH('Relocation Components'!$B114,'Pop and Housing Units'!$Q$4:$Q$115,0),MATCH('Relocation Components'!AC$4,'Pop and Housing Units'!$J$4:$Q$4,0))*HLOOKUP(AC$4,$V$1:$AA$2,2,FALSE)*'Number of Hazard Events'!J114*HLOOKUP(AC$4,Assumptions!$B$2:$H$3,2,FALSE)</f>
        <v>11808708319.037649</v>
      </c>
      <c r="AD114" s="10">
        <f>HLOOKUP(AD$5,$AC$1:$AF$3,2,FALSE)*INDEX('Pop and Housing Units'!$J$4:$Q$115,MATCH('Relocation Components'!$B114,'Pop and Housing Units'!$Q$4:$Q$115,0),MATCH('Relocation Components'!AD$4,'Pop and Housing Units'!$J$4:$Q$4,0))*HLOOKUP(AD$4,$V$1:$AA$2,2,FALSE)*'Number of Hazard Events'!K114*HLOOKUP(AD$4,Assumptions!$B$2:$H$3,2,FALSE)</f>
        <v>0</v>
      </c>
      <c r="AE114" s="10">
        <f>HLOOKUP(AE$5,$AC$1:$AF$3,2,FALSE)*INDEX('Pop and Housing Units'!$J$4:$Q$115,MATCH('Relocation Components'!$B114,'Pop and Housing Units'!$Q$4:$Q$115,0),MATCH('Relocation Components'!AE$4,'Pop and Housing Units'!$J$4:$Q$4,0))*HLOOKUP(AE$4,$V$1:$AA$2,2,FALSE)*'Number of Hazard Events'!L114*HLOOKUP(AE$4,Assumptions!$B$2:$H$3,2,FALSE)</f>
        <v>115039445.1207231</v>
      </c>
      <c r="AF114" s="10">
        <f>HLOOKUP(AF$5,$AC$1:$AF$3,2,FALSE)*INDEX('Pop and Housing Units'!$J$4:$Q$115,MATCH('Relocation Components'!$B114,'Pop and Housing Units'!$Q$4:$Q$115,0),MATCH('Relocation Components'!AF$4,'Pop and Housing Units'!$J$4:$Q$4,0))*HLOOKUP(AF$4,$V$1:$AA$2,2,FALSE)*'Number of Hazard Events'!M114*HLOOKUP(AF$4,Assumptions!$B$2:$H$3,2,FALSE)</f>
        <v>39702483.938319743</v>
      </c>
      <c r="AG114" s="10">
        <f>HLOOKUP(AG$5,$AC$1:$AF$3,2,FALSE)*INDEX('Pop and Housing Units'!$J$4:$Q$115,MATCH('Relocation Components'!$B114,'Pop and Housing Units'!$Q$4:$Q$115,0),MATCH('Relocation Components'!AG$4,'Pop and Housing Units'!$J$4:$Q$4,0))*HLOOKUP(AG$4,$V$1:$AA$2,2,FALSE)*'Number of Hazard Events'!N114*HLOOKUP(AG$4,Assumptions!$B$2:$H$3,2,FALSE)</f>
        <v>0</v>
      </c>
      <c r="AH114" s="10">
        <f>HLOOKUP(AH$5,$AC$1:$AF$3,2,FALSE)*INDEX('Pop and Housing Units'!$J$4:$Q$115,MATCH('Relocation Components'!$B114,'Pop and Housing Units'!$Q$4:$Q$115,0),MATCH('Relocation Components'!AH$4,'Pop and Housing Units'!$J$4:$Q$4,0))*HLOOKUP(AH$4,$V$1:$AA$2,2,FALSE)*'Number of Hazard Events'!O114*HLOOKUP(AH$4,Assumptions!$B$2:$H$3,2,FALSE)</f>
        <v>120176593.59664193</v>
      </c>
      <c r="AI114" s="10">
        <f>HLOOKUP(AI$5,$AC$1:$AF$3,2,FALSE)*INDEX('Pop and Housing Units'!$J$4:$Q$115,MATCH('Relocation Components'!$B114,'Pop and Housing Units'!$Q$4:$Q$115,0),MATCH('Relocation Components'!AI$4,'Pop and Housing Units'!$J$4:$Q$4,0))*HLOOKUP(AI$4,$V$1:$AA$2,2,FALSE)*'Number of Hazard Events'!P114*HLOOKUP(AI$4,Assumptions!$B$2:$H$3,2,FALSE)</f>
        <v>43217823.25807175</v>
      </c>
      <c r="AJ114" s="10">
        <f>HLOOKUP(AJ$5,$AC$1:$AF$3,2,FALSE)*INDEX('Pop and Housing Units'!$J$4:$Q$115,MATCH('Relocation Components'!$B114,'Pop and Housing Units'!$Q$4:$Q$115,0),MATCH('Relocation Components'!AJ$4,'Pop and Housing Units'!$J$4:$Q$4,0))*HLOOKUP(AJ$4,$V$1:$AA$2,2,FALSE)*'Number of Hazard Events'!Q114*HLOOKUP(AJ$4,Assumptions!$B$2:$H$3,2,FALSE)</f>
        <v>0</v>
      </c>
      <c r="AK114" s="10">
        <f>HLOOKUP(AK$5,$AC$1:$AF$3,2,FALSE)*INDEX('Pop and Housing Units'!$J$4:$Q$115,MATCH('Relocation Components'!$B114,'Pop and Housing Units'!$Q$4:$Q$115,0),MATCH('Relocation Components'!AK$4,'Pop and Housing Units'!$J$4:$Q$4,0))*HLOOKUP(AK$4,$V$1:$AA$2,2,FALSE)*'Number of Hazard Events'!R114*HLOOKUP(AK$4,Assumptions!$B$2:$H$3,2,FALSE)</f>
        <v>28523252.907633372</v>
      </c>
      <c r="AL114" s="10">
        <f>HLOOKUP(AL$5,$AC$1:$AF$3,2,FALSE)*INDEX('Pop and Housing Units'!$J$4:$Q$115,MATCH('Relocation Components'!$B114,'Pop and Housing Units'!$Q$4:$Q$115,0),MATCH('Relocation Components'!AL$4,'Pop and Housing Units'!$J$4:$Q$4,0))*HLOOKUP(AL$4,$V$1:$AA$2,2,FALSE)*'Number of Hazard Events'!S114*HLOOKUP(AL$4,Assumptions!$B$2:$H$3,2,FALSE)</f>
        <v>8035061.0318524633</v>
      </c>
      <c r="AM114" s="10">
        <f>HLOOKUP(AM$5,$AC$1:$AF$3,2,FALSE)*INDEX('Pop and Housing Units'!$J$4:$Q$115,MATCH('Relocation Components'!$B114,'Pop and Housing Units'!$Q$4:$Q$115,0),MATCH('Relocation Components'!AM$4,'Pop and Housing Units'!$J$4:$Q$4,0))*HLOOKUP(AM$4,$V$1:$AA$2,2,FALSE)*'Number of Hazard Events'!T114*HLOOKUP(AM$4,Assumptions!$B$2:$H$3,2,FALSE)</f>
        <v>0</v>
      </c>
      <c r="AN114" s="21">
        <f t="shared" si="123"/>
        <v>128608171315.77586</v>
      </c>
      <c r="AO114" s="21">
        <f t="shared" si="124"/>
        <v>9864414761.1262016</v>
      </c>
      <c r="AP114" s="21">
        <f t="shared" si="125"/>
        <v>3139861011.7355046</v>
      </c>
      <c r="AQ114" s="21">
        <f t="shared" si="126"/>
        <v>0</v>
      </c>
      <c r="AR114" s="21">
        <f t="shared" si="127"/>
        <v>10554299674.818005</v>
      </c>
      <c r="AS114" s="21">
        <f t="shared" si="128"/>
        <v>3064444478.4167356</v>
      </c>
      <c r="AT114" s="21">
        <f t="shared" si="129"/>
        <v>0</v>
      </c>
      <c r="AU114" s="21">
        <f t="shared" si="130"/>
        <v>25777125825.501785</v>
      </c>
      <c r="AV114" s="21">
        <f t="shared" si="131"/>
        <v>5313918743.5669422</v>
      </c>
      <c r="AW114" s="21">
        <f t="shared" si="132"/>
        <v>0</v>
      </c>
      <c r="AX114" s="21">
        <f t="shared" si="133"/>
        <v>51767750.304325394</v>
      </c>
      <c r="AY114" s="21">
        <f t="shared" si="134"/>
        <v>17866117.772243883</v>
      </c>
      <c r="AZ114" s="21">
        <f t="shared" si="135"/>
        <v>0</v>
      </c>
      <c r="BA114" s="21">
        <f t="shared" si="136"/>
        <v>54079467.118488871</v>
      </c>
      <c r="BB114" s="21">
        <f t="shared" si="137"/>
        <v>19448020.466132287</v>
      </c>
      <c r="BC114" s="21">
        <f t="shared" si="138"/>
        <v>0</v>
      </c>
      <c r="BD114" s="21">
        <f t="shared" si="139"/>
        <v>12835463.808435017</v>
      </c>
      <c r="BE114" s="21">
        <f t="shared" si="140"/>
        <v>3615777.4643336087</v>
      </c>
      <c r="BF114" s="21">
        <f t="shared" si="141"/>
        <v>0</v>
      </c>
      <c r="BG114" s="21">
        <f t="shared" si="142"/>
        <v>57873677092.099144</v>
      </c>
      <c r="BI114" s="21">
        <f t="shared" si="143"/>
        <v>31802886450.921425</v>
      </c>
      <c r="BJ114" s="21">
        <f t="shared" si="144"/>
        <v>10120072777.329174</v>
      </c>
      <c r="BK114" s="21">
        <f t="shared" si="145"/>
        <v>574389.8139917691</v>
      </c>
      <c r="BL114" s="21">
        <f t="shared" si="146"/>
        <v>34179202101.178207</v>
      </c>
      <c r="BM114" s="21">
        <f t="shared" si="147"/>
        <v>9879688367.7161274</v>
      </c>
      <c r="BN114" s="21">
        <f t="shared" si="148"/>
        <v>1104188.8886407411</v>
      </c>
      <c r="BO114" s="21">
        <f t="shared" si="149"/>
        <v>83087582144.528152</v>
      </c>
      <c r="BP114" s="21">
        <f t="shared" si="150"/>
        <v>17124561930.695791</v>
      </c>
      <c r="BQ114" s="21">
        <f t="shared" si="151"/>
        <v>738502.16612972924</v>
      </c>
      <c r="BR114" s="21">
        <f t="shared" si="152"/>
        <v>184281088.15975621</v>
      </c>
      <c r="BS114" s="21">
        <f t="shared" si="153"/>
        <v>58220480.314114638</v>
      </c>
      <c r="BT114" s="21">
        <f t="shared" si="154"/>
        <v>239216.89491210179</v>
      </c>
      <c r="BU114" s="21">
        <f t="shared" si="155"/>
        <v>213344310.96448082</v>
      </c>
      <c r="BV114" s="21">
        <f t="shared" si="156"/>
        <v>63226224.549986102</v>
      </c>
      <c r="BW114" s="21">
        <f t="shared" si="157"/>
        <v>232668.92506224487</v>
      </c>
      <c r="BX114" s="21">
        <f t="shared" si="158"/>
        <v>43585238.38656839</v>
      </c>
      <c r="BY114" s="21">
        <f t="shared" si="159"/>
        <v>11923947.549466072</v>
      </c>
      <c r="BZ114" s="21">
        <f t="shared" si="160"/>
        <v>150044.11899905076</v>
      </c>
    </row>
    <row r="115" spans="1:78">
      <c r="A115">
        <f t="shared" si="122"/>
        <v>0.02</v>
      </c>
      <c r="B115" s="18">
        <f t="shared" si="121"/>
        <v>2129</v>
      </c>
      <c r="C115" s="21">
        <f>IF(MOD($B115,10)=0,VLOOKUP($B115,'[1]R1 Analysis'!$B$45:$X$58,23,FALSE),(VLOOKUP(CEILING($B115,10),$B$6:$R$116,COLUMN()-1,FALSE)-VLOOKUP(FLOOR($B115,10),$B$6:$R$116,COLUMN()-1,FALSE))/10+C114)</f>
        <v>17460803.414178215</v>
      </c>
      <c r="D115" s="21">
        <f>IF(MOD($B115,10)=0,VLOOKUP($B115,'[1]R1 Analysis'!$B$45:$X$58,15,FALSE),(VLOOKUP(CEILING($B115,10),$B$6:$R$116,COLUMN()-1,FALSE)-VLOOKUP(FLOOR($B115,10),$B$6:$R$116,COLUMN()-1,FALSE))/10+D114)</f>
        <v>2728634.0538744838</v>
      </c>
      <c r="E115" s="21">
        <f>IF(MOD($B115,10)=0,VLOOKUP($B115,'[1]R1 Analysis'!$B$45:$X$58,22,FALSE),(VLOOKUP(CEILING($B115,10),$B$6:$R$116,COLUMN()-1,FALSE)-VLOOKUP(FLOOR($B115,10),$B$6:$R$116,COLUMN()-1,FALSE))/10+E114)</f>
        <v>571420.51071604888</v>
      </c>
      <c r="F115" s="21">
        <f>IF(MOD($B115,10)=0,VLOOKUP($B115,'[1]R2 Analysis'!$B$45:$X$58,8,FALSE),(VLOOKUP(CEILING($B115,10),$B$6:$R$116,COLUMN()-1,FALSE)-VLOOKUP(FLOOR($B115,10),$B$6:$R$116,COLUMN()-1,FALSE))/10+F114)</f>
        <v>170010292.95342848</v>
      </c>
      <c r="G115" s="21">
        <f>IF(MOD($B115,10)=0,VLOOKUP($B115,'[1]R2 Analysis'!$B$45:$X$58,15,FALSE),(VLOOKUP(CEILING($B115,10),$B$6:$R$116,COLUMN()-1,FALSE)-VLOOKUP(FLOOR($B115,10),$B$6:$R$116,COLUMN()-1,FALSE))/10+G114)</f>
        <v>5339434.4123023273</v>
      </c>
      <c r="H115" s="21">
        <f>IF(MOD($B115,10)=0,VLOOKUP($B115,'[1]R2 Analysis'!$B$45:$X$58,22,FALSE),(VLOOKUP(CEILING($B115,10),$B$6:$R$116,COLUMN()-1,FALSE)-VLOOKUP(FLOOR($B115,10),$B$6:$R$116,COLUMN()-1,FALSE))/10+H114)</f>
        <v>1098477.3429962967</v>
      </c>
      <c r="I115" s="21">
        <f>IF(MOD($B115,10)=0,VLOOKUP($B115,'[1]R3 Analysis'!$B$45:$X$58,8,FALSE),(VLOOKUP(CEILING($B115,10),$B$6:$R$116,COLUMN()-1,FALSE)-VLOOKUP(FLOOR($B115,10),$B$6:$R$116,COLUMN()-1,FALSE))/10+I114)</f>
        <v>27810031.132012896</v>
      </c>
      <c r="J115" s="21">
        <f>IF(MOD($B115,10)=0,VLOOKUP($B115,'[1]R3 Analysis'!$B$45:$X$58,15,FALSE),(VLOOKUP(CEILING($B115,10),$B$6:$R$116,COLUMN()-1,FALSE)-VLOOKUP(FLOOR($B115,10),$B$6:$R$116,COLUMN()-1,FALSE))/10+J114)</f>
        <v>1924860.9996000007</v>
      </c>
      <c r="K115" s="21">
        <f>IF(MOD($B115,10)=0,VLOOKUP($B115,'[1]R3 Analysis'!$B$45:$X$58,22,FALSE),(VLOOKUP(CEILING($B115,10),$B$6:$R$116,COLUMN()-1,FALSE)-VLOOKUP(FLOOR($B115,10),$B$6:$R$116,COLUMN()-1,FALSE))/10+K114)</f>
        <v>734680.20473153098</v>
      </c>
      <c r="L115" s="21">
        <f>IF(MOD($B115,10)=0,VLOOKUP($B115,'[1]R4 Analysis'!$B$45:$X$58,8,FALSE),(VLOOKUP(CEILING($B115,10),$B$6:$R$116,COLUMN()-1,FALSE)-VLOOKUP(FLOOR($B115,10),$B$6:$R$116,COLUMN()-1,FALSE))/10+L114)</f>
        <v>17382882.876714438</v>
      </c>
      <c r="M115" s="21">
        <f>IF(MOD($B115,10)=0,VLOOKUP($B115,'[1]R4 Analysis'!$B$45:$X$58,15,FALSE),(VLOOKUP(CEILING($B115,10),$B$6:$R$116,COLUMN()-1,FALSE)-VLOOKUP(FLOOR($B115,10),$B$6:$R$116,COLUMN()-1,FALSE))/10+M114)</f>
        <v>648513.06667802983</v>
      </c>
      <c r="N115" s="21">
        <f>IF(MOD($B115,10)=0,VLOOKUP($B115,'[1]R4 Analysis'!$B$45:$X$58,22,FALSE),(VLOOKUP(CEILING($B115,10),$B$6:$R$116,COLUMN()-1,FALSE)-VLOOKUP(FLOOR($B115,10),$B$6:$R$116,COLUMN()-1,FALSE))/10+N114)</f>
        <v>237979.07940600533</v>
      </c>
      <c r="O115" s="21">
        <f>IF(MOD($B115,10)=0,VLOOKUP($B115,'[1]R5 Analysis'!$B$45:$X$58,8,FALSE),(VLOOKUP(CEILING($B115,10),$B$6:$R$116,COLUMN()-1,FALSE)-VLOOKUP(FLOOR($B115,10),$B$6:$R$116,COLUMN()-1,FALSE))/10+O114)</f>
        <v>38875669.690550029</v>
      </c>
      <c r="P115" s="21">
        <f>IF(MOD($B115,10)=0,VLOOKUP($B115,'[1]R5 Analysis'!$B$45:$X$58,15,FALSE),(VLOOKUP(CEILING($B115,10),$B$6:$R$116,COLUMN()-1,FALSE)-VLOOKUP(FLOOR($B115,10),$B$6:$R$116,COLUMN()-1,FALSE))/10+P114)</f>
        <v>557467.69294482749</v>
      </c>
      <c r="Q115" s="21">
        <f>IF(MOD($B115,10)=0,VLOOKUP($B115,'[1]R5 Analysis'!$B$45:$X$58,22,FALSE),(VLOOKUP(CEILING($B115,10),$B$6:$R$116,COLUMN()-1,FALSE)-VLOOKUP(FLOOR($B115,10),$B$6:$R$116,COLUMN()-1,FALSE))/10+Q114)</f>
        <v>231463.07859489793</v>
      </c>
      <c r="R115" s="21">
        <f>IF(MOD($B115,10)=0,VLOOKUP($B115,'[1]R6 Analysis'!$B$45:$X$58,8,FALSE),(VLOOKUP(CEILING($B115,10),$B$6:$R$116,COLUMN()-1,FALSE)-VLOOKUP(FLOOR($B115,10),$B$6:$R$116,COLUMN()-1,FALSE))/10+R114)</f>
        <v>2214678.470125</v>
      </c>
      <c r="S115" s="21">
        <f>IF(MOD($B115,10)=0,VLOOKUP($B115,'[1]R6 Analysis'!$B$45:$X$58,15,FALSE),(VLOOKUP(CEILING($B115,10),$B$6:$T$116,COLUMN()-1,FALSE)-VLOOKUP(FLOOR($B115,10),$B$6:$T$116,COLUMN()-1,FALSE))/10+S114)</f>
        <v>271665.12323999999</v>
      </c>
      <c r="T115" s="21">
        <f>IF(MOD($B115,10)=0,VLOOKUP($B115,'[1]R6 Analysis'!$B$45:$X$58,22,FALSE),(VLOOKUP(CEILING($B115,10),$B$6:$T$116,COLUMN()-1,FALSE)-VLOOKUP(FLOOR($B115,10),$B$6:$T$116,COLUMN()-1,FALSE))/10+T114)</f>
        <v>149266.53337138973</v>
      </c>
      <c r="U115" s="21">
        <f t="shared" si="120"/>
        <v>288248220.63546485</v>
      </c>
      <c r="V115" s="10">
        <f>HLOOKUP(V$5,$AC$1:$AF$3,2,FALSE)*INDEX('Pop and Housing Units'!$J$4:$Q$115,MATCH('Relocation Components'!$B115,'Pop and Housing Units'!$Q$4:$Q$115,0),MATCH('Relocation Components'!V$4,'Pop and Housing Units'!$J$4:$Q$4,0))*HLOOKUP(V$4,$V$1:$AA$2,2,FALSE)*'Number of Hazard Events'!C115*HLOOKUP(V$4,Assumptions!$B$2:$H$3,2,FALSE)</f>
        <v>22878198534.020222</v>
      </c>
      <c r="W115" s="10">
        <f>HLOOKUP(W$5,$AC$1:$AF$3,2,FALSE)*INDEX('Pop and Housing Units'!$J$4:$Q$115,MATCH('Relocation Components'!$B115,'Pop and Housing Units'!$Q$4:$Q$115,0),MATCH('Relocation Components'!W$4,'Pop and Housing Units'!$J$4:$Q$4,0))*HLOOKUP(W$4,$V$1:$AA$2,2,FALSE)*'Number of Hazard Events'!D115*HLOOKUP(W$4,Assumptions!$B$2:$H$3,2,FALSE)</f>
        <v>7281266148.5125084</v>
      </c>
      <c r="X115" s="10">
        <f>HLOOKUP(X$5,$AC$1:$AF$3,2,FALSE)*INDEX('Pop and Housing Units'!$J$4:$Q$115,MATCH('Relocation Components'!$B115,'Pop and Housing Units'!$Q$4:$Q$115,0),MATCH('Relocation Components'!X$4,'Pop and Housing Units'!$J$4:$Q$4,0))*HLOOKUP(X$4,$V$1:$AA$2,2,FALSE)*'Number of Hazard Events'!E115*HLOOKUP(X$4,Assumptions!$B$2:$H$3,2,FALSE)</f>
        <v>0</v>
      </c>
      <c r="Y115" s="10">
        <f>HLOOKUP(Y$5,$AC$1:$AF$3,2,FALSE)*INDEX('Pop and Housing Units'!$J$4:$Q$115,MATCH('Relocation Components'!$B115,'Pop and Housing Units'!$Q$4:$Q$115,0),MATCH('Relocation Components'!Y$4,'Pop and Housing Units'!$J$4:$Q$4,0))*HLOOKUP(Y$4,$V$1:$AA$2,2,FALSE)*'Number of Hazard Events'!F115*HLOOKUP(Y$4,Assumptions!$B$2:$H$3,2,FALSE)</f>
        <v>24464915741.593739</v>
      </c>
      <c r="Z115" s="10">
        <f>HLOOKUP(Z$5,$AC$1:$AF$3,2,FALSE)*INDEX('Pop and Housing Units'!$J$4:$Q$115,MATCH('Relocation Components'!$B115,'Pop and Housing Units'!$Q$4:$Q$115,0),MATCH('Relocation Components'!Z$4,'Pop and Housing Units'!$J$4:$Q$4,0))*HLOOKUP(Z$4,$V$1:$AA$2,2,FALSE)*'Number of Hazard Events'!G115*HLOOKUP(Z$4,Assumptions!$B$2:$H$3,2,FALSE)</f>
        <v>7103668305.691679</v>
      </c>
      <c r="AA115" s="10">
        <f>HLOOKUP(AA$5,$AC$1:$AF$3,2,FALSE)*INDEX('Pop and Housing Units'!$J$4:$Q$115,MATCH('Relocation Components'!$B115,'Pop and Housing Units'!$Q$4:$Q$115,0),MATCH('Relocation Components'!AA$4,'Pop and Housing Units'!$J$4:$Q$4,0))*HLOOKUP(AA$4,$V$1:$AA$2,2,FALSE)*'Number of Hazard Events'!H115*HLOOKUP(AA$4,Assumptions!$B$2:$H$3,2,FALSE)</f>
        <v>0</v>
      </c>
      <c r="AB115" s="10">
        <f>HLOOKUP(AB$5,$AC$1:$AF$3,2,FALSE)*INDEX('Pop and Housing Units'!$J$4:$Q$115,MATCH('Relocation Components'!$B115,'Pop and Housing Units'!$Q$4:$Q$115,0),MATCH('Relocation Components'!AB$4,'Pop and Housing Units'!$J$4:$Q$4,0))*HLOOKUP(AB$4,$V$1:$AA$2,2,FALSE)*'Number of Hazard Events'!I115*HLOOKUP(AB$4,Assumptions!$B$2:$H$3,2,FALSE)</f>
        <v>59776702163.963432</v>
      </c>
      <c r="AC115" s="10">
        <f>HLOOKUP(AC$5,$AC$1:$AF$3,2,FALSE)*INDEX('Pop and Housing Units'!$J$4:$Q$115,MATCH('Relocation Components'!$B115,'Pop and Housing Units'!$Q$4:$Q$115,0),MATCH('Relocation Components'!AC$4,'Pop and Housing Units'!$J$4:$Q$4,0))*HLOOKUP(AC$4,$V$1:$AA$2,2,FALSE)*'Number of Hazard Events'!J115*HLOOKUP(AC$4,Assumptions!$B$2:$H$3,2,FALSE)</f>
        <v>12322828213.207605</v>
      </c>
      <c r="AD115" s="10">
        <f>HLOOKUP(AD$5,$AC$1:$AF$3,2,FALSE)*INDEX('Pop and Housing Units'!$J$4:$Q$115,MATCH('Relocation Components'!$B115,'Pop and Housing Units'!$Q$4:$Q$115,0),MATCH('Relocation Components'!AD$4,'Pop and Housing Units'!$J$4:$Q$4,0))*HLOOKUP(AD$4,$V$1:$AA$2,2,FALSE)*'Number of Hazard Events'!K115*HLOOKUP(AD$4,Assumptions!$B$2:$H$3,2,FALSE)</f>
        <v>0</v>
      </c>
      <c r="AE115" s="10">
        <f>HLOOKUP(AE$5,$AC$1:$AF$3,2,FALSE)*INDEX('Pop and Housing Units'!$J$4:$Q$115,MATCH('Relocation Components'!$B115,'Pop and Housing Units'!$Q$4:$Q$115,0),MATCH('Relocation Components'!AE$4,'Pop and Housing Units'!$J$4:$Q$4,0))*HLOOKUP(AE$4,$V$1:$AA$2,2,FALSE)*'Number of Hazard Events'!L115*HLOOKUP(AE$4,Assumptions!$B$2:$H$3,2,FALSE)</f>
        <v>114951633.29913981</v>
      </c>
      <c r="AF115" s="10">
        <f>HLOOKUP(AF$5,$AC$1:$AF$3,2,FALSE)*INDEX('Pop and Housing Units'!$J$4:$Q$115,MATCH('Relocation Components'!$B115,'Pop and Housing Units'!$Q$4:$Q$115,0),MATCH('Relocation Components'!AF$4,'Pop and Housing Units'!$J$4:$Q$4,0))*HLOOKUP(AF$4,$V$1:$AA$2,2,FALSE)*'Number of Hazard Events'!M115*HLOOKUP(AF$4,Assumptions!$B$2:$H$3,2,FALSE)</f>
        <v>39673993.030358955</v>
      </c>
      <c r="AG115" s="10">
        <f>HLOOKUP(AG$5,$AC$1:$AF$3,2,FALSE)*INDEX('Pop and Housing Units'!$J$4:$Q$115,MATCH('Relocation Components'!$B115,'Pop and Housing Units'!$Q$4:$Q$115,0),MATCH('Relocation Components'!AG$4,'Pop and Housing Units'!$J$4:$Q$4,0))*HLOOKUP(AG$4,$V$1:$AA$2,2,FALSE)*'Number of Hazard Events'!N115*HLOOKUP(AG$4,Assumptions!$B$2:$H$3,2,FALSE)</f>
        <v>0</v>
      </c>
      <c r="AH115" s="10">
        <f>HLOOKUP(AH$5,$AC$1:$AF$3,2,FALSE)*INDEX('Pop and Housing Units'!$J$4:$Q$115,MATCH('Relocation Components'!$B115,'Pop and Housing Units'!$Q$4:$Q$115,0),MATCH('Relocation Components'!AH$4,'Pop and Housing Units'!$J$4:$Q$4,0))*HLOOKUP(AH$4,$V$1:$AA$2,2,FALSE)*'Number of Hazard Events'!O115*HLOOKUP(AH$4,Assumptions!$B$2:$H$3,2,FALSE)</f>
        <v>120085123.26461366</v>
      </c>
      <c r="AI115" s="10">
        <f>HLOOKUP(AI$5,$AC$1:$AF$3,2,FALSE)*INDEX('Pop and Housing Units'!$J$4:$Q$115,MATCH('Relocation Components'!$B115,'Pop and Housing Units'!$Q$4:$Q$115,0),MATCH('Relocation Components'!AI$4,'Pop and Housing Units'!$J$4:$Q$4,0))*HLOOKUP(AI$4,$V$1:$AA$2,2,FALSE)*'Number of Hazard Events'!P115*HLOOKUP(AI$4,Assumptions!$B$2:$H$3,2,FALSE)</f>
        <v>43195349.36295481</v>
      </c>
      <c r="AJ115" s="10">
        <f>HLOOKUP(AJ$5,$AC$1:$AF$3,2,FALSE)*INDEX('Pop and Housing Units'!$J$4:$Q$115,MATCH('Relocation Components'!$B115,'Pop and Housing Units'!$Q$4:$Q$115,0),MATCH('Relocation Components'!AJ$4,'Pop and Housing Units'!$J$4:$Q$4,0))*HLOOKUP(AJ$4,$V$1:$AA$2,2,FALSE)*'Number of Hazard Events'!Q115*HLOOKUP(AJ$4,Assumptions!$B$2:$H$3,2,FALSE)</f>
        <v>0</v>
      </c>
      <c r="AK115" s="10">
        <f>HLOOKUP(AK$5,$AC$1:$AF$3,2,FALSE)*INDEX('Pop and Housing Units'!$J$4:$Q$115,MATCH('Relocation Components'!$B115,'Pop and Housing Units'!$Q$4:$Q$115,0),MATCH('Relocation Components'!AK$4,'Pop and Housing Units'!$J$4:$Q$4,0))*HLOOKUP(AK$4,$V$1:$AA$2,2,FALSE)*'Number of Hazard Events'!R115*HLOOKUP(AK$4,Assumptions!$B$2:$H$3,2,FALSE)</f>
        <v>28655016.812549952</v>
      </c>
      <c r="AL115" s="10">
        <f>HLOOKUP(AL$5,$AC$1:$AF$3,2,FALSE)*INDEX('Pop and Housing Units'!$J$4:$Q$115,MATCH('Relocation Components'!$B115,'Pop and Housing Units'!$Q$4:$Q$115,0),MATCH('Relocation Components'!AL$4,'Pop and Housing Units'!$J$4:$Q$4,0))*HLOOKUP(AL$4,$V$1:$AA$2,2,FALSE)*'Number of Hazard Events'!S115*HLOOKUP(AL$4,Assumptions!$B$2:$H$3,2,FALSE)</f>
        <v>8072440.0304017682</v>
      </c>
      <c r="AM115" s="10">
        <f>HLOOKUP(AM$5,$AC$1:$AF$3,2,FALSE)*INDEX('Pop and Housing Units'!$J$4:$Q$115,MATCH('Relocation Components'!$B115,'Pop and Housing Units'!$Q$4:$Q$115,0),MATCH('Relocation Components'!AM$4,'Pop and Housing Units'!$J$4:$Q$4,0))*HLOOKUP(AM$4,$V$1:$AA$2,2,FALSE)*'Number of Hazard Events'!T115*HLOOKUP(AM$4,Assumptions!$B$2:$H$3,2,FALSE)</f>
        <v>0</v>
      </c>
      <c r="AN115" s="21">
        <f t="shared" si="123"/>
        <v>134182212662.78922</v>
      </c>
      <c r="AO115" s="21">
        <f t="shared" si="124"/>
        <v>10295189340.309099</v>
      </c>
      <c r="AP115" s="21">
        <f t="shared" si="125"/>
        <v>3276569766.8306289</v>
      </c>
      <c r="AQ115" s="21">
        <f t="shared" si="126"/>
        <v>0</v>
      </c>
      <c r="AR115" s="21">
        <f t="shared" si="127"/>
        <v>11009212083.717182</v>
      </c>
      <c r="AS115" s="21">
        <f t="shared" si="128"/>
        <v>3196650737.5612555</v>
      </c>
      <c r="AT115" s="21">
        <f t="shared" si="129"/>
        <v>0</v>
      </c>
      <c r="AU115" s="21">
        <f t="shared" si="130"/>
        <v>26899515973.783546</v>
      </c>
      <c r="AV115" s="21">
        <f t="shared" si="131"/>
        <v>5545272695.9434223</v>
      </c>
      <c r="AW115" s="21">
        <f t="shared" si="132"/>
        <v>0</v>
      </c>
      <c r="AX115" s="21">
        <f t="shared" si="133"/>
        <v>51728234.984612919</v>
      </c>
      <c r="AY115" s="21">
        <f t="shared" si="134"/>
        <v>17853296.863661531</v>
      </c>
      <c r="AZ115" s="21">
        <f t="shared" si="135"/>
        <v>0</v>
      </c>
      <c r="BA115" s="21">
        <f t="shared" si="136"/>
        <v>54038305.469076149</v>
      </c>
      <c r="BB115" s="21">
        <f t="shared" si="137"/>
        <v>19437907.213329665</v>
      </c>
      <c r="BC115" s="21">
        <f t="shared" si="138"/>
        <v>0</v>
      </c>
      <c r="BD115" s="21">
        <f t="shared" si="139"/>
        <v>12894757.565647479</v>
      </c>
      <c r="BE115" s="21">
        <f t="shared" si="140"/>
        <v>3632598.0136807957</v>
      </c>
      <c r="BF115" s="21">
        <f t="shared" si="141"/>
        <v>0</v>
      </c>
      <c r="BG115" s="21">
        <f t="shared" si="142"/>
        <v>60381995698.25515</v>
      </c>
      <c r="BI115" s="21">
        <f t="shared" si="143"/>
        <v>33190848677.7435</v>
      </c>
      <c r="BJ115" s="21">
        <f t="shared" si="144"/>
        <v>10560564549.397013</v>
      </c>
      <c r="BK115" s="21">
        <f t="shared" si="145"/>
        <v>571420.51071604888</v>
      </c>
      <c r="BL115" s="21">
        <f t="shared" si="146"/>
        <v>35644138118.264351</v>
      </c>
      <c r="BM115" s="21">
        <f t="shared" si="147"/>
        <v>10305658477.665236</v>
      </c>
      <c r="BN115" s="21">
        <f t="shared" si="148"/>
        <v>1098477.3429962967</v>
      </c>
      <c r="BO115" s="21">
        <f t="shared" si="149"/>
        <v>86704028168.878998</v>
      </c>
      <c r="BP115" s="21">
        <f t="shared" si="150"/>
        <v>17870025770.150627</v>
      </c>
      <c r="BQ115" s="21">
        <f t="shared" si="151"/>
        <v>734680.20473153098</v>
      </c>
      <c r="BR115" s="21">
        <f t="shared" si="152"/>
        <v>184062751.16046718</v>
      </c>
      <c r="BS115" s="21">
        <f t="shared" si="153"/>
        <v>58175802.960698515</v>
      </c>
      <c r="BT115" s="21">
        <f t="shared" si="154"/>
        <v>237979.07940600533</v>
      </c>
      <c r="BU115" s="21">
        <f t="shared" si="155"/>
        <v>212999098.42423984</v>
      </c>
      <c r="BV115" s="21">
        <f t="shared" si="156"/>
        <v>63190724.2692293</v>
      </c>
      <c r="BW115" s="21">
        <f t="shared" si="157"/>
        <v>231463.07859489793</v>
      </c>
      <c r="BX115" s="21">
        <f t="shared" si="158"/>
        <v>43764452.848322429</v>
      </c>
      <c r="BY115" s="21">
        <f t="shared" si="159"/>
        <v>11976703.167322563</v>
      </c>
      <c r="BZ115" s="21">
        <f t="shared" si="160"/>
        <v>149266.53337138973</v>
      </c>
    </row>
    <row r="116" spans="1:78">
      <c r="A116">
        <f t="shared" si="122"/>
        <v>0.02</v>
      </c>
      <c r="B116" s="18">
        <f t="shared" si="121"/>
        <v>2130</v>
      </c>
      <c r="C116" s="21">
        <f>IF(MOD($B116,10)=0,VLOOKUP($B116,'[1]R1 Analysis'!$B$45:$X$58,23,FALSE),(VLOOKUP(CEILING($B116,10),$B$6:$R$116,COLUMN()-1,FALSE)-VLOOKUP(FLOOR($B116,10),$B$6:$R$116,COLUMN()-1,FALSE))/10+C115)</f>
        <v>17371608.424692437</v>
      </c>
      <c r="D116" s="21">
        <f>IF(MOD($B116,10)=0,VLOOKUP($B116,'[1]R1 Analysis'!$B$45:$X$58,15,FALSE),(VLOOKUP(CEILING($B116,10),$B$6:$R$116,COLUMN()-1,FALSE)-VLOOKUP(FLOOR($B116,10),$B$6:$R$116,COLUMN()-1,FALSE))/10+D115)</f>
        <v>2714417.4818674945</v>
      </c>
      <c r="E116" s="21">
        <f>IF(MOD($B116,10)=0,VLOOKUP($B116,'[1]R1 Analysis'!$B$45:$X$58,22,FALSE),(VLOOKUP(CEILING($B116,10),$B$6:$R$116,COLUMN()-1,FALSE)-VLOOKUP(FLOOR($B116,10),$B$6:$R$116,COLUMN()-1,FALSE))/10+E115)</f>
        <v>568451.20744032913</v>
      </c>
      <c r="F116" s="21">
        <f>IF(MOD($B116,10)=0,VLOOKUP($B116,'[1]R2 Analysis'!$B$45:$X$58,8,FALSE),(VLOOKUP(CEILING($B116,10),$B$6:$R$116,COLUMN()-1,FALSE)-VLOOKUP(FLOOR($B116,10),$B$6:$R$116,COLUMN()-1,FALSE))/10+F115)</f>
        <v>169117436.91999999</v>
      </c>
      <c r="G116" s="21">
        <f>IF(MOD($B116,10)=0,VLOOKUP($B116,'[1]R2 Analysis'!$B$45:$X$58,15,FALSE),(VLOOKUP(CEILING($B116,10),$B$6:$R$116,COLUMN()-1,FALSE)-VLOOKUP(FLOOR($B116,10),$B$6:$R$116,COLUMN()-1,FALSE))/10+G115)</f>
        <v>5311598.2290697685</v>
      </c>
      <c r="H116" s="21">
        <f>IF(MOD($B116,10)=0,VLOOKUP($B116,'[1]R2 Analysis'!$B$45:$X$58,22,FALSE),(VLOOKUP(CEILING($B116,10),$B$6:$R$116,COLUMN()-1,FALSE)-VLOOKUP(FLOOR($B116,10),$B$6:$R$116,COLUMN()-1,FALSE))/10+H115)</f>
        <v>1092765.7973518521</v>
      </c>
      <c r="I116" s="21">
        <f>IF(MOD($B116,10)=0,VLOOKUP($B116,'[1]R3 Analysis'!$B$45:$X$58,8,FALSE),(VLOOKUP(CEILING($B116,10),$B$6:$R$116,COLUMN()-1,FALSE)-VLOOKUP(FLOOR($B116,10),$B$6:$R$116,COLUMN()-1,FALSE))/10+I115)</f>
        <v>27665577.686064515</v>
      </c>
      <c r="J116" s="21">
        <f>IF(MOD($B116,10)=0,VLOOKUP($B116,'[1]R3 Analysis'!$B$45:$X$58,15,FALSE),(VLOOKUP(CEILING($B116,10),$B$6:$R$116,COLUMN()-1,FALSE)-VLOOKUP(FLOOR($B116,10),$B$6:$R$116,COLUMN()-1,FALSE))/10+J115)</f>
        <v>1914853.9080000001</v>
      </c>
      <c r="K116" s="21">
        <f>IF(MOD($B116,10)=0,VLOOKUP($B116,'[1]R3 Analysis'!$B$45:$X$58,22,FALSE),(VLOOKUP(CEILING($B116,10),$B$6:$R$116,COLUMN()-1,FALSE)-VLOOKUP(FLOOR($B116,10),$B$6:$R$116,COLUMN()-1,FALSE))/10+K115)</f>
        <v>730858.24333333329</v>
      </c>
      <c r="L116" s="21">
        <f>IF(MOD($B116,10)=0,VLOOKUP($B116,'[1]R4 Analysis'!$B$45:$X$58,8,FALSE),(VLOOKUP(CEILING($B116,10),$B$6:$R$116,COLUMN()-1,FALSE)-VLOOKUP(FLOOR($B116,10),$B$6:$R$116,COLUMN()-1,FALSE))/10+L115)</f>
        <v>17291873.018721152</v>
      </c>
      <c r="M116" s="21">
        <f>IF(MOD($B116,10)=0,VLOOKUP($B116,'[1]R4 Analysis'!$B$45:$X$58,15,FALSE),(VLOOKUP(CEILING($B116,10),$B$6:$R$116,COLUMN()-1,FALSE)-VLOOKUP(FLOOR($B116,10),$B$6:$R$116,COLUMN()-1,FALSE))/10+M115)</f>
        <v>645147.52980505046</v>
      </c>
      <c r="N116" s="21">
        <f>IF(MOD($B116,10)=0,VLOOKUP($B116,'[1]R4 Analysis'!$B$45:$X$58,22,FALSE),(VLOOKUP(CEILING($B116,10),$B$6:$R$116,COLUMN()-1,FALSE)-VLOOKUP(FLOOR($B116,10),$B$6:$R$116,COLUMN()-1,FALSE))/10+N115)</f>
        <v>236741.26389990901</v>
      </c>
      <c r="O116" s="21">
        <f>IF(MOD($B116,10)=0,VLOOKUP($B116,'[1]R5 Analysis'!$B$45:$X$58,8,FALSE),(VLOOKUP(CEILING($B116,10),$B$6:$R$116,COLUMN()-1,FALSE)-VLOOKUP(FLOOR($B116,10),$B$6:$R$116,COLUMN()-1,FALSE))/10+O115)</f>
        <v>38663089.131749995</v>
      </c>
      <c r="P116" s="21">
        <f>IF(MOD($B116,10)=0,VLOOKUP($B116,'[1]R5 Analysis'!$B$45:$X$58,15,FALSE),(VLOOKUP(CEILING($B116,10),$B$6:$R$116,COLUMN()-1,FALSE)-VLOOKUP(FLOOR($B116,10),$B$6:$R$116,COLUMN()-1,FALSE))/10+P115)</f>
        <v>554554.56010758621</v>
      </c>
      <c r="Q116" s="21">
        <f>IF(MOD($B116,10)=0,VLOOKUP($B116,'[1]R5 Analysis'!$B$45:$X$58,22,FALSE),(VLOOKUP(CEILING($B116,10),$B$6:$R$116,COLUMN()-1,FALSE)-VLOOKUP(FLOOR($B116,10),$B$6:$R$116,COLUMN()-1,FALSE))/10+Q115)</f>
        <v>230257.23212755105</v>
      </c>
      <c r="R116" s="21">
        <f>IF(MOD($B116,10)=0,VLOOKUP($B116,'[1]R6 Analysis'!$B$45:$X$58,8,FALSE),(VLOOKUP(CEILING($B116,10),$B$6:$R$116,COLUMN()-1,FALSE)-VLOOKUP(FLOOR($B116,10),$B$6:$R$116,COLUMN()-1,FALSE))/10+R115)</f>
        <v>2202835.26975</v>
      </c>
      <c r="S116" s="21">
        <f>IF(MOD($B116,10)=0,VLOOKUP($B116,'[1]R6 Analysis'!$B$45:$X$58,15,FALSE),(VLOOKUP(CEILING($B116,10),$B$6:$T$116,COLUMN()-1,FALSE)-VLOOKUP(FLOOR($B116,10),$B$6:$T$116,COLUMN()-1,FALSE))/10+S115)</f>
        <v>270221.19320000004</v>
      </c>
      <c r="T116" s="21">
        <f>IF(MOD($B116,10)=0,VLOOKUP($B116,'[1]R6 Analysis'!$B$45:$X$58,22,FALSE),(VLOOKUP(CEILING($B116,10),$B$6:$T$116,COLUMN()-1,FALSE)-VLOOKUP(FLOOR($B116,10),$B$6:$T$116,COLUMN()-1,FALSE))/10+T115)</f>
        <v>148488.94774372882</v>
      </c>
      <c r="U116" s="21">
        <f t="shared" si="120"/>
        <v>286730776.04492474</v>
      </c>
      <c r="V116" s="10">
        <f>HLOOKUP(V$5,$AC$1:$AF$3,2,FALSE)*INDEX('Pop and Housing Units'!$J$4:$Q$115,MATCH('Relocation Components'!$B116,'Pop and Housing Units'!$Q$4:$Q$115,0),MATCH('Relocation Components'!V$4,'Pop and Housing Units'!$J$4:$Q$4,0))*HLOOKUP(V$4,$V$1:$AA$2,2,FALSE)*'Number of Hazard Events'!C116*HLOOKUP(V$4,Assumptions!$B$2:$H$3,2,FALSE)</f>
        <v>23877749252.064365</v>
      </c>
      <c r="W116" s="10">
        <f>HLOOKUP(W$5,$AC$1:$AF$3,2,FALSE)*INDEX('Pop and Housing Units'!$J$4:$Q$115,MATCH('Relocation Components'!$B116,'Pop and Housing Units'!$Q$4:$Q$115,0),MATCH('Relocation Components'!W$4,'Pop and Housing Units'!$J$4:$Q$4,0))*HLOOKUP(W$4,$V$1:$AA$2,2,FALSE)*'Number of Hazard Events'!D116*HLOOKUP(W$4,Assumptions!$B$2:$H$3,2,FALSE)</f>
        <v>7598430428.6569262</v>
      </c>
      <c r="X116" s="10">
        <f>HLOOKUP(X$5,$AC$1:$AF$3,2,FALSE)*INDEX('Pop and Housing Units'!$J$4:$Q$115,MATCH('Relocation Components'!$B116,'Pop and Housing Units'!$Q$4:$Q$115,0),MATCH('Relocation Components'!X$4,'Pop and Housing Units'!$J$4:$Q$4,0))*HLOOKUP(X$4,$V$1:$AA$2,2,FALSE)*'Number of Hazard Events'!E116*HLOOKUP(X$4,Assumptions!$B$2:$H$3,2,FALSE)</f>
        <v>0</v>
      </c>
      <c r="Y116" s="10">
        <f>HLOOKUP(Y$5,$AC$1:$AF$3,2,FALSE)*INDEX('Pop and Housing Units'!$J$4:$Q$115,MATCH('Relocation Components'!$B116,'Pop and Housing Units'!$Q$4:$Q$115,0),MATCH('Relocation Components'!Y$4,'Pop and Housing Units'!$J$4:$Q$4,0))*HLOOKUP(Y$4,$V$1:$AA$2,2,FALSE)*'Number of Hazard Events'!F116*HLOOKUP(Y$4,Assumptions!$B$2:$H$3,2,FALSE)</f>
        <v>25520301871.588848</v>
      </c>
      <c r="Z116" s="10">
        <f>HLOOKUP(Z$5,$AC$1:$AF$3,2,FALSE)*INDEX('Pop and Housing Units'!$J$4:$Q$115,MATCH('Relocation Components'!$B116,'Pop and Housing Units'!$Q$4:$Q$115,0),MATCH('Relocation Components'!Z$4,'Pop and Housing Units'!$J$4:$Q$4,0))*HLOOKUP(Z$4,$V$1:$AA$2,2,FALSE)*'Number of Hazard Events'!G116*HLOOKUP(Z$4,Assumptions!$B$2:$H$3,2,FALSE)</f>
        <v>7410398214.265707</v>
      </c>
      <c r="AA116" s="10">
        <f>HLOOKUP(AA$5,$AC$1:$AF$3,2,FALSE)*INDEX('Pop and Housing Units'!$J$4:$Q$115,MATCH('Relocation Components'!$B116,'Pop and Housing Units'!$Q$4:$Q$115,0),MATCH('Relocation Components'!AA$4,'Pop and Housing Units'!$J$4:$Q$4,0))*HLOOKUP(AA$4,$V$1:$AA$2,2,FALSE)*'Number of Hazard Events'!H116*HLOOKUP(AA$4,Assumptions!$B$2:$H$3,2,FALSE)</f>
        <v>0</v>
      </c>
      <c r="AB116" s="10">
        <f>HLOOKUP(AB$5,$AC$1:$AF$3,2,FALSE)*INDEX('Pop and Housing Units'!$J$4:$Q$115,MATCH('Relocation Components'!$B116,'Pop and Housing Units'!$Q$4:$Q$115,0),MATCH('Relocation Components'!AB$4,'Pop and Housing Units'!$J$4:$Q$4,0))*HLOOKUP(AB$4,$V$1:$AA$2,2,FALSE)*'Number of Hazard Events'!I116*HLOOKUP(AB$4,Assumptions!$B$2:$H$3,2,FALSE)</f>
        <v>62380701434.652901</v>
      </c>
      <c r="AC116" s="10">
        <f>HLOOKUP(AC$5,$AC$1:$AF$3,2,FALSE)*INDEX('Pop and Housing Units'!$J$4:$Q$115,MATCH('Relocation Components'!$B116,'Pop and Housing Units'!$Q$4:$Q$115,0),MATCH('Relocation Components'!AC$4,'Pop and Housing Units'!$J$4:$Q$4,0))*HLOOKUP(AC$4,$V$1:$AA$2,2,FALSE)*'Number of Hazard Events'!J116*HLOOKUP(AC$4,Assumptions!$B$2:$H$3,2,FALSE)</f>
        <v>12859577513.197783</v>
      </c>
      <c r="AD116" s="10">
        <f>HLOOKUP(AD$5,$AC$1:$AF$3,2,FALSE)*INDEX('Pop and Housing Units'!$J$4:$Q$115,MATCH('Relocation Components'!$B116,'Pop and Housing Units'!$Q$4:$Q$115,0),MATCH('Relocation Components'!AD$4,'Pop and Housing Units'!$J$4:$Q$4,0))*HLOOKUP(AD$4,$V$1:$AA$2,2,FALSE)*'Number of Hazard Events'!K116*HLOOKUP(AD$4,Assumptions!$B$2:$H$3,2,FALSE)</f>
        <v>0</v>
      </c>
      <c r="AE116" s="10">
        <f>HLOOKUP(AE$5,$AC$1:$AF$3,2,FALSE)*INDEX('Pop and Housing Units'!$J$4:$Q$115,MATCH('Relocation Components'!$B116,'Pop and Housing Units'!$Q$4:$Q$115,0),MATCH('Relocation Components'!AE$4,'Pop and Housing Units'!$J$4:$Q$4,0))*HLOOKUP(AE$4,$V$1:$AA$2,2,FALSE)*'Number of Hazard Events'!L116*HLOOKUP(AE$4,Assumptions!$B$2:$H$3,2,FALSE)</f>
        <v>114858467.00682265</v>
      </c>
      <c r="AF116" s="10">
        <f>HLOOKUP(AF$5,$AC$1:$AF$3,2,FALSE)*INDEX('Pop and Housing Units'!$J$4:$Q$115,MATCH('Relocation Components'!$B116,'Pop and Housing Units'!$Q$4:$Q$115,0),MATCH('Relocation Components'!AF$4,'Pop and Housing Units'!$J$4:$Q$4,0))*HLOOKUP(AF$4,$V$1:$AA$2,2,FALSE)*'Number of Hazard Events'!M116*HLOOKUP(AF$4,Assumptions!$B$2:$H$3,2,FALSE)</f>
        <v>39643670.329778686</v>
      </c>
      <c r="AG116" s="10">
        <f>HLOOKUP(AG$5,$AC$1:$AF$3,2,FALSE)*INDEX('Pop and Housing Units'!$J$4:$Q$115,MATCH('Relocation Components'!$B116,'Pop and Housing Units'!$Q$4:$Q$115,0),MATCH('Relocation Components'!AG$4,'Pop and Housing Units'!$J$4:$Q$4,0))*HLOOKUP(AG$4,$V$1:$AA$2,2,FALSE)*'Number of Hazard Events'!N116*HLOOKUP(AG$4,Assumptions!$B$2:$H$3,2,FALSE)</f>
        <v>0</v>
      </c>
      <c r="AH116" s="10">
        <f>HLOOKUP(AH$5,$AC$1:$AF$3,2,FALSE)*INDEX('Pop and Housing Units'!$J$4:$Q$115,MATCH('Relocation Components'!$B116,'Pop and Housing Units'!$Q$4:$Q$115,0),MATCH('Relocation Components'!AH$4,'Pop and Housing Units'!$J$4:$Q$4,0))*HLOOKUP(AH$4,$V$1:$AA$2,2,FALSE)*'Number of Hazard Events'!O116*HLOOKUP(AH$4,Assumptions!$B$2:$H$3,2,FALSE)</f>
        <v>119987505.48394129</v>
      </c>
      <c r="AI116" s="10">
        <f>HLOOKUP(AI$5,$AC$1:$AF$3,2,FALSE)*INDEX('Pop and Housing Units'!$J$4:$Q$115,MATCH('Relocation Components'!$B116,'Pop and Housing Units'!$Q$4:$Q$115,0),MATCH('Relocation Components'!AI$4,'Pop and Housing Units'!$J$4:$Q$4,0))*HLOOKUP(AI$4,$V$1:$AA$2,2,FALSE)*'Number of Hazard Events'!P116*HLOOKUP(AI$4,Assumptions!$B$2:$H$3,2,FALSE)</f>
        <v>43170762.282366507</v>
      </c>
      <c r="AJ116" s="10">
        <f>HLOOKUP(AJ$5,$AC$1:$AF$3,2,FALSE)*INDEX('Pop and Housing Units'!$J$4:$Q$115,MATCH('Relocation Components'!$B116,'Pop and Housing Units'!$Q$4:$Q$115,0),MATCH('Relocation Components'!AJ$4,'Pop and Housing Units'!$J$4:$Q$4,0))*HLOOKUP(AJ$4,$V$1:$AA$2,2,FALSE)*'Number of Hazard Events'!Q116*HLOOKUP(AJ$4,Assumptions!$B$2:$H$3,2,FALSE)</f>
        <v>0</v>
      </c>
      <c r="AK116" s="10">
        <f>HLOOKUP(AK$5,$AC$1:$AF$3,2,FALSE)*INDEX('Pop and Housing Units'!$J$4:$Q$115,MATCH('Relocation Components'!$B116,'Pop and Housing Units'!$Q$4:$Q$115,0),MATCH('Relocation Components'!AK$4,'Pop and Housing Units'!$J$4:$Q$4,0))*HLOOKUP(AK$4,$V$1:$AA$2,2,FALSE)*'Number of Hazard Events'!R116*HLOOKUP(AK$4,Assumptions!$B$2:$H$3,2,FALSE)</f>
        <v>28786597.684920002</v>
      </c>
      <c r="AL116" s="10">
        <f>HLOOKUP(AL$5,$AC$1:$AF$3,2,FALSE)*INDEX('Pop and Housing Units'!$J$4:$Q$115,MATCH('Relocation Components'!$B116,'Pop and Housing Units'!$Q$4:$Q$115,0),MATCH('Relocation Components'!AL$4,'Pop and Housing Units'!$J$4:$Q$4,0))*HLOOKUP(AL$4,$V$1:$AA$2,2,FALSE)*'Number of Hazard Events'!S116*HLOOKUP(AL$4,Assumptions!$B$2:$H$3,2,FALSE)</f>
        <v>8109772.6811279999</v>
      </c>
      <c r="AM116" s="10">
        <f>HLOOKUP(AM$5,$AC$1:$AF$3,2,FALSE)*INDEX('Pop and Housing Units'!$J$4:$Q$115,MATCH('Relocation Components'!$B116,'Pop and Housing Units'!$Q$4:$Q$115,0),MATCH('Relocation Components'!AM$4,'Pop and Housing Units'!$J$4:$Q$4,0))*HLOOKUP(AM$4,$V$1:$AA$2,2,FALSE)*'Number of Hazard Events'!T116*HLOOKUP(AM$4,Assumptions!$B$2:$H$3,2,FALSE)</f>
        <v>0</v>
      </c>
      <c r="AN116" s="21">
        <f t="shared" si="123"/>
        <v>140001715489.89548</v>
      </c>
      <c r="AO116" s="21">
        <f t="shared" si="124"/>
        <v>10744987163.428965</v>
      </c>
      <c r="AP116" s="21">
        <f t="shared" si="125"/>
        <v>3419293692.895617</v>
      </c>
      <c r="AQ116" s="21">
        <f t="shared" si="126"/>
        <v>0</v>
      </c>
      <c r="AR116" s="21">
        <f t="shared" si="127"/>
        <v>11484135842.214981</v>
      </c>
      <c r="AS116" s="21">
        <f t="shared" si="128"/>
        <v>3334679196.4195681</v>
      </c>
      <c r="AT116" s="21">
        <f t="shared" si="129"/>
        <v>0</v>
      </c>
      <c r="AU116" s="21">
        <f t="shared" si="130"/>
        <v>28071315645.593807</v>
      </c>
      <c r="AV116" s="21">
        <f t="shared" si="131"/>
        <v>5786809880.939002</v>
      </c>
      <c r="AW116" s="21">
        <f t="shared" si="132"/>
        <v>0</v>
      </c>
      <c r="AX116" s="21">
        <f t="shared" si="133"/>
        <v>51686310.153070189</v>
      </c>
      <c r="AY116" s="21">
        <f t="shared" si="134"/>
        <v>17839651.648400411</v>
      </c>
      <c r="AZ116" s="21">
        <f t="shared" si="135"/>
        <v>0</v>
      </c>
      <c r="BA116" s="21">
        <f t="shared" si="136"/>
        <v>53994377.467773579</v>
      </c>
      <c r="BB116" s="21">
        <f t="shared" si="137"/>
        <v>19426843.027064927</v>
      </c>
      <c r="BC116" s="21">
        <f t="shared" si="138"/>
        <v>0</v>
      </c>
      <c r="BD116" s="21">
        <f t="shared" si="139"/>
        <v>12953968.958214002</v>
      </c>
      <c r="BE116" s="21">
        <f t="shared" si="140"/>
        <v>3649397.7065075999</v>
      </c>
      <c r="BF116" s="21">
        <f t="shared" si="141"/>
        <v>0</v>
      </c>
      <c r="BG116" s="21">
        <f t="shared" si="142"/>
        <v>63000771970.452957</v>
      </c>
      <c r="BI116" s="21">
        <f t="shared" si="143"/>
        <v>34640108023.918022</v>
      </c>
      <c r="BJ116" s="21">
        <f t="shared" si="144"/>
        <v>11020438539.03441</v>
      </c>
      <c r="BK116" s="21">
        <f t="shared" si="145"/>
        <v>568451.20744032913</v>
      </c>
      <c r="BL116" s="21">
        <f t="shared" si="146"/>
        <v>37173555150.723831</v>
      </c>
      <c r="BM116" s="21">
        <f t="shared" si="147"/>
        <v>10750389008.914347</v>
      </c>
      <c r="BN116" s="21">
        <f t="shared" si="148"/>
        <v>1092765.7973518521</v>
      </c>
      <c r="BO116" s="21">
        <f t="shared" si="149"/>
        <v>90479682657.93277</v>
      </c>
      <c r="BP116" s="21">
        <f t="shared" si="150"/>
        <v>18648302248.044785</v>
      </c>
      <c r="BQ116" s="21">
        <f t="shared" si="151"/>
        <v>730858.24333333329</v>
      </c>
      <c r="BR116" s="21">
        <f t="shared" si="152"/>
        <v>183836650.17861399</v>
      </c>
      <c r="BS116" s="21">
        <f t="shared" si="153"/>
        <v>58128469.507984146</v>
      </c>
      <c r="BT116" s="21">
        <f t="shared" si="154"/>
        <v>236741.26389990901</v>
      </c>
      <c r="BU116" s="21">
        <f t="shared" si="155"/>
        <v>212644972.08346486</v>
      </c>
      <c r="BV116" s="21">
        <f t="shared" si="156"/>
        <v>63152159.869539022</v>
      </c>
      <c r="BW116" s="21">
        <f t="shared" si="157"/>
        <v>230257.23212755105</v>
      </c>
      <c r="BX116" s="21">
        <f t="shared" si="158"/>
        <v>43943401.912884004</v>
      </c>
      <c r="BY116" s="21">
        <f t="shared" si="159"/>
        <v>12029391.580835599</v>
      </c>
      <c r="BZ116" s="21">
        <f t="shared" si="160"/>
        <v>148488.94774372882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7E30-5281-4DBD-A296-51B91278CD91}">
  <dimension ref="A1:BZ116"/>
  <sheetViews>
    <sheetView workbookViewId="0">
      <selection activeCell="D12" sqref="D12"/>
    </sheetView>
  </sheetViews>
  <sheetFormatPr defaultRowHeight="14.45"/>
  <cols>
    <col min="3" max="3" width="22.140625" customWidth="1"/>
    <col min="7" max="7" width="10" customWidth="1"/>
    <col min="20" max="20" width="10.5703125" customWidth="1"/>
    <col min="21" max="21" width="19" bestFit="1" customWidth="1"/>
    <col min="22" max="22" width="24.7109375" bestFit="1" customWidth="1"/>
    <col min="23" max="23" width="18.42578125" bestFit="1" customWidth="1"/>
    <col min="24" max="24" width="8" bestFit="1" customWidth="1"/>
    <col min="25" max="25" width="19.85546875" bestFit="1" customWidth="1"/>
    <col min="26" max="26" width="18.42578125" bestFit="1" customWidth="1"/>
    <col min="27" max="27" width="8" bestFit="1" customWidth="1"/>
    <col min="28" max="29" width="19.85546875" bestFit="1" customWidth="1"/>
    <col min="30" max="30" width="8" bestFit="1" customWidth="1"/>
    <col min="31" max="31" width="17.42578125" bestFit="1" customWidth="1"/>
    <col min="32" max="32" width="16.28515625" bestFit="1" customWidth="1"/>
    <col min="33" max="33" width="8" bestFit="1" customWidth="1"/>
    <col min="34" max="34" width="17.42578125" bestFit="1" customWidth="1"/>
    <col min="35" max="35" width="16.28515625" bestFit="1" customWidth="1"/>
    <col min="36" max="36" width="8" bestFit="1" customWidth="1"/>
    <col min="37" max="37" width="16.28515625" bestFit="1" customWidth="1"/>
    <col min="38" max="38" width="14.85546875" bestFit="1" customWidth="1"/>
    <col min="39" max="39" width="8" bestFit="1" customWidth="1"/>
    <col min="40" max="40" width="20.85546875" bestFit="1" customWidth="1"/>
    <col min="41" max="41" width="20.140625" bestFit="1" customWidth="1"/>
    <col min="59" max="59" width="16.85546875" bestFit="1" customWidth="1"/>
    <col min="61" max="62" width="16.7109375" bestFit="1" customWidth="1"/>
    <col min="63" max="63" width="13.7109375" bestFit="1" customWidth="1"/>
    <col min="64" max="65" width="16.7109375" bestFit="1" customWidth="1"/>
    <col min="66" max="66" width="13.7109375" bestFit="1" customWidth="1"/>
    <col min="67" max="67" width="17.85546875" bestFit="1" customWidth="1"/>
    <col min="68" max="68" width="16.7109375" bestFit="1" customWidth="1"/>
    <col min="69" max="69" width="13.7109375" bestFit="1" customWidth="1"/>
    <col min="70" max="70" width="14.7109375" bestFit="1" customWidth="1"/>
    <col min="71" max="71" width="13.7109375" bestFit="1" customWidth="1"/>
    <col min="72" max="72" width="12.5703125" bestFit="1" customWidth="1"/>
    <col min="73" max="73" width="15.7109375" bestFit="1" customWidth="1"/>
    <col min="74" max="74" width="13.7109375" bestFit="1" customWidth="1"/>
    <col min="75" max="75" width="12.5703125" bestFit="1" customWidth="1"/>
    <col min="76" max="76" width="14.7109375" bestFit="1" customWidth="1"/>
    <col min="77" max="77" width="13.7109375" bestFit="1" customWidth="1"/>
    <col min="78" max="78" width="12.5703125" bestFit="1" customWidth="1"/>
  </cols>
  <sheetData>
    <row r="1" spans="1:78">
      <c r="A1" s="22" t="str">
        <f>'[1]R1 Analysis'!$A$2</f>
        <v>SSP1‒ 2.6</v>
      </c>
      <c r="B1" t="s">
        <v>50</v>
      </c>
      <c r="D1" s="27" t="s">
        <v>51</v>
      </c>
      <c r="E1" s="27"/>
      <c r="F1" s="27"/>
      <c r="G1" s="27"/>
      <c r="H1" s="27"/>
      <c r="I1" s="27"/>
      <c r="J1" s="27"/>
      <c r="K1" s="27"/>
    </row>
    <row r="2" spans="1:78">
      <c r="C2" t="s">
        <v>52</v>
      </c>
      <c r="D2">
        <v>0.05</v>
      </c>
      <c r="E2" s="23" t="s">
        <v>53</v>
      </c>
      <c r="F2" s="24"/>
      <c r="G2" s="24"/>
    </row>
    <row r="3" spans="1:78">
      <c r="C3" s="13" t="s">
        <v>45</v>
      </c>
      <c r="D3" s="13"/>
      <c r="E3" s="13"/>
      <c r="V3" s="13" t="s">
        <v>46</v>
      </c>
      <c r="AO3" s="13" t="s">
        <v>48</v>
      </c>
      <c r="BI3" s="25" t="s">
        <v>49</v>
      </c>
      <c r="BJ3" s="26"/>
      <c r="BK3" s="26"/>
      <c r="BL3" s="26"/>
      <c r="BM3" s="26"/>
    </row>
    <row r="4" spans="1:78">
      <c r="C4" s="1" t="s">
        <v>30</v>
      </c>
      <c r="D4" s="1"/>
      <c r="E4" s="1"/>
      <c r="F4" s="1" t="s">
        <v>1</v>
      </c>
      <c r="G4" s="1"/>
      <c r="H4" s="1"/>
      <c r="I4" s="1" t="s">
        <v>31</v>
      </c>
      <c r="J4" s="1"/>
      <c r="K4" s="1"/>
      <c r="L4" s="1" t="s">
        <v>3</v>
      </c>
      <c r="M4" s="1"/>
      <c r="N4" s="1"/>
      <c r="O4" s="1" t="s">
        <v>32</v>
      </c>
      <c r="P4" s="1"/>
      <c r="Q4" s="1"/>
      <c r="R4" s="1" t="s">
        <v>33</v>
      </c>
      <c r="S4" s="1"/>
      <c r="T4" s="1"/>
      <c r="U4" s="14" t="s">
        <v>34</v>
      </c>
      <c r="V4" s="1" t="str">
        <f>'Pop and Housing Units'!J4</f>
        <v>Region 1</v>
      </c>
      <c r="W4" s="1" t="str">
        <f>V4</f>
        <v>Region 1</v>
      </c>
      <c r="X4" s="1" t="str">
        <f>V4</f>
        <v>Region 1</v>
      </c>
      <c r="Y4" s="1" t="s">
        <v>1</v>
      </c>
      <c r="Z4" s="1" t="str">
        <f>Y4</f>
        <v>Region 2</v>
      </c>
      <c r="AA4" s="1" t="str">
        <f>Z4</f>
        <v>Region 2</v>
      </c>
      <c r="AB4" s="1" t="s">
        <v>2</v>
      </c>
      <c r="AC4" s="1" t="str">
        <f>AB4</f>
        <v>Region 3</v>
      </c>
      <c r="AD4" s="1" t="str">
        <f>AC4</f>
        <v>Region 3</v>
      </c>
      <c r="AE4" s="1" t="s">
        <v>3</v>
      </c>
      <c r="AF4" s="1" t="str">
        <f>AE4</f>
        <v>Region 4</v>
      </c>
      <c r="AG4" s="1" t="str">
        <f>AF4</f>
        <v>Region 4</v>
      </c>
      <c r="AH4" s="1" t="s">
        <v>4</v>
      </c>
      <c r="AI4" s="1" t="str">
        <f>AH4</f>
        <v>Region 5</v>
      </c>
      <c r="AJ4" s="1" t="str">
        <f>AI4</f>
        <v>Region 5</v>
      </c>
      <c r="AK4" s="1" t="s">
        <v>5</v>
      </c>
      <c r="AL4" s="1" t="str">
        <f>AK4</f>
        <v>Region 6</v>
      </c>
      <c r="AM4" s="1" t="str">
        <f>AL4</f>
        <v>Region 6</v>
      </c>
      <c r="AN4" s="14"/>
      <c r="AO4" s="1" t="str">
        <f>V4</f>
        <v>Region 1</v>
      </c>
      <c r="AP4" s="1" t="str">
        <f>AO4</f>
        <v>Region 1</v>
      </c>
      <c r="AQ4" s="1" t="str">
        <f>AO4</f>
        <v>Region 1</v>
      </c>
      <c r="AR4" s="1" t="s">
        <v>1</v>
      </c>
      <c r="AS4" s="1" t="str">
        <f>AR4</f>
        <v>Region 2</v>
      </c>
      <c r="AT4" s="1" t="str">
        <f>AS4</f>
        <v>Region 2</v>
      </c>
      <c r="AU4" s="1" t="s">
        <v>2</v>
      </c>
      <c r="AV4" s="1" t="str">
        <f>AU4</f>
        <v>Region 3</v>
      </c>
      <c r="AW4" s="1" t="str">
        <f>AV4</f>
        <v>Region 3</v>
      </c>
      <c r="AX4" s="1" t="s">
        <v>3</v>
      </c>
      <c r="AY4" s="1" t="str">
        <f>AX4</f>
        <v>Region 4</v>
      </c>
      <c r="AZ4" s="1" t="str">
        <f>AY4</f>
        <v>Region 4</v>
      </c>
      <c r="BA4" s="1" t="s">
        <v>4</v>
      </c>
      <c r="BB4" s="1" t="str">
        <f>BA4</f>
        <v>Region 5</v>
      </c>
      <c r="BC4" s="1" t="str">
        <f>BB4</f>
        <v>Region 5</v>
      </c>
      <c r="BD4" s="1" t="s">
        <v>5</v>
      </c>
      <c r="BE4" s="1" t="str">
        <f>BD4</f>
        <v>Region 6</v>
      </c>
      <c r="BF4" s="1" t="str">
        <f>BE4</f>
        <v>Region 6</v>
      </c>
      <c r="BI4" s="1" t="str">
        <f t="shared" ref="BI4:BR5" si="0">AO4</f>
        <v>Region 1</v>
      </c>
      <c r="BJ4" s="1" t="str">
        <f t="shared" si="0"/>
        <v>Region 1</v>
      </c>
      <c r="BK4" s="1" t="str">
        <f t="shared" si="0"/>
        <v>Region 1</v>
      </c>
      <c r="BL4" s="1" t="str">
        <f t="shared" si="0"/>
        <v>Region 2</v>
      </c>
      <c r="BM4" s="1" t="str">
        <f t="shared" si="0"/>
        <v>Region 2</v>
      </c>
      <c r="BN4" s="1" t="str">
        <f t="shared" si="0"/>
        <v>Region 2</v>
      </c>
      <c r="BO4" s="1" t="str">
        <f t="shared" si="0"/>
        <v>Region 3</v>
      </c>
      <c r="BP4" s="1" t="str">
        <f t="shared" si="0"/>
        <v>Region 3</v>
      </c>
      <c r="BQ4" s="1" t="str">
        <f t="shared" si="0"/>
        <v>Region 3</v>
      </c>
      <c r="BR4" s="1" t="str">
        <f t="shared" si="0"/>
        <v>Region 4</v>
      </c>
      <c r="BS4" s="1" t="str">
        <f t="shared" ref="BS4:CB5" si="1">AY4</f>
        <v>Region 4</v>
      </c>
      <c r="BT4" s="1" t="str">
        <f t="shared" si="1"/>
        <v>Region 4</v>
      </c>
      <c r="BU4" s="1" t="str">
        <f t="shared" si="1"/>
        <v>Region 5</v>
      </c>
      <c r="BV4" s="1" t="str">
        <f t="shared" si="1"/>
        <v>Region 5</v>
      </c>
      <c r="BW4" s="1" t="str">
        <f t="shared" si="1"/>
        <v>Region 5</v>
      </c>
      <c r="BX4" s="1" t="str">
        <f t="shared" si="1"/>
        <v>Region 6</v>
      </c>
      <c r="BY4" s="1" t="str">
        <f t="shared" si="1"/>
        <v>Region 6</v>
      </c>
      <c r="BZ4" s="1" t="str">
        <f t="shared" si="1"/>
        <v>Region 6</v>
      </c>
    </row>
    <row r="5" spans="1:78">
      <c r="A5" t="s">
        <v>54</v>
      </c>
      <c r="C5" s="1" t="s">
        <v>37</v>
      </c>
      <c r="D5" s="1" t="s">
        <v>38</v>
      </c>
      <c r="E5" s="1" t="s">
        <v>39</v>
      </c>
      <c r="F5" s="1" t="s">
        <v>37</v>
      </c>
      <c r="G5" s="1" t="s">
        <v>38</v>
      </c>
      <c r="H5" s="1" t="s">
        <v>39</v>
      </c>
      <c r="I5" s="1" t="s">
        <v>37</v>
      </c>
      <c r="J5" s="1" t="s">
        <v>38</v>
      </c>
      <c r="K5" s="1" t="s">
        <v>39</v>
      </c>
      <c r="L5" s="1" t="s">
        <v>37</v>
      </c>
      <c r="M5" s="1" t="s">
        <v>38</v>
      </c>
      <c r="N5" s="1" t="s">
        <v>39</v>
      </c>
      <c r="O5" s="1" t="s">
        <v>37</v>
      </c>
      <c r="P5" s="1" t="s">
        <v>38</v>
      </c>
      <c r="Q5" s="1" t="s">
        <v>39</v>
      </c>
      <c r="R5" s="1" t="s">
        <v>37</v>
      </c>
      <c r="S5" s="1" t="s">
        <v>38</v>
      </c>
      <c r="T5" s="1" t="s">
        <v>39</v>
      </c>
      <c r="U5" s="14"/>
      <c r="V5" s="1" t="s">
        <v>37</v>
      </c>
      <c r="W5" s="1" t="s">
        <v>38</v>
      </c>
      <c r="X5" s="1" t="s">
        <v>39</v>
      </c>
      <c r="Y5" s="1" t="s">
        <v>37</v>
      </c>
      <c r="Z5" s="1" t="s">
        <v>38</v>
      </c>
      <c r="AA5" s="1" t="s">
        <v>39</v>
      </c>
      <c r="AB5" s="1" t="s">
        <v>37</v>
      </c>
      <c r="AC5" s="1" t="s">
        <v>38</v>
      </c>
      <c r="AD5" s="1" t="s">
        <v>39</v>
      </c>
      <c r="AE5" s="1" t="s">
        <v>37</v>
      </c>
      <c r="AF5" s="1" t="s">
        <v>38</v>
      </c>
      <c r="AG5" s="1" t="s">
        <v>39</v>
      </c>
      <c r="AH5" s="1" t="s">
        <v>37</v>
      </c>
      <c r="AI5" s="1" t="s">
        <v>38</v>
      </c>
      <c r="AJ5" s="1" t="s">
        <v>39</v>
      </c>
      <c r="AK5" s="1" t="s">
        <v>37</v>
      </c>
      <c r="AL5" s="1" t="s">
        <v>38</v>
      </c>
      <c r="AM5" s="1" t="s">
        <v>39</v>
      </c>
      <c r="AN5" s="14" t="s">
        <v>34</v>
      </c>
      <c r="AO5" s="1" t="s">
        <v>37</v>
      </c>
      <c r="AP5" s="1" t="s">
        <v>38</v>
      </c>
      <c r="AQ5" s="1" t="s">
        <v>39</v>
      </c>
      <c r="AR5" s="1" t="s">
        <v>37</v>
      </c>
      <c r="AS5" s="1" t="s">
        <v>38</v>
      </c>
      <c r="AT5" s="1" t="s">
        <v>39</v>
      </c>
      <c r="AU5" s="1" t="s">
        <v>37</v>
      </c>
      <c r="AV5" s="1" t="s">
        <v>38</v>
      </c>
      <c r="AW5" s="1" t="s">
        <v>39</v>
      </c>
      <c r="AX5" s="1" t="s">
        <v>37</v>
      </c>
      <c r="AY5" s="1" t="s">
        <v>38</v>
      </c>
      <c r="AZ5" s="1" t="s">
        <v>39</v>
      </c>
      <c r="BA5" s="1" t="s">
        <v>37</v>
      </c>
      <c r="BB5" s="1" t="s">
        <v>38</v>
      </c>
      <c r="BC5" s="1" t="s">
        <v>39</v>
      </c>
      <c r="BD5" s="1" t="s">
        <v>37</v>
      </c>
      <c r="BE5" s="1" t="s">
        <v>38</v>
      </c>
      <c r="BF5" s="1" t="s">
        <v>39</v>
      </c>
      <c r="BG5" s="14" t="s">
        <v>34</v>
      </c>
      <c r="BI5" s="1" t="str">
        <f t="shared" si="0"/>
        <v>Major</v>
      </c>
      <c r="BJ5" s="1" t="str">
        <f t="shared" si="0"/>
        <v>Medium</v>
      </c>
      <c r="BK5" s="1" t="str">
        <f t="shared" si="0"/>
        <v>Minor</v>
      </c>
      <c r="BL5" s="1" t="str">
        <f t="shared" si="0"/>
        <v>Major</v>
      </c>
      <c r="BM5" s="1" t="str">
        <f t="shared" si="0"/>
        <v>Medium</v>
      </c>
      <c r="BN5" s="1" t="str">
        <f t="shared" si="0"/>
        <v>Minor</v>
      </c>
      <c r="BO5" s="1" t="str">
        <f t="shared" si="0"/>
        <v>Major</v>
      </c>
      <c r="BP5" s="1" t="str">
        <f t="shared" si="0"/>
        <v>Medium</v>
      </c>
      <c r="BQ5" s="1" t="str">
        <f t="shared" si="0"/>
        <v>Minor</v>
      </c>
      <c r="BR5" s="1" t="str">
        <f t="shared" si="0"/>
        <v>Major</v>
      </c>
      <c r="BS5" s="1" t="str">
        <f t="shared" si="1"/>
        <v>Medium</v>
      </c>
      <c r="BT5" s="1" t="str">
        <f t="shared" si="1"/>
        <v>Minor</v>
      </c>
      <c r="BU5" s="1" t="str">
        <f t="shared" si="1"/>
        <v>Major</v>
      </c>
      <c r="BV5" s="1" t="str">
        <f t="shared" si="1"/>
        <v>Medium</v>
      </c>
      <c r="BW5" s="1" t="str">
        <f t="shared" si="1"/>
        <v>Minor</v>
      </c>
      <c r="BX5" s="1" t="str">
        <f t="shared" si="1"/>
        <v>Major</v>
      </c>
      <c r="BY5" s="1" t="str">
        <f t="shared" si="1"/>
        <v>Medium</v>
      </c>
      <c r="BZ5" s="1" t="str">
        <f t="shared" si="1"/>
        <v>Minor</v>
      </c>
    </row>
    <row r="6" spans="1:78">
      <c r="A6">
        <v>0</v>
      </c>
      <c r="B6" s="18">
        <f>2020</f>
        <v>2020</v>
      </c>
      <c r="C6" s="21">
        <f>'Relocation Components'!C6*(1+$D$2)^($B6-$B$6)</f>
        <v>15121913.982646152</v>
      </c>
      <c r="D6" s="21">
        <f>'Relocation Components'!D6*(1+$D$2)^($B6-$B$6)</f>
        <v>2915345.032899586</v>
      </c>
      <c r="E6" s="21">
        <f>'Relocation Components'!E6*(1+$D$2)^($B6-$B$6)</f>
        <v>610508.22432921804</v>
      </c>
      <c r="F6" s="21">
        <f>'Relocation Components'!F6*(1+$D$2)^($B6-$B$6)</f>
        <v>181722463.27428573</v>
      </c>
      <c r="G6" s="21">
        <f>'Relocation Components'!G6*(1+$D$2)^($B6-$B$6)</f>
        <v>5705470.7537209308</v>
      </c>
      <c r="H6" s="21">
        <f>'Relocation Components'!H6*(1+$D$2)^($B6-$B$6)</f>
        <v>1173679.3606481482</v>
      </c>
      <c r="I6" s="21">
        <f>'Relocation Components'!I6*(1+$D$2)^($B6-$B$6)</f>
        <v>29713525.274193551</v>
      </c>
      <c r="J6" s="21">
        <f>'Relocation Components'!J6*(1+$D$2)^($B6-$B$6)</f>
        <v>2056672.2</v>
      </c>
      <c r="K6" s="21">
        <f>'Relocation Components'!K6*(1+$D$2)^($B6-$B$6)</f>
        <v>784972.07178378385</v>
      </c>
      <c r="L6" s="21">
        <f>'Relocation Components'!L6*(1+$D$2)^($B6-$B$6)</f>
        <v>18585171.000730768</v>
      </c>
      <c r="M6" s="21">
        <f>'Relocation Components'!M6*(1+$D$2)^($B6-$B$6)</f>
        <v>692782.82093030296</v>
      </c>
      <c r="N6" s="21">
        <f>'Relocation Components'!N6*(1+$D$2)^($B6-$B$6)</f>
        <v>254258.88685168335</v>
      </c>
      <c r="O6" s="21">
        <f>'Relocation Components'!O6*(1+$D$2)^($B6-$B$6)</f>
        <v>41586071.815250002</v>
      </c>
      <c r="P6" s="21">
        <f>'Relocation Components'!P6*(1+$D$2)^($B6-$B$6)</f>
        <v>595868.08034482761</v>
      </c>
      <c r="Q6" s="21">
        <f>'Relocation Components'!Q6*(1+$D$2)^($B6-$B$6)</f>
        <v>247325.90395408164</v>
      </c>
      <c r="R6" s="21">
        <f>'Relocation Components'!R6*(1+$D$2)^($B6-$B$6)</f>
        <v>2368640.0750000002</v>
      </c>
      <c r="S6" s="21">
        <f>'Relocation Components'!S6*(1+$D$2)^($B6-$B$6)</f>
        <v>290333.0759</v>
      </c>
      <c r="T6" s="21">
        <f>'Relocation Components'!T6*(1+$D$2)^($B6-$B$6)</f>
        <v>159504.74413559324</v>
      </c>
      <c r="U6" s="21">
        <f>SUM(C6:T6)</f>
        <v>304584506.57760447</v>
      </c>
      <c r="V6" s="21">
        <f>'Relocation Components'!V6*(1+$A6)^($B6-$B$6)</f>
        <v>594067557.88800013</v>
      </c>
      <c r="W6" s="21">
        <f>'Relocation Components'!W6*(1+$A6)^($B6-$B$6)</f>
        <v>189166853.83680001</v>
      </c>
      <c r="X6" s="21">
        <f>'Relocation Components'!X6*(1+$A6)^($B6-$B$6)</f>
        <v>0</v>
      </c>
      <c r="Y6" s="21">
        <f>'Relocation Components'!Y6*(1+$A6)^($B6-$B$6)</f>
        <v>832862955.18960011</v>
      </c>
      <c r="Z6" s="21">
        <f>'Relocation Components'!Z6*(1+$A6)^($B6-$B$6)</f>
        <v>241754921.38596001</v>
      </c>
      <c r="AA6" s="21">
        <f>'Relocation Components'!AA6*(1+$A6)^($B6-$B$6)</f>
        <v>0</v>
      </c>
      <c r="AB6" s="21">
        <f>'Relocation Components'!AB6*(1+$A6)^($B6-$B$6)</f>
        <v>1570219901.25</v>
      </c>
      <c r="AC6" s="21">
        <f>'Relocation Components'!AC6*(1+$A6)^($B6-$B$6)</f>
        <v>323706871.95000005</v>
      </c>
      <c r="AD6" s="21">
        <f>'Relocation Components'!AD6*(1+$A6)^($B6-$B$6)</f>
        <v>0</v>
      </c>
      <c r="AE6" s="21">
        <f>'Relocation Components'!AE6*(1+$A6)^($B6-$B$6)</f>
        <v>63309828.700800009</v>
      </c>
      <c r="AF6" s="21">
        <f>'Relocation Components'!AF6*(1+$A6)^($B6-$B$6)</f>
        <v>21832100.72208</v>
      </c>
      <c r="AG6" s="21">
        <f>'Relocation Components'!AG6*(1+$A6)^($B6-$B$6)</f>
        <v>0</v>
      </c>
      <c r="AH6" s="21">
        <f>'Relocation Components'!AH6*(1+$A6)^($B6-$B$6)</f>
        <v>62916020.575199999</v>
      </c>
      <c r="AI6" s="21">
        <f>'Relocation Components'!AI6*(1+$A6)^($B6-$B$6)</f>
        <v>22613585.669999998</v>
      </c>
      <c r="AJ6" s="21">
        <f>'Relocation Components'!AJ6*(1+$A6)^($B6-$B$6)</f>
        <v>0</v>
      </c>
      <c r="AK6" s="21">
        <f>'Relocation Components'!AK6*(1+$A6)^($B6-$B$6)</f>
        <v>10375418.16</v>
      </c>
      <c r="AL6" s="21">
        <f>'Relocation Components'!AL6*(1+$A6)^($B6-$B$6)</f>
        <v>2920680.2120399992</v>
      </c>
      <c r="AM6" s="21">
        <f>'Relocation Components'!AM6*(1+$A6)^($B6-$B$6)</f>
        <v>0</v>
      </c>
      <c r="AN6" s="21">
        <f>SUM(V6:AM6)</f>
        <v>3935746695.5404806</v>
      </c>
      <c r="AO6" s="21">
        <f>'Relocation Components'!AO6*(1+$A6)^($B6-$B$6)</f>
        <v>267330401.04960006</v>
      </c>
      <c r="AP6" s="21">
        <f>'Relocation Components'!AP6*(1+$A6)^($B6-$B$6)</f>
        <v>85125084.226560012</v>
      </c>
      <c r="AQ6" s="21">
        <f>'Relocation Components'!AQ6*(1+$A6)^($B6-$B$6)</f>
        <v>0</v>
      </c>
      <c r="AR6" s="21">
        <f>'Relocation Components'!AR6*(1+$A6)^($B6-$B$6)</f>
        <v>374788329.83532006</v>
      </c>
      <c r="AS6" s="21">
        <f>'Relocation Components'!AS6*(1+$A6)^($B6-$B$6)</f>
        <v>108789714.62368201</v>
      </c>
      <c r="AT6" s="21">
        <f>'Relocation Components'!AT6*(1+$A6)^($B6-$B$6)</f>
        <v>0</v>
      </c>
      <c r="AU6" s="21">
        <f>'Relocation Components'!AU6*(1+$A6)^($B6-$B$6)</f>
        <v>706598955.5625</v>
      </c>
      <c r="AV6" s="21">
        <f>'Relocation Components'!AV6*(1+$A6)^($B6-$B$6)</f>
        <v>145668092.37750003</v>
      </c>
      <c r="AW6" s="21">
        <f>'Relocation Components'!AW6*(1+$A6)^($B6-$B$6)</f>
        <v>0</v>
      </c>
      <c r="AX6" s="21">
        <f>'Relocation Components'!AX6*(1+$A6)^($B6-$B$6)</f>
        <v>28489422.915360004</v>
      </c>
      <c r="AY6" s="21">
        <f>'Relocation Components'!AY6*(1+$A6)^($B6-$B$6)</f>
        <v>9824445.3249360006</v>
      </c>
      <c r="AZ6" s="21">
        <f>'Relocation Components'!AZ6*(1+$A6)^($B6-$B$6)</f>
        <v>0</v>
      </c>
      <c r="BA6" s="21">
        <f>'Relocation Components'!BA6*(1+$A6)^($B6-$B$6)</f>
        <v>28312209.258839998</v>
      </c>
      <c r="BB6" s="21">
        <f>'Relocation Components'!BB6*(1+$A6)^($B6-$B$6)</f>
        <v>10176113.5515</v>
      </c>
      <c r="BC6" s="21">
        <f>'Relocation Components'!BC6*(1+$A6)^($B6-$B$6)</f>
        <v>0</v>
      </c>
      <c r="BD6" s="21">
        <f>'Relocation Components'!BD6*(1+$A6)^($B6-$B$6)</f>
        <v>4668938.1720000003</v>
      </c>
      <c r="BE6" s="21">
        <f>'Relocation Components'!BE6*(1+$A6)^($B6-$B$6)</f>
        <v>1314306.0954179997</v>
      </c>
      <c r="BF6" s="21">
        <f>'Relocation Components'!BF6*(1+$A6)^($B6-$B$6)</f>
        <v>0</v>
      </c>
      <c r="BG6" s="21">
        <f>SUM(AO6:BF6)</f>
        <v>1771086012.9932163</v>
      </c>
      <c r="BI6" s="16">
        <f t="shared" ref="BI6:BZ6" si="2">AO6+V6+C6</f>
        <v>876519872.92024624</v>
      </c>
      <c r="BJ6" s="16">
        <f t="shared" si="2"/>
        <v>277207283.09625959</v>
      </c>
      <c r="BK6" s="16">
        <f t="shared" si="2"/>
        <v>610508.22432921804</v>
      </c>
      <c r="BL6" s="16">
        <f t="shared" si="2"/>
        <v>1389373748.299206</v>
      </c>
      <c r="BM6" s="16">
        <f t="shared" si="2"/>
        <v>356250106.76336294</v>
      </c>
      <c r="BN6" s="16">
        <f t="shared" si="2"/>
        <v>1173679.3606481482</v>
      </c>
      <c r="BO6" s="16">
        <f t="shared" si="2"/>
        <v>2306532382.0866938</v>
      </c>
      <c r="BP6" s="16">
        <f t="shared" si="2"/>
        <v>471431636.52750009</v>
      </c>
      <c r="BQ6" s="16">
        <f t="shared" si="2"/>
        <v>784972.07178378385</v>
      </c>
      <c r="BR6" s="16">
        <f t="shared" si="2"/>
        <v>110384422.61689077</v>
      </c>
      <c r="BS6" s="16">
        <f t="shared" si="2"/>
        <v>32349328.867946304</v>
      </c>
      <c r="BT6" s="16">
        <f t="shared" si="2"/>
        <v>254258.88685168335</v>
      </c>
      <c r="BU6" s="16">
        <f t="shared" si="2"/>
        <v>132814301.64929</v>
      </c>
      <c r="BV6" s="16">
        <f t="shared" si="2"/>
        <v>33385567.301844824</v>
      </c>
      <c r="BW6" s="16">
        <f t="shared" si="2"/>
        <v>247325.90395408164</v>
      </c>
      <c r="BX6" s="16">
        <f t="shared" si="2"/>
        <v>17412996.407000002</v>
      </c>
      <c r="BY6" s="16">
        <f t="shared" si="2"/>
        <v>4525319.383357998</v>
      </c>
      <c r="BZ6" s="16">
        <f t="shared" si="2"/>
        <v>159504.74413559324</v>
      </c>
    </row>
    <row r="7" spans="1:78">
      <c r="A7">
        <f>0.03</f>
        <v>0.03</v>
      </c>
      <c r="B7" s="18">
        <f>B6+1</f>
        <v>2021</v>
      </c>
      <c r="C7" s="21">
        <f>'Relocation Components'!C7*(1+$D$2)^($B7-$B$6)</f>
        <v>16462675.124066917</v>
      </c>
      <c r="D7" s="21">
        <f>'Relocation Components'!D7*(1+$D$2)^($B7-$B$6)</f>
        <v>3094350.6298969025</v>
      </c>
      <c r="E7" s="21">
        <f>'Relocation Components'!E7*(1+$D$2)^($B7-$B$6)</f>
        <v>648015.39241185191</v>
      </c>
      <c r="F7" s="21">
        <f>'Relocation Components'!F7*(1+$D$2)^($B7-$B$6)</f>
        <v>192885789.73930001</v>
      </c>
      <c r="G7" s="21">
        <f>'Relocation Components'!G7*(1+$D$2)^($B7-$B$6)</f>
        <v>6055960.4921232574</v>
      </c>
      <c r="H7" s="21">
        <f>'Relocation Components'!H7*(1+$D$2)^($B7-$B$6)</f>
        <v>1245781.1340164815</v>
      </c>
      <c r="I7" s="21">
        <f>'Relocation Components'!I7*(1+$D$2)^($B7-$B$6)</f>
        <v>31539032.840808392</v>
      </c>
      <c r="J7" s="21">
        <f>'Relocation Components'!J7*(1+$D$2)^($B7-$B$6)</f>
        <v>2183034.7538999999</v>
      </c>
      <c r="K7" s="21">
        <f>'Relocation Components'!K7*(1+$D$2)^($B7-$B$6)</f>
        <v>833197.00189959467</v>
      </c>
      <c r="L7" s="21">
        <f>'Relocation Components'!L7*(1+$D$2)^($B7-$B$6)</f>
        <v>19725668.221162211</v>
      </c>
      <c r="M7" s="21">
        <f>'Relocation Components'!M7*(1+$D$2)^($B7-$B$6)</f>
        <v>735359.45124801516</v>
      </c>
      <c r="N7" s="21">
        <f>'Relocation Components'!N7*(1+$D$2)^($B7-$B$6)</f>
        <v>269879.06892898091</v>
      </c>
      <c r="O7" s="21">
        <f>'Relocation Components'!O7*(1+$D$2)^($B7-$B$6)</f>
        <v>44139695.777835004</v>
      </c>
      <c r="P7" s="21">
        <f>'Relocation Components'!P7*(1+$D$2)^($B7-$B$6)</f>
        <v>632502.04992442764</v>
      </c>
      <c r="Q7" s="21">
        <f>'Relocation Components'!Q7*(1+$D$2)^($B7-$B$6)</f>
        <v>262518.72025499999</v>
      </c>
      <c r="R7" s="21">
        <f>'Relocation Components'!R7*(1+$D$2)^($B7-$B$6)</f>
        <v>2514429.8716162504</v>
      </c>
      <c r="S7" s="21">
        <f>'Relocation Components'!S7*(1+$D$2)^($B7-$B$6)</f>
        <v>308152.71966150001</v>
      </c>
      <c r="T7" s="21">
        <f>'Relocation Components'!T7*(1+$D$2)^($B7-$B$6)</f>
        <v>169301.3261394712</v>
      </c>
      <c r="U7" s="21">
        <f t="shared" ref="U7:U70" si="3">SUM(C7:T7)</f>
        <v>323705344.31519419</v>
      </c>
      <c r="V7" s="21">
        <f>'Relocation Components'!V7*(1+$A7)^($B7-$B$6)</f>
        <v>624717495.04985559</v>
      </c>
      <c r="W7" s="21">
        <f>'Relocation Components'!W7*(1+$A7)^($B7-$B$6)</f>
        <v>198904011.78660879</v>
      </c>
      <c r="X7" s="21">
        <f>'Relocation Components'!X7*(1+$A7)^($B7-$B$6)</f>
        <v>0</v>
      </c>
      <c r="Y7" s="21">
        <f>'Relocation Components'!Y7*(1+$A7)^($B7-$B$6)</f>
        <v>873680576.00765085</v>
      </c>
      <c r="Z7" s="21">
        <f>'Relocation Components'!Z7*(1+$A7)^($B7-$B$6)</f>
        <v>253603001.84924254</v>
      </c>
      <c r="AA7" s="21">
        <f>'Relocation Components'!AA7*(1+$A7)^($B7-$B$6)</f>
        <v>0</v>
      </c>
      <c r="AB7" s="21">
        <f>'Relocation Components'!AB7*(1+$A7)^($B7-$B$6)</f>
        <v>1650919650.8926795</v>
      </c>
      <c r="AC7" s="21">
        <f>'Relocation Components'!AC7*(1+$A7)^($B7-$B$6)</f>
        <v>340344518.03421551</v>
      </c>
      <c r="AD7" s="21">
        <f>'Relocation Components'!AD7*(1+$A7)^($B7-$B$6)</f>
        <v>0</v>
      </c>
      <c r="AE7" s="21">
        <f>'Relocation Components'!AE7*(1+$A7)^($B7-$B$6)</f>
        <v>66484212.392771244</v>
      </c>
      <c r="AF7" s="21">
        <f>'Relocation Components'!AF7*(1+$A7)^($B7-$B$6)</f>
        <v>22928746.986859348</v>
      </c>
      <c r="AG7" s="21">
        <f>'Relocation Components'!AG7*(1+$A7)^($B7-$B$6)</f>
        <v>0</v>
      </c>
      <c r="AH7" s="21">
        <f>'Relocation Components'!AH7*(1+$A7)^($B7-$B$6)</f>
        <v>66133500.842377953</v>
      </c>
      <c r="AI7" s="21">
        <f>'Relocation Components'!AI7*(1+$A7)^($B7-$B$6)</f>
        <v>23771691.058165751</v>
      </c>
      <c r="AJ7" s="21">
        <f>'Relocation Components'!AJ7*(1+$A7)^($B7-$B$6)</f>
        <v>0</v>
      </c>
      <c r="AK7" s="21">
        <f>'Relocation Components'!AK7*(1+$A7)^($B7-$B$6)</f>
        <v>10912053.240591858</v>
      </c>
      <c r="AL7" s="21">
        <f>'Relocation Components'!AL7*(1+$A7)^($B7-$B$6)</f>
        <v>3071241.0975374999</v>
      </c>
      <c r="AM7" s="21">
        <f>'Relocation Components'!AM7*(1+$A7)^($B7-$B$6)</f>
        <v>0</v>
      </c>
      <c r="AN7" s="21">
        <f t="shared" ref="AN7:AN70" si="4">SUM(V7:AM7)</f>
        <v>4135470699.2385564</v>
      </c>
      <c r="AO7" s="21">
        <f>'Relocation Components'!AO7*(1+$A7)^($B7-$B$6)</f>
        <v>281122872.77243501</v>
      </c>
      <c r="AP7" s="21">
        <f>'Relocation Components'!AP7*(1+$A7)^($B7-$B$6)</f>
        <v>89506805.303973958</v>
      </c>
      <c r="AQ7" s="21">
        <f>'Relocation Components'!AQ7*(1+$A7)^($B7-$B$6)</f>
        <v>0</v>
      </c>
      <c r="AR7" s="21">
        <f>'Relocation Components'!AR7*(1+$A7)^($B7-$B$6)</f>
        <v>393156259.20344293</v>
      </c>
      <c r="AS7" s="21">
        <f>'Relocation Components'!AS7*(1+$A7)^($B7-$B$6)</f>
        <v>114121350.83215915</v>
      </c>
      <c r="AT7" s="21">
        <f>'Relocation Components'!AT7*(1+$A7)^($B7-$B$6)</f>
        <v>0</v>
      </c>
      <c r="AU7" s="21">
        <f>'Relocation Components'!AU7*(1+$A7)^($B7-$B$6)</f>
        <v>742913842.90170574</v>
      </c>
      <c r="AV7" s="21">
        <f>'Relocation Components'!AV7*(1+$A7)^($B7-$B$6)</f>
        <v>153155033.11539701</v>
      </c>
      <c r="AW7" s="21">
        <f>'Relocation Components'!AW7*(1+$A7)^($B7-$B$6)</f>
        <v>0</v>
      </c>
      <c r="AX7" s="21">
        <f>'Relocation Components'!AX7*(1+$A7)^($B7-$B$6)</f>
        <v>29917895.57674706</v>
      </c>
      <c r="AY7" s="21">
        <f>'Relocation Components'!AY7*(1+$A7)^($B7-$B$6)</f>
        <v>10317936.144086707</v>
      </c>
      <c r="AZ7" s="21">
        <f>'Relocation Components'!AZ7*(1+$A7)^($B7-$B$6)</f>
        <v>0</v>
      </c>
      <c r="BA7" s="21">
        <f>'Relocation Components'!BA7*(1+$A7)^($B7-$B$6)</f>
        <v>29760075.379070081</v>
      </c>
      <c r="BB7" s="21">
        <f>'Relocation Components'!BB7*(1+$A7)^($B7-$B$6)</f>
        <v>10697260.976174587</v>
      </c>
      <c r="BC7" s="21">
        <f>'Relocation Components'!BC7*(1+$A7)^($B7-$B$6)</f>
        <v>0</v>
      </c>
      <c r="BD7" s="21">
        <f>'Relocation Components'!BD7*(1+$A7)^($B7-$B$6)</f>
        <v>4910423.9582663365</v>
      </c>
      <c r="BE7" s="21">
        <f>'Relocation Components'!BE7*(1+$A7)^($B7-$B$6)</f>
        <v>1382058.493891875</v>
      </c>
      <c r="BF7" s="21">
        <f>'Relocation Components'!BF7*(1+$A7)^($B7-$B$6)</f>
        <v>0</v>
      </c>
      <c r="BG7" s="21">
        <f t="shared" ref="BG7:BG70" si="5">SUM(AO7:BF7)</f>
        <v>1860961814.6573501</v>
      </c>
      <c r="BI7" s="16">
        <f t="shared" ref="BI7:BI70" si="6">AO7+V7+C7</f>
        <v>922303042.94635761</v>
      </c>
      <c r="BJ7" s="16">
        <f t="shared" ref="BJ7:BJ70" si="7">AP7+W7+D7</f>
        <v>291505167.72047961</v>
      </c>
      <c r="BK7" s="16">
        <f t="shared" ref="BK7:BK70" si="8">AQ7+X7+E7</f>
        <v>648015.39241185191</v>
      </c>
      <c r="BL7" s="16">
        <f t="shared" ref="BL7:BL70" si="9">AR7+Y7+F7</f>
        <v>1459722624.9503939</v>
      </c>
      <c r="BM7" s="16">
        <f t="shared" ref="BM7:BM70" si="10">AS7+Z7+G7</f>
        <v>373780313.17352492</v>
      </c>
      <c r="BN7" s="16">
        <f t="shared" ref="BN7:BN70" si="11">AT7+AA7+H7</f>
        <v>1245781.1340164815</v>
      </c>
      <c r="BO7" s="16">
        <f t="shared" ref="BO7:BO70" si="12">AU7+AB7+I7</f>
        <v>2425372526.6351933</v>
      </c>
      <c r="BP7" s="16">
        <f t="shared" ref="BP7:BP70" si="13">AV7+AC7+J7</f>
        <v>495682585.90351254</v>
      </c>
      <c r="BQ7" s="16">
        <f t="shared" ref="BQ7:BQ70" si="14">AW7+AD7+K7</f>
        <v>833197.00189959467</v>
      </c>
      <c r="BR7" s="16">
        <f t="shared" ref="BR7:BR70" si="15">AX7+AE7+L7</f>
        <v>116127776.19068052</v>
      </c>
      <c r="BS7" s="16">
        <f t="shared" ref="BS7:BS70" si="16">AY7+AF7+M7</f>
        <v>33982042.582194068</v>
      </c>
      <c r="BT7" s="16">
        <f t="shared" ref="BT7:BT70" si="17">AZ7+AG7+N7</f>
        <v>269879.06892898091</v>
      </c>
      <c r="BU7" s="16">
        <f t="shared" ref="BU7:BU70" si="18">BA7+AH7+O7</f>
        <v>140033271.99928305</v>
      </c>
      <c r="BV7" s="16">
        <f t="shared" ref="BV7:BV70" si="19">BB7+AI7+P7</f>
        <v>35101454.084264763</v>
      </c>
      <c r="BW7" s="16">
        <f t="shared" ref="BW7:BW70" si="20">BC7+AJ7+Q7</f>
        <v>262518.72025499999</v>
      </c>
      <c r="BX7" s="16">
        <f t="shared" ref="BX7:BX70" si="21">BD7+AK7+R7</f>
        <v>18336907.070474446</v>
      </c>
      <c r="BY7" s="16">
        <f t="shared" ref="BY7:BY70" si="22">BE7+AL7+S7</f>
        <v>4761452.3110908754</v>
      </c>
      <c r="BZ7" s="16">
        <f t="shared" ref="BZ7:BZ70" si="23">BF7+AM7+T7</f>
        <v>169301.3261394712</v>
      </c>
    </row>
    <row r="8" spans="1:78">
      <c r="A8">
        <f>A7</f>
        <v>0.03</v>
      </c>
      <c r="B8" s="18">
        <f t="shared" ref="B8:B71" si="24">B7+1</f>
        <v>2022</v>
      </c>
      <c r="C8" s="21">
        <f>'Relocation Components'!C8*(1+$D$2)^($B8-$B$6)</f>
        <v>17899707.594673142</v>
      </c>
      <c r="D8" s="21">
        <f>'Relocation Components'!D8*(1+$D$2)^($B8-$B$6)</f>
        <v>3283968.4240117013</v>
      </c>
      <c r="E8" s="21">
        <f>'Relocation Components'!E8*(1+$D$2)^($B8-$B$6)</f>
        <v>687747.00674192596</v>
      </c>
      <c r="F8" s="21">
        <f>'Relocation Components'!F8*(1+$D$2)^($B8-$B$6)</f>
        <v>204711142.69263002</v>
      </c>
      <c r="G8" s="21">
        <f>'Relocation Components'!G8*(1+$D$2)^($B8-$B$6)</f>
        <v>6427235.5274815131</v>
      </c>
      <c r="H8" s="21">
        <f>'Relocation Components'!H8*(1+$D$2)^($B8-$B$6)</f>
        <v>1322158.8863200278</v>
      </c>
      <c r="I8" s="21">
        <f>'Relocation Components'!I8*(1+$D$2)^($B8-$B$6)</f>
        <v>33472807.350899227</v>
      </c>
      <c r="J8" s="21">
        <f>'Relocation Components'!J8*(1+$D$2)^($B8-$B$6)</f>
        <v>2316891.8826899999</v>
      </c>
      <c r="K8" s="21">
        <f>'Relocation Components'!K8*(1+$D$2)^($B8-$B$6)</f>
        <v>884281.99484752724</v>
      </c>
      <c r="L8" s="21">
        <f>'Relocation Components'!L8*(1+$D$2)^($B8-$B$6)</f>
        <v>20933752.236134969</v>
      </c>
      <c r="M8" s="21">
        <f>'Relocation Components'!M8*(1+$D$2)^($B8-$B$6)</f>
        <v>780461.78754517273</v>
      </c>
      <c r="N8" s="21">
        <f>'Relocation Components'!N8*(1+$D$2)^($B8-$B$6)</f>
        <v>286425.621996879</v>
      </c>
      <c r="O8" s="21">
        <f>'Relocation Components'!O8*(1+$D$2)^($B8-$B$6)</f>
        <v>46844716.957140379</v>
      </c>
      <c r="P8" s="21">
        <f>'Relocation Components'!P8*(1+$D$2)^($B8-$B$6)</f>
        <v>671309.74626112566</v>
      </c>
      <c r="Q8" s="21">
        <f>'Relocation Components'!Q8*(1+$D$2)^($B8-$B$6)</f>
        <v>278612.50342612498</v>
      </c>
      <c r="R8" s="21">
        <f>'Relocation Components'!R8*(1+$D$2)^($B8-$B$6)</f>
        <v>2668877.0477066254</v>
      </c>
      <c r="S8" s="21">
        <f>'Relocation Components'!S8*(1+$D$2)^($B8-$B$6)</f>
        <v>327028.49510940001</v>
      </c>
      <c r="T8" s="21">
        <f>'Relocation Components'!T8*(1+$D$2)^($B8-$B$6)</f>
        <v>179678.80448339798</v>
      </c>
      <c r="U8" s="21">
        <f t="shared" si="3"/>
        <v>343976804.56009912</v>
      </c>
      <c r="V8" s="21">
        <f>'Relocation Components'!V8*(1+$A8)^($B8-$B$6)</f>
        <v>657126822.49550295</v>
      </c>
      <c r="W8" s="21">
        <f>'Relocation Components'!W8*(1+$A8)^($B8-$B$6)</f>
        <v>209199572.29931796</v>
      </c>
      <c r="X8" s="21">
        <f>'Relocation Components'!X8*(1+$A8)^($B8-$B$6)</f>
        <v>0</v>
      </c>
      <c r="Y8" s="21">
        <f>'Relocation Components'!Y8*(1+$A8)^($B8-$B$6)</f>
        <v>916679418.2536068</v>
      </c>
      <c r="Z8" s="21">
        <f>'Relocation Components'!Z8*(1+$A8)^($B8-$B$6)</f>
        <v>266084221.85890564</v>
      </c>
      <c r="AA8" s="21">
        <f>'Relocation Components'!AA8*(1+$A8)^($B8-$B$6)</f>
        <v>0</v>
      </c>
      <c r="AB8" s="21">
        <f>'Relocation Components'!AB8*(1+$A8)^($B8-$B$6)</f>
        <v>1736234442.3595614</v>
      </c>
      <c r="AC8" s="21">
        <f>'Relocation Components'!AC8*(1+$A8)^($B8-$B$6)</f>
        <v>357933660.33466506</v>
      </c>
      <c r="AD8" s="21">
        <f>'Relocation Components'!AD8*(1+$A8)^($B8-$B$6)</f>
        <v>0</v>
      </c>
      <c r="AE8" s="21">
        <f>'Relocation Components'!AE8*(1+$A8)^($B8-$B$6)</f>
        <v>69804637.283380911</v>
      </c>
      <c r="AF8" s="21">
        <f>'Relocation Components'!AF8*(1+$A8)^($B8-$B$6)</f>
        <v>24075908.197234701</v>
      </c>
      <c r="AG8" s="21">
        <f>'Relocation Components'!AG8*(1+$A8)^($B8-$B$6)</f>
        <v>0</v>
      </c>
      <c r="AH8" s="21">
        <f>'Relocation Components'!AH8*(1+$A8)^($B8-$B$6)</f>
        <v>69501264.392135158</v>
      </c>
      <c r="AI8" s="21">
        <f>'Relocation Components'!AI8*(1+$A8)^($B8-$B$6)</f>
        <v>24983944.1979983</v>
      </c>
      <c r="AJ8" s="21">
        <f>'Relocation Components'!AJ8*(1+$A8)^($B8-$B$6)</f>
        <v>0</v>
      </c>
      <c r="AK8" s="21">
        <f>'Relocation Components'!AK8*(1+$A8)^($B8-$B$6)</f>
        <v>11475044.588255454</v>
      </c>
      <c r="AL8" s="21">
        <f>'Relocation Components'!AL8*(1+$A8)^($B8-$B$6)</f>
        <v>3229180.8449924346</v>
      </c>
      <c r="AM8" s="21">
        <f>'Relocation Components'!AM8*(1+$A8)^($B8-$B$6)</f>
        <v>0</v>
      </c>
      <c r="AN8" s="21">
        <f t="shared" si="4"/>
        <v>4346328117.1055574</v>
      </c>
      <c r="AO8" s="21">
        <f>'Relocation Components'!AO8*(1+$A8)^($B8-$B$6)</f>
        <v>295707070.12297636</v>
      </c>
      <c r="AP8" s="21">
        <f>'Relocation Components'!AP8*(1+$A8)^($B8-$B$6)</f>
        <v>94139807.534693077</v>
      </c>
      <c r="AQ8" s="21">
        <f>'Relocation Components'!AQ8*(1+$A8)^($B8-$B$6)</f>
        <v>0</v>
      </c>
      <c r="AR8" s="21">
        <f>'Relocation Components'!AR8*(1+$A8)^($B8-$B$6)</f>
        <v>412505738.21412307</v>
      </c>
      <c r="AS8" s="21">
        <f>'Relocation Components'!AS8*(1+$A8)^($B8-$B$6)</f>
        <v>119737899.83650754</v>
      </c>
      <c r="AT8" s="21">
        <f>'Relocation Components'!AT8*(1+$A8)^($B8-$B$6)</f>
        <v>0</v>
      </c>
      <c r="AU8" s="21">
        <f>'Relocation Components'!AU8*(1+$A8)^($B8-$B$6)</f>
        <v>781305499.06180263</v>
      </c>
      <c r="AV8" s="21">
        <f>'Relocation Components'!AV8*(1+$A8)^($B8-$B$6)</f>
        <v>161070147.15059927</v>
      </c>
      <c r="AW8" s="21">
        <f>'Relocation Components'!AW8*(1+$A8)^($B8-$B$6)</f>
        <v>0</v>
      </c>
      <c r="AX8" s="21">
        <f>'Relocation Components'!AX8*(1+$A8)^($B8-$B$6)</f>
        <v>31412086.777521409</v>
      </c>
      <c r="AY8" s="21">
        <f>'Relocation Components'!AY8*(1+$A8)^($B8-$B$6)</f>
        <v>10834158.688755615</v>
      </c>
      <c r="AZ8" s="21">
        <f>'Relocation Components'!AZ8*(1+$A8)^($B8-$B$6)</f>
        <v>0</v>
      </c>
      <c r="BA8" s="21">
        <f>'Relocation Components'!BA8*(1+$A8)^($B8-$B$6)</f>
        <v>31275568.976460822</v>
      </c>
      <c r="BB8" s="21">
        <f>'Relocation Components'!BB8*(1+$A8)^($B8-$B$6)</f>
        <v>11242774.889099237</v>
      </c>
      <c r="BC8" s="21">
        <f>'Relocation Components'!BC8*(1+$A8)^($B8-$B$6)</f>
        <v>0</v>
      </c>
      <c r="BD8" s="21">
        <f>'Relocation Components'!BD8*(1+$A8)^($B8-$B$6)</f>
        <v>5163770.0647149552</v>
      </c>
      <c r="BE8" s="21">
        <f>'Relocation Components'!BE8*(1+$A8)^($B8-$B$6)</f>
        <v>1453131.3802465955</v>
      </c>
      <c r="BF8" s="21">
        <f>'Relocation Components'!BF8*(1+$A8)^($B8-$B$6)</f>
        <v>0</v>
      </c>
      <c r="BG8" s="21">
        <f t="shared" si="5"/>
        <v>1955847652.6975005</v>
      </c>
      <c r="BI8" s="16">
        <f t="shared" si="6"/>
        <v>970733600.21315241</v>
      </c>
      <c r="BJ8" s="16">
        <f t="shared" si="7"/>
        <v>306623348.25802273</v>
      </c>
      <c r="BK8" s="16">
        <f t="shared" si="8"/>
        <v>687747.00674192596</v>
      </c>
      <c r="BL8" s="16">
        <f t="shared" si="9"/>
        <v>1533896299.1603599</v>
      </c>
      <c r="BM8" s="16">
        <f t="shared" si="10"/>
        <v>392249357.22289467</v>
      </c>
      <c r="BN8" s="16">
        <f t="shared" si="11"/>
        <v>1322158.8863200278</v>
      </c>
      <c r="BO8" s="16">
        <f t="shared" si="12"/>
        <v>2551012748.7722631</v>
      </c>
      <c r="BP8" s="16">
        <f t="shared" si="13"/>
        <v>521320699.36795431</v>
      </c>
      <c r="BQ8" s="16">
        <f t="shared" si="14"/>
        <v>884281.99484752724</v>
      </c>
      <c r="BR8" s="16">
        <f t="shared" si="15"/>
        <v>122150476.2970373</v>
      </c>
      <c r="BS8" s="16">
        <f t="shared" si="16"/>
        <v>35690528.673535489</v>
      </c>
      <c r="BT8" s="16">
        <f t="shared" si="17"/>
        <v>286425.621996879</v>
      </c>
      <c r="BU8" s="16">
        <f t="shared" si="18"/>
        <v>147621550.32573637</v>
      </c>
      <c r="BV8" s="16">
        <f t="shared" si="19"/>
        <v>36898028.833358668</v>
      </c>
      <c r="BW8" s="16">
        <f t="shared" si="20"/>
        <v>278612.50342612498</v>
      </c>
      <c r="BX8" s="16">
        <f t="shared" si="21"/>
        <v>19307691.700677034</v>
      </c>
      <c r="BY8" s="16">
        <f t="shared" si="22"/>
        <v>5009340.7203484299</v>
      </c>
      <c r="BZ8" s="16">
        <f t="shared" si="23"/>
        <v>179678.80448339798</v>
      </c>
    </row>
    <row r="9" spans="1:78">
      <c r="A9">
        <f t="shared" ref="A9:A11" si="25">A8</f>
        <v>0.03</v>
      </c>
      <c r="B9" s="18">
        <f t="shared" si="24"/>
        <v>2023</v>
      </c>
      <c r="C9" s="21">
        <f>'Relocation Components'!C9*(1+$D$2)^($B9-$B$6)</f>
        <v>19439286.624529824</v>
      </c>
      <c r="D9" s="21">
        <f>'Relocation Components'!D9*(1+$D$2)^($B9-$B$6)</f>
        <v>3484812.1209632382</v>
      </c>
      <c r="E9" s="21">
        <f>'Relocation Components'!E9*(1+$D$2)^($B9-$B$6)</f>
        <v>729831.7440239779</v>
      </c>
      <c r="F9" s="21">
        <f>'Relocation Components'!F9*(1+$D$2)^($B9-$B$6)</f>
        <v>217236816.46694475</v>
      </c>
      <c r="G9" s="21">
        <f>'Relocation Components'!G9*(1+$D$2)^($B9-$B$6)</f>
        <v>6820498.1651452873</v>
      </c>
      <c r="H9" s="21">
        <f>'Relocation Components'!H9*(1+$D$2)^($B9-$B$6)</f>
        <v>1403059.9610188876</v>
      </c>
      <c r="I9" s="21">
        <f>'Relocation Components'!I9*(1+$D$2)^($B9-$B$6)</f>
        <v>35521111.729897127</v>
      </c>
      <c r="J9" s="21">
        <f>'Relocation Components'!J9*(1+$D$2)^($B9-$B$6)</f>
        <v>2458677.1374742505</v>
      </c>
      <c r="K9" s="21">
        <f>'Relocation Components'!K9*(1+$D$2)^($B9-$B$6)</f>
        <v>938392.49458550394</v>
      </c>
      <c r="L9" s="21">
        <f>'Relocation Components'!L9*(1+$D$2)^($B9-$B$6)</f>
        <v>22213330.482052099</v>
      </c>
      <c r="M9" s="21">
        <f>'Relocation Components'!M9*(1+$D$2)^($B9-$B$6)</f>
        <v>828235.95884392608</v>
      </c>
      <c r="N9" s="21">
        <f>'Relocation Components'!N9*(1+$D$2)^($B9-$B$6)</f>
        <v>303952.13269924448</v>
      </c>
      <c r="O9" s="21">
        <f>'Relocation Components'!O9*(1+$D$2)^($B9-$B$6)</f>
        <v>49709891.014931701</v>
      </c>
      <c r="P9" s="21">
        <f>'Relocation Components'!P9*(1+$D$2)^($B9-$B$6)</f>
        <v>712416.95710668236</v>
      </c>
      <c r="Q9" s="21">
        <f>'Relocation Components'!Q9*(1+$D$2)^($B9-$B$6)</f>
        <v>295659.36811372504</v>
      </c>
      <c r="R9" s="21">
        <f>'Relocation Components'!R9*(1+$D$2)^($B9-$B$6)</f>
        <v>2832482.8667269973</v>
      </c>
      <c r="S9" s="21">
        <f>'Relocation Components'!S9*(1+$D$2)^($B9-$B$6)</f>
        <v>347021.46630293626</v>
      </c>
      <c r="T9" s="21">
        <f>'Relocation Components'!T9*(1+$D$2)^($B9-$B$6)</f>
        <v>190670.77734636876</v>
      </c>
      <c r="U9" s="21">
        <f t="shared" si="3"/>
        <v>365466147.46870649</v>
      </c>
      <c r="V9" s="21">
        <f>'Relocation Components'!V9*(1+$A9)^($B9-$B$6)</f>
        <v>691414064.50819123</v>
      </c>
      <c r="W9" s="21">
        <f>'Relocation Components'!W9*(1+$A9)^($B9-$B$6)</f>
        <v>220091135.66756031</v>
      </c>
      <c r="X9" s="21">
        <f>'Relocation Components'!X9*(1+$A9)^($B9-$B$6)</f>
        <v>0</v>
      </c>
      <c r="Y9" s="21">
        <f>'Relocation Components'!Y9*(1+$A9)^($B9-$B$6)</f>
        <v>961997064.07145476</v>
      </c>
      <c r="Z9" s="21">
        <f>'Relocation Components'!Z9*(1+$A9)^($B9-$B$6)</f>
        <v>279238517.13330752</v>
      </c>
      <c r="AA9" s="21">
        <f>'Relocation Components'!AA9*(1+$A9)^($B9-$B$6)</f>
        <v>0</v>
      </c>
      <c r="AB9" s="21">
        <f>'Relocation Components'!AB9*(1+$A9)^($B9-$B$6)</f>
        <v>1826474775.0113165</v>
      </c>
      <c r="AC9" s="21">
        <f>'Relocation Components'!AC9*(1+$A9)^($B9-$B$6)</f>
        <v>376538316.19996709</v>
      </c>
      <c r="AD9" s="21">
        <f>'Relocation Components'!AD9*(1+$A9)^($B9-$B$6)</f>
        <v>0</v>
      </c>
      <c r="AE9" s="21">
        <f>'Relocation Components'!AE9*(1+$A9)^($B9-$B$6)</f>
        <v>73277385.609913081</v>
      </c>
      <c r="AF9" s="21">
        <f>'Relocation Components'!AF9*(1+$A9)^($B9-$B$6)</f>
        <v>25275759.220114298</v>
      </c>
      <c r="AG9" s="21">
        <f>'Relocation Components'!AG9*(1+$A9)^($B9-$B$6)</f>
        <v>0</v>
      </c>
      <c r="AH9" s="21">
        <f>'Relocation Components'!AH9*(1+$A9)^($B9-$B$6)</f>
        <v>73025848.255737916</v>
      </c>
      <c r="AI9" s="21">
        <f>'Relocation Components'!AI9*(1+$A9)^($B9-$B$6)</f>
        <v>26252702.069412705</v>
      </c>
      <c r="AJ9" s="21">
        <f>'Relocation Components'!AJ9*(1+$A9)^($B9-$B$6)</f>
        <v>0</v>
      </c>
      <c r="AK9" s="21">
        <f>'Relocation Components'!AK9*(1+$A9)^($B9-$B$6)</f>
        <v>12065717.834513437</v>
      </c>
      <c r="AL9" s="21">
        <f>'Relocation Components'!AL9*(1+$A9)^($B9-$B$6)</f>
        <v>3394870.1728957682</v>
      </c>
      <c r="AM9" s="21">
        <f>'Relocation Components'!AM9*(1+$A9)^($B9-$B$6)</f>
        <v>0</v>
      </c>
      <c r="AN9" s="21">
        <f t="shared" si="4"/>
        <v>4569046155.754385</v>
      </c>
      <c r="AO9" s="21">
        <f>'Relocation Components'!AO9*(1+$A9)^($B9-$B$6)</f>
        <v>311136329.02868611</v>
      </c>
      <c r="AP9" s="21">
        <f>'Relocation Components'!AP9*(1+$A9)^($B9-$B$6)</f>
        <v>99041011.050402135</v>
      </c>
      <c r="AQ9" s="21">
        <f>'Relocation Components'!AQ9*(1+$A9)^($B9-$B$6)</f>
        <v>0</v>
      </c>
      <c r="AR9" s="21">
        <f>'Relocation Components'!AR9*(1+$A9)^($B9-$B$6)</f>
        <v>432898678.83215463</v>
      </c>
      <c r="AS9" s="21">
        <f>'Relocation Components'!AS9*(1+$A9)^($B9-$B$6)</f>
        <v>125657332.70998837</v>
      </c>
      <c r="AT9" s="21">
        <f>'Relocation Components'!AT9*(1+$A9)^($B9-$B$6)</f>
        <v>0</v>
      </c>
      <c r="AU9" s="21">
        <f>'Relocation Components'!AU9*(1+$A9)^($B9-$B$6)</f>
        <v>821913648.75509238</v>
      </c>
      <c r="AV9" s="21">
        <f>'Relocation Components'!AV9*(1+$A9)^($B9-$B$6)</f>
        <v>169442242.28998518</v>
      </c>
      <c r="AW9" s="21">
        <f>'Relocation Components'!AW9*(1+$A9)^($B9-$B$6)</f>
        <v>0</v>
      </c>
      <c r="AX9" s="21">
        <f>'Relocation Components'!AX9*(1+$A9)^($B9-$B$6)</f>
        <v>32974823.524460886</v>
      </c>
      <c r="AY9" s="21">
        <f>'Relocation Components'!AY9*(1+$A9)^($B9-$B$6)</f>
        <v>11374091.649051433</v>
      </c>
      <c r="AZ9" s="21">
        <f>'Relocation Components'!AZ9*(1+$A9)^($B9-$B$6)</f>
        <v>0</v>
      </c>
      <c r="BA9" s="21">
        <f>'Relocation Components'!BA9*(1+$A9)^($B9-$B$6)</f>
        <v>32861631.715082068</v>
      </c>
      <c r="BB9" s="21">
        <f>'Relocation Components'!BB9*(1+$A9)^($B9-$B$6)</f>
        <v>11813715.931235718</v>
      </c>
      <c r="BC9" s="21">
        <f>'Relocation Components'!BC9*(1+$A9)^($B9-$B$6)</f>
        <v>0</v>
      </c>
      <c r="BD9" s="21">
        <f>'Relocation Components'!BD9*(1+$A9)^($B9-$B$6)</f>
        <v>5429573.025531047</v>
      </c>
      <c r="BE9" s="21">
        <f>'Relocation Components'!BE9*(1+$A9)^($B9-$B$6)</f>
        <v>1527691.5778030956</v>
      </c>
      <c r="BF9" s="21">
        <f>'Relocation Components'!BF9*(1+$A9)^($B9-$B$6)</f>
        <v>0</v>
      </c>
      <c r="BG9" s="21">
        <f t="shared" si="5"/>
        <v>2056070770.0894732</v>
      </c>
      <c r="BI9" s="16">
        <f t="shared" si="6"/>
        <v>1021989680.1614072</v>
      </c>
      <c r="BJ9" s="16">
        <f t="shared" si="7"/>
        <v>322616958.83892566</v>
      </c>
      <c r="BK9" s="16">
        <f t="shared" si="8"/>
        <v>729831.7440239779</v>
      </c>
      <c r="BL9" s="16">
        <f t="shared" si="9"/>
        <v>1612132559.370554</v>
      </c>
      <c r="BM9" s="16">
        <f t="shared" si="10"/>
        <v>411716348.00844115</v>
      </c>
      <c r="BN9" s="16">
        <f t="shared" si="11"/>
        <v>1403059.9610188876</v>
      </c>
      <c r="BO9" s="16">
        <f t="shared" si="12"/>
        <v>2683909535.4963059</v>
      </c>
      <c r="BP9" s="16">
        <f t="shared" si="13"/>
        <v>548439235.62742662</v>
      </c>
      <c r="BQ9" s="16">
        <f t="shared" si="14"/>
        <v>938392.49458550394</v>
      </c>
      <c r="BR9" s="16">
        <f t="shared" si="15"/>
        <v>128465539.61642607</v>
      </c>
      <c r="BS9" s="16">
        <f t="shared" si="16"/>
        <v>37478086.828009658</v>
      </c>
      <c r="BT9" s="16">
        <f t="shared" si="17"/>
        <v>303952.13269924448</v>
      </c>
      <c r="BU9" s="16">
        <f t="shared" si="18"/>
        <v>155597370.98575169</v>
      </c>
      <c r="BV9" s="16">
        <f t="shared" si="19"/>
        <v>38778834.957755104</v>
      </c>
      <c r="BW9" s="16">
        <f t="shared" si="20"/>
        <v>295659.36811372504</v>
      </c>
      <c r="BX9" s="16">
        <f t="shared" si="21"/>
        <v>20327773.726771481</v>
      </c>
      <c r="BY9" s="16">
        <f t="shared" si="22"/>
        <v>5269583.2170017995</v>
      </c>
      <c r="BZ9" s="16">
        <f t="shared" si="23"/>
        <v>190670.77734636876</v>
      </c>
    </row>
    <row r="10" spans="1:78">
      <c r="A10">
        <f t="shared" si="25"/>
        <v>0.03</v>
      </c>
      <c r="B10" s="18">
        <f t="shared" si="24"/>
        <v>2024</v>
      </c>
      <c r="C10" s="21">
        <f>'Relocation Components'!C10*(1+$D$2)^($B10-$B$6)</f>
        <v>21088074.288385488</v>
      </c>
      <c r="D10" s="21">
        <f>'Relocation Components'!D10*(1+$D$2)^($B10-$B$6)</f>
        <v>3697530.2665498988</v>
      </c>
      <c r="E10" s="21">
        <f>'Relocation Components'!E10*(1+$D$2)^($B10-$B$6)</f>
        <v>774405.58751738013</v>
      </c>
      <c r="F10" s="21">
        <f>'Relocation Components'!F10*(1+$D$2)^($B10-$B$6)</f>
        <v>230503279.76195937</v>
      </c>
      <c r="G10" s="21">
        <f>'Relocation Components'!G10*(1+$D$2)^($B10-$B$6)</f>
        <v>7237018.977756734</v>
      </c>
      <c r="H10" s="21">
        <f>'Relocation Components'!H10*(1+$D$2)^($B10-$B$6)</f>
        <v>1488745.7459718331</v>
      </c>
      <c r="I10" s="21">
        <f>'Relocation Components'!I10*(1+$D$2)^($B10-$B$6)</f>
        <v>37690564.528417565</v>
      </c>
      <c r="J10" s="21">
        <f>'Relocation Components'!J10*(1+$D$2)^($B10-$B$6)</f>
        <v>2608848.6880302005</v>
      </c>
      <c r="K10" s="21">
        <f>'Relocation Components'!K10*(1+$D$2)^($B10-$B$6)</f>
        <v>995703.33931015944</v>
      </c>
      <c r="L10" s="21">
        <f>'Relocation Components'!L10*(1+$D$2)^($B10-$B$6)</f>
        <v>23568532.171970602</v>
      </c>
      <c r="M10" s="21">
        <f>'Relocation Components'!M10*(1+$D$2)^($B10-$B$6)</f>
        <v>878836.39280369168</v>
      </c>
      <c r="N10" s="21">
        <f>'Relocation Components'!N10*(1+$D$2)^($B10-$B$6)</f>
        <v>322515.2304168542</v>
      </c>
      <c r="O10" s="21">
        <f>'Relocation Components'!O10*(1+$D$2)^($B10-$B$6)</f>
        <v>52744470.686109304</v>
      </c>
      <c r="P10" s="21">
        <f>'Relocation Components'!P10*(1+$D$2)^($B10-$B$6)</f>
        <v>755956.61467114184</v>
      </c>
      <c r="Q10" s="21">
        <f>'Relocation Components'!Q10*(1+$D$2)^($B10-$B$6)</f>
        <v>313714.38801151968</v>
      </c>
      <c r="R10" s="21">
        <f>'Relocation Components'!R10*(1+$D$2)^($B10-$B$6)</f>
        <v>3005777.0750301396</v>
      </c>
      <c r="S10" s="21">
        <f>'Relocation Components'!S10*(1+$D$2)^($B10-$B$6)</f>
        <v>368196.16337805259</v>
      </c>
      <c r="T10" s="21">
        <f>'Relocation Components'!T10*(1+$D$2)^($B10-$B$6)</f>
        <v>202312.75048442811</v>
      </c>
      <c r="U10" s="21">
        <f t="shared" si="3"/>
        <v>388244482.65677434</v>
      </c>
      <c r="V10" s="21">
        <f>'Relocation Components'!V10*(1+$A10)^($B10-$B$6)</f>
        <v>727707261.37726581</v>
      </c>
      <c r="W10" s="21">
        <f>'Relocation Components'!W10*(1+$A10)^($B10-$B$6)</f>
        <v>231619320.32095113</v>
      </c>
      <c r="X10" s="21">
        <f>'Relocation Components'!X10*(1+$A10)^($B10-$B$6)</f>
        <v>0</v>
      </c>
      <c r="Y10" s="21">
        <f>'Relocation Components'!Y10*(1+$A10)^($B10-$B$6)</f>
        <v>1009781112.1199323</v>
      </c>
      <c r="Z10" s="21">
        <f>'Relocation Components'!Z10*(1+$A10)^($B10-$B$6)</f>
        <v>293108730.86479783</v>
      </c>
      <c r="AA10" s="21">
        <f>'Relocation Components'!AA10*(1+$A10)^($B10-$B$6)</f>
        <v>0</v>
      </c>
      <c r="AB10" s="21">
        <f>'Relocation Components'!AB10*(1+$A10)^($B10-$B$6)</f>
        <v>1921975310.5857875</v>
      </c>
      <c r="AC10" s="21">
        <f>'Relocation Components'!AC10*(1+$A10)^($B10-$B$6)</f>
        <v>396227484.71564531</v>
      </c>
      <c r="AD10" s="21">
        <f>'Relocation Components'!AD10*(1+$A10)^($B10-$B$6)</f>
        <v>0</v>
      </c>
      <c r="AE10" s="21">
        <f>'Relocation Components'!AE10*(1+$A10)^($B10-$B$6)</f>
        <v>76908996.40813072</v>
      </c>
      <c r="AF10" s="21">
        <f>'Relocation Components'!AF10*(1+$A10)^($B10-$B$6)</f>
        <v>26530563.879524142</v>
      </c>
      <c r="AG10" s="21">
        <f>'Relocation Components'!AG10*(1+$A10)^($B10-$B$6)</f>
        <v>0</v>
      </c>
      <c r="AH10" s="21">
        <f>'Relocation Components'!AH10*(1+$A10)^($B10-$B$6)</f>
        <v>76714058.904370695</v>
      </c>
      <c r="AI10" s="21">
        <f>'Relocation Components'!AI10*(1+$A10)^($B10-$B$6)</f>
        <v>27580418.850432348</v>
      </c>
      <c r="AJ10" s="21">
        <f>'Relocation Components'!AJ10*(1+$A10)^($B10-$B$6)</f>
        <v>0</v>
      </c>
      <c r="AK10" s="21">
        <f>'Relocation Components'!AK10*(1+$A10)^($B10-$B$6)</f>
        <v>12685378.720875571</v>
      </c>
      <c r="AL10" s="21">
        <f>'Relocation Components'!AL10*(1+$A10)^($B10-$B$6)</f>
        <v>3568674.0711888443</v>
      </c>
      <c r="AM10" s="21">
        <f>'Relocation Components'!AM10*(1+$A10)^($B10-$B$6)</f>
        <v>0</v>
      </c>
      <c r="AN10" s="21">
        <f t="shared" si="4"/>
        <v>4804407310.818903</v>
      </c>
      <c r="AO10" s="21">
        <f>'Relocation Components'!AO10*(1+$A10)^($B10-$B$6)</f>
        <v>327468267.61976963</v>
      </c>
      <c r="AP10" s="21">
        <f>'Relocation Components'!AP10*(1+$A10)^($B10-$B$6)</f>
        <v>104228694.14442801</v>
      </c>
      <c r="AQ10" s="21">
        <f>'Relocation Components'!AQ10*(1+$A10)^($B10-$B$6)</f>
        <v>0</v>
      </c>
      <c r="AR10" s="21">
        <f>'Relocation Components'!AR10*(1+$A10)^($B10-$B$6)</f>
        <v>454401500.45396954</v>
      </c>
      <c r="AS10" s="21">
        <f>'Relocation Components'!AS10*(1+$A10)^($B10-$B$6)</f>
        <v>131898928.88915901</v>
      </c>
      <c r="AT10" s="21">
        <f>'Relocation Components'!AT10*(1+$A10)^($B10-$B$6)</f>
        <v>0</v>
      </c>
      <c r="AU10" s="21">
        <f>'Relocation Components'!AU10*(1+$A10)^($B10-$B$6)</f>
        <v>864888889.76360428</v>
      </c>
      <c r="AV10" s="21">
        <f>'Relocation Components'!AV10*(1+$A10)^($B10-$B$6)</f>
        <v>178302368.12204042</v>
      </c>
      <c r="AW10" s="21">
        <f>'Relocation Components'!AW10*(1+$A10)^($B10-$B$6)</f>
        <v>0</v>
      </c>
      <c r="AX10" s="21">
        <f>'Relocation Components'!AX10*(1+$A10)^($B10-$B$6)</f>
        <v>34609048.383658819</v>
      </c>
      <c r="AY10" s="21">
        <f>'Relocation Components'!AY10*(1+$A10)^($B10-$B$6)</f>
        <v>11938753.745785864</v>
      </c>
      <c r="AZ10" s="21">
        <f>'Relocation Components'!AZ10*(1+$A10)^($B10-$B$6)</f>
        <v>0</v>
      </c>
      <c r="BA10" s="21">
        <f>'Relocation Components'!BA10*(1+$A10)^($B10-$B$6)</f>
        <v>34521326.506966814</v>
      </c>
      <c r="BB10" s="21">
        <f>'Relocation Components'!BB10*(1+$A10)^($B10-$B$6)</f>
        <v>12411188.482694557</v>
      </c>
      <c r="BC10" s="21">
        <f>'Relocation Components'!BC10*(1+$A10)^($B10-$B$6)</f>
        <v>0</v>
      </c>
      <c r="BD10" s="21">
        <f>'Relocation Components'!BD10*(1+$A10)^($B10-$B$6)</f>
        <v>5708420.4243940068</v>
      </c>
      <c r="BE10" s="21">
        <f>'Relocation Components'!BE10*(1+$A10)^($B10-$B$6)</f>
        <v>1605903.3320349802</v>
      </c>
      <c r="BF10" s="21">
        <f>'Relocation Components'!BF10*(1+$A10)^($B10-$B$6)</f>
        <v>0</v>
      </c>
      <c r="BG10" s="21">
        <f t="shared" si="5"/>
        <v>2161983289.8685064</v>
      </c>
      <c r="BI10" s="16">
        <f t="shared" si="6"/>
        <v>1076263603.2854209</v>
      </c>
      <c r="BJ10" s="16">
        <f t="shared" si="7"/>
        <v>339545544.731929</v>
      </c>
      <c r="BK10" s="16">
        <f t="shared" si="8"/>
        <v>774405.58751738013</v>
      </c>
      <c r="BL10" s="16">
        <f t="shared" si="9"/>
        <v>1694685892.3358612</v>
      </c>
      <c r="BM10" s="16">
        <f t="shared" si="10"/>
        <v>432244678.73171359</v>
      </c>
      <c r="BN10" s="16">
        <f t="shared" si="11"/>
        <v>1488745.7459718331</v>
      </c>
      <c r="BO10" s="16">
        <f t="shared" si="12"/>
        <v>2824554764.8778095</v>
      </c>
      <c r="BP10" s="16">
        <f t="shared" si="13"/>
        <v>577138701.52571595</v>
      </c>
      <c r="BQ10" s="16">
        <f t="shared" si="14"/>
        <v>995703.33931015944</v>
      </c>
      <c r="BR10" s="16">
        <f t="shared" si="15"/>
        <v>135086576.96376014</v>
      </c>
      <c r="BS10" s="16">
        <f t="shared" si="16"/>
        <v>39348154.018113695</v>
      </c>
      <c r="BT10" s="16">
        <f t="shared" si="17"/>
        <v>322515.2304168542</v>
      </c>
      <c r="BU10" s="16">
        <f t="shared" si="18"/>
        <v>163979856.0974468</v>
      </c>
      <c r="BV10" s="16">
        <f t="shared" si="19"/>
        <v>40747563.947798043</v>
      </c>
      <c r="BW10" s="16">
        <f t="shared" si="20"/>
        <v>313714.38801151968</v>
      </c>
      <c r="BX10" s="16">
        <f t="shared" si="21"/>
        <v>21399576.220299717</v>
      </c>
      <c r="BY10" s="16">
        <f t="shared" si="22"/>
        <v>5542773.5666018771</v>
      </c>
      <c r="BZ10" s="16">
        <f t="shared" si="23"/>
        <v>202312.75048442811</v>
      </c>
    </row>
    <row r="11" spans="1:78">
      <c r="A11">
        <f t="shared" si="25"/>
        <v>0.03</v>
      </c>
      <c r="B11" s="18">
        <f t="shared" si="24"/>
        <v>2025</v>
      </c>
      <c r="C11" s="21">
        <f>'Relocation Components'!C11*(1+$D$2)^($B11-$B$6)</f>
        <v>22853142.502065398</v>
      </c>
      <c r="D11" s="21">
        <f>'Relocation Components'!D11*(1+$D$2)^($B11-$B$6)</f>
        <v>3922808.1963928179</v>
      </c>
      <c r="E11" s="21">
        <f>'Relocation Components'!E11*(1+$D$2)^($B11-$B$6)</f>
        <v>821612.23600006278</v>
      </c>
      <c r="F11" s="21">
        <f>'Relocation Components'!F11*(1+$D$2)^($B11-$B$6)</f>
        <v>244553297.34530815</v>
      </c>
      <c r="G11" s="21">
        <f>'Relocation Components'!G11*(1+$D$2)^($B11-$B$6)</f>
        <v>7678140.6262164628</v>
      </c>
      <c r="H11" s="21">
        <f>'Relocation Components'!H11*(1+$D$2)^($B11-$B$6)</f>
        <v>1579492.459517526</v>
      </c>
      <c r="I11" s="21">
        <f>'Relocation Components'!I11*(1+$D$2)^($B11-$B$6)</f>
        <v>39988159.827465318</v>
      </c>
      <c r="J11" s="21">
        <f>'Relocation Components'!J11*(1+$D$2)^($B11-$B$6)</f>
        <v>2767890.7007980603</v>
      </c>
      <c r="K11" s="21">
        <f>'Relocation Components'!K11*(1+$D$2)^($B11-$B$6)</f>
        <v>1056399.287270817</v>
      </c>
      <c r="L11" s="21">
        <f>'Relocation Components'!L11*(1+$D$2)^($B11-$B$6)</f>
        <v>25003720.704675827</v>
      </c>
      <c r="M11" s="21">
        <f>'Relocation Components'!M11*(1+$D$2)^($B11-$B$6)</f>
        <v>932426.28026232426</v>
      </c>
      <c r="N11" s="21">
        <f>'Relocation Components'!N11*(1+$D$2)^($B11-$B$6)</f>
        <v>342174.75757447688</v>
      </c>
      <c r="O11" s="21">
        <f>'Relocation Components'!O11*(1+$D$2)^($B11-$B$6)</f>
        <v>55958233.596867345</v>
      </c>
      <c r="P11" s="21">
        <f>'Relocation Components'!P11*(1+$D$2)^($B11-$B$6)</f>
        <v>802069.19559928065</v>
      </c>
      <c r="Q11" s="21">
        <f>'Relocation Components'!Q11*(1+$D$2)^($B11-$B$6)</f>
        <v>332835.76147880952</v>
      </c>
      <c r="R11" s="21">
        <f>'Relocation Components'!R11*(1+$D$2)^($B11-$B$6)</f>
        <v>3189319.4969967795</v>
      </c>
      <c r="S11" s="21">
        <f>'Relocation Components'!S11*(1+$D$2)^($B11-$B$6)</f>
        <v>390620.77649492334</v>
      </c>
      <c r="T11" s="21">
        <f>'Relocation Components'!T11*(1+$D$2)^($B11-$B$6)</f>
        <v>214642.24399292748</v>
      </c>
      <c r="U11" s="21">
        <f t="shared" si="3"/>
        <v>412386985.9949773</v>
      </c>
      <c r="V11" s="21">
        <f>'Relocation Components'!V11*(1+$A11)^($B11-$B$6)</f>
        <v>766144242.67380691</v>
      </c>
      <c r="W11" s="21">
        <f>'Relocation Components'!W11*(1+$A11)^($B11-$B$6)</f>
        <v>243827848.77243912</v>
      </c>
      <c r="X11" s="21">
        <f>'Relocation Components'!X11*(1+$A11)^($B11-$B$6)</f>
        <v>0</v>
      </c>
      <c r="Y11" s="21">
        <f>'Relocation Components'!Y11*(1+$A11)^($B11-$B$6)</f>
        <v>1060189927.3157597</v>
      </c>
      <c r="Z11" s="21">
        <f>'Relocation Components'!Z11*(1+$A11)^($B11-$B$6)</f>
        <v>307740831.34601796</v>
      </c>
      <c r="AA11" s="21">
        <f>'Relocation Components'!AA11*(1+$A11)^($B11-$B$6)</f>
        <v>0</v>
      </c>
      <c r="AB11" s="21">
        <f>'Relocation Components'!AB11*(1+$A11)^($B11-$B$6)</f>
        <v>2023095927.3300772</v>
      </c>
      <c r="AC11" s="21">
        <f>'Relocation Components'!AC11*(1+$A11)^($B11-$B$6)</f>
        <v>417075364.06731814</v>
      </c>
      <c r="AD11" s="21">
        <f>'Relocation Components'!AD11*(1+$A11)^($B11-$B$6)</f>
        <v>0</v>
      </c>
      <c r="AE11" s="21">
        <f>'Relocation Components'!AE11*(1+$A11)^($B11-$B$6)</f>
        <v>80706275.605210558</v>
      </c>
      <c r="AF11" s="21">
        <f>'Relocation Components'!AF11*(1+$A11)^($B11-$B$6)</f>
        <v>27842678.454511508</v>
      </c>
      <c r="AG11" s="21">
        <f>'Relocation Components'!AG11*(1+$A11)^($B11-$B$6)</f>
        <v>0</v>
      </c>
      <c r="AH11" s="21">
        <f>'Relocation Components'!AH11*(1+$A11)^($B11-$B$6)</f>
        <v>80572982.906393096</v>
      </c>
      <c r="AI11" s="21">
        <f>'Relocation Components'!AI11*(1+$A11)^($B11-$B$6)</f>
        <v>28969649.763162229</v>
      </c>
      <c r="AJ11" s="21">
        <f>'Relocation Components'!AJ11*(1+$A11)^($B11-$B$6)</f>
        <v>0</v>
      </c>
      <c r="AK11" s="21">
        <f>'Relocation Components'!AK11*(1+$A11)^($B11-$B$6)</f>
        <v>13335392.15988281</v>
      </c>
      <c r="AL11" s="21">
        <f>'Relocation Components'!AL11*(1+$A11)^($B11-$B$6)</f>
        <v>3750974.050658979</v>
      </c>
      <c r="AM11" s="21">
        <f>'Relocation Components'!AM11*(1+$A11)^($B11-$B$6)</f>
        <v>0</v>
      </c>
      <c r="AN11" s="21">
        <f t="shared" si="4"/>
        <v>5053252094.4452381</v>
      </c>
      <c r="AO11" s="21">
        <f>'Relocation Components'!AO11*(1+$A11)^($B11-$B$6)</f>
        <v>344764909.20321316</v>
      </c>
      <c r="AP11" s="21">
        <f>'Relocation Components'!AP11*(1+$A11)^($B11-$B$6)</f>
        <v>109722531.94759762</v>
      </c>
      <c r="AQ11" s="21">
        <f>'Relocation Components'!AQ11*(1+$A11)^($B11-$B$6)</f>
        <v>0</v>
      </c>
      <c r="AR11" s="21">
        <f>'Relocation Components'!AR11*(1+$A11)^($B11-$B$6)</f>
        <v>477085467.29209185</v>
      </c>
      <c r="AS11" s="21">
        <f>'Relocation Components'!AS11*(1+$A11)^($B11-$B$6)</f>
        <v>138483374.10570809</v>
      </c>
      <c r="AT11" s="21">
        <f>'Relocation Components'!AT11*(1+$A11)^($B11-$B$6)</f>
        <v>0</v>
      </c>
      <c r="AU11" s="21">
        <f>'Relocation Components'!AU11*(1+$A11)^($B11-$B$6)</f>
        <v>910393167.29853463</v>
      </c>
      <c r="AV11" s="21">
        <f>'Relocation Components'!AV11*(1+$A11)^($B11-$B$6)</f>
        <v>187683913.83029318</v>
      </c>
      <c r="AW11" s="21">
        <f>'Relocation Components'!AW11*(1+$A11)^($B11-$B$6)</f>
        <v>0</v>
      </c>
      <c r="AX11" s="21">
        <f>'Relocation Components'!AX11*(1+$A11)^($B11-$B$6)</f>
        <v>36317824.022344753</v>
      </c>
      <c r="AY11" s="21">
        <f>'Relocation Components'!AY11*(1+$A11)^($B11-$B$6)</f>
        <v>12529205.304530179</v>
      </c>
      <c r="AZ11" s="21">
        <f>'Relocation Components'!AZ11*(1+$A11)^($B11-$B$6)</f>
        <v>0</v>
      </c>
      <c r="BA11" s="21">
        <f>'Relocation Components'!BA11*(1+$A11)^($B11-$B$6)</f>
        <v>36257842.307876892</v>
      </c>
      <c r="BB11" s="21">
        <f>'Relocation Components'!BB11*(1+$A11)^($B11-$B$6)</f>
        <v>13036342.393423004</v>
      </c>
      <c r="BC11" s="21">
        <f>'Relocation Components'!BC11*(1+$A11)^($B11-$B$6)</f>
        <v>0</v>
      </c>
      <c r="BD11" s="21">
        <f>'Relocation Components'!BD11*(1+$A11)^($B11-$B$6)</f>
        <v>6000926.4719472649</v>
      </c>
      <c r="BE11" s="21">
        <f>'Relocation Components'!BE11*(1+$A11)^($B11-$B$6)</f>
        <v>1687938.3227965408</v>
      </c>
      <c r="BF11" s="21">
        <f>'Relocation Components'!BF11*(1+$A11)^($B11-$B$6)</f>
        <v>0</v>
      </c>
      <c r="BG11" s="21">
        <f t="shared" si="5"/>
        <v>2273963442.5003572</v>
      </c>
      <c r="BI11" s="16">
        <f t="shared" si="6"/>
        <v>1133762294.3790855</v>
      </c>
      <c r="BJ11" s="16">
        <f t="shared" si="7"/>
        <v>357473188.91642958</v>
      </c>
      <c r="BK11" s="16">
        <f t="shared" si="8"/>
        <v>821612.23600006278</v>
      </c>
      <c r="BL11" s="16">
        <f t="shared" si="9"/>
        <v>1781828691.9531596</v>
      </c>
      <c r="BM11" s="16">
        <f t="shared" si="10"/>
        <v>453902346.07794255</v>
      </c>
      <c r="BN11" s="16">
        <f t="shared" si="11"/>
        <v>1579492.459517526</v>
      </c>
      <c r="BO11" s="16">
        <f t="shared" si="12"/>
        <v>2973477254.4560771</v>
      </c>
      <c r="BP11" s="16">
        <f t="shared" si="13"/>
        <v>607527168.59840941</v>
      </c>
      <c r="BQ11" s="16">
        <f t="shared" si="14"/>
        <v>1056399.287270817</v>
      </c>
      <c r="BR11" s="16">
        <f t="shared" si="15"/>
        <v>142027820.33223113</v>
      </c>
      <c r="BS11" s="16">
        <f t="shared" si="16"/>
        <v>41304310.039304011</v>
      </c>
      <c r="BT11" s="16">
        <f t="shared" si="17"/>
        <v>342174.75757447688</v>
      </c>
      <c r="BU11" s="16">
        <f t="shared" si="18"/>
        <v>172789058.81113735</v>
      </c>
      <c r="BV11" s="16">
        <f t="shared" si="19"/>
        <v>42808061.352184512</v>
      </c>
      <c r="BW11" s="16">
        <f t="shared" si="20"/>
        <v>332835.76147880952</v>
      </c>
      <c r="BX11" s="16">
        <f t="shared" si="21"/>
        <v>22525638.128826853</v>
      </c>
      <c r="BY11" s="16">
        <f t="shared" si="22"/>
        <v>5829533.1499504428</v>
      </c>
      <c r="BZ11" s="16">
        <f t="shared" si="23"/>
        <v>214642.24399292748</v>
      </c>
    </row>
    <row r="12" spans="1:78">
      <c r="A12">
        <f>0.02</f>
        <v>0.02</v>
      </c>
      <c r="B12" s="18">
        <f>B11+1</f>
        <v>2026</v>
      </c>
      <c r="C12" s="21">
        <f>'Relocation Components'!C12*(1+$D$2)^($B12-$B$6)</f>
        <v>24741997.351392329</v>
      </c>
      <c r="D12" s="21">
        <f>'Relocation Components'!D12*(1+$D$2)^($B12-$B$6)</f>
        <v>4161370.0935536535</v>
      </c>
      <c r="E12" s="21">
        <f>'Relocation Components'!E12*(1+$D$2)^($B12-$B$6)</f>
        <v>871603.53536222002</v>
      </c>
      <c r="F12" s="21">
        <f>'Relocation Components'!F12*(1+$D$2)^($B12-$B$6)</f>
        <v>259432058.48758683</v>
      </c>
      <c r="G12" s="21">
        <f>'Relocation Components'!G12*(1+$D$2)^($B12-$B$6)</f>
        <v>8145281.8920777719</v>
      </c>
      <c r="H12" s="21">
        <f>'Relocation Components'!H12*(1+$D$2)^($B12-$B$6)</f>
        <v>1675591.9800528586</v>
      </c>
      <c r="I12" s="21">
        <f>'Relocation Components'!I12*(1+$D$2)^($B12-$B$6)</f>
        <v>42421288.245096788</v>
      </c>
      <c r="J12" s="21">
        <f>'Relocation Components'!J12*(1+$D$2)^($B12-$B$6)</f>
        <v>2936314.7931226301</v>
      </c>
      <c r="K12" s="21">
        <f>'Relocation Components'!K12*(1+$D$2)^($B12-$B$6)</f>
        <v>1120675.5716792645</v>
      </c>
      <c r="L12" s="21">
        <f>'Relocation Components'!L12*(1+$D$2)^($B12-$B$6)</f>
        <v>26523506.760221645</v>
      </c>
      <c r="M12" s="21">
        <f>'Relocation Components'!M12*(1+$D$2)^($B12-$B$6)</f>
        <v>989178.06548481062</v>
      </c>
      <c r="N12" s="21">
        <f>'Relocation Components'!N12*(1+$D$2)^($B12-$B$6)</f>
        <v>362993.94937181956</v>
      </c>
      <c r="O12" s="21">
        <f>'Relocation Components'!O12*(1+$D$2)^($B12-$B$6)</f>
        <v>59361511.621985905</v>
      </c>
      <c r="P12" s="21">
        <f>'Relocation Components'!P12*(1+$D$2)^($B12-$B$6)</f>
        <v>850903.14308355539</v>
      </c>
      <c r="Q12" s="21">
        <f>'Relocation Components'!Q12*(1+$D$2)^($B12-$B$6)</f>
        <v>353084.98632279952</v>
      </c>
      <c r="R12" s="21">
        <f>'Relocation Components'!R12*(1+$D$2)^($B12-$B$6)</f>
        <v>3383701.7184725069</v>
      </c>
      <c r="S12" s="21">
        <f>'Relocation Components'!S12*(1+$D$2)^($B12-$B$6)</f>
        <v>414367.36051503586</v>
      </c>
      <c r="T12" s="21">
        <f>'Relocation Components'!T12*(1+$D$2)^($B12-$B$6)</f>
        <v>227698.90497606571</v>
      </c>
      <c r="U12" s="21">
        <f t="shared" si="3"/>
        <v>437973128.46035862</v>
      </c>
      <c r="V12" s="21">
        <f>'Relocation Components'!V12*(1+$A12)^($B12-$B$6)</f>
        <v>760997471.24241221</v>
      </c>
      <c r="W12" s="21">
        <f>'Relocation Components'!W12*(1+$A12)^($B12-$B$6)</f>
        <v>242165123.81299913</v>
      </c>
      <c r="X12" s="21">
        <f>'Relocation Components'!X12*(1+$A12)^($B12-$B$6)</f>
        <v>0</v>
      </c>
      <c r="Y12" s="21">
        <f>'Relocation Components'!Y12*(1+$A12)^($B12-$B$6)</f>
        <v>1050089562.6655039</v>
      </c>
      <c r="Z12" s="21">
        <f>'Relocation Components'!Z12*(1+$A12)^($B12-$B$6)</f>
        <v>304808959.87011504</v>
      </c>
      <c r="AA12" s="21">
        <f>'Relocation Components'!AA12*(1+$A12)^($B12-$B$6)</f>
        <v>0</v>
      </c>
      <c r="AB12" s="21">
        <f>'Relocation Components'!AB12*(1+$A12)^($B12-$B$6)</f>
        <v>2009107818.4238625</v>
      </c>
      <c r="AC12" s="21">
        <f>'Relocation Components'!AC12*(1+$A12)^($B12-$B$6)</f>
        <v>414192802.9086625</v>
      </c>
      <c r="AD12" s="21">
        <f>'Relocation Components'!AD12*(1+$A12)^($B12-$B$6)</f>
        <v>0</v>
      </c>
      <c r="AE12" s="21">
        <f>'Relocation Components'!AE12*(1+$A12)^($B12-$B$6)</f>
        <v>79861890.853982896</v>
      </c>
      <c r="AF12" s="21">
        <f>'Relocation Components'!AF12*(1+$A12)^($B12-$B$6)</f>
        <v>27553512.004220236</v>
      </c>
      <c r="AG12" s="21">
        <f>'Relocation Components'!AG12*(1+$A12)^($B12-$B$6)</f>
        <v>0</v>
      </c>
      <c r="AH12" s="21">
        <f>'Relocation Components'!AH12*(1+$A12)^($B12-$B$6)</f>
        <v>79799352.432413816</v>
      </c>
      <c r="AI12" s="21">
        <f>'Relocation Components'!AI12*(1+$A12)^($B12-$B$6)</f>
        <v>28693300.448703554</v>
      </c>
      <c r="AJ12" s="21">
        <f>'Relocation Components'!AJ12*(1+$A12)^($B12-$B$6)</f>
        <v>0</v>
      </c>
      <c r="AK12" s="21">
        <f>'Relocation Components'!AK12*(1+$A12)^($B12-$B$6)</f>
        <v>13220213.898568107</v>
      </c>
      <c r="AL12" s="21">
        <f>'Relocation Components'!AL12*(1+$A12)^($B12-$B$6)</f>
        <v>3718030.1377023607</v>
      </c>
      <c r="AM12" s="21">
        <f>'Relocation Components'!AM12*(1+$A12)^($B12-$B$6)</f>
        <v>0</v>
      </c>
      <c r="AN12" s="21">
        <f t="shared" si="4"/>
        <v>5014208038.6991463</v>
      </c>
      <c r="AO12" s="21">
        <f>'Relocation Components'!AO12*(1+$A12)^($B12-$B$6)</f>
        <v>342448862.05908549</v>
      </c>
      <c r="AP12" s="21">
        <f>'Relocation Components'!AP12*(1+$A12)^($B12-$B$6)</f>
        <v>108974305.71584961</v>
      </c>
      <c r="AQ12" s="21">
        <f>'Relocation Components'!AQ12*(1+$A12)^($B12-$B$6)</f>
        <v>0</v>
      </c>
      <c r="AR12" s="21">
        <f>'Relocation Components'!AR12*(1+$A12)^($B12-$B$6)</f>
        <v>472540303.19947672</v>
      </c>
      <c r="AS12" s="21">
        <f>'Relocation Components'!AS12*(1+$A12)^($B12-$B$6)</f>
        <v>137164031.94155177</v>
      </c>
      <c r="AT12" s="21">
        <f>'Relocation Components'!AT12*(1+$A12)^($B12-$B$6)</f>
        <v>0</v>
      </c>
      <c r="AU12" s="21">
        <f>'Relocation Components'!AU12*(1+$A12)^($B12-$B$6)</f>
        <v>904098518.29073811</v>
      </c>
      <c r="AV12" s="21">
        <f>'Relocation Components'!AV12*(1+$A12)^($B12-$B$6)</f>
        <v>186386761.30889815</v>
      </c>
      <c r="AW12" s="21">
        <f>'Relocation Components'!AW12*(1+$A12)^($B12-$B$6)</f>
        <v>0</v>
      </c>
      <c r="AX12" s="21">
        <f>'Relocation Components'!AX12*(1+$A12)^($B12-$B$6)</f>
        <v>35937850.884292297</v>
      </c>
      <c r="AY12" s="21">
        <f>'Relocation Components'!AY12*(1+$A12)^($B12-$B$6)</f>
        <v>12399080.401899105</v>
      </c>
      <c r="AZ12" s="21">
        <f>'Relocation Components'!AZ12*(1+$A12)^($B12-$B$6)</f>
        <v>0</v>
      </c>
      <c r="BA12" s="21">
        <f>'Relocation Components'!BA12*(1+$A12)^($B12-$B$6)</f>
        <v>35909708.594586216</v>
      </c>
      <c r="BB12" s="21">
        <f>'Relocation Components'!BB12*(1+$A12)^($B12-$B$6)</f>
        <v>12911985.201916598</v>
      </c>
      <c r="BC12" s="21">
        <f>'Relocation Components'!BC12*(1+$A12)^($B12-$B$6)</f>
        <v>0</v>
      </c>
      <c r="BD12" s="21">
        <f>'Relocation Components'!BD12*(1+$A12)^($B12-$B$6)</f>
        <v>5949096.2543556485</v>
      </c>
      <c r="BE12" s="21">
        <f>'Relocation Components'!BE12*(1+$A12)^($B12-$B$6)</f>
        <v>1673113.5619660625</v>
      </c>
      <c r="BF12" s="21">
        <f>'Relocation Components'!BF12*(1+$A12)^($B12-$B$6)</f>
        <v>0</v>
      </c>
      <c r="BG12" s="21">
        <f t="shared" si="5"/>
        <v>2256393617.4146156</v>
      </c>
      <c r="BI12" s="16">
        <f t="shared" si="6"/>
        <v>1128188330.65289</v>
      </c>
      <c r="BJ12" s="16">
        <f t="shared" si="7"/>
        <v>355300799.62240243</v>
      </c>
      <c r="BK12" s="16">
        <f t="shared" si="8"/>
        <v>871603.53536222002</v>
      </c>
      <c r="BL12" s="16">
        <f t="shared" si="9"/>
        <v>1782061924.3525674</v>
      </c>
      <c r="BM12" s="16">
        <f t="shared" si="10"/>
        <v>450118273.70374459</v>
      </c>
      <c r="BN12" s="16">
        <f t="shared" si="11"/>
        <v>1675591.9800528586</v>
      </c>
      <c r="BO12" s="16">
        <f t="shared" si="12"/>
        <v>2955627624.9596972</v>
      </c>
      <c r="BP12" s="16">
        <f t="shared" si="13"/>
        <v>603515879.0106833</v>
      </c>
      <c r="BQ12" s="16">
        <f t="shared" si="14"/>
        <v>1120675.5716792645</v>
      </c>
      <c r="BR12" s="16">
        <f t="shared" si="15"/>
        <v>142323248.49849683</v>
      </c>
      <c r="BS12" s="16">
        <f t="shared" si="16"/>
        <v>40941770.471604154</v>
      </c>
      <c r="BT12" s="16">
        <f t="shared" si="17"/>
        <v>362993.94937181956</v>
      </c>
      <c r="BU12" s="16">
        <f t="shared" si="18"/>
        <v>175070572.64898595</v>
      </c>
      <c r="BV12" s="16">
        <f t="shared" si="19"/>
        <v>42456188.793703705</v>
      </c>
      <c r="BW12" s="16">
        <f t="shared" si="20"/>
        <v>353084.98632279952</v>
      </c>
      <c r="BX12" s="16">
        <f t="shared" si="21"/>
        <v>22553011.871396262</v>
      </c>
      <c r="BY12" s="16">
        <f t="shared" si="22"/>
        <v>5805511.060183459</v>
      </c>
      <c r="BZ12" s="16">
        <f t="shared" si="23"/>
        <v>227698.90497606571</v>
      </c>
    </row>
    <row r="13" spans="1:78">
      <c r="A13">
        <f t="shared" ref="A13:A76" si="26">0.02</f>
        <v>0.02</v>
      </c>
      <c r="B13" s="18">
        <f t="shared" si="24"/>
        <v>2027</v>
      </c>
      <c r="C13" s="21">
        <f>'Relocation Components'!C13*(1+$D$2)^($B13-$B$6)</f>
        <v>26762604.829396799</v>
      </c>
      <c r="D13" s="21">
        <f>'Relocation Components'!D13*(1+$D$2)^($B13-$B$6)</f>
        <v>4413981.1599395918</v>
      </c>
      <c r="E13" s="21">
        <f>'Relocation Components'!E13*(1+$D$2)^($B13-$B$6)</f>
        <v>924539.93407059321</v>
      </c>
      <c r="F13" s="21">
        <f>'Relocation Components'!F13*(1+$D$2)^($B13-$B$6)</f>
        <v>275187312.50073022</v>
      </c>
      <c r="G13" s="21">
        <f>'Relocation Components'!G13*(1+$D$2)^($B13-$B$6)</f>
        <v>8639941.9329596739</v>
      </c>
      <c r="H13" s="21">
        <f>'Relocation Components'!H13*(1+$D$2)^($B13-$B$6)</f>
        <v>1777352.7214929308</v>
      </c>
      <c r="I13" s="21">
        <f>'Relocation Components'!I13*(1+$D$2)^($B13-$B$6)</f>
        <v>44997759.104922749</v>
      </c>
      <c r="J13" s="21">
        <f>'Relocation Components'!J13*(1+$D$2)^($B13-$B$6)</f>
        <v>3114661.5679276623</v>
      </c>
      <c r="K13" s="21">
        <f>'Relocation Components'!K13*(1+$D$2)^($B13-$B$6)</f>
        <v>1188738.4863103803</v>
      </c>
      <c r="L13" s="21">
        <f>'Relocation Components'!L13*(1+$D$2)^($B13-$B$6)</f>
        <v>28132762.119560365</v>
      </c>
      <c r="M13" s="21">
        <f>'Relocation Components'!M13*(1+$D$2)^($B13-$B$6)</f>
        <v>1049273.9635288902</v>
      </c>
      <c r="N13" s="21">
        <f>'Relocation Components'!N13*(1+$D$2)^($B13-$B$6)</f>
        <v>385039.62345496047</v>
      </c>
      <c r="O13" s="21">
        <f>'Relocation Components'!O13*(1+$D$2)^($B13-$B$6)</f>
        <v>62965221.865624174</v>
      </c>
      <c r="P13" s="21">
        <f>'Relocation Components'!P13*(1+$D$2)^($B13-$B$6)</f>
        <v>902615.31232725957</v>
      </c>
      <c r="Q13" s="21">
        <f>'Relocation Components'!Q13*(1+$D$2)^($B13-$B$6)</f>
        <v>374527.04424749163</v>
      </c>
      <c r="R13" s="21">
        <f>'Relocation Components'!R13*(1+$D$2)^($B13-$B$6)</f>
        <v>3589548.8633533162</v>
      </c>
      <c r="S13" s="21">
        <f>'Relocation Components'!S13*(1+$D$2)^($B13-$B$6)</f>
        <v>439512.05099592253</v>
      </c>
      <c r="T13" s="21">
        <f>'Relocation Components'!T13*(1+$D$2)^($B13-$B$6)</f>
        <v>241524.6264475355</v>
      </c>
      <c r="U13" s="21">
        <f t="shared" si="3"/>
        <v>465086917.70729059</v>
      </c>
      <c r="V13" s="21">
        <f>'Relocation Components'!V13*(1+$A13)^($B13-$B$6)</f>
        <v>793940676.92319691</v>
      </c>
      <c r="W13" s="21">
        <f>'Relocation Components'!W13*(1+$A13)^($B13-$B$6)</f>
        <v>252623039.07713872</v>
      </c>
      <c r="X13" s="21">
        <f>'Relocation Components'!X13*(1+$A13)^($B13-$B$6)</f>
        <v>0</v>
      </c>
      <c r="Y13" s="21">
        <f>'Relocation Components'!Y13*(1+$A13)^($B13-$B$6)</f>
        <v>1092367239.9746597</v>
      </c>
      <c r="Z13" s="21">
        <f>'Relocation Components'!Z13*(1+$A13)^($B13-$B$6)</f>
        <v>317080835.40791601</v>
      </c>
      <c r="AA13" s="21">
        <f>'Relocation Components'!AA13*(1+$A13)^($B13-$B$6)</f>
        <v>0</v>
      </c>
      <c r="AB13" s="21">
        <f>'Relocation Components'!AB13*(1+$A13)^($B13-$B$6)</f>
        <v>2095663093.5916774</v>
      </c>
      <c r="AC13" s="21">
        <f>'Relocation Components'!AC13*(1+$A13)^($B13-$B$6)</f>
        <v>432038040.13635951</v>
      </c>
      <c r="AD13" s="21">
        <f>'Relocation Components'!AD13*(1+$A13)^($B13-$B$6)</f>
        <v>0</v>
      </c>
      <c r="AE13" s="21">
        <f>'Relocation Components'!AE13*(1+$A13)^($B13-$B$6)</f>
        <v>82962720.891623914</v>
      </c>
      <c r="AF13" s="21">
        <f>'Relocation Components'!AF13*(1+$A13)^($B13-$B$6)</f>
        <v>28625517.639702149</v>
      </c>
      <c r="AG13" s="21">
        <f>'Relocation Components'!AG13*(1+$A13)^($B13-$B$6)</f>
        <v>0</v>
      </c>
      <c r="AH13" s="21">
        <f>'Relocation Components'!AH13*(1+$A13)^($B13-$B$6)</f>
        <v>82968627.347770065</v>
      </c>
      <c r="AI13" s="21">
        <f>'Relocation Components'!AI13*(1+$A13)^($B13-$B$6)</f>
        <v>29834710.386248302</v>
      </c>
      <c r="AJ13" s="21">
        <f>'Relocation Components'!AJ13*(1+$A13)^($B13-$B$6)</f>
        <v>0</v>
      </c>
      <c r="AK13" s="21">
        <f>'Relocation Components'!AK13*(1+$A13)^($B13-$B$6)</f>
        <v>13759721.534265691</v>
      </c>
      <c r="AL13" s="21">
        <f>'Relocation Components'!AL13*(1+$A13)^($B13-$B$6)</f>
        <v>3869203.0331033999</v>
      </c>
      <c r="AM13" s="21">
        <f>'Relocation Components'!AM13*(1+$A13)^($B13-$B$6)</f>
        <v>0</v>
      </c>
      <c r="AN13" s="21">
        <f t="shared" si="4"/>
        <v>5225733425.9436598</v>
      </c>
      <c r="AO13" s="21">
        <f>'Relocation Components'!AO13*(1+$A13)^($B13-$B$6)</f>
        <v>357273304.61543864</v>
      </c>
      <c r="AP13" s="21">
        <f>'Relocation Components'!AP13*(1+$A13)^($B13-$B$6)</f>
        <v>113680367.58471242</v>
      </c>
      <c r="AQ13" s="21">
        <f>'Relocation Components'!AQ13*(1+$A13)^($B13-$B$6)</f>
        <v>0</v>
      </c>
      <c r="AR13" s="21">
        <f>'Relocation Components'!AR13*(1+$A13)^($B13-$B$6)</f>
        <v>491565257.98859692</v>
      </c>
      <c r="AS13" s="21">
        <f>'Relocation Components'!AS13*(1+$A13)^($B13-$B$6)</f>
        <v>142686375.93356219</v>
      </c>
      <c r="AT13" s="21">
        <f>'Relocation Components'!AT13*(1+$A13)^($B13-$B$6)</f>
        <v>0</v>
      </c>
      <c r="AU13" s="21">
        <f>'Relocation Components'!AU13*(1+$A13)^($B13-$B$6)</f>
        <v>943048392.11625481</v>
      </c>
      <c r="AV13" s="21">
        <f>'Relocation Components'!AV13*(1+$A13)^($B13-$B$6)</f>
        <v>194417118.06136179</v>
      </c>
      <c r="AW13" s="21">
        <f>'Relocation Components'!AW13*(1+$A13)^($B13-$B$6)</f>
        <v>0</v>
      </c>
      <c r="AX13" s="21">
        <f>'Relocation Components'!AX13*(1+$A13)^($B13-$B$6)</f>
        <v>37333224.40123076</v>
      </c>
      <c r="AY13" s="21">
        <f>'Relocation Components'!AY13*(1+$A13)^($B13-$B$6)</f>
        <v>12881482.937865967</v>
      </c>
      <c r="AZ13" s="21">
        <f>'Relocation Components'!AZ13*(1+$A13)^($B13-$B$6)</f>
        <v>0</v>
      </c>
      <c r="BA13" s="21">
        <f>'Relocation Components'!BA13*(1+$A13)^($B13-$B$6)</f>
        <v>37335882.306496531</v>
      </c>
      <c r="BB13" s="21">
        <f>'Relocation Components'!BB13*(1+$A13)^($B13-$B$6)</f>
        <v>13425619.673811736</v>
      </c>
      <c r="BC13" s="21">
        <f>'Relocation Components'!BC13*(1+$A13)^($B13-$B$6)</f>
        <v>0</v>
      </c>
      <c r="BD13" s="21">
        <f>'Relocation Components'!BD13*(1+$A13)^($B13-$B$6)</f>
        <v>6191874.6904195612</v>
      </c>
      <c r="BE13" s="21">
        <f>'Relocation Components'!BE13*(1+$A13)^($B13-$B$6)</f>
        <v>1741141.3648965301</v>
      </c>
      <c r="BF13" s="21">
        <f>'Relocation Components'!BF13*(1+$A13)^($B13-$B$6)</f>
        <v>0</v>
      </c>
      <c r="BG13" s="21">
        <f t="shared" si="5"/>
        <v>2351580041.6746478</v>
      </c>
      <c r="BI13" s="16">
        <f t="shared" si="6"/>
        <v>1177976586.3680322</v>
      </c>
      <c r="BJ13" s="16">
        <f t="shared" si="7"/>
        <v>370717387.82179075</v>
      </c>
      <c r="BK13" s="16">
        <f t="shared" si="8"/>
        <v>924539.93407059321</v>
      </c>
      <c r="BL13" s="16">
        <f t="shared" si="9"/>
        <v>1859119810.4639869</v>
      </c>
      <c r="BM13" s="16">
        <f t="shared" si="10"/>
        <v>468407153.2744379</v>
      </c>
      <c r="BN13" s="16">
        <f t="shared" si="11"/>
        <v>1777352.7214929308</v>
      </c>
      <c r="BO13" s="16">
        <f t="shared" si="12"/>
        <v>3083709244.8128552</v>
      </c>
      <c r="BP13" s="16">
        <f t="shared" si="13"/>
        <v>629569819.76564896</v>
      </c>
      <c r="BQ13" s="16">
        <f t="shared" si="14"/>
        <v>1188738.4863103803</v>
      </c>
      <c r="BR13" s="16">
        <f t="shared" si="15"/>
        <v>148428707.41241503</v>
      </c>
      <c r="BS13" s="16">
        <f t="shared" si="16"/>
        <v>42556274.541097</v>
      </c>
      <c r="BT13" s="16">
        <f t="shared" si="17"/>
        <v>385039.62345496047</v>
      </c>
      <c r="BU13" s="16">
        <f t="shared" si="18"/>
        <v>183269731.51989079</v>
      </c>
      <c r="BV13" s="16">
        <f t="shared" si="19"/>
        <v>44162945.372387297</v>
      </c>
      <c r="BW13" s="16">
        <f t="shared" si="20"/>
        <v>374527.04424749163</v>
      </c>
      <c r="BX13" s="16">
        <f t="shared" si="21"/>
        <v>23541145.088038567</v>
      </c>
      <c r="BY13" s="16">
        <f t="shared" si="22"/>
        <v>6049856.4489958528</v>
      </c>
      <c r="BZ13" s="16">
        <f t="shared" si="23"/>
        <v>241524.6264475355</v>
      </c>
    </row>
    <row r="14" spans="1:78">
      <c r="A14">
        <f t="shared" si="26"/>
        <v>0.02</v>
      </c>
      <c r="B14" s="18">
        <f t="shared" si="24"/>
        <v>2028</v>
      </c>
      <c r="C14" s="21">
        <f>'Relocation Components'!C14*(1+$D$2)^($B14-$B$6)</f>
        <v>28923418.061823227</v>
      </c>
      <c r="D14" s="21">
        <f>'Relocation Components'!D14*(1+$D$2)^($B14-$B$6)</f>
        <v>4681449.9077302385</v>
      </c>
      <c r="E14" s="21">
        <f>'Relocation Components'!E14*(1+$D$2)^($B14-$B$6)</f>
        <v>980590.96381139779</v>
      </c>
      <c r="F14" s="21">
        <f>'Relocation Components'!F14*(1+$D$2)^($B14-$B$6)</f>
        <v>291869511.76896888</v>
      </c>
      <c r="G14" s="21">
        <f>'Relocation Components'!G14*(1+$D$2)^($B14-$B$6)</f>
        <v>9163704.7731995676</v>
      </c>
      <c r="H14" s="21">
        <f>'Relocation Components'!H14*(1+$D$2)^($B14-$B$6)</f>
        <v>1885100.5571268778</v>
      </c>
      <c r="I14" s="21">
        <f>'Relocation Components'!I14*(1+$D$2)^($B14-$B$6)</f>
        <v>47725823.830118559</v>
      </c>
      <c r="J14" s="21">
        <f>'Relocation Components'!J14*(1+$D$2)^($B14-$B$6)</f>
        <v>3303502.2332303906</v>
      </c>
      <c r="K14" s="21">
        <f>'Relocation Components'!K14*(1+$D$2)^($B14-$B$6)</f>
        <v>1260806.003475409</v>
      </c>
      <c r="L14" s="21">
        <f>'Relocation Components'!L14*(1+$D$2)^($B14-$B$6)</f>
        <v>29836634.247932389</v>
      </c>
      <c r="M14" s="21">
        <f>'Relocation Components'!M14*(1+$D$2)^($B14-$B$6)</f>
        <v>1112906.5062136652</v>
      </c>
      <c r="N14" s="21">
        <f>'Relocation Components'!N14*(1+$D$2)^($B14-$B$6)</f>
        <v>408382.38007298583</v>
      </c>
      <c r="O14" s="21">
        <f>'Relocation Components'!O14*(1+$D$2)^($B14-$B$6)</f>
        <v>66780899.354571283</v>
      </c>
      <c r="P14" s="21">
        <f>'Relocation Components'!P14*(1+$D$2)^($B14-$B$6)</f>
        <v>957371.44063762506</v>
      </c>
      <c r="Q14" s="21">
        <f>'Relocation Components'!Q14*(1+$D$2)^($B14-$B$6)</f>
        <v>397230.59549884585</v>
      </c>
      <c r="R14" s="21">
        <f>'Relocation Components'!R14*(1+$D$2)^($B14-$B$6)</f>
        <v>3807521.4684260241</v>
      </c>
      <c r="S14" s="21">
        <f>'Relocation Components'!S14*(1+$D$2)^($B14-$B$6)</f>
        <v>466135.2921236101</v>
      </c>
      <c r="T14" s="21">
        <f>'Relocation Components'!T14*(1+$D$2)^($B14-$B$6)</f>
        <v>256163.67280371202</v>
      </c>
      <c r="U14" s="21">
        <f t="shared" si="3"/>
        <v>493817153.05776477</v>
      </c>
      <c r="V14" s="21">
        <f>'Relocation Components'!V14*(1+$A14)^($B14-$B$6)</f>
        <v>828600960.17993402</v>
      </c>
      <c r="W14" s="21">
        <f>'Relocation Components'!W14*(1+$A14)^($B14-$B$6)</f>
        <v>263625688.05420202</v>
      </c>
      <c r="X14" s="21">
        <f>'Relocation Components'!X14*(1+$A14)^($B14-$B$6)</f>
        <v>0</v>
      </c>
      <c r="Y14" s="21">
        <f>'Relocation Components'!Y14*(1+$A14)^($B14-$B$6)</f>
        <v>1136661312.1451187</v>
      </c>
      <c r="Z14" s="21">
        <f>'Relocation Components'!Z14*(1+$A14)^($B14-$B$6)</f>
        <v>329938006.1857602</v>
      </c>
      <c r="AA14" s="21">
        <f>'Relocation Components'!AA14*(1+$A14)^($B14-$B$6)</f>
        <v>0</v>
      </c>
      <c r="AB14" s="21">
        <f>'Relocation Components'!AB14*(1+$A14)^($B14-$B$6)</f>
        <v>2186711639.795043</v>
      </c>
      <c r="AC14" s="21">
        <f>'Relocation Components'!AC14*(1+$A14)^($B14-$B$6)</f>
        <v>450809679.16526365</v>
      </c>
      <c r="AD14" s="21">
        <f>'Relocation Components'!AD14*(1+$A14)^($B14-$B$6)</f>
        <v>0</v>
      </c>
      <c r="AE14" s="21">
        <f>'Relocation Components'!AE14*(1+$A14)^($B14-$B$6)</f>
        <v>86169507.367395237</v>
      </c>
      <c r="AF14" s="21">
        <f>'Relocation Components'!AF14*(1+$A14)^($B14-$B$6)</f>
        <v>29734202.874308966</v>
      </c>
      <c r="AG14" s="21">
        <f>'Relocation Components'!AG14*(1+$A14)^($B14-$B$6)</f>
        <v>0</v>
      </c>
      <c r="AH14" s="21">
        <f>'Relocation Components'!AH14*(1+$A14)^($B14-$B$6)</f>
        <v>86248059.289997801</v>
      </c>
      <c r="AI14" s="21">
        <f>'Relocation Components'!AI14*(1+$A14)^($B14-$B$6)</f>
        <v>31015836.488942761</v>
      </c>
      <c r="AJ14" s="21">
        <f>'Relocation Components'!AJ14*(1+$A14)^($B14-$B$6)</f>
        <v>0</v>
      </c>
      <c r="AK14" s="21">
        <f>'Relocation Components'!AK14*(1+$A14)^($B14-$B$6)</f>
        <v>14319720.876505805</v>
      </c>
      <c r="AL14" s="21">
        <f>'Relocation Components'!AL14*(1+$A14)^($B14-$B$6)</f>
        <v>4026105.3457014002</v>
      </c>
      <c r="AM14" s="21">
        <f>'Relocation Components'!AM14*(1+$A14)^($B14-$B$6)</f>
        <v>0</v>
      </c>
      <c r="AN14" s="21">
        <f t="shared" si="4"/>
        <v>5447860717.7681742</v>
      </c>
      <c r="AO14" s="21">
        <f>'Relocation Components'!AO14*(1+$A14)^($B14-$B$6)</f>
        <v>372870432.08097035</v>
      </c>
      <c r="AP14" s="21">
        <f>'Relocation Components'!AP14*(1+$A14)^($B14-$B$6)</f>
        <v>118631559.62439092</v>
      </c>
      <c r="AQ14" s="21">
        <f>'Relocation Components'!AQ14*(1+$A14)^($B14-$B$6)</f>
        <v>0</v>
      </c>
      <c r="AR14" s="21">
        <f>'Relocation Components'!AR14*(1+$A14)^($B14-$B$6)</f>
        <v>511497590.46530348</v>
      </c>
      <c r="AS14" s="21">
        <f>'Relocation Components'!AS14*(1+$A14)^($B14-$B$6)</f>
        <v>148472102.7835921</v>
      </c>
      <c r="AT14" s="21">
        <f>'Relocation Components'!AT14*(1+$A14)^($B14-$B$6)</f>
        <v>0</v>
      </c>
      <c r="AU14" s="21">
        <f>'Relocation Components'!AU14*(1+$A14)^($B14-$B$6)</f>
        <v>984020237.9077692</v>
      </c>
      <c r="AV14" s="21">
        <f>'Relocation Components'!AV14*(1+$A14)^($B14-$B$6)</f>
        <v>202864355.62436864</v>
      </c>
      <c r="AW14" s="21">
        <f>'Relocation Components'!AW14*(1+$A14)^($B14-$B$6)</f>
        <v>0</v>
      </c>
      <c r="AX14" s="21">
        <f>'Relocation Components'!AX14*(1+$A14)^($B14-$B$6)</f>
        <v>38776278.31532786</v>
      </c>
      <c r="AY14" s="21">
        <f>'Relocation Components'!AY14*(1+$A14)^($B14-$B$6)</f>
        <v>13380391.293439034</v>
      </c>
      <c r="AZ14" s="21">
        <f>'Relocation Components'!AZ14*(1+$A14)^($B14-$B$6)</f>
        <v>0</v>
      </c>
      <c r="BA14" s="21">
        <f>'Relocation Components'!BA14*(1+$A14)^($B14-$B$6)</f>
        <v>38811626.68049901</v>
      </c>
      <c r="BB14" s="21">
        <f>'Relocation Components'!BB14*(1+$A14)^($B14-$B$6)</f>
        <v>13957126.420024242</v>
      </c>
      <c r="BC14" s="21">
        <f>'Relocation Components'!BC14*(1+$A14)^($B14-$B$6)</f>
        <v>0</v>
      </c>
      <c r="BD14" s="21">
        <f>'Relocation Components'!BD14*(1+$A14)^($B14-$B$6)</f>
        <v>6443874.3944276134</v>
      </c>
      <c r="BE14" s="21">
        <f>'Relocation Components'!BE14*(1+$A14)^($B14-$B$6)</f>
        <v>1811747.4055656302</v>
      </c>
      <c r="BF14" s="21">
        <f>'Relocation Components'!BF14*(1+$A14)^($B14-$B$6)</f>
        <v>0</v>
      </c>
      <c r="BG14" s="21">
        <f t="shared" si="5"/>
        <v>2451537322.9956784</v>
      </c>
      <c r="BI14" s="16">
        <f t="shared" si="6"/>
        <v>1230394810.3227274</v>
      </c>
      <c r="BJ14" s="16">
        <f t="shared" si="7"/>
        <v>386938697.58632314</v>
      </c>
      <c r="BK14" s="16">
        <f t="shared" si="8"/>
        <v>980590.96381139779</v>
      </c>
      <c r="BL14" s="16">
        <f t="shared" si="9"/>
        <v>1940028414.379391</v>
      </c>
      <c r="BM14" s="16">
        <f t="shared" si="10"/>
        <v>487573813.74255186</v>
      </c>
      <c r="BN14" s="16">
        <f t="shared" si="11"/>
        <v>1885100.5571268778</v>
      </c>
      <c r="BO14" s="16">
        <f t="shared" si="12"/>
        <v>3218457701.5329309</v>
      </c>
      <c r="BP14" s="16">
        <f t="shared" si="13"/>
        <v>656977537.02286267</v>
      </c>
      <c r="BQ14" s="16">
        <f t="shared" si="14"/>
        <v>1260806.003475409</v>
      </c>
      <c r="BR14" s="16">
        <f t="shared" si="15"/>
        <v>154782419.93065548</v>
      </c>
      <c r="BS14" s="16">
        <f t="shared" si="16"/>
        <v>44227500.673961669</v>
      </c>
      <c r="BT14" s="16">
        <f t="shared" si="17"/>
        <v>408382.38007298583</v>
      </c>
      <c r="BU14" s="16">
        <f t="shared" si="18"/>
        <v>191840585.32506809</v>
      </c>
      <c r="BV14" s="16">
        <f t="shared" si="19"/>
        <v>45930334.349604629</v>
      </c>
      <c r="BW14" s="16">
        <f t="shared" si="20"/>
        <v>397230.59549884585</v>
      </c>
      <c r="BX14" s="16">
        <f t="shared" si="21"/>
        <v>24571116.739359442</v>
      </c>
      <c r="BY14" s="16">
        <f t="shared" si="22"/>
        <v>6303988.043390641</v>
      </c>
      <c r="BZ14" s="16">
        <f t="shared" si="23"/>
        <v>256163.67280371202</v>
      </c>
    </row>
    <row r="15" spans="1:78">
      <c r="A15">
        <f t="shared" si="26"/>
        <v>0.02</v>
      </c>
      <c r="B15" s="18">
        <f t="shared" si="24"/>
        <v>2029</v>
      </c>
      <c r="C15" s="21">
        <f>'Relocation Components'!C15*(1+$D$2)^($B15-$B$6)</f>
        <v>31233406.105418809</v>
      </c>
      <c r="D15" s="21">
        <f>'Relocation Components'!D15*(1+$D$2)^($B15-$B$6)</f>
        <v>4964630.5774001023</v>
      </c>
      <c r="E15" s="21">
        <f>'Relocation Components'!E15*(1+$D$2)^($B15-$B$6)</f>
        <v>1039935.7466911065</v>
      </c>
      <c r="F15" s="21">
        <f>'Relocation Components'!F15*(1+$D$2)^($B15-$B$6)</f>
        <v>309531962.68277961</v>
      </c>
      <c r="G15" s="21">
        <f>'Relocation Components'!G15*(1+$D$2)^($B15-$B$6)</f>
        <v>9718244.0426310524</v>
      </c>
      <c r="H15" s="21">
        <f>'Relocation Components'!H15*(1+$D$2)^($B15-$B$6)</f>
        <v>1999179.7945204873</v>
      </c>
      <c r="I15" s="21">
        <f>'Relocation Components'!I15*(1+$D$2)^($B15-$B$6)</f>
        <v>50614200.630071647</v>
      </c>
      <c r="J15" s="21">
        <f>'Relocation Components'!J15*(1+$D$2)^($B15-$B$6)</f>
        <v>3503440.3111435729</v>
      </c>
      <c r="K15" s="21">
        <f>'Relocation Components'!K15*(1+$D$2)^($B15-$B$6)</f>
        <v>1337108.4261411647</v>
      </c>
      <c r="L15" s="21">
        <f>'Relocation Components'!L15*(1+$D$2)^($B15-$B$6)</f>
        <v>31640561.683842722</v>
      </c>
      <c r="M15" s="21">
        <f>'Relocation Components'!M15*(1+$D$2)^($B15-$B$6)</f>
        <v>1180279.1182580958</v>
      </c>
      <c r="N15" s="21">
        <f>'Relocation Components'!N15*(1+$D$2)^($B15-$B$6)</f>
        <v>433096.81329417636</v>
      </c>
      <c r="O15" s="21">
        <f>'Relocation Components'!O15*(1+$D$2)^($B15-$B$6)</f>
        <v>70820731.537749052</v>
      </c>
      <c r="P15" s="21">
        <f>'Relocation Components'!P15*(1+$D$2)^($B15-$B$6)</f>
        <v>1015346.6434982092</v>
      </c>
      <c r="Q15" s="21">
        <f>'Relocation Components'!Q15*(1+$D$2)^($B15-$B$6)</f>
        <v>421268.18426471681</v>
      </c>
      <c r="R15" s="21">
        <f>'Relocation Components'!R15*(1+$D$2)^($B15-$B$6)</f>
        <v>4038317.4618476206</v>
      </c>
      <c r="S15" s="21">
        <f>'Relocation Components'!S15*(1+$D$2)^($B15-$B$6)</f>
        <v>494322.0772365767</v>
      </c>
      <c r="T15" s="21">
        <f>'Relocation Components'!T15*(1+$D$2)^($B15-$B$6)</f>
        <v>271662.8122293874</v>
      </c>
      <c r="U15" s="21">
        <f t="shared" si="3"/>
        <v>524257694.64901805</v>
      </c>
      <c r="V15" s="21">
        <f>'Relocation Components'!V15*(1+$A15)^($B15-$B$6)</f>
        <v>865089085.77485907</v>
      </c>
      <c r="W15" s="21">
        <f>'Relocation Components'!W15*(1+$A15)^($B15-$B$6)</f>
        <v>275208197.38339818</v>
      </c>
      <c r="X15" s="21">
        <f>'Relocation Components'!X15*(1+$A15)^($B15-$B$6)</f>
        <v>0</v>
      </c>
      <c r="Y15" s="21">
        <f>'Relocation Components'!Y15*(1+$A15)^($B15-$B$6)</f>
        <v>1183094018.4747617</v>
      </c>
      <c r="Z15" s="21">
        <f>'Relocation Components'!Z15*(1+$A15)^($B15-$B$6)</f>
        <v>343415954.36678112</v>
      </c>
      <c r="AA15" s="21">
        <f>'Relocation Components'!AA15*(1+$A15)^($B15-$B$6)</f>
        <v>0</v>
      </c>
      <c r="AB15" s="21">
        <f>'Relocation Components'!AB15*(1+$A15)^($B15-$B$6)</f>
        <v>2282542471.7465863</v>
      </c>
      <c r="AC15" s="21">
        <f>'Relocation Components'!AC15*(1+$A15)^($B15-$B$6)</f>
        <v>470567308.31809777</v>
      </c>
      <c r="AD15" s="21">
        <f>'Relocation Components'!AD15*(1+$A15)^($B15-$B$6)</f>
        <v>0</v>
      </c>
      <c r="AE15" s="21">
        <f>'Relocation Components'!AE15*(1+$A15)^($B15-$B$6)</f>
        <v>89485525.56666629</v>
      </c>
      <c r="AF15" s="21">
        <f>'Relocation Components'!AF15*(1+$A15)^($B15-$B$6)</f>
        <v>30880702.505321622</v>
      </c>
      <c r="AG15" s="21">
        <f>'Relocation Components'!AG15*(1+$A15)^($B15-$B$6)</f>
        <v>0</v>
      </c>
      <c r="AH15" s="21">
        <f>'Relocation Components'!AH15*(1+$A15)^($B15-$B$6)</f>
        <v>89641092.945630357</v>
      </c>
      <c r="AI15" s="21">
        <f>'Relocation Components'!AI15*(1+$A15)^($B15-$B$6)</f>
        <v>32237921.581174437</v>
      </c>
      <c r="AJ15" s="21">
        <f>'Relocation Components'!AJ15*(1+$A15)^($B15-$B$6)</f>
        <v>0</v>
      </c>
      <c r="AK15" s="21">
        <f>'Relocation Components'!AK15*(1+$A15)^($B15-$B$6)</f>
        <v>14901042.648198076</v>
      </c>
      <c r="AL15" s="21">
        <f>'Relocation Components'!AL15*(1+$A15)^($B15-$B$6)</f>
        <v>4188969.1775803394</v>
      </c>
      <c r="AM15" s="21">
        <f>'Relocation Components'!AM15*(1+$A15)^($B15-$B$6)</f>
        <v>0</v>
      </c>
      <c r="AN15" s="21">
        <f t="shared" si="4"/>
        <v>5681252290.4890556</v>
      </c>
      <c r="AO15" s="21">
        <f>'Relocation Components'!AO15*(1+$A15)^($B15-$B$6)</f>
        <v>389290088.59868658</v>
      </c>
      <c r="AP15" s="21">
        <f>'Relocation Components'!AP15*(1+$A15)^($B15-$B$6)</f>
        <v>123843688.82252917</v>
      </c>
      <c r="AQ15" s="21">
        <f>'Relocation Components'!AQ15*(1+$A15)^($B15-$B$6)</f>
        <v>0</v>
      </c>
      <c r="AR15" s="21">
        <f>'Relocation Components'!AR15*(1+$A15)^($B15-$B$6)</f>
        <v>532392308.31364286</v>
      </c>
      <c r="AS15" s="21">
        <f>'Relocation Components'!AS15*(1+$A15)^($B15-$B$6)</f>
        <v>154537179.4650515</v>
      </c>
      <c r="AT15" s="21">
        <f>'Relocation Components'!AT15*(1+$A15)^($B15-$B$6)</f>
        <v>0</v>
      </c>
      <c r="AU15" s="21">
        <f>'Relocation Components'!AU15*(1+$A15)^($B15-$B$6)</f>
        <v>1027144112.285964</v>
      </c>
      <c r="AV15" s="21">
        <f>'Relocation Components'!AV15*(1+$A15)^($B15-$B$6)</f>
        <v>211755288.74314401</v>
      </c>
      <c r="AW15" s="21">
        <f>'Relocation Components'!AW15*(1+$A15)^($B15-$B$6)</f>
        <v>0</v>
      </c>
      <c r="AX15" s="21">
        <f>'Relocation Components'!AX15*(1+$A15)^($B15-$B$6)</f>
        <v>40268486.504999831</v>
      </c>
      <c r="AY15" s="21">
        <f>'Relocation Components'!AY15*(1+$A15)^($B15-$B$6)</f>
        <v>13896316.12739473</v>
      </c>
      <c r="AZ15" s="21">
        <f>'Relocation Components'!AZ15*(1+$A15)^($B15-$B$6)</f>
        <v>0</v>
      </c>
      <c r="BA15" s="21">
        <f>'Relocation Components'!BA15*(1+$A15)^($B15-$B$6)</f>
        <v>40338491.825533658</v>
      </c>
      <c r="BB15" s="21">
        <f>'Relocation Components'!BB15*(1+$A15)^($B15-$B$6)</f>
        <v>14507064.711528497</v>
      </c>
      <c r="BC15" s="21">
        <f>'Relocation Components'!BC15*(1+$A15)^($B15-$B$6)</f>
        <v>0</v>
      </c>
      <c r="BD15" s="21">
        <f>'Relocation Components'!BD15*(1+$A15)^($B15-$B$6)</f>
        <v>6705469.1916891346</v>
      </c>
      <c r="BE15" s="21">
        <f>'Relocation Components'!BE15*(1+$A15)^($B15-$B$6)</f>
        <v>1885036.1299111529</v>
      </c>
      <c r="BF15" s="21">
        <f>'Relocation Components'!BF15*(1+$A15)^($B15-$B$6)</f>
        <v>0</v>
      </c>
      <c r="BG15" s="21">
        <f t="shared" si="5"/>
        <v>2556563530.7200747</v>
      </c>
      <c r="BI15" s="16">
        <f t="shared" si="6"/>
        <v>1285612580.4789646</v>
      </c>
      <c r="BJ15" s="16">
        <f t="shared" si="7"/>
        <v>404016516.78332746</v>
      </c>
      <c r="BK15" s="16">
        <f t="shared" si="8"/>
        <v>1039935.7466911065</v>
      </c>
      <c r="BL15" s="16">
        <f t="shared" si="9"/>
        <v>2025018289.471184</v>
      </c>
      <c r="BM15" s="16">
        <f t="shared" si="10"/>
        <v>507671377.87446368</v>
      </c>
      <c r="BN15" s="16">
        <f t="shared" si="11"/>
        <v>1999179.7945204873</v>
      </c>
      <c r="BO15" s="16">
        <f t="shared" si="12"/>
        <v>3360300784.662622</v>
      </c>
      <c r="BP15" s="16">
        <f t="shared" si="13"/>
        <v>685826037.37238526</v>
      </c>
      <c r="BQ15" s="16">
        <f t="shared" si="14"/>
        <v>1337108.4261411647</v>
      </c>
      <c r="BR15" s="16">
        <f t="shared" si="15"/>
        <v>161394573.75550884</v>
      </c>
      <c r="BS15" s="16">
        <f t="shared" si="16"/>
        <v>45957297.750974447</v>
      </c>
      <c r="BT15" s="16">
        <f t="shared" si="17"/>
        <v>433096.81329417636</v>
      </c>
      <c r="BU15" s="16">
        <f t="shared" si="18"/>
        <v>200800316.30891305</v>
      </c>
      <c r="BV15" s="16">
        <f t="shared" si="19"/>
        <v>47760332.936201148</v>
      </c>
      <c r="BW15" s="16">
        <f t="shared" si="20"/>
        <v>421268.18426471681</v>
      </c>
      <c r="BX15" s="16">
        <f t="shared" si="21"/>
        <v>25644829.301734831</v>
      </c>
      <c r="BY15" s="16">
        <f t="shared" si="22"/>
        <v>6568327.3847280694</v>
      </c>
      <c r="BZ15" s="16">
        <f t="shared" si="23"/>
        <v>271662.8122293874</v>
      </c>
    </row>
    <row r="16" spans="1:78">
      <c r="A16">
        <f t="shared" si="26"/>
        <v>0.02</v>
      </c>
      <c r="B16" s="18">
        <f t="shared" si="24"/>
        <v>2030</v>
      </c>
      <c r="C16" s="21">
        <f>'Relocation Components'!C16*(1+$D$2)^($B16-$B$6)</f>
        <v>33702084.408219405</v>
      </c>
      <c r="D16" s="21">
        <f>'Relocation Components'!D16*(1+$D$2)^($B16-$B$6)</f>
        <v>5264425.689267626</v>
      </c>
      <c r="E16" s="21">
        <f>'Relocation Components'!E16*(1+$D$2)^($B16-$B$6)</f>
        <v>1102763.5304492568</v>
      </c>
      <c r="F16" s="21">
        <f>'Relocation Components'!F16*(1+$D$2)^($B16-$B$6)</f>
        <v>328230984.90854913</v>
      </c>
      <c r="G16" s="21">
        <f>'Relocation Components'!G16*(1+$D$2)^($B16-$B$6)</f>
        <v>10305327.977072684</v>
      </c>
      <c r="H16" s="21">
        <f>'Relocation Components'!H16*(1+$D$2)^($B16-$B$6)</f>
        <v>2119954.2042606412</v>
      </c>
      <c r="I16" s="21">
        <f>'Relocation Components'!I16*(1+$D$2)^($B16-$B$6)</f>
        <v>53672100.550444767</v>
      </c>
      <c r="J16" s="21">
        <f>'Relocation Components'!J16*(1+$D$2)^($B16-$B$6)</f>
        <v>3715113.4412649954</v>
      </c>
      <c r="K16" s="21">
        <f>'Relocation Components'!K16*(1+$D$2)^($B16-$B$6)</f>
        <v>1417889.0760648071</v>
      </c>
      <c r="L16" s="21">
        <f>'Relocation Components'!L16*(1+$D$2)^($B16-$B$6)</f>
        <v>33550290.277724277</v>
      </c>
      <c r="M16" s="21">
        <f>'Relocation Components'!M16*(1+$D$2)^($B16-$B$6)</f>
        <v>1251606.725241435</v>
      </c>
      <c r="N16" s="21">
        <f>'Relocation Components'!N16*(1+$D$2)^($B16-$B$6)</f>
        <v>459261.73388730374</v>
      </c>
      <c r="O16" s="21">
        <f>'Relocation Components'!O16*(1+$D$2)^($B16-$B$6)</f>
        <v>75097594.69085817</v>
      </c>
      <c r="P16" s="21">
        <f>'Relocation Components'!P16*(1+$D$2)^($B16-$B$6)</f>
        <v>1076725.9380432572</v>
      </c>
      <c r="Q16" s="21">
        <f>'Relocation Components'!Q16*(1+$D$2)^($B16-$B$6)</f>
        <v>446716.45541842759</v>
      </c>
      <c r="R16" s="21">
        <f>'Relocation Components'!R16*(1+$D$2)^($B16-$B$6)</f>
        <v>4282674.2509403098</v>
      </c>
      <c r="S16" s="21">
        <f>'Relocation Components'!S16*(1+$D$2)^($B16-$B$6)</f>
        <v>524162.20263053098</v>
      </c>
      <c r="T16" s="21">
        <f>'Relocation Components'!T16*(1+$D$2)^($B16-$B$6)</f>
        <v>288071.4564156211</v>
      </c>
      <c r="U16" s="21">
        <f t="shared" si="3"/>
        <v>556507747.51675272</v>
      </c>
      <c r="V16" s="21">
        <f>'Relocation Components'!V16*(1+$A16)^($B16-$B$6)</f>
        <v>903523977.70955718</v>
      </c>
      <c r="W16" s="21">
        <f>'Relocation Components'!W16*(1+$A16)^($B16-$B$6)</f>
        <v>287408280.22290945</v>
      </c>
      <c r="X16" s="21">
        <f>'Relocation Components'!X16*(1+$A16)^($B16-$B$6)</f>
        <v>0</v>
      </c>
      <c r="Y16" s="21">
        <f>'Relocation Components'!Y16*(1+$A16)^($B16-$B$6)</f>
        <v>1231796610.8426664</v>
      </c>
      <c r="Z16" s="21">
        <f>'Relocation Components'!Z16*(1+$A16)^($B16-$B$6)</f>
        <v>357552778.17770189</v>
      </c>
      <c r="AA16" s="21">
        <f>'Relocation Components'!AA16*(1+$A16)^($B16-$B$6)</f>
        <v>0</v>
      </c>
      <c r="AB16" s="21">
        <f>'Relocation Components'!AB16*(1+$A16)^($B16-$B$6)</f>
        <v>2383465941.0033469</v>
      </c>
      <c r="AC16" s="21">
        <f>'Relocation Components'!AC16*(1+$A16)^($B16-$B$6)</f>
        <v>491374915.14025712</v>
      </c>
      <c r="AD16" s="21">
        <f>'Relocation Components'!AD16*(1+$A16)^($B16-$B$6)</f>
        <v>0</v>
      </c>
      <c r="AE16" s="21">
        <f>'Relocation Components'!AE16*(1+$A16)^($B16-$B$6)</f>
        <v>92914144.950843349</v>
      </c>
      <c r="AF16" s="21">
        <f>'Relocation Components'!AF16*(1+$A16)^($B16-$B$6)</f>
        <v>32066183.97838407</v>
      </c>
      <c r="AG16" s="21">
        <f>'Relocation Components'!AG16*(1+$A16)^($B16-$B$6)</f>
        <v>0</v>
      </c>
      <c r="AH16" s="21">
        <f>'Relocation Components'!AH16*(1+$A16)^($B16-$B$6)</f>
        <v>93151272.848160058</v>
      </c>
      <c r="AI16" s="21">
        <f>'Relocation Components'!AI16*(1+$A16)^($B16-$B$6)</f>
        <v>33502244.528675433</v>
      </c>
      <c r="AJ16" s="21">
        <f>'Relocation Components'!AJ16*(1+$A16)^($B16-$B$6)</f>
        <v>0</v>
      </c>
      <c r="AK16" s="21">
        <f>'Relocation Components'!AK16*(1+$A16)^($B16-$B$6)</f>
        <v>15504346.861065969</v>
      </c>
      <c r="AL16" s="21">
        <f>'Relocation Components'!AL16*(1+$A16)^($B16-$B$6)</f>
        <v>4357978.5771644888</v>
      </c>
      <c r="AM16" s="21">
        <f>'Relocation Components'!AM16*(1+$A16)^($B16-$B$6)</f>
        <v>0</v>
      </c>
      <c r="AN16" s="21">
        <f t="shared" si="4"/>
        <v>5926618674.8407326</v>
      </c>
      <c r="AO16" s="21">
        <f>'Relocation Components'!AO16*(1+$A16)^($B16-$B$6)</f>
        <v>406585789.96930075</v>
      </c>
      <c r="AP16" s="21">
        <f>'Relocation Components'!AP16*(1+$A16)^($B16-$B$6)</f>
        <v>129333726.10030927</v>
      </c>
      <c r="AQ16" s="21">
        <f>'Relocation Components'!AQ16*(1+$A16)^($B16-$B$6)</f>
        <v>0</v>
      </c>
      <c r="AR16" s="21">
        <f>'Relocation Components'!AR16*(1+$A16)^($B16-$B$6)</f>
        <v>554308474.87919986</v>
      </c>
      <c r="AS16" s="21">
        <f>'Relocation Components'!AS16*(1+$A16)^($B16-$B$6)</f>
        <v>160898750.17996585</v>
      </c>
      <c r="AT16" s="21">
        <f>'Relocation Components'!AT16*(1+$A16)^($B16-$B$6)</f>
        <v>0</v>
      </c>
      <c r="AU16" s="21">
        <f>'Relocation Components'!AU16*(1+$A16)^($B16-$B$6)</f>
        <v>1072559673.451506</v>
      </c>
      <c r="AV16" s="21">
        <f>'Relocation Components'!AV16*(1+$A16)^($B16-$B$6)</f>
        <v>221118711.81311569</v>
      </c>
      <c r="AW16" s="21">
        <f>'Relocation Components'!AW16*(1+$A16)^($B16-$B$6)</f>
        <v>0</v>
      </c>
      <c r="AX16" s="21">
        <f>'Relocation Components'!AX16*(1+$A16)^($B16-$B$6)</f>
        <v>41811365.227879509</v>
      </c>
      <c r="AY16" s="21">
        <f>'Relocation Components'!AY16*(1+$A16)^($B16-$B$6)</f>
        <v>14429782.790272832</v>
      </c>
      <c r="AZ16" s="21">
        <f>'Relocation Components'!AZ16*(1+$A16)^($B16-$B$6)</f>
        <v>0</v>
      </c>
      <c r="BA16" s="21">
        <f>'Relocation Components'!BA16*(1+$A16)^($B16-$B$6)</f>
        <v>41918072.781672031</v>
      </c>
      <c r="BB16" s="21">
        <f>'Relocation Components'!BB16*(1+$A16)^($B16-$B$6)</f>
        <v>15076010.037903946</v>
      </c>
      <c r="BC16" s="21">
        <f>'Relocation Components'!BC16*(1+$A16)^($B16-$B$6)</f>
        <v>0</v>
      </c>
      <c r="BD16" s="21">
        <f>'Relocation Components'!BD16*(1+$A16)^($B16-$B$6)</f>
        <v>6976956.0874796864</v>
      </c>
      <c r="BE16" s="21">
        <f>'Relocation Components'!BE16*(1+$A16)^($B16-$B$6)</f>
        <v>1961090.3597240197</v>
      </c>
      <c r="BF16" s="21">
        <f>'Relocation Components'!BF16*(1+$A16)^($B16-$B$6)</f>
        <v>0</v>
      </c>
      <c r="BG16" s="21">
        <f t="shared" si="5"/>
        <v>2666978403.678329</v>
      </c>
      <c r="BI16" s="16">
        <f t="shared" si="6"/>
        <v>1343811852.0870771</v>
      </c>
      <c r="BJ16" s="16">
        <f t="shared" si="7"/>
        <v>422006432.01248634</v>
      </c>
      <c r="BK16" s="16">
        <f t="shared" si="8"/>
        <v>1102763.5304492568</v>
      </c>
      <c r="BL16" s="16">
        <f t="shared" si="9"/>
        <v>2114336070.6304152</v>
      </c>
      <c r="BM16" s="16">
        <f t="shared" si="10"/>
        <v>528756856.3347404</v>
      </c>
      <c r="BN16" s="16">
        <f t="shared" si="11"/>
        <v>2119954.2042606412</v>
      </c>
      <c r="BO16" s="16">
        <f t="shared" si="12"/>
        <v>3509697715.0052977</v>
      </c>
      <c r="BP16" s="16">
        <f t="shared" si="13"/>
        <v>716208740.39463782</v>
      </c>
      <c r="BQ16" s="16">
        <f t="shared" si="14"/>
        <v>1417889.0760648071</v>
      </c>
      <c r="BR16" s="16">
        <f t="shared" si="15"/>
        <v>168275800.45644712</v>
      </c>
      <c r="BS16" s="16">
        <f t="shared" si="16"/>
        <v>47747573.49389834</v>
      </c>
      <c r="BT16" s="16">
        <f t="shared" si="17"/>
        <v>459261.73388730374</v>
      </c>
      <c r="BU16" s="16">
        <f t="shared" si="18"/>
        <v>210166940.32069027</v>
      </c>
      <c r="BV16" s="16">
        <f t="shared" si="19"/>
        <v>49654980.504622638</v>
      </c>
      <c r="BW16" s="16">
        <f t="shared" si="20"/>
        <v>446716.45541842759</v>
      </c>
      <c r="BX16" s="16">
        <f t="shared" si="21"/>
        <v>26763977.199485965</v>
      </c>
      <c r="BY16" s="16">
        <f t="shared" si="22"/>
        <v>6843231.1395190395</v>
      </c>
      <c r="BZ16" s="16">
        <f t="shared" si="23"/>
        <v>288071.4564156211</v>
      </c>
    </row>
    <row r="17" spans="1:78">
      <c r="A17">
        <f t="shared" si="26"/>
        <v>0.02</v>
      </c>
      <c r="B17" s="18">
        <f t="shared" si="24"/>
        <v>2031</v>
      </c>
      <c r="C17" s="21">
        <f>'Relocation Components'!C17*(1+$D$2)^($B17-$B$6)</f>
        <v>35645383.257282302</v>
      </c>
      <c r="D17" s="21">
        <f>'Relocation Components'!D17*(1+$D$2)^($B17-$B$6)</f>
        <v>5568496.4469679641</v>
      </c>
      <c r="E17" s="21">
        <f>'Relocation Components'!E17*(1+$D$2)^($B17-$B$6)</f>
        <v>1166410.3030640772</v>
      </c>
      <c r="F17" s="21">
        <f>'Relocation Components'!F17*(1+$D$2)^($B17-$B$6)</f>
        <v>347187678.84581745</v>
      </c>
      <c r="G17" s="21">
        <f>'Relocation Components'!G17*(1+$D$2)^($B17-$B$6)</f>
        <v>10900267.115120508</v>
      </c>
      <c r="H17" s="21">
        <f>'Relocation Components'!H17*(1+$D$2)^($B17-$B$6)</f>
        <v>2242307.0551540754</v>
      </c>
      <c r="I17" s="21">
        <f>'Relocation Components'!I17*(1+$D$2)^($B17-$B$6)</f>
        <v>56768522.06721738</v>
      </c>
      <c r="J17" s="21">
        <f>'Relocation Components'!J17*(1+$D$2)^($B17-$B$6)</f>
        <v>3929534.9886428788</v>
      </c>
      <c r="K17" s="21">
        <f>'Relocation Components'!K17*(1+$D$2)^($B17-$B$6)</f>
        <v>1499720.184433335</v>
      </c>
      <c r="L17" s="21">
        <f>'Relocation Components'!L17*(1+$D$2)^($B17-$B$6)</f>
        <v>35489965.199362017</v>
      </c>
      <c r="M17" s="21">
        <f>'Relocation Components'!M17*(1+$D$2)^($B17-$B$6)</f>
        <v>1323839.7831816659</v>
      </c>
      <c r="N17" s="21">
        <f>'Relocation Components'!N17*(1+$D$2)^($B17-$B$6)</f>
        <v>485765.67549017625</v>
      </c>
      <c r="O17" s="21">
        <f>'Relocation Components'!O17*(1+$D$2)^($B17-$B$6)</f>
        <v>79443299.882190838</v>
      </c>
      <c r="P17" s="21">
        <f>'Relocation Components'!P17*(1+$D$2)^($B17-$B$6)</f>
        <v>1138805.9179085637</v>
      </c>
      <c r="Q17" s="21">
        <f>'Relocation Components'!Q17*(1+$D$2)^($B17-$B$6)</f>
        <v>472501.72596980946</v>
      </c>
      <c r="R17" s="21">
        <f>'Relocation Components'!R17*(1+$D$2)^($B17-$B$6)</f>
        <v>4529217.3902511988</v>
      </c>
      <c r="S17" s="21">
        <f>'Relocation Components'!S17*(1+$D$2)^($B17-$B$6)</f>
        <v>554427.52981126506</v>
      </c>
      <c r="T17" s="21">
        <f>'Relocation Components'!T17*(1+$D$2)^($B17-$B$6)</f>
        <v>304700.11330152903</v>
      </c>
      <c r="U17" s="21">
        <f t="shared" si="3"/>
        <v>588650843.48116696</v>
      </c>
      <c r="V17" s="21">
        <f>'Relocation Components'!V17*(1+$A17)^($B17-$B$6)</f>
        <v>941591958.13115931</v>
      </c>
      <c r="W17" s="21">
        <f>'Relocation Components'!W17*(1+$A17)^($B17-$B$6)</f>
        <v>299551462.73126125</v>
      </c>
      <c r="X17" s="21">
        <f>'Relocation Components'!X17*(1+$A17)^($B17-$B$6)</f>
        <v>0</v>
      </c>
      <c r="Y17" s="21">
        <f>'Relocation Components'!Y17*(1+$A17)^($B17-$B$6)</f>
        <v>1279818976.3809102</v>
      </c>
      <c r="Z17" s="21">
        <f>'Relocation Components'!Z17*(1+$A17)^($B17-$B$6)</f>
        <v>371484152.38530326</v>
      </c>
      <c r="AA17" s="21">
        <f>'Relocation Components'!AA17*(1+$A17)^($B17-$B$6)</f>
        <v>0</v>
      </c>
      <c r="AB17" s="21">
        <f>'Relocation Components'!AB17*(1+$A17)^($B17-$B$6)</f>
        <v>2483658051.0646181</v>
      </c>
      <c r="AC17" s="21">
        <f>'Relocation Components'!AC17*(1+$A17)^($B17-$B$6)</f>
        <v>512042393.37258255</v>
      </c>
      <c r="AD17" s="21">
        <f>'Relocation Components'!AD17*(1+$A17)^($B17-$B$6)</f>
        <v>0</v>
      </c>
      <c r="AE17" s="21">
        <f>'Relocation Components'!AE17*(1+$A17)^($B17-$B$6)</f>
        <v>96236678.727255091</v>
      </c>
      <c r="AF17" s="21">
        <f>'Relocation Components'!AF17*(1+$A17)^($B17-$B$6)</f>
        <v>33209651.668830477</v>
      </c>
      <c r="AG17" s="21">
        <f>'Relocation Components'!AG17*(1+$A17)^($B17-$B$6)</f>
        <v>0</v>
      </c>
      <c r="AH17" s="21">
        <f>'Relocation Components'!AH17*(1+$A17)^($B17-$B$6)</f>
        <v>96561282.084258944</v>
      </c>
      <c r="AI17" s="21">
        <f>'Relocation Components'!AI17*(1+$A17)^($B17-$B$6)</f>
        <v>34721735.614451349</v>
      </c>
      <c r="AJ17" s="21">
        <f>'Relocation Components'!AJ17*(1+$A17)^($B17-$B$6)</f>
        <v>0</v>
      </c>
      <c r="AK17" s="21">
        <f>'Relocation Components'!AK17*(1+$A17)^($B17-$B$6)</f>
        <v>16087351.960508162</v>
      </c>
      <c r="AL17" s="21">
        <f>'Relocation Components'!AL17*(1+$A17)^($B17-$B$6)</f>
        <v>4522589.1960534137</v>
      </c>
      <c r="AM17" s="21">
        <f>'Relocation Components'!AM17*(1+$A17)^($B17-$B$6)</f>
        <v>0</v>
      </c>
      <c r="AN17" s="21">
        <f t="shared" si="4"/>
        <v>6169486283.317193</v>
      </c>
      <c r="AO17" s="21">
        <f>'Relocation Components'!AO17*(1+$A17)^($B17-$B$6)</f>
        <v>423716381.15902174</v>
      </c>
      <c r="AP17" s="21">
        <f>'Relocation Components'!AP17*(1+$A17)^($B17-$B$6)</f>
        <v>134798158.22906756</v>
      </c>
      <c r="AQ17" s="21">
        <f>'Relocation Components'!AQ17*(1+$A17)^($B17-$B$6)</f>
        <v>0</v>
      </c>
      <c r="AR17" s="21">
        <f>'Relocation Components'!AR17*(1+$A17)^($B17-$B$6)</f>
        <v>575918539.37140965</v>
      </c>
      <c r="AS17" s="21">
        <f>'Relocation Components'!AS17*(1+$A17)^($B17-$B$6)</f>
        <v>167167868.57338649</v>
      </c>
      <c r="AT17" s="21">
        <f>'Relocation Components'!AT17*(1+$A17)^($B17-$B$6)</f>
        <v>0</v>
      </c>
      <c r="AU17" s="21">
        <f>'Relocation Components'!AU17*(1+$A17)^($B17-$B$6)</f>
        <v>1117646122.9790781</v>
      </c>
      <c r="AV17" s="21">
        <f>'Relocation Components'!AV17*(1+$A17)^($B17-$B$6)</f>
        <v>230419077.01766217</v>
      </c>
      <c r="AW17" s="21">
        <f>'Relocation Components'!AW17*(1+$A17)^($B17-$B$6)</f>
        <v>0</v>
      </c>
      <c r="AX17" s="21">
        <f>'Relocation Components'!AX17*(1+$A17)^($B17-$B$6)</f>
        <v>43306505.427264795</v>
      </c>
      <c r="AY17" s="21">
        <f>'Relocation Components'!AY17*(1+$A17)^($B17-$B$6)</f>
        <v>14944343.250973715</v>
      </c>
      <c r="AZ17" s="21">
        <f>'Relocation Components'!AZ17*(1+$A17)^($B17-$B$6)</f>
        <v>0</v>
      </c>
      <c r="BA17" s="21">
        <f>'Relocation Components'!BA17*(1+$A17)^($B17-$B$6)</f>
        <v>43452576.937916532</v>
      </c>
      <c r="BB17" s="21">
        <f>'Relocation Components'!BB17*(1+$A17)^($B17-$B$6)</f>
        <v>15624781.026503107</v>
      </c>
      <c r="BC17" s="21">
        <f>'Relocation Components'!BC17*(1+$A17)^($B17-$B$6)</f>
        <v>0</v>
      </c>
      <c r="BD17" s="21">
        <f>'Relocation Components'!BD17*(1+$A17)^($B17-$B$6)</f>
        <v>7239308.3822286725</v>
      </c>
      <c r="BE17" s="21">
        <f>'Relocation Components'!BE17*(1+$A17)^($B17-$B$6)</f>
        <v>2035165.1382240362</v>
      </c>
      <c r="BF17" s="21">
        <f>'Relocation Components'!BF17*(1+$A17)^($B17-$B$6)</f>
        <v>0</v>
      </c>
      <c r="BG17" s="21">
        <f t="shared" si="5"/>
        <v>2776268827.4927368</v>
      </c>
      <c r="BI17" s="16">
        <f t="shared" si="6"/>
        <v>1400953722.5474634</v>
      </c>
      <c r="BJ17" s="16">
        <f t="shared" si="7"/>
        <v>439918117.40729678</v>
      </c>
      <c r="BK17" s="16">
        <f t="shared" si="8"/>
        <v>1166410.3030640772</v>
      </c>
      <c r="BL17" s="16">
        <f t="shared" si="9"/>
        <v>2202925194.5981374</v>
      </c>
      <c r="BM17" s="16">
        <f t="shared" si="10"/>
        <v>549552288.07381022</v>
      </c>
      <c r="BN17" s="16">
        <f t="shared" si="11"/>
        <v>2242307.0551540754</v>
      </c>
      <c r="BO17" s="16">
        <f t="shared" si="12"/>
        <v>3658072696.1109138</v>
      </c>
      <c r="BP17" s="16">
        <f t="shared" si="13"/>
        <v>746391005.37888765</v>
      </c>
      <c r="BQ17" s="16">
        <f t="shared" si="14"/>
        <v>1499720.184433335</v>
      </c>
      <c r="BR17" s="16">
        <f t="shared" si="15"/>
        <v>175033149.3538819</v>
      </c>
      <c r="BS17" s="16">
        <f t="shared" si="16"/>
        <v>49477834.70298586</v>
      </c>
      <c r="BT17" s="16">
        <f t="shared" si="17"/>
        <v>485765.67549017625</v>
      </c>
      <c r="BU17" s="16">
        <f t="shared" si="18"/>
        <v>219457158.90436631</v>
      </c>
      <c r="BV17" s="16">
        <f t="shared" si="19"/>
        <v>51485322.558863021</v>
      </c>
      <c r="BW17" s="16">
        <f t="shared" si="20"/>
        <v>472501.72596980946</v>
      </c>
      <c r="BX17" s="16">
        <f t="shared" si="21"/>
        <v>27855877.73298803</v>
      </c>
      <c r="BY17" s="16">
        <f t="shared" si="22"/>
        <v>7112181.8640887151</v>
      </c>
      <c r="BZ17" s="16">
        <f t="shared" si="23"/>
        <v>304700.11330152903</v>
      </c>
    </row>
    <row r="18" spans="1:78">
      <c r="A18">
        <f t="shared" si="26"/>
        <v>0.02</v>
      </c>
      <c r="B18" s="18">
        <f t="shared" si="24"/>
        <v>2032</v>
      </c>
      <c r="C18" s="21">
        <f>'Relocation Components'!C18*(1+$D$2)^($B18-$B$6)</f>
        <v>37698756.780230924</v>
      </c>
      <c r="D18" s="21">
        <f>'Relocation Components'!D18*(1+$D$2)^($B18-$B$6)</f>
        <v>5889813.2162151653</v>
      </c>
      <c r="E18" s="21">
        <f>'Relocation Components'!E18*(1+$D$2)^($B18-$B$6)</f>
        <v>1233664.8441142563</v>
      </c>
      <c r="F18" s="21">
        <f>'Relocation Components'!F18*(1+$D$2)^($B18-$B$6)</f>
        <v>367219464.71454114</v>
      </c>
      <c r="G18" s="21">
        <f>'Relocation Components'!G18*(1+$D$2)^($B18-$B$6)</f>
        <v>11528936.847030431</v>
      </c>
      <c r="H18" s="21">
        <f>'Relocation Components'!H18*(1+$D$2)^($B18-$B$6)</f>
        <v>2371595.305626201</v>
      </c>
      <c r="I18" s="21">
        <f>'Relocation Components'!I18*(1+$D$2)^($B18-$B$6)</f>
        <v>60040405.484291121</v>
      </c>
      <c r="J18" s="21">
        <f>'Relocation Components'!J18*(1+$D$2)^($B18-$B$6)</f>
        <v>4156110.9071553871</v>
      </c>
      <c r="K18" s="21">
        <f>'Relocation Components'!K18*(1+$D$2)^($B18-$B$6)</f>
        <v>1586189.6809485536</v>
      </c>
      <c r="L18" s="21">
        <f>'Relocation Components'!L18*(1+$D$2)^($B18-$B$6)</f>
        <v>37539731.887469202</v>
      </c>
      <c r="M18" s="21">
        <f>'Relocation Components'!M18*(1+$D$2)^($B18-$B$6)</f>
        <v>1400167.1301028163</v>
      </c>
      <c r="N18" s="21">
        <f>'Relocation Components'!N18*(1+$D$2)^($B18-$B$6)</f>
        <v>513771.85691861762</v>
      </c>
      <c r="O18" s="21">
        <f>'Relocation Components'!O18*(1+$D$2)^($B18-$B$6)</f>
        <v>84035831.605929598</v>
      </c>
      <c r="P18" s="21">
        <f>'Relocation Components'!P18*(1+$D$2)^($B18-$B$6)</f>
        <v>1204402.0809152925</v>
      </c>
      <c r="Q18" s="21">
        <f>'Relocation Components'!Q18*(1+$D$2)^($B18-$B$6)</f>
        <v>499748.73243778333</v>
      </c>
      <c r="R18" s="21">
        <f>'Relocation Components'!R18*(1+$D$2)^($B18-$B$6)</f>
        <v>4789708.1578658242</v>
      </c>
      <c r="S18" s="21">
        <f>'Relocation Components'!S18*(1+$D$2)^($B18-$B$6)</f>
        <v>586408.98420349602</v>
      </c>
      <c r="T18" s="21">
        <f>'Relocation Components'!T18*(1+$D$2)^($B18-$B$6)</f>
        <v>322271.45723498863</v>
      </c>
      <c r="U18" s="21">
        <f t="shared" si="3"/>
        <v>622616979.67323089</v>
      </c>
      <c r="V18" s="21">
        <f>'Relocation Components'!V18*(1+$A18)^($B18-$B$6)</f>
        <v>981699824.13073838</v>
      </c>
      <c r="W18" s="21">
        <f>'Relocation Components'!W18*(1+$A18)^($B18-$B$6)</f>
        <v>312345905.79459417</v>
      </c>
      <c r="X18" s="21">
        <f>'Relocation Components'!X18*(1+$A18)^($B18-$B$6)</f>
        <v>0</v>
      </c>
      <c r="Y18" s="21">
        <f>'Relocation Components'!Y18*(1+$A18)^($B18-$B$6)</f>
        <v>1330205293.6729605</v>
      </c>
      <c r="Z18" s="21">
        <f>'Relocation Components'!Z18*(1+$A18)^($B18-$B$6)</f>
        <v>386101197.48373902</v>
      </c>
      <c r="AA18" s="21">
        <f>'Relocation Components'!AA18*(1+$A18)^($B18-$B$6)</f>
        <v>0</v>
      </c>
      <c r="AB18" s="21">
        <f>'Relocation Components'!AB18*(1+$A18)^($B18-$B$6)</f>
        <v>2589202838.2922635</v>
      </c>
      <c r="AC18" s="21">
        <f>'Relocation Components'!AC18*(1+$A18)^($B18-$B$6)</f>
        <v>533814210.19615602</v>
      </c>
      <c r="AD18" s="21">
        <f>'Relocation Components'!AD18*(1+$A18)^($B18-$B$6)</f>
        <v>0</v>
      </c>
      <c r="AE18" s="21">
        <f>'Relocation Components'!AE18*(1+$A18)^($B18-$B$6)</f>
        <v>99666385.272233531</v>
      </c>
      <c r="AF18" s="21">
        <f>'Relocation Components'!AF18*(1+$A18)^($B18-$B$6)</f>
        <v>34389927.347142346</v>
      </c>
      <c r="AG18" s="21">
        <f>'Relocation Components'!AG18*(1+$A18)^($B18-$B$6)</f>
        <v>0</v>
      </c>
      <c r="AH18" s="21">
        <f>'Relocation Components'!AH18*(1+$A18)^($B18-$B$6)</f>
        <v>100083100.41402557</v>
      </c>
      <c r="AI18" s="21">
        <f>'Relocation Components'!AI18*(1+$A18)^($B18-$B$6)</f>
        <v>35981039.677523904</v>
      </c>
      <c r="AJ18" s="21">
        <f>'Relocation Components'!AJ18*(1+$A18)^($B18-$B$6)</f>
        <v>0</v>
      </c>
      <c r="AK18" s="21">
        <f>'Relocation Components'!AK18*(1+$A18)^($B18-$B$6)</f>
        <v>16691436.101661062</v>
      </c>
      <c r="AL18" s="21">
        <f>'Relocation Components'!AL18*(1+$A18)^($B18-$B$6)</f>
        <v>4693169.3337352509</v>
      </c>
      <c r="AM18" s="21">
        <f>'Relocation Components'!AM18*(1+$A18)^($B18-$B$6)</f>
        <v>0</v>
      </c>
      <c r="AN18" s="21">
        <f t="shared" si="4"/>
        <v>6424874327.716773</v>
      </c>
      <c r="AO18" s="21">
        <f>'Relocation Components'!AO18*(1+$A18)^($B18-$B$6)</f>
        <v>441764920.8588323</v>
      </c>
      <c r="AP18" s="21">
        <f>'Relocation Components'!AP18*(1+$A18)^($B18-$B$6)</f>
        <v>140555657.60756737</v>
      </c>
      <c r="AQ18" s="21">
        <f>'Relocation Components'!AQ18*(1+$A18)^($B18-$B$6)</f>
        <v>0</v>
      </c>
      <c r="AR18" s="21">
        <f>'Relocation Components'!AR18*(1+$A18)^($B18-$B$6)</f>
        <v>598592382.15283215</v>
      </c>
      <c r="AS18" s="21">
        <f>'Relocation Components'!AS18*(1+$A18)^($B18-$B$6)</f>
        <v>173745538.86768255</v>
      </c>
      <c r="AT18" s="21">
        <f>'Relocation Components'!AT18*(1+$A18)^($B18-$B$6)</f>
        <v>0</v>
      </c>
      <c r="AU18" s="21">
        <f>'Relocation Components'!AU18*(1+$A18)^($B18-$B$6)</f>
        <v>1165141277.2315187</v>
      </c>
      <c r="AV18" s="21">
        <f>'Relocation Components'!AV18*(1+$A18)^($B18-$B$6)</f>
        <v>240216394.58827025</v>
      </c>
      <c r="AW18" s="21">
        <f>'Relocation Components'!AW18*(1+$A18)^($B18-$B$6)</f>
        <v>0</v>
      </c>
      <c r="AX18" s="21">
        <f>'Relocation Components'!AX18*(1+$A18)^($B18-$B$6)</f>
        <v>44849873.372505084</v>
      </c>
      <c r="AY18" s="21">
        <f>'Relocation Components'!AY18*(1+$A18)^($B18-$B$6)</f>
        <v>15475467.306214057</v>
      </c>
      <c r="AZ18" s="21">
        <f>'Relocation Components'!AZ18*(1+$A18)^($B18-$B$6)</f>
        <v>0</v>
      </c>
      <c r="BA18" s="21">
        <f>'Relocation Components'!BA18*(1+$A18)^($B18-$B$6)</f>
        <v>45037395.186311513</v>
      </c>
      <c r="BB18" s="21">
        <f>'Relocation Components'!BB18*(1+$A18)^($B18-$B$6)</f>
        <v>16191467.854885759</v>
      </c>
      <c r="BC18" s="21">
        <f>'Relocation Components'!BC18*(1+$A18)^($B18-$B$6)</f>
        <v>0</v>
      </c>
      <c r="BD18" s="21">
        <f>'Relocation Components'!BD18*(1+$A18)^($B18-$B$6)</f>
        <v>7511146.2457474787</v>
      </c>
      <c r="BE18" s="21">
        <f>'Relocation Components'!BE18*(1+$A18)^($B18-$B$6)</f>
        <v>2111926.200180863</v>
      </c>
      <c r="BF18" s="21">
        <f>'Relocation Components'!BF18*(1+$A18)^($B18-$B$6)</f>
        <v>0</v>
      </c>
      <c r="BG18" s="21">
        <f t="shared" si="5"/>
        <v>2891193447.472548</v>
      </c>
      <c r="BI18" s="16">
        <f t="shared" si="6"/>
        <v>1461163501.7698016</v>
      </c>
      <c r="BJ18" s="16">
        <f t="shared" si="7"/>
        <v>458791376.61837673</v>
      </c>
      <c r="BK18" s="16">
        <f t="shared" si="8"/>
        <v>1233664.8441142563</v>
      </c>
      <c r="BL18" s="16">
        <f t="shared" si="9"/>
        <v>2296017140.5403337</v>
      </c>
      <c r="BM18" s="16">
        <f t="shared" si="10"/>
        <v>571375673.198452</v>
      </c>
      <c r="BN18" s="16">
        <f t="shared" si="11"/>
        <v>2371595.305626201</v>
      </c>
      <c r="BO18" s="16">
        <f t="shared" si="12"/>
        <v>3814384521.0080733</v>
      </c>
      <c r="BP18" s="16">
        <f t="shared" si="13"/>
        <v>778186715.69158161</v>
      </c>
      <c r="BQ18" s="16">
        <f t="shared" si="14"/>
        <v>1586189.6809485536</v>
      </c>
      <c r="BR18" s="16">
        <f t="shared" si="15"/>
        <v>182055990.53220782</v>
      </c>
      <c r="BS18" s="16">
        <f t="shared" si="16"/>
        <v>51265561.783459216</v>
      </c>
      <c r="BT18" s="16">
        <f t="shared" si="17"/>
        <v>513771.85691861762</v>
      </c>
      <c r="BU18" s="16">
        <f t="shared" si="18"/>
        <v>229156327.2062667</v>
      </c>
      <c r="BV18" s="16">
        <f t="shared" si="19"/>
        <v>53376909.613324955</v>
      </c>
      <c r="BW18" s="16">
        <f t="shared" si="20"/>
        <v>499748.73243778333</v>
      </c>
      <c r="BX18" s="16">
        <f t="shared" si="21"/>
        <v>28992290.505274363</v>
      </c>
      <c r="BY18" s="16">
        <f t="shared" si="22"/>
        <v>7391504.5181196099</v>
      </c>
      <c r="BZ18" s="16">
        <f t="shared" si="23"/>
        <v>322271.45723498863</v>
      </c>
    </row>
    <row r="19" spans="1:78">
      <c r="A19">
        <f t="shared" si="26"/>
        <v>0.02</v>
      </c>
      <c r="B19" s="18">
        <f t="shared" si="24"/>
        <v>2033</v>
      </c>
      <c r="C19" s="21">
        <f>'Relocation Components'!C19*(1+$D$2)^($B19-$B$6)</f>
        <v>39868354.197331227</v>
      </c>
      <c r="D19" s="21">
        <f>'Relocation Components'!D19*(1+$D$2)^($B19-$B$6)</f>
        <v>6229340.4212696692</v>
      </c>
      <c r="E19" s="21">
        <f>'Relocation Components'!E19*(1+$D$2)^($B19-$B$6)</f>
        <v>1304728.8135117935</v>
      </c>
      <c r="F19" s="21">
        <f>'Relocation Components'!F19*(1+$D$2)^($B19-$B$6)</f>
        <v>388386459.97302282</v>
      </c>
      <c r="G19" s="21">
        <f>'Relocation Components'!G19*(1+$D$2)^($B19-$B$6)</f>
        <v>12193222.884343548</v>
      </c>
      <c r="H19" s="21">
        <f>'Relocation Components'!H19*(1+$D$2)^($B19-$B$6)</f>
        <v>2508206.6135076545</v>
      </c>
      <c r="I19" s="21">
        <f>'Relocation Components'!I19*(1+$D$2)^($B19-$B$6)</f>
        <v>63497555.937904231</v>
      </c>
      <c r="J19" s="21">
        <f>'Relocation Components'!J19*(1+$D$2)^($B19-$B$6)</f>
        <v>4395520.5800475404</v>
      </c>
      <c r="K19" s="21">
        <f>'Relocation Components'!K19*(1+$D$2)^($B19-$B$6)</f>
        <v>1677556.8266542109</v>
      </c>
      <c r="L19" s="21">
        <f>'Relocation Components'!L19*(1+$D$2)^($B19-$B$6)</f>
        <v>39705750.331388719</v>
      </c>
      <c r="M19" s="21">
        <f>'Relocation Components'!M19*(1+$D$2)^($B19-$B$6)</f>
        <v>1480817.6122581279</v>
      </c>
      <c r="N19" s="21">
        <f>'Relocation Components'!N19*(1+$D$2)^($B19-$B$6)</f>
        <v>543364.24230117782</v>
      </c>
      <c r="O19" s="21">
        <f>'Relocation Components'!O19*(1+$D$2)^($B19-$B$6)</f>
        <v>88889008.2523368</v>
      </c>
      <c r="P19" s="21">
        <f>'Relocation Components'!P19*(1+$D$2)^($B19-$B$6)</f>
        <v>1273710.8454279231</v>
      </c>
      <c r="Q19" s="21">
        <f>'Relocation Components'!Q19*(1+$D$2)^($B19-$B$6)</f>
        <v>528539.18523763027</v>
      </c>
      <c r="R19" s="21">
        <f>'Relocation Components'!R19*(1+$D$2)^($B19-$B$6)</f>
        <v>5064924.9587662853</v>
      </c>
      <c r="S19" s="21">
        <f>'Relocation Components'!S19*(1+$D$2)^($B19-$B$6)</f>
        <v>620202.51521042211</v>
      </c>
      <c r="T19" s="21">
        <f>'Relocation Components'!T19*(1+$D$2)^($B19-$B$6)</f>
        <v>340838.18527854048</v>
      </c>
      <c r="U19" s="21">
        <f t="shared" si="3"/>
        <v>658508102.37579834</v>
      </c>
      <c r="V19" s="21">
        <f>'Relocation Components'!V19*(1+$A19)^($B19-$B$6)</f>
        <v>1023981768.4354858</v>
      </c>
      <c r="W19" s="21">
        <f>'Relocation Components'!W19*(1+$A19)^($B19-$B$6)</f>
        <v>325834476.17844898</v>
      </c>
      <c r="X19" s="21">
        <f>'Relocation Components'!X19*(1+$A19)^($B19-$B$6)</f>
        <v>0</v>
      </c>
      <c r="Y19" s="21">
        <f>'Relocation Components'!Y19*(1+$A19)^($B19-$B$6)</f>
        <v>1383103025.6019552</v>
      </c>
      <c r="Z19" s="21">
        <f>'Relocation Components'!Z19*(1+$A19)^($B19-$B$6)</f>
        <v>401446681.83812642</v>
      </c>
      <c r="AA19" s="21">
        <f>'Relocation Components'!AA19*(1+$A19)^($B19-$B$6)</f>
        <v>0</v>
      </c>
      <c r="AB19" s="21">
        <f>'Relocation Components'!AB19*(1+$A19)^($B19-$B$6)</f>
        <v>2700451256.597548</v>
      </c>
      <c r="AC19" s="21">
        <f>'Relocation Components'!AC19*(1+$A19)^($B19-$B$6)</f>
        <v>556762781.0694629</v>
      </c>
      <c r="AD19" s="21">
        <f>'Relocation Components'!AD19*(1+$A19)^($B19-$B$6)</f>
        <v>0</v>
      </c>
      <c r="AE19" s="21">
        <f>'Relocation Components'!AE19*(1+$A19)^($B19-$B$6)</f>
        <v>103206451.22452049</v>
      </c>
      <c r="AF19" s="21">
        <f>'Relocation Components'!AF19*(1+$A19)^($B19-$B$6)</f>
        <v>35608103.860834897</v>
      </c>
      <c r="AG19" s="21">
        <f>'Relocation Components'!AG19*(1+$A19)^($B19-$B$6)</f>
        <v>0</v>
      </c>
      <c r="AH19" s="21">
        <f>'Relocation Components'!AH19*(1+$A19)^($B19-$B$6)</f>
        <v>103720089.5821794</v>
      </c>
      <c r="AI19" s="21">
        <f>'Relocation Components'!AI19*(1+$A19)^($B19-$B$6)</f>
        <v>37281350.125184163</v>
      </c>
      <c r="AJ19" s="21">
        <f>'Relocation Components'!AJ19*(1+$A19)^($B19-$B$6)</f>
        <v>0</v>
      </c>
      <c r="AK19" s="21">
        <f>'Relocation Components'!AK19*(1+$A19)^($B19-$B$6)</f>
        <v>17317324.120101966</v>
      </c>
      <c r="AL19" s="21">
        <f>'Relocation Components'!AL19*(1+$A19)^($B19-$B$6)</f>
        <v>4869924.7459440213</v>
      </c>
      <c r="AM19" s="21">
        <f>'Relocation Components'!AM19*(1+$A19)^($B19-$B$6)</f>
        <v>0</v>
      </c>
      <c r="AN19" s="21">
        <f t="shared" si="4"/>
        <v>6693583233.3797913</v>
      </c>
      <c r="AO19" s="21">
        <f>'Relocation Components'!AO19*(1+$A19)^($B19-$B$6)</f>
        <v>460791795.79596865</v>
      </c>
      <c r="AP19" s="21">
        <f>'Relocation Components'!AP19*(1+$A19)^($B19-$B$6)</f>
        <v>146625514.28030205</v>
      </c>
      <c r="AQ19" s="21">
        <f>'Relocation Components'!AQ19*(1+$A19)^($B19-$B$6)</f>
        <v>0</v>
      </c>
      <c r="AR19" s="21">
        <f>'Relocation Components'!AR19*(1+$A19)^($B19-$B$6)</f>
        <v>622396361.52087986</v>
      </c>
      <c r="AS19" s="21">
        <f>'Relocation Components'!AS19*(1+$A19)^($B19-$B$6)</f>
        <v>180651006.82715687</v>
      </c>
      <c r="AT19" s="21">
        <f>'Relocation Components'!AT19*(1+$A19)^($B19-$B$6)</f>
        <v>0</v>
      </c>
      <c r="AU19" s="21">
        <f>'Relocation Components'!AU19*(1+$A19)^($B19-$B$6)</f>
        <v>1215203065.4688966</v>
      </c>
      <c r="AV19" s="21">
        <f>'Relocation Components'!AV19*(1+$A19)^($B19-$B$6)</f>
        <v>250543251.48125833</v>
      </c>
      <c r="AW19" s="21">
        <f>'Relocation Components'!AW19*(1+$A19)^($B19-$B$6)</f>
        <v>0</v>
      </c>
      <c r="AX19" s="21">
        <f>'Relocation Components'!AX19*(1+$A19)^($B19-$B$6)</f>
        <v>46442903.05103422</v>
      </c>
      <c r="AY19" s="21">
        <f>'Relocation Components'!AY19*(1+$A19)^($B19-$B$6)</f>
        <v>16023646.737375706</v>
      </c>
      <c r="AZ19" s="21">
        <f>'Relocation Components'!AZ19*(1+$A19)^($B19-$B$6)</f>
        <v>0</v>
      </c>
      <c r="BA19" s="21">
        <f>'Relocation Components'!BA19*(1+$A19)^($B19-$B$6)</f>
        <v>46674040.311980732</v>
      </c>
      <c r="BB19" s="21">
        <f>'Relocation Components'!BB19*(1+$A19)^($B19-$B$6)</f>
        <v>16776607.556332875</v>
      </c>
      <c r="BC19" s="21">
        <f>'Relocation Components'!BC19*(1+$A19)^($B19-$B$6)</f>
        <v>0</v>
      </c>
      <c r="BD19" s="21">
        <f>'Relocation Components'!BD19*(1+$A19)^($B19-$B$6)</f>
        <v>7792795.8540458847</v>
      </c>
      <c r="BE19" s="21">
        <f>'Relocation Components'!BE19*(1+$A19)^($B19-$B$6)</f>
        <v>2191466.1356748096</v>
      </c>
      <c r="BF19" s="21">
        <f>'Relocation Components'!BF19*(1+$A19)^($B19-$B$6)</f>
        <v>0</v>
      </c>
      <c r="BG19" s="21">
        <f t="shared" si="5"/>
        <v>3012112455.0209069</v>
      </c>
      <c r="BI19" s="16">
        <f t="shared" si="6"/>
        <v>1524641918.4287856</v>
      </c>
      <c r="BJ19" s="16">
        <f t="shared" si="7"/>
        <v>478689330.88002068</v>
      </c>
      <c r="BK19" s="16">
        <f t="shared" si="8"/>
        <v>1304728.8135117935</v>
      </c>
      <c r="BL19" s="16">
        <f t="shared" si="9"/>
        <v>2393885847.0958581</v>
      </c>
      <c r="BM19" s="16">
        <f t="shared" si="10"/>
        <v>594290911.54962683</v>
      </c>
      <c r="BN19" s="16">
        <f t="shared" si="11"/>
        <v>2508206.6135076545</v>
      </c>
      <c r="BO19" s="16">
        <f t="shared" si="12"/>
        <v>3979151878.0043488</v>
      </c>
      <c r="BP19" s="16">
        <f t="shared" si="13"/>
        <v>811701553.13076866</v>
      </c>
      <c r="BQ19" s="16">
        <f t="shared" si="14"/>
        <v>1677556.8266542109</v>
      </c>
      <c r="BR19" s="16">
        <f t="shared" si="15"/>
        <v>189355104.60694343</v>
      </c>
      <c r="BS19" s="16">
        <f t="shared" si="16"/>
        <v>53112568.210468732</v>
      </c>
      <c r="BT19" s="16">
        <f t="shared" si="17"/>
        <v>543364.24230117782</v>
      </c>
      <c r="BU19" s="16">
        <f t="shared" si="18"/>
        <v>239283138.14649692</v>
      </c>
      <c r="BV19" s="16">
        <f t="shared" si="19"/>
        <v>55331668.526944958</v>
      </c>
      <c r="BW19" s="16">
        <f t="shared" si="20"/>
        <v>528539.18523763027</v>
      </c>
      <c r="BX19" s="16">
        <f t="shared" si="21"/>
        <v>30175044.932914134</v>
      </c>
      <c r="BY19" s="16">
        <f t="shared" si="22"/>
        <v>7681593.3968292531</v>
      </c>
      <c r="BZ19" s="16">
        <f t="shared" si="23"/>
        <v>340838.18527854048</v>
      </c>
    </row>
    <row r="20" spans="1:78">
      <c r="A20">
        <f t="shared" si="26"/>
        <v>0.02</v>
      </c>
      <c r="B20" s="18">
        <f t="shared" si="24"/>
        <v>2034</v>
      </c>
      <c r="C20" s="21">
        <f>'Relocation Components'!C20*(1+$D$2)^($B20-$B$6)</f>
        <v>42160664.46419096</v>
      </c>
      <c r="D20" s="21">
        <f>'Relocation Components'!D20*(1+$D$2)^($B20-$B$6)</f>
        <v>6588095.8137890827</v>
      </c>
      <c r="E20" s="21">
        <f>'Relocation Components'!E20*(1+$D$2)^($B20-$B$6)</f>
        <v>1379815.0177387984</v>
      </c>
      <c r="F20" s="21">
        <f>'Relocation Components'!F20*(1+$D$2)^($B20-$B$6)</f>
        <v>410752106.09556609</v>
      </c>
      <c r="G20" s="21">
        <f>'Relocation Components'!G20*(1+$D$2)^($B20-$B$6)</f>
        <v>12895115.183270395</v>
      </c>
      <c r="H20" s="21">
        <f>'Relocation Components'!H20*(1+$D$2)^($B20-$B$6)</f>
        <v>2652550.063913187</v>
      </c>
      <c r="I20" s="21">
        <f>'Relocation Components'!I20*(1+$D$2)^($B20-$B$6)</f>
        <v>67150320.423167884</v>
      </c>
      <c r="J20" s="21">
        <f>'Relocation Components'!J20*(1+$D$2)^($B20-$B$6)</f>
        <v>4648480.9429610185</v>
      </c>
      <c r="K20" s="21">
        <f>'Relocation Components'!K20*(1+$D$2)^($B20-$B$6)</f>
        <v>1774095.2127280622</v>
      </c>
      <c r="L20" s="21">
        <f>'Relocation Components'!L20*(1+$D$2)^($B20-$B$6)</f>
        <v>41994521.289981492</v>
      </c>
      <c r="M20" s="21">
        <f>'Relocation Components'!M20*(1+$D$2)^($B20-$B$6)</f>
        <v>1566032.7248037129</v>
      </c>
      <c r="N20" s="21">
        <f>'Relocation Components'!N20*(1+$D$2)^($B20-$B$6)</f>
        <v>574631.4365796973</v>
      </c>
      <c r="O20" s="21">
        <f>'Relocation Components'!O20*(1+$D$2)^($B20-$B$6)</f>
        <v>94017412.984369844</v>
      </c>
      <c r="P20" s="21">
        <f>'Relocation Components'!P20*(1+$D$2)^($B20-$B$6)</f>
        <v>1346939.4811895282</v>
      </c>
      <c r="Q20" s="21">
        <f>'Relocation Components'!Q20*(1+$D$2)^($B20-$B$6)</f>
        <v>558959.31148636714</v>
      </c>
      <c r="R20" s="21">
        <f>'Relocation Components'!R20*(1+$D$2)^($B20-$B$6)</f>
        <v>5355689.1693621268</v>
      </c>
      <c r="S20" s="21">
        <f>'Relocation Components'!S20*(1+$D$2)^($B20-$B$6)</f>
        <v>655909.37685753184</v>
      </c>
      <c r="T20" s="21">
        <f>'Relocation Components'!T20*(1+$D$2)^($B20-$B$6)</f>
        <v>360455.90748335992</v>
      </c>
      <c r="U20" s="21">
        <f t="shared" si="3"/>
        <v>696431794.89943898</v>
      </c>
      <c r="V20" s="21">
        <f>'Relocation Components'!V20*(1+$A20)^($B20-$B$6)</f>
        <v>1068581204.3279922</v>
      </c>
      <c r="W20" s="21">
        <f>'Relocation Components'!W20*(1+$A20)^($B20-$B$6)</f>
        <v>340062988.7739951</v>
      </c>
      <c r="X20" s="21">
        <f>'Relocation Components'!X20*(1+$A20)^($B20-$B$6)</f>
        <v>0</v>
      </c>
      <c r="Y20" s="21">
        <f>'Relocation Components'!Y20*(1+$A20)^($B20-$B$6)</f>
        <v>1438669687.8194695</v>
      </c>
      <c r="Z20" s="21">
        <f>'Relocation Components'!Z20*(1+$A20)^($B20-$B$6)</f>
        <v>417566288.96930677</v>
      </c>
      <c r="AA20" s="21">
        <f>'Relocation Components'!AA20*(1+$A20)^($B20-$B$6)</f>
        <v>0</v>
      </c>
      <c r="AB20" s="21">
        <f>'Relocation Components'!AB20*(1+$A20)^($B20-$B$6)</f>
        <v>2817779267.5062084</v>
      </c>
      <c r="AC20" s="21">
        <f>'Relocation Components'!AC20*(1+$A20)^($B20-$B$6)</f>
        <v>580965682.27287269</v>
      </c>
      <c r="AD20" s="21">
        <f>'Relocation Components'!AD20*(1+$A20)^($B20-$B$6)</f>
        <v>0</v>
      </c>
      <c r="AE20" s="21">
        <f>'Relocation Components'!AE20*(1+$A20)^($B20-$B$6)</f>
        <v>106860152.39413035</v>
      </c>
      <c r="AF20" s="21">
        <f>'Relocation Components'!AF20*(1+$A20)^($B20-$B$6)</f>
        <v>36865304.606430337</v>
      </c>
      <c r="AG20" s="21">
        <f>'Relocation Components'!AG20*(1+$A20)^($B20-$B$6)</f>
        <v>0</v>
      </c>
      <c r="AH20" s="21">
        <f>'Relocation Components'!AH20*(1+$A20)^($B20-$B$6)</f>
        <v>107475706.14728467</v>
      </c>
      <c r="AI20" s="21">
        <f>'Relocation Components'!AI20*(1+$A20)^($B20-$B$6)</f>
        <v>38623893.949516639</v>
      </c>
      <c r="AJ20" s="21">
        <f>'Relocation Components'!AJ20*(1+$A20)^($B20-$B$6)</f>
        <v>0</v>
      </c>
      <c r="AK20" s="21">
        <f>'Relocation Components'!AK20*(1+$A20)^($B20-$B$6)</f>
        <v>17965764.424021963</v>
      </c>
      <c r="AL20" s="21">
        <f>'Relocation Components'!AL20*(1+$A20)^($B20-$B$6)</f>
        <v>5053067.8922905931</v>
      </c>
      <c r="AM20" s="21">
        <f>'Relocation Components'!AM20*(1+$A20)^($B20-$B$6)</f>
        <v>0</v>
      </c>
      <c r="AN20" s="21">
        <f t="shared" si="4"/>
        <v>6976469009.0835199</v>
      </c>
      <c r="AO20" s="21">
        <f>'Relocation Components'!AO20*(1+$A20)^($B20-$B$6)</f>
        <v>480861541.94759655</v>
      </c>
      <c r="AP20" s="21">
        <f>'Relocation Components'!AP20*(1+$A20)^($B20-$B$6)</f>
        <v>153028344.9482978</v>
      </c>
      <c r="AQ20" s="21">
        <f>'Relocation Components'!AQ20*(1+$A20)^($B20-$B$6)</f>
        <v>0</v>
      </c>
      <c r="AR20" s="21">
        <f>'Relocation Components'!AR20*(1+$A20)^($B20-$B$6)</f>
        <v>647401359.51876128</v>
      </c>
      <c r="AS20" s="21">
        <f>'Relocation Components'!AS20*(1+$A20)^($B20-$B$6)</f>
        <v>187904830.03618804</v>
      </c>
      <c r="AT20" s="21">
        <f>'Relocation Components'!AT20*(1+$A20)^($B20-$B$6)</f>
        <v>0</v>
      </c>
      <c r="AU20" s="21">
        <f>'Relocation Components'!AU20*(1+$A20)^($B20-$B$6)</f>
        <v>1268000670.3777938</v>
      </c>
      <c r="AV20" s="21">
        <f>'Relocation Components'!AV20*(1+$A20)^($B20-$B$6)</f>
        <v>261434557.0227927</v>
      </c>
      <c r="AW20" s="21">
        <f>'Relocation Components'!AW20*(1+$A20)^($B20-$B$6)</f>
        <v>0</v>
      </c>
      <c r="AX20" s="21">
        <f>'Relocation Components'!AX20*(1+$A20)^($B20-$B$6)</f>
        <v>48087068.577358656</v>
      </c>
      <c r="AY20" s="21">
        <f>'Relocation Components'!AY20*(1+$A20)^($B20-$B$6)</f>
        <v>16589387.072893653</v>
      </c>
      <c r="AZ20" s="21">
        <f>'Relocation Components'!AZ20*(1+$A20)^($B20-$B$6)</f>
        <v>0</v>
      </c>
      <c r="BA20" s="21">
        <f>'Relocation Components'!BA20*(1+$A20)^($B20-$B$6)</f>
        <v>48364067.76627811</v>
      </c>
      <c r="BB20" s="21">
        <f>'Relocation Components'!BB20*(1+$A20)^($B20-$B$6)</f>
        <v>17380752.277282491</v>
      </c>
      <c r="BC20" s="21">
        <f>'Relocation Components'!BC20*(1+$A20)^($B20-$B$6)</f>
        <v>0</v>
      </c>
      <c r="BD20" s="21">
        <f>'Relocation Components'!BD20*(1+$A20)^($B20-$B$6)</f>
        <v>8084593.9908098849</v>
      </c>
      <c r="BE20" s="21">
        <f>'Relocation Components'!BE20*(1+$A20)^($B20-$B$6)</f>
        <v>2273880.5515307672</v>
      </c>
      <c r="BF20" s="21">
        <f>'Relocation Components'!BF20*(1+$A20)^($B20-$B$6)</f>
        <v>0</v>
      </c>
      <c r="BG20" s="21">
        <f t="shared" si="5"/>
        <v>3139411054.0875845</v>
      </c>
      <c r="BI20" s="16">
        <f t="shared" si="6"/>
        <v>1591603410.7397797</v>
      </c>
      <c r="BJ20" s="16">
        <f t="shared" si="7"/>
        <v>499679429.53608197</v>
      </c>
      <c r="BK20" s="16">
        <f t="shared" si="8"/>
        <v>1379815.0177387984</v>
      </c>
      <c r="BL20" s="16">
        <f t="shared" si="9"/>
        <v>2496823153.4337969</v>
      </c>
      <c r="BM20" s="16">
        <f t="shared" si="10"/>
        <v>618366234.18876529</v>
      </c>
      <c r="BN20" s="16">
        <f t="shared" si="11"/>
        <v>2652550.063913187</v>
      </c>
      <c r="BO20" s="16">
        <f t="shared" si="12"/>
        <v>4152930258.3071699</v>
      </c>
      <c r="BP20" s="16">
        <f t="shared" si="13"/>
        <v>847048720.23862636</v>
      </c>
      <c r="BQ20" s="16">
        <f t="shared" si="14"/>
        <v>1774095.2127280622</v>
      </c>
      <c r="BR20" s="16">
        <f t="shared" si="15"/>
        <v>196941742.2614705</v>
      </c>
      <c r="BS20" s="16">
        <f t="shared" si="16"/>
        <v>55020724.404127702</v>
      </c>
      <c r="BT20" s="16">
        <f t="shared" si="17"/>
        <v>574631.4365796973</v>
      </c>
      <c r="BU20" s="16">
        <f t="shared" si="18"/>
        <v>249857186.89793262</v>
      </c>
      <c r="BV20" s="16">
        <f t="shared" si="19"/>
        <v>57351585.707988657</v>
      </c>
      <c r="BW20" s="16">
        <f t="shared" si="20"/>
        <v>558959.31148636714</v>
      </c>
      <c r="BX20" s="16">
        <f t="shared" si="21"/>
        <v>31406047.584193975</v>
      </c>
      <c r="BY20" s="16">
        <f t="shared" si="22"/>
        <v>7982857.8206788925</v>
      </c>
      <c r="BZ20" s="16">
        <f t="shared" si="23"/>
        <v>360455.90748335992</v>
      </c>
    </row>
    <row r="21" spans="1:78">
      <c r="A21">
        <f t="shared" si="26"/>
        <v>0.02</v>
      </c>
      <c r="B21" s="18">
        <f t="shared" si="24"/>
        <v>2035</v>
      </c>
      <c r="C21" s="21">
        <f>'Relocation Components'!C21*(1+$D$2)^($B21-$B$6)</f>
        <v>44582534.872243367</v>
      </c>
      <c r="D21" s="21">
        <f>'Relocation Components'!D21*(1+$D$2)^($B21-$B$6)</f>
        <v>6967153.3945072666</v>
      </c>
      <c r="E21" s="21">
        <f>'Relocation Components'!E21*(1+$D$2)^($B21-$B$6)</f>
        <v>1459148.0203547247</v>
      </c>
      <c r="F21" s="21">
        <f>'Relocation Components'!F21*(1+$D$2)^($B21-$B$6)</f>
        <v>434383350.68043143</v>
      </c>
      <c r="G21" s="21">
        <f>'Relocation Components'!G21*(1+$D$2)^($B21-$B$6)</f>
        <v>13636713.654879076</v>
      </c>
      <c r="H21" s="21">
        <f>'Relocation Components'!H21*(1+$D$2)^($B21-$B$6)</f>
        <v>2805057.342825505</v>
      </c>
      <c r="I21" s="21">
        <f>'Relocation Components'!I21*(1+$D$2)^($B21-$B$6)</f>
        <v>71009617.467113182</v>
      </c>
      <c r="J21" s="21">
        <f>'Relocation Components'!J21*(1+$D$2)^($B21-$B$6)</f>
        <v>4915748.5407157289</v>
      </c>
      <c r="K21" s="21">
        <f>'Relocation Components'!K21*(1+$D$2)^($B21-$B$6)</f>
        <v>1876093.545342664</v>
      </c>
      <c r="L21" s="21">
        <f>'Relocation Components'!L21*(1+$D$2)^($B21-$B$6)</f>
        <v>44412904.968605101</v>
      </c>
      <c r="M21" s="21">
        <f>'Relocation Components'!M21*(1+$D$2)^($B21-$B$6)</f>
        <v>1656067.3045732121</v>
      </c>
      <c r="N21" s="21">
        <f>'Relocation Components'!N21*(1+$D$2)^($B21-$B$6)</f>
        <v>607666.93968031614</v>
      </c>
      <c r="O21" s="21">
        <f>'Relocation Components'!O21*(1+$D$2)^($B21-$B$6)</f>
        <v>99436435.668975428</v>
      </c>
      <c r="P21" s="21">
        <f>'Relocation Components'!P21*(1+$D$2)^($B21-$B$6)</f>
        <v>1424306.7034137247</v>
      </c>
      <c r="Q21" s="21">
        <f>'Relocation Components'!Q21*(1+$D$2)^($B21-$B$6)</f>
        <v>591100.102396884</v>
      </c>
      <c r="R21" s="21">
        <f>'Relocation Components'!R21*(1+$D$2)^($B21-$B$6)</f>
        <v>5662867.4886206398</v>
      </c>
      <c r="S21" s="21">
        <f>'Relocation Components'!S21*(1+$D$2)^($B21-$B$6)</f>
        <v>693636.41838132695</v>
      </c>
      <c r="T21" s="21">
        <f>'Relocation Components'!T21*(1+$D$2)^($B21-$B$6)</f>
        <v>381183.30644546513</v>
      </c>
      <c r="U21" s="21">
        <f t="shared" si="3"/>
        <v>736501586.41950512</v>
      </c>
      <c r="V21" s="21">
        <f>'Relocation Components'!V21*(1+$A21)^($B21-$B$6)</f>
        <v>1115652650.2618797</v>
      </c>
      <c r="W21" s="21">
        <f>'Relocation Components'!W21*(1+$A21)^($B21-$B$6)</f>
        <v>355080807.5000906</v>
      </c>
      <c r="X21" s="21">
        <f>'Relocation Components'!X21*(1+$A21)^($B21-$B$6)</f>
        <v>0</v>
      </c>
      <c r="Y21" s="21">
        <f>'Relocation Components'!Y21*(1+$A21)^($B21-$B$6)</f>
        <v>1497075005.4393566</v>
      </c>
      <c r="Z21" s="21">
        <f>'Relocation Components'!Z21*(1+$A21)^($B21-$B$6)</f>
        <v>434509243.30472815</v>
      </c>
      <c r="AA21" s="21">
        <f>'Relocation Components'!AA21*(1+$A21)^($B21-$B$6)</f>
        <v>0</v>
      </c>
      <c r="AB21" s="21">
        <f>'Relocation Components'!AB21*(1+$A21)^($B21-$B$6)</f>
        <v>2941591643.936399</v>
      </c>
      <c r="AC21" s="21">
        <f>'Relocation Components'!AC21*(1+$A21)^($B21-$B$6)</f>
        <v>606506435.57928514</v>
      </c>
      <c r="AD21" s="21">
        <f>'Relocation Components'!AD21*(1+$A21)^($B21-$B$6)</f>
        <v>0</v>
      </c>
      <c r="AE21" s="21">
        <f>'Relocation Components'!AE21*(1+$A21)^($B21-$B$6)</f>
        <v>110630856.14604193</v>
      </c>
      <c r="AF21" s="21">
        <f>'Relocation Components'!AF21*(1+$A21)^($B21-$B$6)</f>
        <v>38162684.345445178</v>
      </c>
      <c r="AG21" s="21">
        <f>'Relocation Components'!AG21*(1+$A21)^($B21-$B$6)</f>
        <v>0</v>
      </c>
      <c r="AH21" s="21">
        <f>'Relocation Components'!AH21*(1+$A21)^($B21-$B$6)</f>
        <v>111353504.03095993</v>
      </c>
      <c r="AI21" s="21">
        <f>'Relocation Components'!AI21*(1+$A21)^($B21-$B$6)</f>
        <v>40009932.628901869</v>
      </c>
      <c r="AJ21" s="21">
        <f>'Relocation Components'!AJ21*(1+$A21)^($B21-$B$6)</f>
        <v>0</v>
      </c>
      <c r="AK21" s="21">
        <f>'Relocation Components'!AK21*(1+$A21)^($B21-$B$6)</f>
        <v>18637648.252375033</v>
      </c>
      <c r="AL21" s="21">
        <f>'Relocation Components'!AL21*(1+$A21)^($B21-$B$6)</f>
        <v>5242851.48664637</v>
      </c>
      <c r="AM21" s="21">
        <f>'Relocation Components'!AM21*(1+$A21)^($B21-$B$6)</f>
        <v>0</v>
      </c>
      <c r="AN21" s="21">
        <f t="shared" si="4"/>
        <v>7274453262.9121084</v>
      </c>
      <c r="AO21" s="21">
        <f>'Relocation Components'!AO21*(1+$A21)^($B21-$B$6)</f>
        <v>502043692.61784589</v>
      </c>
      <c r="AP21" s="21">
        <f>'Relocation Components'!AP21*(1+$A21)^($B21-$B$6)</f>
        <v>159786363.37504077</v>
      </c>
      <c r="AQ21" s="21">
        <f>'Relocation Components'!AQ21*(1+$A21)^($B21-$B$6)</f>
        <v>0</v>
      </c>
      <c r="AR21" s="21">
        <f>'Relocation Components'!AR21*(1+$A21)^($B21-$B$6)</f>
        <v>673683752.44771039</v>
      </c>
      <c r="AS21" s="21">
        <f>'Relocation Components'!AS21*(1+$A21)^($B21-$B$6)</f>
        <v>195529159.48712766</v>
      </c>
      <c r="AT21" s="21">
        <f>'Relocation Components'!AT21*(1+$A21)^($B21-$B$6)</f>
        <v>0</v>
      </c>
      <c r="AU21" s="21">
        <f>'Relocation Components'!AU21*(1+$A21)^($B21-$B$6)</f>
        <v>1323716239.7713797</v>
      </c>
      <c r="AV21" s="21">
        <f>'Relocation Components'!AV21*(1+$A21)^($B21-$B$6)</f>
        <v>272927896.01067835</v>
      </c>
      <c r="AW21" s="21">
        <f>'Relocation Components'!AW21*(1+$A21)^($B21-$B$6)</f>
        <v>0</v>
      </c>
      <c r="AX21" s="21">
        <f>'Relocation Components'!AX21*(1+$A21)^($B21-$B$6)</f>
        <v>49783885.26571887</v>
      </c>
      <c r="AY21" s="21">
        <f>'Relocation Components'!AY21*(1+$A21)^($B21-$B$6)</f>
        <v>17173207.95545033</v>
      </c>
      <c r="AZ21" s="21">
        <f>'Relocation Components'!AZ21*(1+$A21)^($B21-$B$6)</f>
        <v>0</v>
      </c>
      <c r="BA21" s="21">
        <f>'Relocation Components'!BA21*(1+$A21)^($B21-$B$6)</f>
        <v>50109076.813931972</v>
      </c>
      <c r="BB21" s="21">
        <f>'Relocation Components'!BB21*(1+$A21)^($B21-$B$6)</f>
        <v>18004469.68300584</v>
      </c>
      <c r="BC21" s="21">
        <f>'Relocation Components'!BC21*(1+$A21)^($B21-$B$6)</f>
        <v>0</v>
      </c>
      <c r="BD21" s="21">
        <f>'Relocation Components'!BD21*(1+$A21)^($B21-$B$6)</f>
        <v>8386941.7135687647</v>
      </c>
      <c r="BE21" s="21">
        <f>'Relocation Components'!BE21*(1+$A21)^($B21-$B$6)</f>
        <v>2359283.1689908663</v>
      </c>
      <c r="BF21" s="21">
        <f>'Relocation Components'!BF21*(1+$A21)^($B21-$B$6)</f>
        <v>0</v>
      </c>
      <c r="BG21" s="21">
        <f t="shared" si="5"/>
        <v>3273503968.3104496</v>
      </c>
      <c r="BI21" s="16">
        <f t="shared" si="6"/>
        <v>1662278877.7519689</v>
      </c>
      <c r="BJ21" s="16">
        <f t="shared" si="7"/>
        <v>521834324.26963866</v>
      </c>
      <c r="BK21" s="16">
        <f t="shared" si="8"/>
        <v>1459148.0203547247</v>
      </c>
      <c r="BL21" s="16">
        <f t="shared" si="9"/>
        <v>2605142108.5674982</v>
      </c>
      <c r="BM21" s="16">
        <f t="shared" si="10"/>
        <v>643675116.44673491</v>
      </c>
      <c r="BN21" s="16">
        <f t="shared" si="11"/>
        <v>2805057.342825505</v>
      </c>
      <c r="BO21" s="16">
        <f t="shared" si="12"/>
        <v>4336317501.1748924</v>
      </c>
      <c r="BP21" s="16">
        <f t="shared" si="13"/>
        <v>884350080.13067913</v>
      </c>
      <c r="BQ21" s="16">
        <f t="shared" si="14"/>
        <v>1876093.545342664</v>
      </c>
      <c r="BR21" s="16">
        <f t="shared" si="15"/>
        <v>204827646.38036591</v>
      </c>
      <c r="BS21" s="16">
        <f t="shared" si="16"/>
        <v>56991959.605468728</v>
      </c>
      <c r="BT21" s="16">
        <f t="shared" si="17"/>
        <v>607666.93968031614</v>
      </c>
      <c r="BU21" s="16">
        <f t="shared" si="18"/>
        <v>260899016.51386732</v>
      </c>
      <c r="BV21" s="16">
        <f t="shared" si="19"/>
        <v>59438709.015321434</v>
      </c>
      <c r="BW21" s="16">
        <f t="shared" si="20"/>
        <v>591100.102396884</v>
      </c>
      <c r="BX21" s="16">
        <f t="shared" si="21"/>
        <v>32687457.454564437</v>
      </c>
      <c r="BY21" s="16">
        <f t="shared" si="22"/>
        <v>8295771.0740185631</v>
      </c>
      <c r="BZ21" s="16">
        <f t="shared" si="23"/>
        <v>381183.30644546513</v>
      </c>
    </row>
    <row r="22" spans="1:78">
      <c r="A22">
        <f t="shared" si="26"/>
        <v>0.02</v>
      </c>
      <c r="B22" s="18">
        <f t="shared" si="24"/>
        <v>2036</v>
      </c>
      <c r="C22" s="21">
        <f>'Relocation Components'!C22*(1+$D$2)^($B22-$B$6)</f>
        <v>47141190.659940518</v>
      </c>
      <c r="D22" s="21">
        <f>'Relocation Components'!D22*(1+$D$2)^($B22-$B$6)</f>
        <v>7367646.493762794</v>
      </c>
      <c r="E22" s="21">
        <f>'Relocation Components'!E22*(1+$D$2)^($B22-$B$6)</f>
        <v>1542964.7856878964</v>
      </c>
      <c r="F22" s="21">
        <f>'Relocation Components'!F22*(1+$D$2)^($B22-$B$6)</f>
        <v>459350839.45854414</v>
      </c>
      <c r="G22" s="21">
        <f>'Relocation Components'!G22*(1+$D$2)^($B22-$B$6)</f>
        <v>14420234.185690442</v>
      </c>
      <c r="H22" s="21">
        <f>'Relocation Components'!H22*(1+$D$2)^($B22-$B$6)</f>
        <v>2966183.9744692701</v>
      </c>
      <c r="I22" s="21">
        <f>'Relocation Components'!I22*(1+$D$2)^($B22-$B$6)</f>
        <v>75086968.414395049</v>
      </c>
      <c r="J22" s="21">
        <f>'Relocation Components'!J22*(1+$D$2)^($B22-$B$6)</f>
        <v>5198121.6958885053</v>
      </c>
      <c r="K22" s="21">
        <f>'Relocation Components'!K22*(1+$D$2)^($B22-$B$6)</f>
        <v>1983856.4731869048</v>
      </c>
      <c r="L22" s="21">
        <f>'Relocation Components'!L22*(1+$D$2)^($B22-$B$6)</f>
        <v>46968140.711866096</v>
      </c>
      <c r="M22" s="21">
        <f>'Relocation Components'!M22*(1+$D$2)^($B22-$B$6)</f>
        <v>1751190.2605076511</v>
      </c>
      <c r="N22" s="21">
        <f>'Relocation Components'!N22*(1+$D$2)^($B22-$B$6)</f>
        <v>642569.41449954733</v>
      </c>
      <c r="O22" s="21">
        <f>'Relocation Components'!O22*(1+$D$2)^($B22-$B$6)</f>
        <v>105162317.08958058</v>
      </c>
      <c r="P22" s="21">
        <f>'Relocation Components'!P22*(1+$D$2)^($B22-$B$6)</f>
        <v>1506043.2991573662</v>
      </c>
      <c r="Q22" s="21">
        <f>'Relocation Components'!Q22*(1+$D$2)^($B22-$B$6)</f>
        <v>625057.57411973632</v>
      </c>
      <c r="R22" s="21">
        <f>'Relocation Components'!R22*(1+$D$2)^($B22-$B$6)</f>
        <v>5987374.4168815957</v>
      </c>
      <c r="S22" s="21">
        <f>'Relocation Components'!S22*(1+$D$2)^($B22-$B$6)</f>
        <v>733496.39061535732</v>
      </c>
      <c r="T22" s="21">
        <f>'Relocation Components'!T22*(1+$D$2)^($B22-$B$6)</f>
        <v>403082.30553507229</v>
      </c>
      <c r="U22" s="21">
        <f t="shared" si="3"/>
        <v>778837277.60432839</v>
      </c>
      <c r="V22" s="21">
        <f>'Relocation Components'!V22*(1+$A22)^($B22-$B$6)</f>
        <v>1165361152.683882</v>
      </c>
      <c r="W22" s="21">
        <f>'Relocation Components'!W22*(1+$A22)^($B22-$B$6)</f>
        <v>370940662.93688214</v>
      </c>
      <c r="X22" s="21">
        <f>'Relocation Components'!X22*(1+$A22)^($B22-$B$6)</f>
        <v>0</v>
      </c>
      <c r="Y22" s="21">
        <f>'Relocation Components'!Y22*(1+$A22)^($B22-$B$6)</f>
        <v>1558500206.0728867</v>
      </c>
      <c r="Z22" s="21">
        <f>'Relocation Components'!Z22*(1+$A22)^($B22-$B$6)</f>
        <v>452328104.73426563</v>
      </c>
      <c r="AA22" s="21">
        <f>'Relocation Components'!AA22*(1+$A22)^($B22-$B$6)</f>
        <v>0</v>
      </c>
      <c r="AB22" s="21">
        <f>'Relocation Components'!AB22*(1+$A22)^($B22-$B$6)</f>
        <v>3072320581.1383142</v>
      </c>
      <c r="AC22" s="21">
        <f>'Relocation Components'!AC22*(1+$A22)^($B22-$B$6)</f>
        <v>633474222.31125295</v>
      </c>
      <c r="AD22" s="21">
        <f>'Relocation Components'!AD22*(1+$A22)^($B22-$B$6)</f>
        <v>0</v>
      </c>
      <c r="AE22" s="21">
        <f>'Relocation Components'!AE22*(1+$A22)^($B22-$B$6)</f>
        <v>114522023.84539963</v>
      </c>
      <c r="AF22" s="21">
        <f>'Relocation Components'!AF22*(1+$A22)^($B22-$B$6)</f>
        <v>39501430.041420788</v>
      </c>
      <c r="AG22" s="21">
        <f>'Relocation Components'!AG22*(1+$A22)^($B22-$B$6)</f>
        <v>0</v>
      </c>
      <c r="AH22" s="21">
        <f>'Relocation Components'!AH22*(1+$A22)^($B22-$B$6)</f>
        <v>115357137.13315801</v>
      </c>
      <c r="AI22" s="21">
        <f>'Relocation Components'!AI22*(1+$A22)^($B22-$B$6)</f>
        <v>41440763.052854851</v>
      </c>
      <c r="AJ22" s="21">
        <f>'Relocation Components'!AJ22*(1+$A22)^($B22-$B$6)</f>
        <v>0</v>
      </c>
      <c r="AK22" s="21">
        <f>'Relocation Components'!AK22*(1+$A22)^($B22-$B$6)</f>
        <v>19333661.255016636</v>
      </c>
      <c r="AL22" s="21">
        <f>'Relocation Components'!AL22*(1+$A22)^($B22-$B$6)</f>
        <v>5439470.4981730767</v>
      </c>
      <c r="AM22" s="21">
        <f>'Relocation Components'!AM22*(1+$A22)^($B22-$B$6)</f>
        <v>0</v>
      </c>
      <c r="AN22" s="21">
        <f t="shared" si="4"/>
        <v>7588519415.7035055</v>
      </c>
      <c r="AO22" s="21">
        <f>'Relocation Components'!AO22*(1+$A22)^($B22-$B$6)</f>
        <v>524412518.70774686</v>
      </c>
      <c r="AP22" s="21">
        <f>'Relocation Components'!AP22*(1+$A22)^($B22-$B$6)</f>
        <v>166923298.32159698</v>
      </c>
      <c r="AQ22" s="21">
        <f>'Relocation Components'!AQ22*(1+$A22)^($B22-$B$6)</f>
        <v>0</v>
      </c>
      <c r="AR22" s="21">
        <f>'Relocation Components'!AR22*(1+$A22)^($B22-$B$6)</f>
        <v>701325092.73279905</v>
      </c>
      <c r="AS22" s="21">
        <f>'Relocation Components'!AS22*(1+$A22)^($B22-$B$6)</f>
        <v>203547647.13041955</v>
      </c>
      <c r="AT22" s="21">
        <f>'Relocation Components'!AT22*(1+$A22)^($B22-$B$6)</f>
        <v>0</v>
      </c>
      <c r="AU22" s="21">
        <f>'Relocation Components'!AU22*(1+$A22)^($B22-$B$6)</f>
        <v>1382544261.5122414</v>
      </c>
      <c r="AV22" s="21">
        <f>'Relocation Components'!AV22*(1+$A22)^($B22-$B$6)</f>
        <v>285063400.04006386</v>
      </c>
      <c r="AW22" s="21">
        <f>'Relocation Components'!AW22*(1+$A22)^($B22-$B$6)</f>
        <v>0</v>
      </c>
      <c r="AX22" s="21">
        <f>'Relocation Components'!AX22*(1+$A22)^($B22-$B$6)</f>
        <v>51534910.730429843</v>
      </c>
      <c r="AY22" s="21">
        <f>'Relocation Components'!AY22*(1+$A22)^($B22-$B$6)</f>
        <v>17775643.518639356</v>
      </c>
      <c r="AZ22" s="21">
        <f>'Relocation Components'!AZ22*(1+$A22)^($B22-$B$6)</f>
        <v>0</v>
      </c>
      <c r="BA22" s="21">
        <f>'Relocation Components'!BA22*(1+$A22)^($B22-$B$6)</f>
        <v>51910711.709921107</v>
      </c>
      <c r="BB22" s="21">
        <f>'Relocation Components'!BB22*(1+$A22)^($B22-$B$6)</f>
        <v>18648343.373784684</v>
      </c>
      <c r="BC22" s="21">
        <f>'Relocation Components'!BC22*(1+$A22)^($B22-$B$6)</f>
        <v>0</v>
      </c>
      <c r="BD22" s="21">
        <f>'Relocation Components'!BD22*(1+$A22)^($B22-$B$6)</f>
        <v>8700147.5647574849</v>
      </c>
      <c r="BE22" s="21">
        <f>'Relocation Components'!BE22*(1+$A22)^($B22-$B$6)</f>
        <v>2447761.7241778844</v>
      </c>
      <c r="BF22" s="21">
        <f>'Relocation Components'!BF22*(1+$A22)^($B22-$B$6)</f>
        <v>0</v>
      </c>
      <c r="BG22" s="21">
        <f t="shared" si="5"/>
        <v>3414833737.0665774</v>
      </c>
      <c r="BI22" s="16">
        <f t="shared" si="6"/>
        <v>1736914862.0515692</v>
      </c>
      <c r="BJ22" s="16">
        <f t="shared" si="7"/>
        <v>545231607.75224197</v>
      </c>
      <c r="BK22" s="16">
        <f t="shared" si="8"/>
        <v>1542964.7856878964</v>
      </c>
      <c r="BL22" s="16">
        <f t="shared" si="9"/>
        <v>2719176138.2642303</v>
      </c>
      <c r="BM22" s="16">
        <f t="shared" si="10"/>
        <v>670295986.05037558</v>
      </c>
      <c r="BN22" s="16">
        <f t="shared" si="11"/>
        <v>2966183.9744692701</v>
      </c>
      <c r="BO22" s="16">
        <f t="shared" si="12"/>
        <v>4529951811.0649509</v>
      </c>
      <c r="BP22" s="16">
        <f t="shared" si="13"/>
        <v>923735744.04720533</v>
      </c>
      <c r="BQ22" s="16">
        <f t="shared" si="14"/>
        <v>1983856.4731869048</v>
      </c>
      <c r="BR22" s="16">
        <f t="shared" si="15"/>
        <v>213025075.28769559</v>
      </c>
      <c r="BS22" s="16">
        <f t="shared" si="16"/>
        <v>59028263.820567794</v>
      </c>
      <c r="BT22" s="16">
        <f t="shared" si="17"/>
        <v>642569.41449954733</v>
      </c>
      <c r="BU22" s="16">
        <f t="shared" si="18"/>
        <v>272430165.93265969</v>
      </c>
      <c r="BV22" s="16">
        <f t="shared" si="19"/>
        <v>61595149.725796901</v>
      </c>
      <c r="BW22" s="16">
        <f t="shared" si="20"/>
        <v>625057.57411973632</v>
      </c>
      <c r="BX22" s="16">
        <f t="shared" si="21"/>
        <v>34021183.23665572</v>
      </c>
      <c r="BY22" s="16">
        <f t="shared" si="22"/>
        <v>8620728.6129663177</v>
      </c>
      <c r="BZ22" s="16">
        <f t="shared" si="23"/>
        <v>403082.30553507229</v>
      </c>
    </row>
    <row r="23" spans="1:78">
      <c r="A23">
        <f t="shared" si="26"/>
        <v>0.02</v>
      </c>
      <c r="B23" s="18">
        <f t="shared" si="24"/>
        <v>2037</v>
      </c>
      <c r="C23" s="21">
        <f>'Relocation Components'!C23*(1+$D$2)^($B23-$B$6)</f>
        <v>49844255.689226784</v>
      </c>
      <c r="D23" s="21">
        <f>'Relocation Components'!D23*(1+$D$2)^($B23-$B$6)</f>
        <v>7790771.0194576075</v>
      </c>
      <c r="E23" s="21">
        <f>'Relocation Components'!E23*(1+$D$2)^($B23-$B$6)</f>
        <v>1631515.3575034987</v>
      </c>
      <c r="F23" s="21">
        <f>'Relocation Components'!F23*(1+$D$2)^($B23-$B$6)</f>
        <v>485729118.73776716</v>
      </c>
      <c r="G23" s="21">
        <f>'Relocation Components'!G23*(1+$D$2)^($B23-$B$6)</f>
        <v>15248014.985445753</v>
      </c>
      <c r="H23" s="21">
        <f>'Relocation Components'!H23*(1+$D$2)^($B23-$B$6)</f>
        <v>3136410.6259203493</v>
      </c>
      <c r="I23" s="21">
        <f>'Relocation Components'!I23*(1+$D$2)^($B23-$B$6)</f>
        <v>79394530.412737355</v>
      </c>
      <c r="J23" s="21">
        <f>'Relocation Components'!J23*(1+$D$2)^($B23-$B$6)</f>
        <v>5496442.7952267705</v>
      </c>
      <c r="K23" s="21">
        <f>'Relocation Components'!K23*(1+$D$2)^($B23-$B$6)</f>
        <v>2097705.4599522138</v>
      </c>
      <c r="L23" s="21">
        <f>'Relocation Components'!L23*(1+$D$2)^($B23-$B$6)</f>
        <v>49667867.767031685</v>
      </c>
      <c r="M23" s="21">
        <f>'Relocation Components'!M23*(1+$D$2)^($B23-$B$6)</f>
        <v>1851685.3437741015</v>
      </c>
      <c r="N23" s="21">
        <f>'Relocation Components'!N23*(1+$D$2)^($B23-$B$6)</f>
        <v>679442.96945150103</v>
      </c>
      <c r="O23" s="21">
        <f>'Relocation Components'!O23*(1+$D$2)^($B23-$B$6)</f>
        <v>111212195.56307384</v>
      </c>
      <c r="P23" s="21">
        <f>'Relocation Components'!P23*(1+$D$2)^($B23-$B$6)</f>
        <v>1592392.7877168381</v>
      </c>
      <c r="Q23" s="21">
        <f>'Relocation Components'!Q23*(1+$D$2)^($B23-$B$6)</f>
        <v>660933.04275888193</v>
      </c>
      <c r="R23" s="21">
        <f>'Relocation Components'!R23*(1+$D$2)^($B23-$B$6)</f>
        <v>6330174.8692470975</v>
      </c>
      <c r="S23" s="21">
        <f>'Relocation Components'!S23*(1+$D$2)^($B23-$B$6)</f>
        <v>775608.26902683766</v>
      </c>
      <c r="T23" s="21">
        <f>'Relocation Components'!T23*(1+$D$2)^($B23-$B$6)</f>
        <v>426218.24626752659</v>
      </c>
      <c r="U23" s="21">
        <f t="shared" si="3"/>
        <v>823565283.9415859</v>
      </c>
      <c r="V23" s="21">
        <f>'Relocation Components'!V23*(1+$A23)^($B23-$B$6)</f>
        <v>1217884313.5177147</v>
      </c>
      <c r="W23" s="21">
        <f>'Relocation Components'!W23*(1+$A23)^($B23-$B$6)</f>
        <v>387699298.95259452</v>
      </c>
      <c r="X23" s="21">
        <f>'Relocation Components'!X23*(1+$A23)^($B23-$B$6)</f>
        <v>0</v>
      </c>
      <c r="Y23" s="21">
        <f>'Relocation Components'!Y23*(1+$A23)^($B23-$B$6)</f>
        <v>1623139262.2820871</v>
      </c>
      <c r="Z23" s="21">
        <f>'Relocation Components'!Z23*(1+$A23)^($B23-$B$6)</f>
        <v>471079128.97558284</v>
      </c>
      <c r="AA23" s="21">
        <f>'Relocation Components'!AA23*(1+$A23)^($B23-$B$6)</f>
        <v>0</v>
      </c>
      <c r="AB23" s="21">
        <f>'Relocation Components'!AB23*(1+$A23)^($B23-$B$6)</f>
        <v>3210431980.5234962</v>
      </c>
      <c r="AC23" s="21">
        <f>'Relocation Components'!AC23*(1+$A23)^($B23-$B$6)</f>
        <v>661965179.43004799</v>
      </c>
      <c r="AD23" s="21">
        <f>'Relocation Components'!AD23*(1+$A23)^($B23-$B$6)</f>
        <v>0</v>
      </c>
      <c r="AE23" s="21">
        <f>'Relocation Components'!AE23*(1+$A23)^($B23-$B$6)</f>
        <v>118537213.36576703</v>
      </c>
      <c r="AF23" s="21">
        <f>'Relocation Components'!AF23*(1+$A23)^($B23-$B$6)</f>
        <v>40882761.718524814</v>
      </c>
      <c r="AG23" s="21">
        <f>'Relocation Components'!AG23*(1+$A23)^($B23-$B$6)</f>
        <v>0</v>
      </c>
      <c r="AH23" s="21">
        <f>'Relocation Components'!AH23*(1+$A23)^($B23-$B$6)</f>
        <v>119490362.01517898</v>
      </c>
      <c r="AI23" s="21">
        <f>'Relocation Components'!AI23*(1+$A23)^($B23-$B$6)</f>
        <v>42917718.470785968</v>
      </c>
      <c r="AJ23" s="21">
        <f>'Relocation Components'!AJ23*(1+$A23)^($B23-$B$6)</f>
        <v>0</v>
      </c>
      <c r="AK23" s="21">
        <f>'Relocation Components'!AK23*(1+$A23)^($B23-$B$6)</f>
        <v>20054752.287324037</v>
      </c>
      <c r="AL23" s="21">
        <f>'Relocation Components'!AL23*(1+$A23)^($B23-$B$6)</f>
        <v>5643194.0184142543</v>
      </c>
      <c r="AM23" s="21">
        <f>'Relocation Components'!AM23*(1+$A23)^($B23-$B$6)</f>
        <v>0</v>
      </c>
      <c r="AN23" s="21">
        <f t="shared" si="4"/>
        <v>7919725165.5575199</v>
      </c>
      <c r="AO23" s="21">
        <f>'Relocation Components'!AO23*(1+$A23)^($B23-$B$6)</f>
        <v>548047941.08297157</v>
      </c>
      <c r="AP23" s="21">
        <f>'Relocation Components'!AP23*(1+$A23)^($B23-$B$6)</f>
        <v>174464684.52866754</v>
      </c>
      <c r="AQ23" s="21">
        <f>'Relocation Components'!AQ23*(1+$A23)^($B23-$B$6)</f>
        <v>0</v>
      </c>
      <c r="AR23" s="21">
        <f>'Relocation Components'!AR23*(1+$A23)^($B23-$B$6)</f>
        <v>730412668.02693927</v>
      </c>
      <c r="AS23" s="21">
        <f>'Relocation Components'!AS23*(1+$A23)^($B23-$B$6)</f>
        <v>211985608.03901225</v>
      </c>
      <c r="AT23" s="21">
        <f>'Relocation Components'!AT23*(1+$A23)^($B23-$B$6)</f>
        <v>0</v>
      </c>
      <c r="AU23" s="21">
        <f>'Relocation Components'!AU23*(1+$A23)^($B23-$B$6)</f>
        <v>1444694391.2355733</v>
      </c>
      <c r="AV23" s="21">
        <f>'Relocation Components'!AV23*(1+$A23)^($B23-$B$6)</f>
        <v>297884330.74352163</v>
      </c>
      <c r="AW23" s="21">
        <f>'Relocation Components'!AW23*(1+$A23)^($B23-$B$6)</f>
        <v>0</v>
      </c>
      <c r="AX23" s="21">
        <f>'Relocation Components'!AX23*(1+$A23)^($B23-$B$6)</f>
        <v>53341746.014595166</v>
      </c>
      <c r="AY23" s="21">
        <f>'Relocation Components'!AY23*(1+$A23)^($B23-$B$6)</f>
        <v>18397242.773336168</v>
      </c>
      <c r="AZ23" s="21">
        <f>'Relocation Components'!AZ23*(1+$A23)^($B23-$B$6)</f>
        <v>0</v>
      </c>
      <c r="BA23" s="21">
        <f>'Relocation Components'!BA23*(1+$A23)^($B23-$B$6)</f>
        <v>53770662.906830542</v>
      </c>
      <c r="BB23" s="21">
        <f>'Relocation Components'!BB23*(1+$A23)^($B23-$B$6)</f>
        <v>19312973.311853684</v>
      </c>
      <c r="BC23" s="21">
        <f>'Relocation Components'!BC23*(1+$A23)^($B23-$B$6)</f>
        <v>0</v>
      </c>
      <c r="BD23" s="21">
        <f>'Relocation Components'!BD23*(1+$A23)^($B23-$B$6)</f>
        <v>9024638.529295817</v>
      </c>
      <c r="BE23" s="21">
        <f>'Relocation Components'!BE23*(1+$A23)^($B23-$B$6)</f>
        <v>2539437.3082864145</v>
      </c>
      <c r="BF23" s="21">
        <f>'Relocation Components'!BF23*(1+$A23)^($B23-$B$6)</f>
        <v>0</v>
      </c>
      <c r="BG23" s="21">
        <f t="shared" si="5"/>
        <v>3563876324.5008831</v>
      </c>
      <c r="BI23" s="16">
        <f t="shared" si="6"/>
        <v>1815776510.2899132</v>
      </c>
      <c r="BJ23" s="16">
        <f t="shared" si="7"/>
        <v>569954754.50071967</v>
      </c>
      <c r="BK23" s="16">
        <f t="shared" si="8"/>
        <v>1631515.3575034987</v>
      </c>
      <c r="BL23" s="16">
        <f t="shared" si="9"/>
        <v>2839281049.0467935</v>
      </c>
      <c r="BM23" s="16">
        <f t="shared" si="10"/>
        <v>698312752.00004077</v>
      </c>
      <c r="BN23" s="16">
        <f t="shared" si="11"/>
        <v>3136410.6259203493</v>
      </c>
      <c r="BO23" s="16">
        <f t="shared" si="12"/>
        <v>4734520902.1718063</v>
      </c>
      <c r="BP23" s="16">
        <f t="shared" si="13"/>
        <v>965345952.96879649</v>
      </c>
      <c r="BQ23" s="16">
        <f t="shared" si="14"/>
        <v>2097705.4599522138</v>
      </c>
      <c r="BR23" s="16">
        <f t="shared" si="15"/>
        <v>221546827.14739388</v>
      </c>
      <c r="BS23" s="16">
        <f t="shared" si="16"/>
        <v>61131689.835635088</v>
      </c>
      <c r="BT23" s="16">
        <f t="shared" si="17"/>
        <v>679442.96945150103</v>
      </c>
      <c r="BU23" s="16">
        <f t="shared" si="18"/>
        <v>284473220.48508334</v>
      </c>
      <c r="BV23" s="16">
        <f t="shared" si="19"/>
        <v>63823084.570356488</v>
      </c>
      <c r="BW23" s="16">
        <f t="shared" si="20"/>
        <v>660933.04275888193</v>
      </c>
      <c r="BX23" s="16">
        <f t="shared" si="21"/>
        <v>35409565.685866952</v>
      </c>
      <c r="BY23" s="16">
        <f t="shared" si="22"/>
        <v>8958239.595727507</v>
      </c>
      <c r="BZ23" s="16">
        <f t="shared" si="23"/>
        <v>426218.24626752659</v>
      </c>
    </row>
    <row r="24" spans="1:78">
      <c r="A24">
        <f t="shared" si="26"/>
        <v>0.02</v>
      </c>
      <c r="B24" s="18">
        <f t="shared" si="24"/>
        <v>2038</v>
      </c>
      <c r="C24" s="21">
        <f>'Relocation Components'!C24*(1+$D$2)^($B24-$B$6)</f>
        <v>52699774.244791813</v>
      </c>
      <c r="D24" s="21">
        <f>'Relocation Components'!D24*(1+$D$2)^($B24-$B$6)</f>
        <v>8237788.8814874934</v>
      </c>
      <c r="E24" s="21">
        <f>'Relocation Components'!E24*(1+$D$2)^($B24-$B$6)</f>
        <v>1725063.5745364411</v>
      </c>
      <c r="F24" s="21">
        <f>'Relocation Components'!F24*(1+$D$2)^($B24-$B$6)</f>
        <v>513596848.84626609</v>
      </c>
      <c r="G24" s="21">
        <f>'Relocation Components'!G24*(1+$D$2)^($B24-$B$6)</f>
        <v>16122523.279712364</v>
      </c>
      <c r="H24" s="21">
        <f>'Relocation Components'!H24*(1+$D$2)^($B24-$B$6)</f>
        <v>3316244.4825803628</v>
      </c>
      <c r="I24" s="21">
        <f>'Relocation Components'!I24*(1+$D$2)^($B24-$B$6)</f>
        <v>83945131.189877883</v>
      </c>
      <c r="J24" s="21">
        <f>'Relocation Components'!J24*(1+$D$2)^($B24-$B$6)</f>
        <v>5811600.7002591407</v>
      </c>
      <c r="K24" s="21">
        <f>'Relocation Components'!K24*(1+$D$2)^($B24-$B$6)</f>
        <v>2217979.704211086</v>
      </c>
      <c r="L24" s="21">
        <f>'Relocation Components'!L24*(1+$D$2)^($B24-$B$6)</f>
        <v>52520147.175934166</v>
      </c>
      <c r="M24" s="21">
        <f>'Relocation Components'!M24*(1+$D$2)^($B24-$B$6)</f>
        <v>1957851.9597159275</v>
      </c>
      <c r="N24" s="21">
        <f>'Relocation Components'!N24*(1+$D$2)^($B24-$B$6)</f>
        <v>718397.45636240114</v>
      </c>
      <c r="O24" s="21">
        <f>'Relocation Components'!O24*(1+$D$2)^($B24-$B$6)</f>
        <v>117604156.09119247</v>
      </c>
      <c r="P24" s="21">
        <f>'Relocation Components'!P24*(1+$D$2)^($B24-$B$6)</f>
        <v>1683612.1168843636</v>
      </c>
      <c r="Q24" s="21">
        <f>'Relocation Components'!Q24*(1+$D$2)^($B24-$B$6)</f>
        <v>698833.41432664252</v>
      </c>
      <c r="R24" s="21">
        <f>'Relocation Components'!R24*(1+$D$2)^($B24-$B$6)</f>
        <v>6692286.9308069441</v>
      </c>
      <c r="S24" s="21">
        <f>'Relocation Components'!S24*(1+$D$2)^($B24-$B$6)</f>
        <v>820097.59430292738</v>
      </c>
      <c r="T24" s="21">
        <f>'Relocation Components'!T24*(1+$D$2)^($B24-$B$6)</f>
        <v>450660.07530938863</v>
      </c>
      <c r="U24" s="21">
        <f t="shared" si="3"/>
        <v>870818997.71855783</v>
      </c>
      <c r="V24" s="21">
        <f>'Relocation Components'!V24*(1+$A24)^($B24-$B$6)</f>
        <v>1273412792.1546562</v>
      </c>
      <c r="W24" s="21">
        <f>'Relocation Components'!W24*(1+$A24)^($B24-$B$6)</f>
        <v>405417634.00438583</v>
      </c>
      <c r="X24" s="21">
        <f>'Relocation Components'!X24*(1+$A24)^($B24-$B$6)</f>
        <v>0</v>
      </c>
      <c r="Y24" s="21">
        <f>'Relocation Components'!Y24*(1+$A24)^($B24-$B$6)</f>
        <v>1691200258.9518633</v>
      </c>
      <c r="Z24" s="21">
        <f>'Relocation Components'!Z24*(1+$A24)^($B24-$B$6)</f>
        <v>490822664.16077965</v>
      </c>
      <c r="AA24" s="21">
        <f>'Relocation Components'!AA24*(1+$A24)^($B24-$B$6)</f>
        <v>0</v>
      </c>
      <c r="AB24" s="21">
        <f>'Relocation Components'!AB24*(1+$A24)^($B24-$B$6)</f>
        <v>3356424243.5340075</v>
      </c>
      <c r="AC24" s="21">
        <f>'Relocation Components'!AC24*(1+$A24)^($B24-$B$6)</f>
        <v>692082151.36908531</v>
      </c>
      <c r="AD24" s="21">
        <f>'Relocation Components'!AD24*(1+$A24)^($B24-$B$6)</f>
        <v>0</v>
      </c>
      <c r="AE24" s="21">
        <f>'Relocation Components'!AE24*(1+$A24)^($B24-$B$6)</f>
        <v>122680081.66201465</v>
      </c>
      <c r="AF24" s="21">
        <f>'Relocation Components'!AF24*(1+$A24)^($B24-$B$6)</f>
        <v>42307933.34226457</v>
      </c>
      <c r="AG24" s="21">
        <f>'Relocation Components'!AG24*(1+$A24)^($B24-$B$6)</f>
        <v>0</v>
      </c>
      <c r="AH24" s="21">
        <f>'Relocation Components'!AH24*(1+$A24)^($B24-$B$6)</f>
        <v>123757040.6521218</v>
      </c>
      <c r="AI24" s="21">
        <f>'Relocation Components'!AI24*(1+$A24)^($B24-$B$6)</f>
        <v>44442169.465286188</v>
      </c>
      <c r="AJ24" s="21">
        <f>'Relocation Components'!AJ24*(1+$A24)^($B24-$B$6)</f>
        <v>0</v>
      </c>
      <c r="AK24" s="21">
        <f>'Relocation Components'!AK24*(1+$A24)^($B24-$B$6)</f>
        <v>20801781.918153886</v>
      </c>
      <c r="AL24" s="21">
        <f>'Relocation Components'!AL24*(1+$A24)^($B24-$B$6)</f>
        <v>5854266.3933203164</v>
      </c>
      <c r="AM24" s="21">
        <f>'Relocation Components'!AM24*(1+$A24)^($B24-$B$6)</f>
        <v>0</v>
      </c>
      <c r="AN24" s="21">
        <f t="shared" si="4"/>
        <v>8269203017.6079388</v>
      </c>
      <c r="AO24" s="21">
        <f>'Relocation Components'!AO24*(1+$A24)^($B24-$B$6)</f>
        <v>573035756.46959531</v>
      </c>
      <c r="AP24" s="21">
        <f>'Relocation Components'!AP24*(1+$A24)^($B24-$B$6)</f>
        <v>182437935.30197364</v>
      </c>
      <c r="AQ24" s="21">
        <f>'Relocation Components'!AQ24*(1+$A24)^($B24-$B$6)</f>
        <v>0</v>
      </c>
      <c r="AR24" s="21">
        <f>'Relocation Components'!AR24*(1+$A24)^($B24-$B$6)</f>
        <v>761040116.52833855</v>
      </c>
      <c r="AS24" s="21">
        <f>'Relocation Components'!AS24*(1+$A24)^($B24-$B$6)</f>
        <v>220870198.87235087</v>
      </c>
      <c r="AT24" s="21">
        <f>'Relocation Components'!AT24*(1+$A24)^($B24-$B$6)</f>
        <v>0</v>
      </c>
      <c r="AU24" s="21">
        <f>'Relocation Components'!AU24*(1+$A24)^($B24-$B$6)</f>
        <v>1510390909.5903034</v>
      </c>
      <c r="AV24" s="21">
        <f>'Relocation Components'!AV24*(1+$A24)^($B24-$B$6)</f>
        <v>311436968.11608845</v>
      </c>
      <c r="AW24" s="21">
        <f>'Relocation Components'!AW24*(1+$A24)^($B24-$B$6)</f>
        <v>0</v>
      </c>
      <c r="AX24" s="21">
        <f>'Relocation Components'!AX24*(1+$A24)^($B24-$B$6)</f>
        <v>55206036.747906595</v>
      </c>
      <c r="AY24" s="21">
        <f>'Relocation Components'!AY24*(1+$A24)^($B24-$B$6)</f>
        <v>19038570.004019056</v>
      </c>
      <c r="AZ24" s="21">
        <f>'Relocation Components'!AZ24*(1+$A24)^($B24-$B$6)</f>
        <v>0</v>
      </c>
      <c r="BA24" s="21">
        <f>'Relocation Components'!BA24*(1+$A24)^($B24-$B$6)</f>
        <v>55690668.293454811</v>
      </c>
      <c r="BB24" s="21">
        <f>'Relocation Components'!BB24*(1+$A24)^($B24-$B$6)</f>
        <v>19998976.259378783</v>
      </c>
      <c r="BC24" s="21">
        <f>'Relocation Components'!BC24*(1+$A24)^($B24-$B$6)</f>
        <v>0</v>
      </c>
      <c r="BD24" s="21">
        <f>'Relocation Components'!BD24*(1+$A24)^($B24-$B$6)</f>
        <v>9360801.8631692473</v>
      </c>
      <c r="BE24" s="21">
        <f>'Relocation Components'!BE24*(1+$A24)^($B24-$B$6)</f>
        <v>2634419.8769941428</v>
      </c>
      <c r="BF24" s="21">
        <f>'Relocation Components'!BF24*(1+$A24)^($B24-$B$6)</f>
        <v>0</v>
      </c>
      <c r="BG24" s="21">
        <f t="shared" si="5"/>
        <v>3721141357.923573</v>
      </c>
      <c r="BI24" s="16">
        <f t="shared" si="6"/>
        <v>1899148322.8690431</v>
      </c>
      <c r="BJ24" s="16">
        <f t="shared" si="7"/>
        <v>596093358.18784702</v>
      </c>
      <c r="BK24" s="16">
        <f t="shared" si="8"/>
        <v>1725063.5745364411</v>
      </c>
      <c r="BL24" s="16">
        <f t="shared" si="9"/>
        <v>2965837224.326468</v>
      </c>
      <c r="BM24" s="16">
        <f t="shared" si="10"/>
        <v>727815386.31284285</v>
      </c>
      <c r="BN24" s="16">
        <f t="shared" si="11"/>
        <v>3316244.4825803628</v>
      </c>
      <c r="BO24" s="16">
        <f t="shared" si="12"/>
        <v>4950760284.314189</v>
      </c>
      <c r="BP24" s="16">
        <f t="shared" si="13"/>
        <v>1009330720.1854328</v>
      </c>
      <c r="BQ24" s="16">
        <f t="shared" si="14"/>
        <v>2217979.704211086</v>
      </c>
      <c r="BR24" s="16">
        <f t="shared" si="15"/>
        <v>230406265.58585539</v>
      </c>
      <c r="BS24" s="16">
        <f t="shared" si="16"/>
        <v>63304355.305999555</v>
      </c>
      <c r="BT24" s="16">
        <f t="shared" si="17"/>
        <v>718397.45636240114</v>
      </c>
      <c r="BU24" s="16">
        <f t="shared" si="18"/>
        <v>297051865.03676909</v>
      </c>
      <c r="BV24" s="16">
        <f t="shared" si="19"/>
        <v>66124757.841549337</v>
      </c>
      <c r="BW24" s="16">
        <f t="shared" si="20"/>
        <v>698833.41432664252</v>
      </c>
      <c r="BX24" s="16">
        <f t="shared" si="21"/>
        <v>36854870.712130077</v>
      </c>
      <c r="BY24" s="16">
        <f t="shared" si="22"/>
        <v>9308783.8646173868</v>
      </c>
      <c r="BZ24" s="16">
        <f t="shared" si="23"/>
        <v>450660.07530938863</v>
      </c>
    </row>
    <row r="25" spans="1:78">
      <c r="A25">
        <f t="shared" si="26"/>
        <v>0.02</v>
      </c>
      <c r="B25" s="18">
        <f t="shared" si="24"/>
        <v>2039</v>
      </c>
      <c r="C25" s="21">
        <f>'Relocation Components'!C25*(1+$D$2)^($B25-$B$6)</f>
        <v>55716234.016690284</v>
      </c>
      <c r="D25" s="21">
        <f>'Relocation Components'!D25*(1+$D$2)^($B25-$B$6)</f>
        <v>8710031.6021717247</v>
      </c>
      <c r="E25" s="21">
        <f>'Relocation Components'!E25*(1+$D$2)^($B25-$B$6)</f>
        <v>1823887.8248789192</v>
      </c>
      <c r="F25" s="21">
        <f>'Relocation Components'!F25*(1+$D$2)^($B25-$B$6)</f>
        <v>543037029.16877043</v>
      </c>
      <c r="G25" s="21">
        <f>'Relocation Components'!G25*(1+$D$2)^($B25-$B$6)</f>
        <v>17046362.365942024</v>
      </c>
      <c r="H25" s="21">
        <f>'Relocation Components'!H25*(1+$D$2)^($B25-$B$6)</f>
        <v>3506220.6983415764</v>
      </c>
      <c r="I25" s="21">
        <f>'Relocation Components'!I25*(1+$D$2)^($B25-$B$6)</f>
        <v>88752305.718700618</v>
      </c>
      <c r="J25" s="21">
        <f>'Relocation Components'!J25*(1+$D$2)^($B25-$B$6)</f>
        <v>6144533.2888066815</v>
      </c>
      <c r="K25" s="21">
        <f>'Relocation Components'!K25*(1+$D$2)^($B25-$B$6)</f>
        <v>2345037.1092459648</v>
      </c>
      <c r="L25" s="21">
        <f>'Relocation Components'!L25*(1+$D$2)^($B25-$B$6)</f>
        <v>55533484.85630931</v>
      </c>
      <c r="M25" s="21">
        <f>'Relocation Components'!M25*(1+$D$2)^($B25-$B$6)</f>
        <v>2070006.0238925007</v>
      </c>
      <c r="N25" s="21">
        <f>'Relocation Components'!N25*(1+$D$2)^($B25-$B$6)</f>
        <v>759548.78454076243</v>
      </c>
      <c r="O25" s="21">
        <f>'Relocation Components'!O25*(1+$D$2)^($B25-$B$6)</f>
        <v>124357282.18321526</v>
      </c>
      <c r="P25" s="21">
        <f>'Relocation Components'!P25*(1+$D$2)^($B25-$B$6)</f>
        <v>1779972.3969993494</v>
      </c>
      <c r="Q25" s="21">
        <f>'Relocation Components'!Q25*(1+$D$2)^($B25-$B$6)</f>
        <v>738871.49044428207</v>
      </c>
      <c r="R25" s="21">
        <f>'Relocation Components'!R25*(1+$D$2)^($B25-$B$6)</f>
        <v>7074784.7613496576</v>
      </c>
      <c r="S25" s="21">
        <f>'Relocation Components'!S25*(1+$D$2)^($B25-$B$6)</f>
        <v>867096.83143405919</v>
      </c>
      <c r="T25" s="21">
        <f>'Relocation Components'!T25*(1+$D$2)^($B25-$B$6)</f>
        <v>476480.54163976799</v>
      </c>
      <c r="U25" s="21">
        <f t="shared" si="3"/>
        <v>920739169.66337335</v>
      </c>
      <c r="V25" s="21">
        <f>'Relocation Components'!V25*(1+$A25)^($B25-$B$6)</f>
        <v>1332150798.597631</v>
      </c>
      <c r="W25" s="21">
        <f>'Relocation Components'!W25*(1+$A25)^($B25-$B$6)</f>
        <v>424160919.65854162</v>
      </c>
      <c r="X25" s="21">
        <f>'Relocation Components'!X25*(1+$A25)^($B25-$B$6)</f>
        <v>0</v>
      </c>
      <c r="Y25" s="21">
        <f>'Relocation Components'!Y25*(1+$A25)^($B25-$B$6)</f>
        <v>1762906326.524843</v>
      </c>
      <c r="Z25" s="21">
        <f>'Relocation Components'!Z25*(1+$A25)^($B25-$B$6)</f>
        <v>511623421.39406121</v>
      </c>
      <c r="AA25" s="21">
        <f>'Relocation Components'!AA25*(1+$A25)^($B25-$B$6)</f>
        <v>0</v>
      </c>
      <c r="AB25" s="21">
        <f>'Relocation Components'!AB25*(1+$A25)^($B25-$B$6)</f>
        <v>3510831511.3858252</v>
      </c>
      <c r="AC25" s="21">
        <f>'Relocation Components'!AC25*(1+$A25)^($B25-$B$6)</f>
        <v>723935358.55611408</v>
      </c>
      <c r="AD25" s="21">
        <f>'Relocation Components'!AD25*(1+$A25)^($B25-$B$6)</f>
        <v>0</v>
      </c>
      <c r="AE25" s="21">
        <f>'Relocation Components'!AE25*(1+$A25)^($B25-$B$6)</f>
        <v>126954387.40946163</v>
      </c>
      <c r="AF25" s="21">
        <f>'Relocation Components'!AF25*(1+$A25)^($B25-$B$6)</f>
        <v>43778233.722865999</v>
      </c>
      <c r="AG25" s="21">
        <f>'Relocation Components'!AG25*(1+$A25)^($B25-$B$6)</f>
        <v>0</v>
      </c>
      <c r="AH25" s="21">
        <f>'Relocation Components'!AH25*(1+$A25)^($B25-$B$6)</f>
        <v>128161143.25652048</v>
      </c>
      <c r="AI25" s="21">
        <f>'Relocation Components'!AI25*(1+$A25)^($B25-$B$6)</f>
        <v>46015524.950552575</v>
      </c>
      <c r="AJ25" s="21">
        <f>'Relocation Components'!AJ25*(1+$A25)^($B25-$B$6)</f>
        <v>0</v>
      </c>
      <c r="AK25" s="21">
        <f>'Relocation Components'!AK25*(1+$A25)^($B25-$B$6)</f>
        <v>21575638.66499256</v>
      </c>
      <c r="AL25" s="21">
        <f>'Relocation Components'!AL25*(1+$A25)^($B25-$B$6)</f>
        <v>6072939.9186489275</v>
      </c>
      <c r="AM25" s="21">
        <f>'Relocation Components'!AM25*(1+$A25)^($B25-$B$6)</f>
        <v>0</v>
      </c>
      <c r="AN25" s="21">
        <f t="shared" si="4"/>
        <v>8638166204.04006</v>
      </c>
      <c r="AO25" s="21">
        <f>'Relocation Components'!AO25*(1+$A25)^($B25-$B$6)</f>
        <v>599467859.36893404</v>
      </c>
      <c r="AP25" s="21">
        <f>'Relocation Components'!AP25*(1+$A25)^($B25-$B$6)</f>
        <v>190872413.84634373</v>
      </c>
      <c r="AQ25" s="21">
        <f>'Relocation Components'!AQ25*(1+$A25)^($B25-$B$6)</f>
        <v>0</v>
      </c>
      <c r="AR25" s="21">
        <f>'Relocation Components'!AR25*(1+$A25)^($B25-$B$6)</f>
        <v>793307846.9361794</v>
      </c>
      <c r="AS25" s="21">
        <f>'Relocation Components'!AS25*(1+$A25)^($B25-$B$6)</f>
        <v>230230539.62732756</v>
      </c>
      <c r="AT25" s="21">
        <f>'Relocation Components'!AT25*(1+$A25)^($B25-$B$6)</f>
        <v>0</v>
      </c>
      <c r="AU25" s="21">
        <f>'Relocation Components'!AU25*(1+$A25)^($B25-$B$6)</f>
        <v>1579874180.1236212</v>
      </c>
      <c r="AV25" s="21">
        <f>'Relocation Components'!AV25*(1+$A25)^($B25-$B$6)</f>
        <v>325770911.35025132</v>
      </c>
      <c r="AW25" s="21">
        <f>'Relocation Components'!AW25*(1+$A25)^($B25-$B$6)</f>
        <v>0</v>
      </c>
      <c r="AX25" s="21">
        <f>'Relocation Components'!AX25*(1+$A25)^($B25-$B$6)</f>
        <v>57129474.334257737</v>
      </c>
      <c r="AY25" s="21">
        <f>'Relocation Components'!AY25*(1+$A25)^($B25-$B$6)</f>
        <v>19700205.175289698</v>
      </c>
      <c r="AZ25" s="21">
        <f>'Relocation Components'!AZ25*(1+$A25)^($B25-$B$6)</f>
        <v>0</v>
      </c>
      <c r="BA25" s="21">
        <f>'Relocation Components'!BA25*(1+$A25)^($B25-$B$6)</f>
        <v>57672514.465434216</v>
      </c>
      <c r="BB25" s="21">
        <f>'Relocation Components'!BB25*(1+$A25)^($B25-$B$6)</f>
        <v>20706986.227748662</v>
      </c>
      <c r="BC25" s="21">
        <f>'Relocation Components'!BC25*(1+$A25)^($B25-$B$6)</f>
        <v>0</v>
      </c>
      <c r="BD25" s="21">
        <f>'Relocation Components'!BD25*(1+$A25)^($B25-$B$6)</f>
        <v>9709037.3992466517</v>
      </c>
      <c r="BE25" s="21">
        <f>'Relocation Components'!BE25*(1+$A25)^($B25-$B$6)</f>
        <v>2732822.9633920174</v>
      </c>
      <c r="BF25" s="21">
        <f>'Relocation Components'!BF25*(1+$A25)^($B25-$B$6)</f>
        <v>0</v>
      </c>
      <c r="BG25" s="21">
        <f t="shared" si="5"/>
        <v>3887174791.8180256</v>
      </c>
      <c r="BI25" s="16">
        <f t="shared" si="6"/>
        <v>1987334891.9832554</v>
      </c>
      <c r="BJ25" s="16">
        <f t="shared" si="7"/>
        <v>623743365.10705709</v>
      </c>
      <c r="BK25" s="16">
        <f t="shared" si="8"/>
        <v>1823887.8248789192</v>
      </c>
      <c r="BL25" s="16">
        <f t="shared" si="9"/>
        <v>3099251202.6297927</v>
      </c>
      <c r="BM25" s="16">
        <f t="shared" si="10"/>
        <v>758900323.38733077</v>
      </c>
      <c r="BN25" s="16">
        <f t="shared" si="11"/>
        <v>3506220.6983415764</v>
      </c>
      <c r="BO25" s="16">
        <f t="shared" si="12"/>
        <v>5179457997.2281466</v>
      </c>
      <c r="BP25" s="16">
        <f t="shared" si="13"/>
        <v>1055850803.1951721</v>
      </c>
      <c r="BQ25" s="16">
        <f t="shared" si="14"/>
        <v>2345037.1092459648</v>
      </c>
      <c r="BR25" s="16">
        <f t="shared" si="15"/>
        <v>239617346.60002869</v>
      </c>
      <c r="BS25" s="16">
        <f t="shared" si="16"/>
        <v>65548444.922048196</v>
      </c>
      <c r="BT25" s="16">
        <f t="shared" si="17"/>
        <v>759548.78454076243</v>
      </c>
      <c r="BU25" s="16">
        <f t="shared" si="18"/>
        <v>310190939.90516996</v>
      </c>
      <c r="BV25" s="16">
        <f t="shared" si="19"/>
        <v>68502483.575300589</v>
      </c>
      <c r="BW25" s="16">
        <f t="shared" si="20"/>
        <v>738871.49044428207</v>
      </c>
      <c r="BX25" s="16">
        <f t="shared" si="21"/>
        <v>38359460.825588867</v>
      </c>
      <c r="BY25" s="16">
        <f t="shared" si="22"/>
        <v>9672859.7134750038</v>
      </c>
      <c r="BZ25" s="16">
        <f t="shared" si="23"/>
        <v>476480.54163976799</v>
      </c>
    </row>
    <row r="26" spans="1:78">
      <c r="A26">
        <f t="shared" si="26"/>
        <v>0.02</v>
      </c>
      <c r="B26" s="18">
        <f t="shared" si="24"/>
        <v>2040</v>
      </c>
      <c r="C26" s="21">
        <f>'Relocation Components'!C26*(1+$D$2)^($B26-$B$6)</f>
        <v>58902590.330166593</v>
      </c>
      <c r="D26" s="21">
        <f>'Relocation Components'!D26*(1+$D$2)^($B26-$B$6)</f>
        <v>9208904.1227206625</v>
      </c>
      <c r="E26" s="21">
        <f>'Relocation Components'!E26*(1+$D$2)^($B26-$B$6)</f>
        <v>1928281.8413193051</v>
      </c>
      <c r="F26" s="21">
        <f>'Relocation Components'!F26*(1+$D$2)^($B26-$B$6)</f>
        <v>574137235.40140951</v>
      </c>
      <c r="G26" s="21">
        <f>'Relocation Components'!G26*(1+$D$2)^($B26-$B$6)</f>
        <v>18022279.052595373</v>
      </c>
      <c r="H26" s="21">
        <f>'Relocation Components'!H26*(1+$D$2)^($B26-$B$6)</f>
        <v>3706903.9244724582</v>
      </c>
      <c r="I26" s="21">
        <f>'Relocation Components'!I26*(1+$D$2)^($B26-$B$6)</f>
        <v>93830334.872430936</v>
      </c>
      <c r="J26" s="21">
        <f>'Relocation Components'!J26*(1+$D$2)^($B26-$B$6)</f>
        <v>6496230.1344583221</v>
      </c>
      <c r="K26" s="21">
        <f>'Relocation Components'!K26*(1+$D$2)^($B26-$B$6)</f>
        <v>2479255.3055238025</v>
      </c>
      <c r="L26" s="21">
        <f>'Relocation Components'!L26*(1+$D$2)^($B26-$B$6)</f>
        <v>58716855.936782174</v>
      </c>
      <c r="M26" s="21">
        <f>'Relocation Components'!M26*(1+$D$2)^($B26-$B$6)</f>
        <v>2188480.8645874416</v>
      </c>
      <c r="N26" s="21">
        <f>'Relocation Components'!N26*(1+$D$2)^($B26-$B$6)</f>
        <v>803019.25189605355</v>
      </c>
      <c r="O26" s="21">
        <f>'Relocation Components'!O26*(1+$D$2)^($B26-$B$6)</f>
        <v>131491710.49421236</v>
      </c>
      <c r="P26" s="21">
        <f>'Relocation Components'!P26*(1+$D$2)^($B26-$B$6)</f>
        <v>1881759.6748336242</v>
      </c>
      <c r="Q26" s="21">
        <f>'Relocation Components'!Q26*(1+$D$2)^($B26-$B$6)</f>
        <v>781166.29063786904</v>
      </c>
      <c r="R26" s="21">
        <f>'Relocation Components'!R26*(1+$D$2)^($B26-$B$6)</f>
        <v>7478801.6576196244</v>
      </c>
      <c r="S26" s="21">
        <f>'Relocation Components'!S26*(1+$D$2)^($B26-$B$6)</f>
        <v>916745.74829254718</v>
      </c>
      <c r="T26" s="21">
        <f>'Relocation Components'!T26*(1+$D$2)^($B26-$B$6)</f>
        <v>503756.40441491193</v>
      </c>
      <c r="U26" s="21">
        <f t="shared" si="3"/>
        <v>973474311.30837333</v>
      </c>
      <c r="V26" s="21">
        <f>'Relocation Components'!V26*(1+$A26)^($B26-$B$6)</f>
        <v>1394317704.2712519</v>
      </c>
      <c r="W26" s="21">
        <f>'Relocation Components'!W26*(1+$A26)^($B26-$B$6)</f>
        <v>443999255.0470717</v>
      </c>
      <c r="X26" s="21">
        <f>'Relocation Components'!X26*(1+$A26)^($B26-$B$6)</f>
        <v>0</v>
      </c>
      <c r="Y26" s="21">
        <f>'Relocation Components'!Y26*(1+$A26)^($B26-$B$6)</f>
        <v>1838497210.2896919</v>
      </c>
      <c r="Z26" s="21">
        <f>'Relocation Components'!Z26*(1+$A26)^($B26-$B$6)</f>
        <v>533550929.87937909</v>
      </c>
      <c r="AA26" s="21">
        <f>'Relocation Components'!AA26*(1+$A26)^($B26-$B$6)</f>
        <v>0</v>
      </c>
      <c r="AB26" s="21">
        <f>'Relocation Components'!AB26*(1+$A26)^($B26-$B$6)</f>
        <v>3674229720.3109212</v>
      </c>
      <c r="AC26" s="21">
        <f>'Relocation Components'!AC26*(1+$A26)^($B26-$B$6)</f>
        <v>757643646.56669879</v>
      </c>
      <c r="AD26" s="21">
        <f>'Relocation Components'!AD26*(1+$A26)^($B26-$B$6)</f>
        <v>0</v>
      </c>
      <c r="AE26" s="21">
        <f>'Relocation Components'!AE26*(1+$A26)^($B26-$B$6)</f>
        <v>131363993.71093147</v>
      </c>
      <c r="AF26" s="21">
        <f>'Relocation Components'!AF26*(1+$A26)^($B26-$B$6)</f>
        <v>45294987.441886105</v>
      </c>
      <c r="AG26" s="21">
        <f>'Relocation Components'!AG26*(1+$A26)^($B26-$B$6)</f>
        <v>0</v>
      </c>
      <c r="AH26" s="21">
        <f>'Relocation Components'!AH26*(1+$A26)^($B26-$B$6)</f>
        <v>132706751.17495418</v>
      </c>
      <c r="AI26" s="21">
        <f>'Relocation Components'!AI26*(1+$A26)^($B26-$B$6)</f>
        <v>47639233.196585432</v>
      </c>
      <c r="AJ26" s="21">
        <f>'Relocation Components'!AJ26*(1+$A26)^($B26-$B$6)</f>
        <v>0</v>
      </c>
      <c r="AK26" s="21">
        <f>'Relocation Components'!AK26*(1+$A26)^($B26-$B$6)</f>
        <v>22377239.855616111</v>
      </c>
      <c r="AL26" s="21">
        <f>'Relocation Components'!AL26*(1+$A26)^($B26-$B$6)</f>
        <v>6299475.0854045358</v>
      </c>
      <c r="AM26" s="21">
        <f>'Relocation Components'!AM26*(1+$A26)^($B26-$B$6)</f>
        <v>0</v>
      </c>
      <c r="AN26" s="21">
        <f t="shared" si="4"/>
        <v>9027920146.8303928</v>
      </c>
      <c r="AO26" s="21">
        <f>'Relocation Components'!AO26*(1+$A26)^($B26-$B$6)</f>
        <v>627442966.92206347</v>
      </c>
      <c r="AP26" s="21">
        <f>'Relocation Components'!AP26*(1+$A26)^($B26-$B$6)</f>
        <v>199799664.77118227</v>
      </c>
      <c r="AQ26" s="21">
        <f>'Relocation Components'!AQ26*(1+$A26)^($B26-$B$6)</f>
        <v>0</v>
      </c>
      <c r="AR26" s="21">
        <f>'Relocation Components'!AR26*(1+$A26)^($B26-$B$6)</f>
        <v>827323744.63036144</v>
      </c>
      <c r="AS26" s="21">
        <f>'Relocation Components'!AS26*(1+$A26)^($B26-$B$6)</f>
        <v>240097918.44572061</v>
      </c>
      <c r="AT26" s="21">
        <f>'Relocation Components'!AT26*(1+$A26)^($B26-$B$6)</f>
        <v>0</v>
      </c>
      <c r="AU26" s="21">
        <f>'Relocation Components'!AU26*(1+$A26)^($B26-$B$6)</f>
        <v>1653403374.1399148</v>
      </c>
      <c r="AV26" s="21">
        <f>'Relocation Components'!AV26*(1+$A26)^($B26-$B$6)</f>
        <v>340939640.95501447</v>
      </c>
      <c r="AW26" s="21">
        <f>'Relocation Components'!AW26*(1+$A26)^($B26-$B$6)</f>
        <v>0</v>
      </c>
      <c r="AX26" s="21">
        <f>'Relocation Components'!AX26*(1+$A26)^($B26-$B$6)</f>
        <v>59113797.169919156</v>
      </c>
      <c r="AY26" s="21">
        <f>'Relocation Components'!AY26*(1+$A26)^($B26-$B$6)</f>
        <v>20382744.348848745</v>
      </c>
      <c r="AZ26" s="21">
        <f>'Relocation Components'!AZ26*(1+$A26)^($B26-$B$6)</f>
        <v>0</v>
      </c>
      <c r="BA26" s="21">
        <f>'Relocation Components'!BA26*(1+$A26)^($B26-$B$6)</f>
        <v>59718038.028729379</v>
      </c>
      <c r="BB26" s="21">
        <f>'Relocation Components'!BB26*(1+$A26)^($B26-$B$6)</f>
        <v>21437654.938463446</v>
      </c>
      <c r="BC26" s="21">
        <f>'Relocation Components'!BC26*(1+$A26)^($B26-$B$6)</f>
        <v>0</v>
      </c>
      <c r="BD26" s="21">
        <f>'Relocation Components'!BD26*(1+$A26)^($B26-$B$6)</f>
        <v>10069757.935027251</v>
      </c>
      <c r="BE26" s="21">
        <f>'Relocation Components'!BE26*(1+$A26)^($B26-$B$6)</f>
        <v>2834763.7884320412</v>
      </c>
      <c r="BF26" s="21">
        <f>'Relocation Components'!BF26*(1+$A26)^($B26-$B$6)</f>
        <v>0</v>
      </c>
      <c r="BG26" s="21">
        <f t="shared" si="5"/>
        <v>4062564066.0736766</v>
      </c>
      <c r="BI26" s="16">
        <f t="shared" si="6"/>
        <v>2080663261.5234821</v>
      </c>
      <c r="BJ26" s="16">
        <f t="shared" si="7"/>
        <v>653007823.94097471</v>
      </c>
      <c r="BK26" s="16">
        <f t="shared" si="8"/>
        <v>1928281.8413193051</v>
      </c>
      <c r="BL26" s="16">
        <f t="shared" si="9"/>
        <v>3239958190.3214631</v>
      </c>
      <c r="BM26" s="16">
        <f t="shared" si="10"/>
        <v>791671127.37769508</v>
      </c>
      <c r="BN26" s="16">
        <f t="shared" si="11"/>
        <v>3706903.9244724582</v>
      </c>
      <c r="BO26" s="16">
        <f t="shared" si="12"/>
        <v>5421463429.323267</v>
      </c>
      <c r="BP26" s="16">
        <f t="shared" si="13"/>
        <v>1105079517.6561716</v>
      </c>
      <c r="BQ26" s="16">
        <f t="shared" si="14"/>
        <v>2479255.3055238025</v>
      </c>
      <c r="BR26" s="16">
        <f t="shared" si="15"/>
        <v>249194646.81763279</v>
      </c>
      <c r="BS26" s="16">
        <f t="shared" si="16"/>
        <v>67866212.655322298</v>
      </c>
      <c r="BT26" s="16">
        <f t="shared" si="17"/>
        <v>803019.25189605355</v>
      </c>
      <c r="BU26" s="16">
        <f t="shared" si="18"/>
        <v>323916499.69789588</v>
      </c>
      <c r="BV26" s="16">
        <f t="shared" si="19"/>
        <v>70958647.809882507</v>
      </c>
      <c r="BW26" s="16">
        <f t="shared" si="20"/>
        <v>781166.29063786904</v>
      </c>
      <c r="BX26" s="16">
        <f t="shared" si="21"/>
        <v>39925799.44826299</v>
      </c>
      <c r="BY26" s="16">
        <f t="shared" si="22"/>
        <v>10050984.622129124</v>
      </c>
      <c r="BZ26" s="16">
        <f t="shared" si="23"/>
        <v>503756.40441491193</v>
      </c>
    </row>
    <row r="27" spans="1:78">
      <c r="A27">
        <f t="shared" si="26"/>
        <v>0.02</v>
      </c>
      <c r="B27" s="18">
        <f t="shared" si="24"/>
        <v>2041</v>
      </c>
      <c r="C27" s="21">
        <f>'Relocation Components'!C27*(1+$D$2)^($B27-$B$6)</f>
        <v>62083116.671314463</v>
      </c>
      <c r="D27" s="21">
        <f>'Relocation Components'!D27*(1+$D$2)^($B27-$B$6)</f>
        <v>9705259.5284395609</v>
      </c>
      <c r="E27" s="21">
        <f>'Relocation Components'!E27*(1+$D$2)^($B27-$B$6)</f>
        <v>2032290.2382928105</v>
      </c>
      <c r="F27" s="21">
        <f>'Relocation Components'!F27*(1+$D$2)^($B27-$B$6)</f>
        <v>605087691.70787871</v>
      </c>
      <c r="G27" s="21">
        <f>'Relocation Components'!G27*(1+$D$2)^($B27-$B$6)</f>
        <v>18994085.357126459</v>
      </c>
      <c r="H27" s="21">
        <f>'Relocation Components'!H27*(1+$D$2)^($B27-$B$6)</f>
        <v>3906835.2604866419</v>
      </c>
      <c r="I27" s="21">
        <f>'Relocation Components'!I27*(1+$D$2)^($B27-$B$6)</f>
        <v>98893728.305192694</v>
      </c>
      <c r="J27" s="21">
        <f>'Relocation Components'!J27*(1+$D$2)^($B27-$B$6)</f>
        <v>6846526.4757984905</v>
      </c>
      <c r="K27" s="21">
        <f>'Relocation Components'!K27*(1+$D$2)^($B27-$B$6)</f>
        <v>2612982.8581163506</v>
      </c>
      <c r="L27" s="21">
        <f>'Relocation Components'!L27*(1+$D$2)^($B27-$B$6)</f>
        <v>61879559.31337703</v>
      </c>
      <c r="M27" s="21">
        <f>'Relocation Components'!M27*(1+$D$2)^($B27-$B$6)</f>
        <v>2306415.6667346535</v>
      </c>
      <c r="N27" s="21">
        <f>'Relocation Components'!N27*(1+$D$2)^($B27-$B$6)</f>
        <v>846336.38822142466</v>
      </c>
      <c r="O27" s="21">
        <f>'Relocation Components'!O27*(1+$D$2)^($B27-$B$6)</f>
        <v>138584507.31765351</v>
      </c>
      <c r="P27" s="21">
        <f>'Relocation Components'!P27*(1+$D$2)^($B27-$B$6)</f>
        <v>1983225.730489328</v>
      </c>
      <c r="Q27" s="21">
        <f>'Relocation Components'!Q27*(1+$D$2)^($B27-$B$6)</f>
        <v>823300.15171351994</v>
      </c>
      <c r="R27" s="21">
        <f>'Relocation Components'!R27*(1+$D$2)^($B27-$B$6)</f>
        <v>7882436.9823764479</v>
      </c>
      <c r="S27" s="21">
        <f>'Relocation Components'!S27*(1+$D$2)^($B27-$B$6)</f>
        <v>966174.76345235039</v>
      </c>
      <c r="T27" s="21">
        <f>'Relocation Components'!T27*(1+$D$2)^($B27-$B$6)</f>
        <v>530930.0220660303</v>
      </c>
      <c r="U27" s="21">
        <f t="shared" si="3"/>
        <v>1025965402.7387304</v>
      </c>
      <c r="V27" s="21">
        <f>'Relocation Components'!V27*(1+$A27)^($B27-$B$6)</f>
        <v>1455861168.230423</v>
      </c>
      <c r="W27" s="21">
        <f>'Relocation Components'!W27*(1+$A27)^($B27-$B$6)</f>
        <v>463544985.26920849</v>
      </c>
      <c r="X27" s="21">
        <f>'Relocation Components'!X27*(1+$A27)^($B27-$B$6)</f>
        <v>0</v>
      </c>
      <c r="Y27" s="21">
        <f>'Relocation Components'!Y27*(1+$A27)^($B27-$B$6)</f>
        <v>1912218462.7761905</v>
      </c>
      <c r="Z27" s="21">
        <f>'Relocation Components'!Z27*(1+$A27)^($B27-$B$6)</f>
        <v>554953357.51889372</v>
      </c>
      <c r="AA27" s="21">
        <f>'Relocation Components'!AA27*(1+$A27)^($B27-$B$6)</f>
        <v>0</v>
      </c>
      <c r="AB27" s="21">
        <f>'Relocation Components'!AB27*(1+$A27)^($B27-$B$6)</f>
        <v>3835578564.5785818</v>
      </c>
      <c r="AC27" s="21">
        <f>'Relocation Components'!AC27*(1+$A27)^($B27-$B$6)</f>
        <v>790884326.79913497</v>
      </c>
      <c r="AD27" s="21">
        <f>'Relocation Components'!AD27*(1+$A27)^($B27-$B$6)</f>
        <v>0</v>
      </c>
      <c r="AE27" s="21">
        <f>'Relocation Components'!AE27*(1+$A27)^($B27-$B$6)</f>
        <v>135474630.74807748</v>
      </c>
      <c r="AF27" s="21">
        <f>'Relocation Components'!AF27*(1+$A27)^($B27-$B$6)</f>
        <v>46713475.760858543</v>
      </c>
      <c r="AG27" s="21">
        <f>'Relocation Components'!AG27*(1+$A27)^($B27-$B$6)</f>
        <v>0</v>
      </c>
      <c r="AH27" s="21">
        <f>'Relocation Components'!AH27*(1+$A27)^($B27-$B$6)</f>
        <v>136959088.42221418</v>
      </c>
      <c r="AI27" s="21">
        <f>'Relocation Components'!AI27*(1+$A27)^($B27-$B$6)</f>
        <v>49164800.972076885</v>
      </c>
      <c r="AJ27" s="21">
        <f>'Relocation Components'!AJ27*(1+$A27)^($B27-$B$6)</f>
        <v>0</v>
      </c>
      <c r="AK27" s="21">
        <f>'Relocation Components'!AK27*(1+$A27)^($B27-$B$6)</f>
        <v>23139730.875897527</v>
      </c>
      <c r="AL27" s="21">
        <f>'Relocation Components'!AL27*(1+$A27)^($B27-$B$6)</f>
        <v>6513800.3407455357</v>
      </c>
      <c r="AM27" s="21">
        <f>'Relocation Components'!AM27*(1+$A27)^($B27-$B$6)</f>
        <v>0</v>
      </c>
      <c r="AN27" s="21">
        <f t="shared" si="4"/>
        <v>9411006392.2923031</v>
      </c>
      <c r="AO27" s="21">
        <f>'Relocation Components'!AO27*(1+$A27)^($B27-$B$6)</f>
        <v>655137525.70369029</v>
      </c>
      <c r="AP27" s="21">
        <f>'Relocation Components'!AP27*(1+$A27)^($B27-$B$6)</f>
        <v>208595243.37114385</v>
      </c>
      <c r="AQ27" s="21">
        <f>'Relocation Components'!AQ27*(1+$A27)^($B27-$B$6)</f>
        <v>0</v>
      </c>
      <c r="AR27" s="21">
        <f>'Relocation Components'!AR27*(1+$A27)^($B27-$B$6)</f>
        <v>860498308.2492857</v>
      </c>
      <c r="AS27" s="21">
        <f>'Relocation Components'!AS27*(1+$A27)^($B27-$B$6)</f>
        <v>249729010.88350219</v>
      </c>
      <c r="AT27" s="21">
        <f>'Relocation Components'!AT27*(1+$A27)^($B27-$B$6)</f>
        <v>0</v>
      </c>
      <c r="AU27" s="21">
        <f>'Relocation Components'!AU27*(1+$A27)^($B27-$B$6)</f>
        <v>1726010354.0603619</v>
      </c>
      <c r="AV27" s="21">
        <f>'Relocation Components'!AV27*(1+$A27)^($B27-$B$6)</f>
        <v>355897947.05961072</v>
      </c>
      <c r="AW27" s="21">
        <f>'Relocation Components'!AW27*(1+$A27)^($B27-$B$6)</f>
        <v>0</v>
      </c>
      <c r="AX27" s="21">
        <f>'Relocation Components'!AX27*(1+$A27)^($B27-$B$6)</f>
        <v>60963583.836634867</v>
      </c>
      <c r="AY27" s="21">
        <f>'Relocation Components'!AY27*(1+$A27)^($B27-$B$6)</f>
        <v>21021064.092386346</v>
      </c>
      <c r="AZ27" s="21">
        <f>'Relocation Components'!AZ27*(1+$A27)^($B27-$B$6)</f>
        <v>0</v>
      </c>
      <c r="BA27" s="21">
        <f>'Relocation Components'!BA27*(1+$A27)^($B27-$B$6)</f>
        <v>61631589.789996378</v>
      </c>
      <c r="BB27" s="21">
        <f>'Relocation Components'!BB27*(1+$A27)^($B27-$B$6)</f>
        <v>22124160.437434599</v>
      </c>
      <c r="BC27" s="21">
        <f>'Relocation Components'!BC27*(1+$A27)^($B27-$B$6)</f>
        <v>0</v>
      </c>
      <c r="BD27" s="21">
        <f>'Relocation Components'!BD27*(1+$A27)^($B27-$B$6)</f>
        <v>10412878.894153886</v>
      </c>
      <c r="BE27" s="21">
        <f>'Relocation Components'!BE27*(1+$A27)^($B27-$B$6)</f>
        <v>2931210.1533354912</v>
      </c>
      <c r="BF27" s="21">
        <f>'Relocation Components'!BF27*(1+$A27)^($B27-$B$6)</f>
        <v>0</v>
      </c>
      <c r="BG27" s="21">
        <f t="shared" si="5"/>
        <v>4234952876.5315361</v>
      </c>
      <c r="BI27" s="16">
        <f t="shared" si="6"/>
        <v>2173081810.6054277</v>
      </c>
      <c r="BJ27" s="16">
        <f t="shared" si="7"/>
        <v>681845488.16879189</v>
      </c>
      <c r="BK27" s="16">
        <f t="shared" si="8"/>
        <v>2032290.2382928105</v>
      </c>
      <c r="BL27" s="16">
        <f t="shared" si="9"/>
        <v>3377804462.733355</v>
      </c>
      <c r="BM27" s="16">
        <f t="shared" si="10"/>
        <v>823676453.75952244</v>
      </c>
      <c r="BN27" s="16">
        <f t="shared" si="11"/>
        <v>3906835.2604866419</v>
      </c>
      <c r="BO27" s="16">
        <f t="shared" si="12"/>
        <v>5660482646.9441366</v>
      </c>
      <c r="BP27" s="16">
        <f t="shared" si="13"/>
        <v>1153628800.3345442</v>
      </c>
      <c r="BQ27" s="16">
        <f t="shared" si="14"/>
        <v>2612982.8581163506</v>
      </c>
      <c r="BR27" s="16">
        <f t="shared" si="15"/>
        <v>258317773.89808938</v>
      </c>
      <c r="BS27" s="16">
        <f t="shared" si="16"/>
        <v>70040955.519979537</v>
      </c>
      <c r="BT27" s="16">
        <f t="shared" si="17"/>
        <v>846336.38822142466</v>
      </c>
      <c r="BU27" s="16">
        <f t="shared" si="18"/>
        <v>337175185.52986407</v>
      </c>
      <c r="BV27" s="16">
        <f t="shared" si="19"/>
        <v>73272187.140000805</v>
      </c>
      <c r="BW27" s="16">
        <f t="shared" si="20"/>
        <v>823300.15171351994</v>
      </c>
      <c r="BX27" s="16">
        <f t="shared" si="21"/>
        <v>41435046.752427861</v>
      </c>
      <c r="BY27" s="16">
        <f t="shared" si="22"/>
        <v>10411185.257533379</v>
      </c>
      <c r="BZ27" s="16">
        <f t="shared" si="23"/>
        <v>530930.0220660303</v>
      </c>
    </row>
    <row r="28" spans="1:78">
      <c r="A28">
        <f t="shared" si="26"/>
        <v>0.02</v>
      </c>
      <c r="B28" s="18">
        <f t="shared" si="24"/>
        <v>2042</v>
      </c>
      <c r="C28" s="21">
        <f>'Relocation Components'!C28*(1+$D$2)^($B28-$B$6)</f>
        <v>65434439.170751698</v>
      </c>
      <c r="D28" s="21">
        <f>'Relocation Components'!D28*(1+$D$2)^($B28-$B$6)</f>
        <v>10228228.214423547</v>
      </c>
      <c r="E28" s="21">
        <f>'Relocation Components'!E28*(1+$D$2)^($B28-$B$6)</f>
        <v>2141878.7703603678</v>
      </c>
      <c r="F28" s="21">
        <f>'Relocation Components'!F28*(1+$D$2)^($B28-$B$6)</f>
        <v>637697850.55649126</v>
      </c>
      <c r="G28" s="21">
        <f>'Relocation Components'!G28*(1+$D$2)^($B28-$B$6)</f>
        <v>20018016.594479162</v>
      </c>
      <c r="H28" s="21">
        <f>'Relocation Components'!H28*(1+$D$2)^($B28-$B$6)</f>
        <v>4117492.4702910627</v>
      </c>
      <c r="I28" s="21">
        <f>'Relocation Components'!I28*(1+$D$2)^($B28-$B$6)</f>
        <v>104228885.24404955</v>
      </c>
      <c r="J28" s="21">
        <f>'Relocation Components'!J28*(1+$D$2)^($B28-$B$6)</f>
        <v>7215611.8759365296</v>
      </c>
      <c r="K28" s="21">
        <f>'Relocation Components'!K28*(1+$D$2)^($B28-$B$6)</f>
        <v>2753885.0277043441</v>
      </c>
      <c r="L28" s="21">
        <f>'Relocation Components'!L28*(1+$D$2)^($B28-$B$6)</f>
        <v>65211740.887789406</v>
      </c>
      <c r="M28" s="21">
        <f>'Relocation Components'!M28*(1+$D$2)^($B28-$B$6)</f>
        <v>2430672.7469351185</v>
      </c>
      <c r="N28" s="21">
        <f>'Relocation Components'!N28*(1+$D$2)^($B28-$B$6)</f>
        <v>891977.69004959275</v>
      </c>
      <c r="O28" s="21">
        <f>'Relocation Components'!O28*(1+$D$2)^($B28-$B$6)</f>
        <v>146057854.54720324</v>
      </c>
      <c r="P28" s="21">
        <f>'Relocation Components'!P28*(1+$D$2)^($B28-$B$6)</f>
        <v>2090133.9925235184</v>
      </c>
      <c r="Q28" s="21">
        <f>'Relocation Components'!Q28*(1+$D$2)^($B28-$B$6)</f>
        <v>867694.48317014123</v>
      </c>
      <c r="R28" s="21">
        <f>'Relocation Components'!R28*(1+$D$2)^($B28-$B$6)</f>
        <v>8307738.8354649041</v>
      </c>
      <c r="S28" s="21">
        <f>'Relocation Components'!S28*(1+$D$2)^($B28-$B$6)</f>
        <v>1018254.8157574027</v>
      </c>
      <c r="T28" s="21">
        <f>'Relocation Components'!T28*(1+$D$2)^($B28-$B$6)</f>
        <v>559561.61047122313</v>
      </c>
      <c r="U28" s="21">
        <f t="shared" si="3"/>
        <v>1081271917.5338523</v>
      </c>
      <c r="V28" s="21">
        <f>'Relocation Components'!V28*(1+$A28)^($B28-$B$6)</f>
        <v>1520972712.7727988</v>
      </c>
      <c r="W28" s="21">
        <f>'Relocation Components'!W28*(1+$A28)^($B28-$B$6)</f>
        <v>484222690.0208326</v>
      </c>
      <c r="X28" s="21">
        <f>'Relocation Components'!X28*(1+$A28)^($B28-$B$6)</f>
        <v>0</v>
      </c>
      <c r="Y28" s="21">
        <f>'Relocation Components'!Y28*(1+$A28)^($B28-$B$6)</f>
        <v>1989913636.6023972</v>
      </c>
      <c r="Z28" s="21">
        <f>'Relocation Components'!Z28*(1+$A28)^($B28-$B$6)</f>
        <v>577509628.97155035</v>
      </c>
      <c r="AA28" s="21">
        <f>'Relocation Components'!AA28*(1+$A28)^($B28-$B$6)</f>
        <v>0</v>
      </c>
      <c r="AB28" s="21">
        <f>'Relocation Components'!AB28*(1+$A28)^($B28-$B$6)</f>
        <v>4006250483.7080641</v>
      </c>
      <c r="AC28" s="21">
        <f>'Relocation Components'!AC28*(1+$A28)^($B28-$B$6)</f>
        <v>826045016.59869957</v>
      </c>
      <c r="AD28" s="21">
        <f>'Relocation Components'!AD28*(1+$A28)^($B28-$B$6)</f>
        <v>0</v>
      </c>
      <c r="AE28" s="21">
        <f>'Relocation Components'!AE28*(1+$A28)^($B28-$B$6)</f>
        <v>139704554.21392706</v>
      </c>
      <c r="AF28" s="21">
        <f>'Relocation Components'!AF28*(1+$A28)^($B28-$B$6)</f>
        <v>48173156.12430387</v>
      </c>
      <c r="AG28" s="21">
        <f>'Relocation Components'!AG28*(1+$A28)^($B28-$B$6)</f>
        <v>0</v>
      </c>
      <c r="AH28" s="21">
        <f>'Relocation Components'!AH28*(1+$A28)^($B28-$B$6)</f>
        <v>141336752.31069657</v>
      </c>
      <c r="AI28" s="21">
        <f>'Relocation Components'!AI28*(1+$A28)^($B28-$B$6)</f>
        <v>50735305.71238149</v>
      </c>
      <c r="AJ28" s="21">
        <f>'Relocation Components'!AJ28*(1+$A28)^($B28-$B$6)</f>
        <v>0</v>
      </c>
      <c r="AK28" s="21">
        <f>'Relocation Components'!AK28*(1+$A28)^($B28-$B$6)</f>
        <v>23927940.994575072</v>
      </c>
      <c r="AL28" s="21">
        <f>'Relocation Components'!AL28*(1+$A28)^($B28-$B$6)</f>
        <v>6735346.1932185879</v>
      </c>
      <c r="AM28" s="21">
        <f>'Relocation Components'!AM28*(1+$A28)^($B28-$B$6)</f>
        <v>0</v>
      </c>
      <c r="AN28" s="21">
        <f t="shared" si="4"/>
        <v>9815527224.223444</v>
      </c>
      <c r="AO28" s="21">
        <f>'Relocation Components'!AO28*(1+$A28)^($B28-$B$6)</f>
        <v>684437720.74775946</v>
      </c>
      <c r="AP28" s="21">
        <f>'Relocation Components'!AP28*(1+$A28)^($B28-$B$6)</f>
        <v>217900210.50937468</v>
      </c>
      <c r="AQ28" s="21">
        <f>'Relocation Components'!AQ28*(1+$A28)^($B28-$B$6)</f>
        <v>0</v>
      </c>
      <c r="AR28" s="21">
        <f>'Relocation Components'!AR28*(1+$A28)^($B28-$B$6)</f>
        <v>895461136.47107875</v>
      </c>
      <c r="AS28" s="21">
        <f>'Relocation Components'!AS28*(1+$A28)^($B28-$B$6)</f>
        <v>259879333.03719765</v>
      </c>
      <c r="AT28" s="21">
        <f>'Relocation Components'!AT28*(1+$A28)^($B28-$B$6)</f>
        <v>0</v>
      </c>
      <c r="AU28" s="21">
        <f>'Relocation Components'!AU28*(1+$A28)^($B28-$B$6)</f>
        <v>1802812717.6686289</v>
      </c>
      <c r="AV28" s="21">
        <f>'Relocation Components'!AV28*(1+$A28)^($B28-$B$6)</f>
        <v>371720257.46941483</v>
      </c>
      <c r="AW28" s="21">
        <f>'Relocation Components'!AW28*(1+$A28)^($B28-$B$6)</f>
        <v>0</v>
      </c>
      <c r="AX28" s="21">
        <f>'Relocation Components'!AX28*(1+$A28)^($B28-$B$6)</f>
        <v>62867049.396267191</v>
      </c>
      <c r="AY28" s="21">
        <f>'Relocation Components'!AY28*(1+$A28)^($B28-$B$6)</f>
        <v>21677920.255936742</v>
      </c>
      <c r="AZ28" s="21">
        <f>'Relocation Components'!AZ28*(1+$A28)^($B28-$B$6)</f>
        <v>0</v>
      </c>
      <c r="BA28" s="21">
        <f>'Relocation Components'!BA28*(1+$A28)^($B28-$B$6)</f>
        <v>63601538.539813459</v>
      </c>
      <c r="BB28" s="21">
        <f>'Relocation Components'!BB28*(1+$A28)^($B28-$B$6)</f>
        <v>22830887.570571672</v>
      </c>
      <c r="BC28" s="21">
        <f>'Relocation Components'!BC28*(1+$A28)^($B28-$B$6)</f>
        <v>0</v>
      </c>
      <c r="BD28" s="21">
        <f>'Relocation Components'!BD28*(1+$A28)^($B28-$B$6)</f>
        <v>10767573.447558783</v>
      </c>
      <c r="BE28" s="21">
        <f>'Relocation Components'!BE28*(1+$A28)^($B28-$B$6)</f>
        <v>3030905.7869483647</v>
      </c>
      <c r="BF28" s="21">
        <f>'Relocation Components'!BF28*(1+$A28)^($B28-$B$6)</f>
        <v>0</v>
      </c>
      <c r="BG28" s="21">
        <f t="shared" si="5"/>
        <v>4416987250.9005489</v>
      </c>
      <c r="BI28" s="16">
        <f t="shared" si="6"/>
        <v>2270844872.6913099</v>
      </c>
      <c r="BJ28" s="16">
        <f t="shared" si="7"/>
        <v>712351128.74463081</v>
      </c>
      <c r="BK28" s="16">
        <f t="shared" si="8"/>
        <v>2141878.7703603678</v>
      </c>
      <c r="BL28" s="16">
        <f t="shared" si="9"/>
        <v>3523072623.6299672</v>
      </c>
      <c r="BM28" s="16">
        <f t="shared" si="10"/>
        <v>857406978.60322726</v>
      </c>
      <c r="BN28" s="16">
        <f t="shared" si="11"/>
        <v>4117492.4702910627</v>
      </c>
      <c r="BO28" s="16">
        <f t="shared" si="12"/>
        <v>5913292086.6207428</v>
      </c>
      <c r="BP28" s="16">
        <f t="shared" si="13"/>
        <v>1204980885.9440508</v>
      </c>
      <c r="BQ28" s="16">
        <f t="shared" si="14"/>
        <v>2753885.0277043441</v>
      </c>
      <c r="BR28" s="16">
        <f t="shared" si="15"/>
        <v>267783344.49798366</v>
      </c>
      <c r="BS28" s="16">
        <f t="shared" si="16"/>
        <v>72281749.127175733</v>
      </c>
      <c r="BT28" s="16">
        <f t="shared" si="17"/>
        <v>891977.69004959275</v>
      </c>
      <c r="BU28" s="16">
        <f t="shared" si="18"/>
        <v>350996145.3977133</v>
      </c>
      <c r="BV28" s="16">
        <f t="shared" si="19"/>
        <v>75656327.275476679</v>
      </c>
      <c r="BW28" s="16">
        <f t="shared" si="20"/>
        <v>867694.48317014123</v>
      </c>
      <c r="BX28" s="16">
        <f t="shared" si="21"/>
        <v>43003253.277598761</v>
      </c>
      <c r="BY28" s="16">
        <f t="shared" si="22"/>
        <v>10784506.795924356</v>
      </c>
      <c r="BZ28" s="16">
        <f t="shared" si="23"/>
        <v>559561.61047122313</v>
      </c>
    </row>
    <row r="29" spans="1:78">
      <c r="A29">
        <f t="shared" si="26"/>
        <v>0.02</v>
      </c>
      <c r="B29" s="18">
        <f t="shared" si="24"/>
        <v>2043</v>
      </c>
      <c r="C29" s="21">
        <f>'Relocation Components'!C29*(1+$D$2)^($B29-$B$6)</f>
        <v>68965686.128454387</v>
      </c>
      <c r="D29" s="21">
        <f>'Relocation Components'!D29*(1+$D$2)^($B29-$B$6)</f>
        <v>10779230.620184833</v>
      </c>
      <c r="E29" s="21">
        <f>'Relocation Components'!E29*(1+$D$2)^($B29-$B$6)</f>
        <v>2257345.4300389499</v>
      </c>
      <c r="F29" s="21">
        <f>'Relocation Components'!F29*(1+$D$2)^($B29-$B$6)</f>
        <v>672056306.06069553</v>
      </c>
      <c r="G29" s="21">
        <f>'Relocation Components'!G29*(1+$D$2)^($B29-$B$6)</f>
        <v>21096855.742174324</v>
      </c>
      <c r="H29" s="21">
        <f>'Relocation Components'!H29*(1+$D$2)^($B29-$B$6)</f>
        <v>4339448.3129247101</v>
      </c>
      <c r="I29" s="21">
        <f>'Relocation Components'!I29*(1+$D$2)^($B29-$B$6)</f>
        <v>109850323.55602914</v>
      </c>
      <c r="J29" s="21">
        <f>'Relocation Components'!J29*(1+$D$2)^($B29-$B$6)</f>
        <v>7604489.4998988779</v>
      </c>
      <c r="K29" s="21">
        <f>'Relocation Components'!K29*(1+$D$2)^($B29-$B$6)</f>
        <v>2902344.9571058466</v>
      </c>
      <c r="L29" s="21">
        <f>'Relocation Components'!L29*(1+$D$2)^($B29-$B$6)</f>
        <v>68722441.721359611</v>
      </c>
      <c r="M29" s="21">
        <f>'Relocation Components'!M29*(1+$D$2)^($B29-$B$6)</f>
        <v>2561589.4959887932</v>
      </c>
      <c r="N29" s="21">
        <f>'Relocation Components'!N29*(1+$D$2)^($B29-$B$6)</f>
        <v>940067.28109002428</v>
      </c>
      <c r="O29" s="21">
        <f>'Relocation Components'!O29*(1+$D$2)^($B29-$B$6)</f>
        <v>153932075.23141384</v>
      </c>
      <c r="P29" s="21">
        <f>'Relocation Components'!P29*(1+$D$2)^($B29-$B$6)</f>
        <v>2202775.0164349051</v>
      </c>
      <c r="Q29" s="21">
        <f>'Relocation Components'!Q29*(1+$D$2)^($B29-$B$6)</f>
        <v>914469.99739314103</v>
      </c>
      <c r="R29" s="21">
        <f>'Relocation Components'!R29*(1+$D$2)^($B29-$B$6)</f>
        <v>8755864.7814062685</v>
      </c>
      <c r="S29" s="21">
        <f>'Relocation Components'!S29*(1+$D$2)^($B29-$B$6)</f>
        <v>1073127.4363843296</v>
      </c>
      <c r="T29" s="21">
        <f>'Relocation Components'!T29*(1+$D$2)^($B29-$B$6)</f>
        <v>589729.03266177035</v>
      </c>
      <c r="U29" s="21">
        <f t="shared" si="3"/>
        <v>1139544170.3016391</v>
      </c>
      <c r="V29" s="21">
        <f>'Relocation Components'!V29*(1+$A29)^($B29-$B$6)</f>
        <v>1589894044.8983049</v>
      </c>
      <c r="W29" s="21">
        <f>'Relocation Components'!W29*(1+$A29)^($B29-$B$6)</f>
        <v>506108981.21126574</v>
      </c>
      <c r="X29" s="21">
        <f>'Relocation Components'!X29*(1+$A29)^($B29-$B$6)</f>
        <v>0</v>
      </c>
      <c r="Y29" s="21">
        <f>'Relocation Components'!Y29*(1+$A29)^($B29-$B$6)</f>
        <v>2071844323.270972</v>
      </c>
      <c r="Z29" s="21">
        <f>'Relocation Components'!Z29*(1+$A29)^($B29-$B$6)</f>
        <v>601295705.66238368</v>
      </c>
      <c r="AA29" s="21">
        <f>'Relocation Components'!AA29*(1+$A29)^($B29-$B$6)</f>
        <v>0</v>
      </c>
      <c r="AB29" s="21">
        <f>'Relocation Components'!AB29*(1+$A29)^($B29-$B$6)</f>
        <v>4186877861.0751505</v>
      </c>
      <c r="AC29" s="21">
        <f>'Relocation Components'!AC29*(1+$A29)^($B29-$B$6)</f>
        <v>863255910.34090471</v>
      </c>
      <c r="AD29" s="21">
        <f>'Relocation Components'!AD29*(1+$A29)^($B29-$B$6)</f>
        <v>0</v>
      </c>
      <c r="AE29" s="21">
        <f>'Relocation Components'!AE29*(1+$A29)^($B29-$B$6)</f>
        <v>144057039.44170758</v>
      </c>
      <c r="AF29" s="21">
        <f>'Relocation Components'!AF29*(1+$A29)^($B29-$B$6)</f>
        <v>49675160.228807203</v>
      </c>
      <c r="AG29" s="21">
        <f>'Relocation Components'!AG29*(1+$A29)^($B29-$B$6)</f>
        <v>0</v>
      </c>
      <c r="AH29" s="21">
        <f>'Relocation Components'!AH29*(1+$A29)^($B29-$B$6)</f>
        <v>145843221.28818738</v>
      </c>
      <c r="AI29" s="21">
        <f>'Relocation Components'!AI29*(1+$A29)^($B29-$B$6)</f>
        <v>52351994.067923039</v>
      </c>
      <c r="AJ29" s="21">
        <f>'Relocation Components'!AJ29*(1+$A29)^($B29-$B$6)</f>
        <v>0</v>
      </c>
      <c r="AK29" s="21">
        <f>'Relocation Components'!AK29*(1+$A29)^($B29-$B$6)</f>
        <v>24742705.101386048</v>
      </c>
      <c r="AL29" s="21">
        <f>'Relocation Components'!AL29*(1+$A29)^($B29-$B$6)</f>
        <v>6964346.7827956127</v>
      </c>
      <c r="AM29" s="21">
        <f>'Relocation Components'!AM29*(1+$A29)^($B29-$B$6)</f>
        <v>0</v>
      </c>
      <c r="AN29" s="21">
        <f t="shared" si="4"/>
        <v>10242911293.369785</v>
      </c>
      <c r="AO29" s="21">
        <f>'Relocation Components'!AO29*(1+$A29)^($B29-$B$6)</f>
        <v>715452320.20423722</v>
      </c>
      <c r="AP29" s="21">
        <f>'Relocation Components'!AP29*(1+$A29)^($B29-$B$6)</f>
        <v>227749041.54506958</v>
      </c>
      <c r="AQ29" s="21">
        <f>'Relocation Components'!AQ29*(1+$A29)^($B29-$B$6)</f>
        <v>0</v>
      </c>
      <c r="AR29" s="21">
        <f>'Relocation Components'!AR29*(1+$A29)^($B29-$B$6)</f>
        <v>932329945.47193742</v>
      </c>
      <c r="AS29" s="21">
        <f>'Relocation Components'!AS29*(1+$A29)^($B29-$B$6)</f>
        <v>270583067.54807264</v>
      </c>
      <c r="AT29" s="21">
        <f>'Relocation Components'!AT29*(1+$A29)^($B29-$B$6)</f>
        <v>0</v>
      </c>
      <c r="AU29" s="21">
        <f>'Relocation Components'!AU29*(1+$A29)^($B29-$B$6)</f>
        <v>1884095037.4838178</v>
      </c>
      <c r="AV29" s="21">
        <f>'Relocation Components'!AV29*(1+$A29)^($B29-$B$6)</f>
        <v>388465159.65340716</v>
      </c>
      <c r="AW29" s="21">
        <f>'Relocation Components'!AW29*(1+$A29)^($B29-$B$6)</f>
        <v>0</v>
      </c>
      <c r="AX29" s="21">
        <f>'Relocation Components'!AX29*(1+$A29)^($B29-$B$6)</f>
        <v>64825667.748768419</v>
      </c>
      <c r="AY29" s="21">
        <f>'Relocation Components'!AY29*(1+$A29)^($B29-$B$6)</f>
        <v>22353822.102963243</v>
      </c>
      <c r="AZ29" s="21">
        <f>'Relocation Components'!AZ29*(1+$A29)^($B29-$B$6)</f>
        <v>0</v>
      </c>
      <c r="BA29" s="21">
        <f>'Relocation Components'!BA29*(1+$A29)^($B29-$B$6)</f>
        <v>65629449.579684332</v>
      </c>
      <c r="BB29" s="21">
        <f>'Relocation Components'!BB29*(1+$A29)^($B29-$B$6)</f>
        <v>23558397.330565367</v>
      </c>
      <c r="BC29" s="21">
        <f>'Relocation Components'!BC29*(1+$A29)^($B29-$B$6)</f>
        <v>0</v>
      </c>
      <c r="BD29" s="21">
        <f>'Relocation Components'!BD29*(1+$A29)^($B29-$B$6)</f>
        <v>11134217.295623722</v>
      </c>
      <c r="BE29" s="21">
        <f>'Relocation Components'!BE29*(1+$A29)^($B29-$B$6)</f>
        <v>3133956.0522580259</v>
      </c>
      <c r="BF29" s="21">
        <f>'Relocation Components'!BF29*(1+$A29)^($B29-$B$6)</f>
        <v>0</v>
      </c>
      <c r="BG29" s="21">
        <f t="shared" si="5"/>
        <v>4609310082.0164061</v>
      </c>
      <c r="BI29" s="16">
        <f t="shared" si="6"/>
        <v>2374312051.2309961</v>
      </c>
      <c r="BJ29" s="16">
        <f t="shared" si="7"/>
        <v>744637253.37652004</v>
      </c>
      <c r="BK29" s="16">
        <f t="shared" si="8"/>
        <v>2257345.4300389499</v>
      </c>
      <c r="BL29" s="16">
        <f t="shared" si="9"/>
        <v>3676230574.8036051</v>
      </c>
      <c r="BM29" s="16">
        <f t="shared" si="10"/>
        <v>892975628.95263064</v>
      </c>
      <c r="BN29" s="16">
        <f t="shared" si="11"/>
        <v>4339448.3129247101</v>
      </c>
      <c r="BO29" s="16">
        <f t="shared" si="12"/>
        <v>6180823222.1149979</v>
      </c>
      <c r="BP29" s="16">
        <f t="shared" si="13"/>
        <v>1259325559.4942107</v>
      </c>
      <c r="BQ29" s="16">
        <f t="shared" si="14"/>
        <v>2902344.9571058466</v>
      </c>
      <c r="BR29" s="16">
        <f t="shared" si="15"/>
        <v>277605148.91183561</v>
      </c>
      <c r="BS29" s="16">
        <f t="shared" si="16"/>
        <v>74590571.827759236</v>
      </c>
      <c r="BT29" s="16">
        <f t="shared" si="17"/>
        <v>940067.28109002428</v>
      </c>
      <c r="BU29" s="16">
        <f t="shared" si="18"/>
        <v>365404746.09928554</v>
      </c>
      <c r="BV29" s="16">
        <f t="shared" si="19"/>
        <v>78113166.41492331</v>
      </c>
      <c r="BW29" s="16">
        <f t="shared" si="20"/>
        <v>914469.99739314103</v>
      </c>
      <c r="BX29" s="16">
        <f t="shared" si="21"/>
        <v>44632787.178416036</v>
      </c>
      <c r="BY29" s="16">
        <f t="shared" si="22"/>
        <v>11171430.271437967</v>
      </c>
      <c r="BZ29" s="16">
        <f t="shared" si="23"/>
        <v>589729.03266177035</v>
      </c>
    </row>
    <row r="30" spans="1:78">
      <c r="A30">
        <f t="shared" si="26"/>
        <v>0.02</v>
      </c>
      <c r="B30" s="18">
        <f t="shared" si="24"/>
        <v>2044</v>
      </c>
      <c r="C30" s="21">
        <f>'Relocation Components'!C30*(1+$D$2)^($B30-$B$6)</f>
        <v>72686471.684000447</v>
      </c>
      <c r="D30" s="21">
        <f>'Relocation Components'!D30*(1+$D$2)^($B30-$B$6)</f>
        <v>11359762.695986187</v>
      </c>
      <c r="E30" s="21">
        <f>'Relocation Components'!E30*(1+$D$2)^($B30-$B$6)</f>
        <v>2379004.0587594886</v>
      </c>
      <c r="F30" s="21">
        <f>'Relocation Components'!F30*(1+$D$2)^($B30-$B$6)</f>
        <v>708256362.48892879</v>
      </c>
      <c r="G30" s="21">
        <f>'Relocation Components'!G30*(1+$D$2)^($B30-$B$6)</f>
        <v>22233533.763152797</v>
      </c>
      <c r="H30" s="21">
        <f>'Relocation Components'!H30*(1+$D$2)^($B30-$B$6)</f>
        <v>4573306.0086459937</v>
      </c>
      <c r="I30" s="21">
        <f>'Relocation Components'!I30*(1+$D$2)^($B30-$B$6)</f>
        <v>115773333.48609653</v>
      </c>
      <c r="J30" s="21">
        <f>'Relocation Components'!J30*(1+$D$2)^($B30-$B$6)</f>
        <v>8014215.8565676175</v>
      </c>
      <c r="K30" s="21">
        <f>'Relocation Components'!K30*(1+$D$2)^($B30-$B$6)</f>
        <v>3058766.1668782374</v>
      </c>
      <c r="L30" s="21">
        <f>'Relocation Components'!L30*(1+$D$2)^($B30-$B$6)</f>
        <v>72421183.286067322</v>
      </c>
      <c r="M30" s="21">
        <f>'Relocation Components'!M30*(1+$D$2)^($B30-$B$6)</f>
        <v>2699521.2380804974</v>
      </c>
      <c r="N30" s="21">
        <f>'Relocation Components'!N30*(1+$D$2)^($B30-$B$6)</f>
        <v>990735.88700937468</v>
      </c>
      <c r="O30" s="21">
        <f>'Relocation Components'!O30*(1+$D$2)^($B30-$B$6)</f>
        <v>162228573.34767747</v>
      </c>
      <c r="P30" s="21">
        <f>'Relocation Components'!P30*(1+$D$2)^($B30-$B$6)</f>
        <v>2321454.8077561208</v>
      </c>
      <c r="Q30" s="21">
        <f>'Relocation Components'!Q30*(1+$D$2)^($B30-$B$6)</f>
        <v>963753.82683051517</v>
      </c>
      <c r="R30" s="21">
        <f>'Relocation Components'!R30*(1+$D$2)^($B30-$B$6)</f>
        <v>9228033.9748531021</v>
      </c>
      <c r="S30" s="21">
        <f>'Relocation Components'!S30*(1+$D$2)^($B30-$B$6)</f>
        <v>1130941.6820345551</v>
      </c>
      <c r="T30" s="21">
        <f>'Relocation Components'!T30*(1+$D$2)^($B30-$B$6)</f>
        <v>621514.29304519412</v>
      </c>
      <c r="U30" s="21">
        <f t="shared" si="3"/>
        <v>1200940468.5523703</v>
      </c>
      <c r="V30" s="21">
        <f>'Relocation Components'!V30*(1+$A30)^($B30-$B$6)</f>
        <v>1662885076.3557916</v>
      </c>
      <c r="W30" s="21">
        <f>'Relocation Components'!W30*(1+$A30)^($B30-$B$6)</f>
        <v>529286236.53380132</v>
      </c>
      <c r="X30" s="21">
        <f>'Relocation Components'!X30*(1+$A30)^($B30-$B$6)</f>
        <v>0</v>
      </c>
      <c r="Y30" s="21">
        <f>'Relocation Components'!Y30*(1+$A30)^($B30-$B$6)</f>
        <v>2158288688.4842696</v>
      </c>
      <c r="Z30" s="21">
        <f>'Relocation Components'!Z30*(1+$A30)^($B30-$B$6)</f>
        <v>626392362.82651722</v>
      </c>
      <c r="AA30" s="21">
        <f>'Relocation Components'!AA30*(1+$A30)^($B30-$B$6)</f>
        <v>0</v>
      </c>
      <c r="AB30" s="21">
        <f>'Relocation Components'!AB30*(1+$A30)^($B30-$B$6)</f>
        <v>4378137098.7345428</v>
      </c>
      <c r="AC30" s="21">
        <f>'Relocation Components'!AC30*(1+$A30)^($B30-$B$6)</f>
        <v>902656261.24887598</v>
      </c>
      <c r="AD30" s="21">
        <f>'Relocation Components'!AD30*(1+$A30)^($B30-$B$6)</f>
        <v>0</v>
      </c>
      <c r="AE30" s="21">
        <f>'Relocation Components'!AE30*(1+$A30)^($B30-$B$6)</f>
        <v>148535448.02602184</v>
      </c>
      <c r="AF30" s="21">
        <f>'Relocation Components'!AF30*(1+$A30)^($B30-$B$6)</f>
        <v>51220649.590201996</v>
      </c>
      <c r="AG30" s="21">
        <f>'Relocation Components'!AG30*(1+$A30)^($B30-$B$6)</f>
        <v>0</v>
      </c>
      <c r="AH30" s="21">
        <f>'Relocation Components'!AH30*(1+$A30)^($B30-$B$6)</f>
        <v>150482066.1360684</v>
      </c>
      <c r="AI30" s="21">
        <f>'Relocation Components'!AI30*(1+$A30)^($B30-$B$6)</f>
        <v>54016145.768335149</v>
      </c>
      <c r="AJ30" s="21">
        <f>'Relocation Components'!AJ30*(1+$A30)^($B30-$B$6)</f>
        <v>0</v>
      </c>
      <c r="AK30" s="21">
        <f>'Relocation Components'!AK30*(1+$A30)^($B30-$B$6)</f>
        <v>25584735.171262879</v>
      </c>
      <c r="AL30" s="21">
        <f>'Relocation Components'!AL30*(1+$A30)^($B30-$B$6)</f>
        <v>7201001.6210508076</v>
      </c>
      <c r="AM30" s="21">
        <f>'Relocation Components'!AM30*(1+$A30)^($B30-$B$6)</f>
        <v>0</v>
      </c>
      <c r="AN30" s="21">
        <f t="shared" si="4"/>
        <v>10694685770.49674</v>
      </c>
      <c r="AO30" s="21">
        <f>'Relocation Components'!AO30*(1+$A30)^($B30-$B$6)</f>
        <v>748298284.36010623</v>
      </c>
      <c r="AP30" s="21">
        <f>'Relocation Components'!AP30*(1+$A30)^($B30-$B$6)</f>
        <v>238178806.44021058</v>
      </c>
      <c r="AQ30" s="21">
        <f>'Relocation Components'!AQ30*(1+$A30)^($B30-$B$6)</f>
        <v>0</v>
      </c>
      <c r="AR30" s="21">
        <f>'Relocation Components'!AR30*(1+$A30)^($B30-$B$6)</f>
        <v>971229909.8179214</v>
      </c>
      <c r="AS30" s="21">
        <f>'Relocation Components'!AS30*(1+$A30)^($B30-$B$6)</f>
        <v>281876563.27193272</v>
      </c>
      <c r="AT30" s="21">
        <f>'Relocation Components'!AT30*(1+$A30)^($B30-$B$6)</f>
        <v>0</v>
      </c>
      <c r="AU30" s="21">
        <f>'Relocation Components'!AU30*(1+$A30)^($B30-$B$6)</f>
        <v>1970161694.4305444</v>
      </c>
      <c r="AV30" s="21">
        <f>'Relocation Components'!AV30*(1+$A30)^($B30-$B$6)</f>
        <v>406195317.56199419</v>
      </c>
      <c r="AW30" s="21">
        <f>'Relocation Components'!AW30*(1+$A30)^($B30-$B$6)</f>
        <v>0</v>
      </c>
      <c r="AX30" s="21">
        <f>'Relocation Components'!AX30*(1+$A30)^($B30-$B$6)</f>
        <v>66840951.611709833</v>
      </c>
      <c r="AY30" s="21">
        <f>'Relocation Components'!AY30*(1+$A30)^($B30-$B$6)</f>
        <v>23049292.315590899</v>
      </c>
      <c r="AZ30" s="21">
        <f>'Relocation Components'!AZ30*(1+$A30)^($B30-$B$6)</f>
        <v>0</v>
      </c>
      <c r="BA30" s="21">
        <f>'Relocation Components'!BA30*(1+$A30)^($B30-$B$6)</f>
        <v>67716929.761230782</v>
      </c>
      <c r="BB30" s="21">
        <f>'Relocation Components'!BB30*(1+$A30)^($B30-$B$6)</f>
        <v>24307265.59575082</v>
      </c>
      <c r="BC30" s="21">
        <f>'Relocation Components'!BC30*(1+$A30)^($B30-$B$6)</f>
        <v>0</v>
      </c>
      <c r="BD30" s="21">
        <f>'Relocation Components'!BD30*(1+$A30)^($B30-$B$6)</f>
        <v>11513130.827068295</v>
      </c>
      <c r="BE30" s="21">
        <f>'Relocation Components'!BE30*(1+$A30)^($B30-$B$6)</f>
        <v>3240450.7294728635</v>
      </c>
      <c r="BF30" s="21">
        <f>'Relocation Components'!BF30*(1+$A30)^($B30-$B$6)</f>
        <v>0</v>
      </c>
      <c r="BG30" s="21">
        <f t="shared" si="5"/>
        <v>4812608596.7235327</v>
      </c>
      <c r="BI30" s="16">
        <f t="shared" si="6"/>
        <v>2483869832.3998981</v>
      </c>
      <c r="BJ30" s="16">
        <f t="shared" si="7"/>
        <v>778824805.66999805</v>
      </c>
      <c r="BK30" s="16">
        <f t="shared" si="8"/>
        <v>2379004.0587594886</v>
      </c>
      <c r="BL30" s="16">
        <f t="shared" si="9"/>
        <v>3837774960.7911196</v>
      </c>
      <c r="BM30" s="16">
        <f t="shared" si="10"/>
        <v>930502459.86160278</v>
      </c>
      <c r="BN30" s="16">
        <f t="shared" si="11"/>
        <v>4573306.0086459937</v>
      </c>
      <c r="BO30" s="16">
        <f t="shared" si="12"/>
        <v>6464072126.6511831</v>
      </c>
      <c r="BP30" s="16">
        <f t="shared" si="13"/>
        <v>1316865794.6674378</v>
      </c>
      <c r="BQ30" s="16">
        <f t="shared" si="14"/>
        <v>3058766.1668782374</v>
      </c>
      <c r="BR30" s="16">
        <f t="shared" si="15"/>
        <v>287797582.92379898</v>
      </c>
      <c r="BS30" s="16">
        <f t="shared" si="16"/>
        <v>76969463.143873394</v>
      </c>
      <c r="BT30" s="16">
        <f t="shared" si="17"/>
        <v>990735.88700937468</v>
      </c>
      <c r="BU30" s="16">
        <f t="shared" si="18"/>
        <v>380427569.24497664</v>
      </c>
      <c r="BV30" s="16">
        <f t="shared" si="19"/>
        <v>80644866.171842098</v>
      </c>
      <c r="BW30" s="16">
        <f t="shared" si="20"/>
        <v>963753.82683051517</v>
      </c>
      <c r="BX30" s="16">
        <f t="shared" si="21"/>
        <v>46325899.973184273</v>
      </c>
      <c r="BY30" s="16">
        <f t="shared" si="22"/>
        <v>11572394.032558227</v>
      </c>
      <c r="BZ30" s="16">
        <f t="shared" si="23"/>
        <v>621514.29304519412</v>
      </c>
    </row>
    <row r="31" spans="1:78">
      <c r="A31">
        <f t="shared" si="26"/>
        <v>0.02</v>
      </c>
      <c r="B31" s="18">
        <f t="shared" si="24"/>
        <v>2045</v>
      </c>
      <c r="C31" s="21">
        <f>'Relocation Components'!C31*(1+$D$2)^($B31-$B$6)</f>
        <v>76606921.579779983</v>
      </c>
      <c r="D31" s="21">
        <f>'Relocation Components'!D31*(1+$D$2)^($B31-$B$6)</f>
        <v>11971399.902817218</v>
      </c>
      <c r="E31" s="21">
        <f>'Relocation Components'!E31*(1+$D$2)^($B31-$B$6)</f>
        <v>2507185.1867769836</v>
      </c>
      <c r="F31" s="21">
        <f>'Relocation Components'!F31*(1+$D$2)^($B31-$B$6)</f>
        <v>746396283.79483378</v>
      </c>
      <c r="G31" s="21">
        <f>'Relocation Components'!G31*(1+$D$2)^($B31-$B$6)</f>
        <v>23431137.446873683</v>
      </c>
      <c r="H31" s="21">
        <f>'Relocation Components'!H31*(1+$D$2)^($B31-$B$6)</f>
        <v>4819700.8531570937</v>
      </c>
      <c r="I31" s="21">
        <f>'Relocation Components'!I31*(1+$D$2)^($B31-$B$6)</f>
        <v>122014018.6002806</v>
      </c>
      <c r="J31" s="21">
        <f>'Relocation Components'!J31*(1+$D$2)^($B31-$B$6)</f>
        <v>8445903.6251534857</v>
      </c>
      <c r="K31" s="21">
        <f>'Relocation Components'!K31*(1+$D$2)^($B31-$B$6)</f>
        <v>3223573.6352351033</v>
      </c>
      <c r="L31" s="21">
        <f>'Relocation Components'!L31*(1+$D$2)^($B31-$B$6)</f>
        <v>76317992.902942419</v>
      </c>
      <c r="M31" s="21">
        <f>'Relocation Components'!M31*(1+$D$2)^($B31-$B$6)</f>
        <v>2844842.1806414002</v>
      </c>
      <c r="N31" s="21">
        <f>'Relocation Components'!N31*(1+$D$2)^($B31-$B$6)</f>
        <v>1044121.1853179352</v>
      </c>
      <c r="O31" s="21">
        <f>'Relocation Components'!O31*(1+$D$2)^($B31-$B$6)</f>
        <v>170969891.08748895</v>
      </c>
      <c r="P31" s="21">
        <f>'Relocation Components'!P31*(1+$D$2)^($B31-$B$6)</f>
        <v>2446495.6406683712</v>
      </c>
      <c r="Q31" s="21">
        <f>'Relocation Components'!Q31*(1+$D$2)^($B31-$B$6)</f>
        <v>1015679.864218144</v>
      </c>
      <c r="R31" s="21">
        <f>'Relocation Components'!R31*(1+$D$2)^($B31-$B$6)</f>
        <v>9725530.4256911073</v>
      </c>
      <c r="S31" s="21">
        <f>'Relocation Components'!S31*(1+$D$2)^($B31-$B$6)</f>
        <v>1191854.5336588428</v>
      </c>
      <c r="T31" s="21">
        <f>'Relocation Components'!T31*(1+$D$2)^($B31-$B$6)</f>
        <v>655003.75688530586</v>
      </c>
      <c r="U31" s="21">
        <f t="shared" si="3"/>
        <v>1265627536.2024205</v>
      </c>
      <c r="V31" s="21">
        <f>'Relocation Components'!V31*(1+$A31)^($B31-$B$6)</f>
        <v>1740223834.8062372</v>
      </c>
      <c r="W31" s="21">
        <f>'Relocation Components'!W31*(1+$A31)^($B31-$B$6)</f>
        <v>553842568.58594406</v>
      </c>
      <c r="X31" s="21">
        <f>'Relocation Components'!X31*(1+$A31)^($B31-$B$6)</f>
        <v>0</v>
      </c>
      <c r="Y31" s="21">
        <f>'Relocation Components'!Y31*(1+$A31)^($B31-$B$6)</f>
        <v>2249546324.1719613</v>
      </c>
      <c r="Z31" s="21">
        <f>'Relocation Components'!Z31*(1+$A31)^($B31-$B$6)</f>
        <v>652886597.97651672</v>
      </c>
      <c r="AA31" s="21">
        <f>'Relocation Components'!AA31*(1+$A31)^($B31-$B$6)</f>
        <v>0</v>
      </c>
      <c r="AB31" s="21">
        <f>'Relocation Components'!AB31*(1+$A31)^($B31-$B$6)</f>
        <v>4580755510.8311615</v>
      </c>
      <c r="AC31" s="21">
        <f>'Relocation Components'!AC31*(1+$A31)^($B31-$B$6)</f>
        <v>944395801.20535839</v>
      </c>
      <c r="AD31" s="21">
        <f>'Relocation Components'!AD31*(1+$A31)^($B31-$B$6)</f>
        <v>0</v>
      </c>
      <c r="AE31" s="21">
        <f>'Relocation Components'!AE31*(1+$A31)^($B31-$B$6)</f>
        <v>153143230.02242222</v>
      </c>
      <c r="AF31" s="21">
        <f>'Relocation Components'!AF31*(1+$A31)^($B31-$B$6)</f>
        <v>52810816.304225326</v>
      </c>
      <c r="AG31" s="21">
        <f>'Relocation Components'!AG31*(1+$A31)^($B31-$B$6)</f>
        <v>0</v>
      </c>
      <c r="AH31" s="21">
        <f>'Relocation Components'!AH31*(1+$A31)^($B31-$B$6)</f>
        <v>155256952.33780843</v>
      </c>
      <c r="AI31" s="21">
        <f>'Relocation Components'!AI31*(1+$A31)^($B31-$B$6)</f>
        <v>55729074.470729105</v>
      </c>
      <c r="AJ31" s="21">
        <f>'Relocation Components'!AJ31*(1+$A31)^($B31-$B$6)</f>
        <v>0</v>
      </c>
      <c r="AK31" s="21">
        <f>'Relocation Components'!AK31*(1+$A31)^($B31-$B$6)</f>
        <v>26455060.348134305</v>
      </c>
      <c r="AL31" s="21">
        <f>'Relocation Components'!AL31*(1+$A31)^($B31-$B$6)</f>
        <v>7445599.4588048048</v>
      </c>
      <c r="AM31" s="21">
        <f>'Relocation Components'!AM31*(1+$A31)^($B31-$B$6)</f>
        <v>0</v>
      </c>
      <c r="AN31" s="21">
        <f t="shared" si="4"/>
        <v>11172491370.519306</v>
      </c>
      <c r="AO31" s="21">
        <f>'Relocation Components'!AO31*(1+$A31)^($B31-$B$6)</f>
        <v>783100725.66280675</v>
      </c>
      <c r="AP31" s="21">
        <f>'Relocation Components'!AP31*(1+$A31)^($B31-$B$6)</f>
        <v>249229155.86367482</v>
      </c>
      <c r="AQ31" s="21">
        <f>'Relocation Components'!AQ31*(1+$A31)^($B31-$B$6)</f>
        <v>0</v>
      </c>
      <c r="AR31" s="21">
        <f>'Relocation Components'!AR31*(1+$A31)^($B31-$B$6)</f>
        <v>1012295845.8773825</v>
      </c>
      <c r="AS31" s="21">
        <f>'Relocation Components'!AS31*(1+$A31)^($B31-$B$6)</f>
        <v>293798969.08943254</v>
      </c>
      <c r="AT31" s="21">
        <f>'Relocation Components'!AT31*(1+$A31)^($B31-$B$6)</f>
        <v>0</v>
      </c>
      <c r="AU31" s="21">
        <f>'Relocation Components'!AU31*(1+$A31)^($B31-$B$6)</f>
        <v>2061339979.8740227</v>
      </c>
      <c r="AV31" s="21">
        <f>'Relocation Components'!AV31*(1+$A31)^($B31-$B$6)</f>
        <v>424978110.54241127</v>
      </c>
      <c r="AW31" s="21">
        <f>'Relocation Components'!AW31*(1+$A31)^($B31-$B$6)</f>
        <v>0</v>
      </c>
      <c r="AX31" s="21">
        <f>'Relocation Components'!AX31*(1+$A31)^($B31-$B$6)</f>
        <v>68914453.510090008</v>
      </c>
      <c r="AY31" s="21">
        <f>'Relocation Components'!AY31*(1+$A31)^($B31-$B$6)</f>
        <v>23764867.3369014</v>
      </c>
      <c r="AZ31" s="21">
        <f>'Relocation Components'!AZ31*(1+$A31)^($B31-$B$6)</f>
        <v>0</v>
      </c>
      <c r="BA31" s="21">
        <f>'Relocation Components'!BA31*(1+$A31)^($B31-$B$6)</f>
        <v>69865628.552013785</v>
      </c>
      <c r="BB31" s="21">
        <f>'Relocation Components'!BB31*(1+$A31)^($B31-$B$6)</f>
        <v>25078083.511828098</v>
      </c>
      <c r="BC31" s="21">
        <f>'Relocation Components'!BC31*(1+$A31)^($B31-$B$6)</f>
        <v>0</v>
      </c>
      <c r="BD31" s="21">
        <f>'Relocation Components'!BD31*(1+$A31)^($B31-$B$6)</f>
        <v>11904777.156660438</v>
      </c>
      <c r="BE31" s="21">
        <f>'Relocation Components'!BE31*(1+$A31)^($B31-$B$6)</f>
        <v>3350519.7564621624</v>
      </c>
      <c r="BF31" s="21">
        <f>'Relocation Components'!BF31*(1+$A31)^($B31-$B$6)</f>
        <v>0</v>
      </c>
      <c r="BG31" s="21">
        <f t="shared" si="5"/>
        <v>5027621116.7336855</v>
      </c>
      <c r="BI31" s="16">
        <f t="shared" si="6"/>
        <v>2599931482.0488238</v>
      </c>
      <c r="BJ31" s="16">
        <f t="shared" si="7"/>
        <v>815043124.35243607</v>
      </c>
      <c r="BK31" s="16">
        <f t="shared" si="8"/>
        <v>2507185.1867769836</v>
      </c>
      <c r="BL31" s="16">
        <f t="shared" si="9"/>
        <v>4008238453.8441777</v>
      </c>
      <c r="BM31" s="16">
        <f t="shared" si="10"/>
        <v>970116704.51282287</v>
      </c>
      <c r="BN31" s="16">
        <f t="shared" si="11"/>
        <v>4819700.8531570937</v>
      </c>
      <c r="BO31" s="16">
        <f t="shared" si="12"/>
        <v>6764109509.3054647</v>
      </c>
      <c r="BP31" s="16">
        <f t="shared" si="13"/>
        <v>1377819815.3729231</v>
      </c>
      <c r="BQ31" s="16">
        <f t="shared" si="14"/>
        <v>3223573.6352351033</v>
      </c>
      <c r="BR31" s="16">
        <f t="shared" si="15"/>
        <v>298375676.43545467</v>
      </c>
      <c r="BS31" s="16">
        <f t="shared" si="16"/>
        <v>79420525.82176812</v>
      </c>
      <c r="BT31" s="16">
        <f t="shared" si="17"/>
        <v>1044121.1853179352</v>
      </c>
      <c r="BU31" s="16">
        <f t="shared" si="18"/>
        <v>396092471.97731113</v>
      </c>
      <c r="BV31" s="16">
        <f t="shared" si="19"/>
        <v>83253653.623225585</v>
      </c>
      <c r="BW31" s="16">
        <f t="shared" si="20"/>
        <v>1015679.864218144</v>
      </c>
      <c r="BX31" s="16">
        <f t="shared" si="21"/>
        <v>48085367.930485852</v>
      </c>
      <c r="BY31" s="16">
        <f t="shared" si="22"/>
        <v>11987973.748925811</v>
      </c>
      <c r="BZ31" s="16">
        <f t="shared" si="23"/>
        <v>655003.75688530586</v>
      </c>
    </row>
    <row r="32" spans="1:78">
      <c r="A32">
        <f t="shared" si="26"/>
        <v>0.02</v>
      </c>
      <c r="B32" s="18">
        <f t="shared" si="24"/>
        <v>2046</v>
      </c>
      <c r="C32" s="21">
        <f>'Relocation Components'!C32*(1+$D$2)^($B32-$B$6)</f>
        <v>80737700.285927474</v>
      </c>
      <c r="D32" s="21">
        <f>'Relocation Components'!D32*(1+$D$2)^($B32-$B$6)</f>
        <v>12615801.423591383</v>
      </c>
      <c r="E32" s="21">
        <f>'Relocation Components'!E32*(1+$D$2)^($B32-$B$6)</f>
        <v>2642236.91744933</v>
      </c>
      <c r="F32" s="21">
        <f>'Relocation Components'!F32*(1+$D$2)^($B32-$B$6)</f>
        <v>786579556.32510698</v>
      </c>
      <c r="G32" s="21">
        <f>'Relocation Components'!G32*(1+$D$2)^($B32-$B$6)</f>
        <v>24692917.664558779</v>
      </c>
      <c r="H32" s="21">
        <f>'Relocation Components'!H32*(1+$D$2)^($B32-$B$6)</f>
        <v>5079301.9170976896</v>
      </c>
      <c r="I32" s="21">
        <f>'Relocation Components'!I32*(1+$D$2)^($B32-$B$6)</f>
        <v>128589338.89216784</v>
      </c>
      <c r="J32" s="21">
        <f>'Relocation Components'!J32*(1+$D$2)^($B32-$B$6)</f>
        <v>8900724.6309565213</v>
      </c>
      <c r="K32" s="21">
        <f>'Relocation Components'!K32*(1+$D$2)^($B32-$B$6)</f>
        <v>3397214.9350104602</v>
      </c>
      <c r="L32" s="21">
        <f>'Relocation Components'!L32*(1+$D$2)^($B32-$B$6)</f>
        <v>80423430.523289859</v>
      </c>
      <c r="M32" s="21">
        <f>'Relocation Components'!M32*(1+$D$2)^($B32-$B$6)</f>
        <v>2997946.4143631919</v>
      </c>
      <c r="N32" s="21">
        <f>'Relocation Components'!N32*(1+$D$2)^($B32-$B$6)</f>
        <v>1100368.1737398284</v>
      </c>
      <c r="O32" s="21">
        <f>'Relocation Components'!O32*(1+$D$2)^($B32-$B$6)</f>
        <v>180179769.16791236</v>
      </c>
      <c r="P32" s="21">
        <f>'Relocation Components'!P32*(1+$D$2)^($B32-$B$6)</f>
        <v>2578236.9198524561</v>
      </c>
      <c r="Q32" s="21">
        <f>'Relocation Components'!Q32*(1+$D$2)^($B32-$B$6)</f>
        <v>1070389.1207774593</v>
      </c>
      <c r="R32" s="21">
        <f>'Relocation Components'!R32*(1+$D$2)^($B32-$B$6)</f>
        <v>10249706.436675778</v>
      </c>
      <c r="S32" s="21">
        <f>'Relocation Components'!S32*(1+$D$2)^($B32-$B$6)</f>
        <v>1256031.3162404727</v>
      </c>
      <c r="T32" s="21">
        <f>'Relocation Components'!T32*(1+$D$2)^($B32-$B$6)</f>
        <v>690288.38137681584</v>
      </c>
      <c r="U32" s="21">
        <f t="shared" si="3"/>
        <v>1333780959.4460945</v>
      </c>
      <c r="V32" s="21">
        <f>'Relocation Components'!V32*(1+$A32)^($B32-$B$6)</f>
        <v>1822209292.5129218</v>
      </c>
      <c r="W32" s="21">
        <f>'Relocation Components'!W32*(1+$A32)^($B32-$B$6)</f>
        <v>579872722.49671674</v>
      </c>
      <c r="X32" s="21">
        <f>'Relocation Components'!X32*(1+$A32)^($B32-$B$6)</f>
        <v>0</v>
      </c>
      <c r="Y32" s="21">
        <f>'Relocation Components'!Y32*(1+$A32)^($B32-$B$6)</f>
        <v>2345937654.5601206</v>
      </c>
      <c r="Z32" s="21">
        <f>'Relocation Components'!Z32*(1+$A32)^($B32-$B$6)</f>
        <v>680871458.87415218</v>
      </c>
      <c r="AA32" s="21">
        <f>'Relocation Components'!AA32*(1+$A32)^($B32-$B$6)</f>
        <v>0</v>
      </c>
      <c r="AB32" s="21">
        <f>'Relocation Components'!AB32*(1+$A32)^($B32-$B$6)</f>
        <v>4795510285.0989618</v>
      </c>
      <c r="AC32" s="21">
        <f>'Relocation Components'!AC32*(1+$A32)^($B32-$B$6)</f>
        <v>988634525.05119348</v>
      </c>
      <c r="AD32" s="21">
        <f>'Relocation Components'!AD32*(1+$A32)^($B32-$B$6)</f>
        <v>0</v>
      </c>
      <c r="AE32" s="21">
        <f>'Relocation Components'!AE32*(1+$A32)^($B32-$B$6)</f>
        <v>157883926.20164832</v>
      </c>
      <c r="AF32" s="21">
        <f>'Relocation Components'!AF32*(1+$A32)^($B32-$B$6)</f>
        <v>54446883.826083057</v>
      </c>
      <c r="AG32" s="21">
        <f>'Relocation Components'!AG32*(1+$A32)^($B32-$B$6)</f>
        <v>0</v>
      </c>
      <c r="AH32" s="21">
        <f>'Relocation Components'!AH32*(1+$A32)^($B32-$B$6)</f>
        <v>160171642.50659195</v>
      </c>
      <c r="AI32" s="21">
        <f>'Relocation Components'!AI32*(1+$A32)^($B32-$B$6)</f>
        <v>57492128.629135862</v>
      </c>
      <c r="AJ32" s="21">
        <f>'Relocation Components'!AJ32*(1+$A32)^($B32-$B$6)</f>
        <v>0</v>
      </c>
      <c r="AK32" s="21">
        <f>'Relocation Components'!AK32*(1+$A32)^($B32-$B$6)</f>
        <v>27354751.219899308</v>
      </c>
      <c r="AL32" s="21">
        <f>'Relocation Components'!AL32*(1+$A32)^($B32-$B$6)</f>
        <v>7698440.6678845566</v>
      </c>
      <c r="AM32" s="21">
        <f>'Relocation Components'!AM32*(1+$A32)^($B32-$B$6)</f>
        <v>0</v>
      </c>
      <c r="AN32" s="21">
        <f t="shared" si="4"/>
        <v>11678083711.645309</v>
      </c>
      <c r="AO32" s="21">
        <f>'Relocation Components'!AO32*(1+$A32)^($B32-$B$6)</f>
        <v>819994181.63081479</v>
      </c>
      <c r="AP32" s="21">
        <f>'Relocation Components'!AP32*(1+$A32)^($B32-$B$6)</f>
        <v>260942725.12352249</v>
      </c>
      <c r="AQ32" s="21">
        <f>'Relocation Components'!AQ32*(1+$A32)^($B32-$B$6)</f>
        <v>0</v>
      </c>
      <c r="AR32" s="21">
        <f>'Relocation Components'!AR32*(1+$A32)^($B32-$B$6)</f>
        <v>1055671944.5520544</v>
      </c>
      <c r="AS32" s="21">
        <f>'Relocation Components'!AS32*(1+$A32)^($B32-$B$6)</f>
        <v>306392156.49336851</v>
      </c>
      <c r="AT32" s="21">
        <f>'Relocation Components'!AT32*(1+$A32)^($B32-$B$6)</f>
        <v>0</v>
      </c>
      <c r="AU32" s="21">
        <f>'Relocation Components'!AU32*(1+$A32)^($B32-$B$6)</f>
        <v>2157979628.2945333</v>
      </c>
      <c r="AV32" s="21">
        <f>'Relocation Components'!AV32*(1+$A32)^($B32-$B$6)</f>
        <v>444885536.27303714</v>
      </c>
      <c r="AW32" s="21">
        <f>'Relocation Components'!AW32*(1+$A32)^($B32-$B$6)</f>
        <v>0</v>
      </c>
      <c r="AX32" s="21">
        <f>'Relocation Components'!AX32*(1+$A32)^($B32-$B$6)</f>
        <v>71047766.790741742</v>
      </c>
      <c r="AY32" s="21">
        <f>'Relocation Components'!AY32*(1+$A32)^($B32-$B$6)</f>
        <v>24501097.721737377</v>
      </c>
      <c r="AZ32" s="21">
        <f>'Relocation Components'!AZ32*(1+$A32)^($B32-$B$6)</f>
        <v>0</v>
      </c>
      <c r="BA32" s="21">
        <f>'Relocation Components'!BA32*(1+$A32)^($B32-$B$6)</f>
        <v>72077239.127966374</v>
      </c>
      <c r="BB32" s="21">
        <f>'Relocation Components'!BB32*(1+$A32)^($B32-$B$6)</f>
        <v>25871457.883111138</v>
      </c>
      <c r="BC32" s="21">
        <f>'Relocation Components'!BC32*(1+$A32)^($B32-$B$6)</f>
        <v>0</v>
      </c>
      <c r="BD32" s="21">
        <f>'Relocation Components'!BD32*(1+$A32)^($B32-$B$6)</f>
        <v>12309638.04895469</v>
      </c>
      <c r="BE32" s="21">
        <f>'Relocation Components'!BE32*(1+$A32)^($B32-$B$6)</f>
        <v>3464298.3005480506</v>
      </c>
      <c r="BF32" s="21">
        <f>'Relocation Components'!BF32*(1+$A32)^($B32-$B$6)</f>
        <v>0</v>
      </c>
      <c r="BG32" s="21">
        <f t="shared" si="5"/>
        <v>5255137670.2403889</v>
      </c>
      <c r="BI32" s="16">
        <f t="shared" si="6"/>
        <v>2722941174.4296641</v>
      </c>
      <c r="BJ32" s="16">
        <f t="shared" si="7"/>
        <v>853431249.04383063</v>
      </c>
      <c r="BK32" s="16">
        <f t="shared" si="8"/>
        <v>2642236.91744933</v>
      </c>
      <c r="BL32" s="16">
        <f t="shared" si="9"/>
        <v>4188189155.4372821</v>
      </c>
      <c r="BM32" s="16">
        <f t="shared" si="10"/>
        <v>1011956533.0320795</v>
      </c>
      <c r="BN32" s="16">
        <f t="shared" si="11"/>
        <v>5079301.9170976896</v>
      </c>
      <c r="BO32" s="16">
        <f t="shared" si="12"/>
        <v>7082079252.2856636</v>
      </c>
      <c r="BP32" s="16">
        <f t="shared" si="13"/>
        <v>1442420785.9551871</v>
      </c>
      <c r="BQ32" s="16">
        <f t="shared" si="14"/>
        <v>3397214.9350104602</v>
      </c>
      <c r="BR32" s="16">
        <f t="shared" si="15"/>
        <v>309355123.51567996</v>
      </c>
      <c r="BS32" s="16">
        <f t="shared" si="16"/>
        <v>81945927.962183625</v>
      </c>
      <c r="BT32" s="16">
        <f t="shared" si="17"/>
        <v>1100368.1737398284</v>
      </c>
      <c r="BU32" s="16">
        <f t="shared" si="18"/>
        <v>412428650.80247068</v>
      </c>
      <c r="BV32" s="16">
        <f t="shared" si="19"/>
        <v>85941823.432099447</v>
      </c>
      <c r="BW32" s="16">
        <f t="shared" si="20"/>
        <v>1070389.1207774593</v>
      </c>
      <c r="BX32" s="16">
        <f t="shared" si="21"/>
        <v>49914095.705529779</v>
      </c>
      <c r="BY32" s="16">
        <f t="shared" si="22"/>
        <v>12418770.28467308</v>
      </c>
      <c r="BZ32" s="16">
        <f t="shared" si="23"/>
        <v>690288.38137681584</v>
      </c>
    </row>
    <row r="33" spans="1:78">
      <c r="A33">
        <f t="shared" si="26"/>
        <v>0.02</v>
      </c>
      <c r="B33" s="18">
        <f t="shared" si="24"/>
        <v>2047</v>
      </c>
      <c r="C33" s="21">
        <f>'Relocation Components'!C33*(1+$D$2)^($B33-$B$6)</f>
        <v>85090039.558740258</v>
      </c>
      <c r="D33" s="21">
        <f>'Relocation Components'!D33*(1+$D$2)^($B33-$B$6)</f>
        <v>13294714.596685924</v>
      </c>
      <c r="E33" s="21">
        <f>'Relocation Components'!E33*(1+$D$2)^($B33-$B$6)</f>
        <v>2784525.8582219682</v>
      </c>
      <c r="F33" s="21">
        <f>'Relocation Components'!F33*(1+$D$2)^($B33-$B$6)</f>
        <v>828915165.39892042</v>
      </c>
      <c r="G33" s="21">
        <f>'Relocation Components'!G33*(1+$D$2)^($B33-$B$6)</f>
        <v>26022298.0603952</v>
      </c>
      <c r="H33" s="21">
        <f>'Relocation Components'!H33*(1+$D$2)^($B33-$B$6)</f>
        <v>5352813.8352994518</v>
      </c>
      <c r="I33" s="21">
        <f>'Relocation Components'!I33*(1+$D$2)^($B33-$B$6)</f>
        <v>135517156.1667431</v>
      </c>
      <c r="J33" s="21">
        <f>'Relocation Components'!J33*(1+$D$2)^($B33-$B$6)</f>
        <v>9379912.9782769773</v>
      </c>
      <c r="K33" s="21">
        <f>'Relocation Components'!K33*(1+$D$2)^($B33-$B$6)</f>
        <v>3580161.4306752649</v>
      </c>
      <c r="L33" s="21">
        <f>'Relocation Components'!L33*(1+$D$2)^($B33-$B$6)</f>
        <v>84748616.923414692</v>
      </c>
      <c r="M33" s="21">
        <f>'Relocation Components'!M33*(1+$D$2)^($B33-$B$6)</f>
        <v>3159248.9660055595</v>
      </c>
      <c r="N33" s="21">
        <f>'Relocation Components'!N33*(1+$D$2)^($B33-$B$6)</f>
        <v>1159629.5580406161</v>
      </c>
      <c r="O33" s="21">
        <f>'Relocation Components'!O33*(1+$D$2)^($B33-$B$6)</f>
        <v>189883210.32865942</v>
      </c>
      <c r="P33" s="21">
        <f>'Relocation Components'!P33*(1+$D$2)^($B33-$B$6)</f>
        <v>2717036.087853279</v>
      </c>
      <c r="Q33" s="21">
        <f>'Relocation Components'!Q33*(1+$D$2)^($B33-$B$6)</f>
        <v>1128030.1033321612</v>
      </c>
      <c r="R33" s="21">
        <f>'Relocation Components'!R33*(1+$D$2)^($B33-$B$6)</f>
        <v>10801986.222694689</v>
      </c>
      <c r="S33" s="21">
        <f>'Relocation Components'!S33*(1+$D$2)^($B33-$B$6)</f>
        <v>1323646.1407461187</v>
      </c>
      <c r="T33" s="21">
        <f>'Relocation Components'!T33*(1+$D$2)^($B33-$B$6)</f>
        <v>727463.95892526361</v>
      </c>
      <c r="U33" s="21">
        <f t="shared" si="3"/>
        <v>1405585656.1736302</v>
      </c>
      <c r="V33" s="21">
        <f>'Relocation Components'!V33*(1+$A33)^($B33-$B$6)</f>
        <v>1909161391.3859692</v>
      </c>
      <c r="W33" s="21">
        <f>'Relocation Components'!W33*(1+$A33)^($B33-$B$6)</f>
        <v>607478080.93795431</v>
      </c>
      <c r="X33" s="21">
        <f>'Relocation Components'!X33*(1+$A33)^($B33-$B$6)</f>
        <v>0</v>
      </c>
      <c r="Y33" s="21">
        <f>'Relocation Components'!Y33*(1+$A33)^($B33-$B$6)</f>
        <v>2447806574.2732019</v>
      </c>
      <c r="Z33" s="21">
        <f>'Relocation Components'!Z33*(1+$A33)^($B33-$B$6)</f>
        <v>710446809.53988361</v>
      </c>
      <c r="AA33" s="21">
        <f>'Relocation Components'!AA33*(1+$A33)^($B33-$B$6)</f>
        <v>0</v>
      </c>
      <c r="AB33" s="21">
        <f>'Relocation Components'!AB33*(1+$A33)^($B33-$B$6)</f>
        <v>5023237362.2953148</v>
      </c>
      <c r="AC33" s="21">
        <f>'Relocation Components'!AC33*(1+$A33)^($B33-$B$6)</f>
        <v>1035544519.5567533</v>
      </c>
      <c r="AD33" s="21">
        <f>'Relocation Components'!AD33*(1+$A33)^($B33-$B$6)</f>
        <v>0</v>
      </c>
      <c r="AE33" s="21">
        <f>'Relocation Components'!AE33*(1+$A33)^($B33-$B$6)</f>
        <v>162761170.35985807</v>
      </c>
      <c r="AF33" s="21">
        <f>'Relocation Components'!AF33*(1+$A33)^($B33-$B$6)</f>
        <v>56130107.769385114</v>
      </c>
      <c r="AG33" s="21">
        <f>'Relocation Components'!AG33*(1+$A33)^($B33-$B$6)</f>
        <v>0</v>
      </c>
      <c r="AH33" s="21">
        <f>'Relocation Components'!AH33*(1+$A33)^($B33-$B$6)</f>
        <v>165229998.87352842</v>
      </c>
      <c r="AI33" s="21">
        <f>'Relocation Components'!AI33*(1+$A33)^($B33-$B$6)</f>
        <v>59306692.385639466</v>
      </c>
      <c r="AJ33" s="21">
        <f>'Relocation Components'!AJ33*(1+$A33)^($B33-$B$6)</f>
        <v>0</v>
      </c>
      <c r="AK33" s="21">
        <f>'Relocation Components'!AK33*(1+$A33)^($B33-$B$6)</f>
        <v>28284602.108456519</v>
      </c>
      <c r="AL33" s="21">
        <f>'Relocation Components'!AL33*(1+$A33)^($B33-$B$6)</f>
        <v>7959747.8303576903</v>
      </c>
      <c r="AM33" s="21">
        <f>'Relocation Components'!AM33*(1+$A33)^($B33-$B$6)</f>
        <v>0</v>
      </c>
      <c r="AN33" s="21">
        <f t="shared" si="4"/>
        <v>12213347057.316299</v>
      </c>
      <c r="AO33" s="21">
        <f>'Relocation Components'!AO33*(1+$A33)^($B33-$B$6)</f>
        <v>859122626.12368619</v>
      </c>
      <c r="AP33" s="21">
        <f>'Relocation Components'!AP33*(1+$A33)^($B33-$B$6)</f>
        <v>273365136.42207944</v>
      </c>
      <c r="AQ33" s="21">
        <f>'Relocation Components'!AQ33*(1+$A33)^($B33-$B$6)</f>
        <v>0</v>
      </c>
      <c r="AR33" s="21">
        <f>'Relocation Components'!AR33*(1+$A33)^($B33-$B$6)</f>
        <v>1101512958.422941</v>
      </c>
      <c r="AS33" s="21">
        <f>'Relocation Components'!AS33*(1+$A33)^($B33-$B$6)</f>
        <v>319701064.29294759</v>
      </c>
      <c r="AT33" s="21">
        <f>'Relocation Components'!AT33*(1+$A33)^($B33-$B$6)</f>
        <v>0</v>
      </c>
      <c r="AU33" s="21">
        <f>'Relocation Components'!AU33*(1+$A33)^($B33-$B$6)</f>
        <v>2260456813.0328913</v>
      </c>
      <c r="AV33" s="21">
        <f>'Relocation Components'!AV33*(1+$A33)^($B33-$B$6)</f>
        <v>465995033.80053896</v>
      </c>
      <c r="AW33" s="21">
        <f>'Relocation Components'!AW33*(1+$A33)^($B33-$B$6)</f>
        <v>0</v>
      </c>
      <c r="AX33" s="21">
        <f>'Relocation Components'!AX33*(1+$A33)^($B33-$B$6)</f>
        <v>73242526.661936134</v>
      </c>
      <c r="AY33" s="21">
        <f>'Relocation Components'!AY33*(1+$A33)^($B33-$B$6)</f>
        <v>25258548.496223301</v>
      </c>
      <c r="AZ33" s="21">
        <f>'Relocation Components'!AZ33*(1+$A33)^($B33-$B$6)</f>
        <v>0</v>
      </c>
      <c r="BA33" s="21">
        <f>'Relocation Components'!BA33*(1+$A33)^($B33-$B$6)</f>
        <v>74353499.493087798</v>
      </c>
      <c r="BB33" s="21">
        <f>'Relocation Components'!BB33*(1+$A33)^($B33-$B$6)</f>
        <v>26688011.573537759</v>
      </c>
      <c r="BC33" s="21">
        <f>'Relocation Components'!BC33*(1+$A33)^($B33-$B$6)</f>
        <v>0</v>
      </c>
      <c r="BD33" s="21">
        <f>'Relocation Components'!BD33*(1+$A33)^($B33-$B$6)</f>
        <v>12728070.948805433</v>
      </c>
      <c r="BE33" s="21">
        <f>'Relocation Components'!BE33*(1+$A33)^($B33-$B$6)</f>
        <v>3581886.5236609611</v>
      </c>
      <c r="BF33" s="21">
        <f>'Relocation Components'!BF33*(1+$A33)^($B33-$B$6)</f>
        <v>0</v>
      </c>
      <c r="BG33" s="21">
        <f t="shared" si="5"/>
        <v>5496006175.7923365</v>
      </c>
      <c r="BI33" s="16">
        <f t="shared" si="6"/>
        <v>2853374057.0683956</v>
      </c>
      <c r="BJ33" s="16">
        <f t="shared" si="7"/>
        <v>894137931.95671964</v>
      </c>
      <c r="BK33" s="16">
        <f t="shared" si="8"/>
        <v>2784525.8582219682</v>
      </c>
      <c r="BL33" s="16">
        <f t="shared" si="9"/>
        <v>4378234698.0950632</v>
      </c>
      <c r="BM33" s="16">
        <f t="shared" si="10"/>
        <v>1056170171.8932264</v>
      </c>
      <c r="BN33" s="16">
        <f t="shared" si="11"/>
        <v>5352813.8352994518</v>
      </c>
      <c r="BO33" s="16">
        <f t="shared" si="12"/>
        <v>7419211331.4949493</v>
      </c>
      <c r="BP33" s="16">
        <f t="shared" si="13"/>
        <v>1510919466.3355691</v>
      </c>
      <c r="BQ33" s="16">
        <f t="shared" si="14"/>
        <v>3580161.4306752649</v>
      </c>
      <c r="BR33" s="16">
        <f t="shared" si="15"/>
        <v>320752313.94520891</v>
      </c>
      <c r="BS33" s="16">
        <f t="shared" si="16"/>
        <v>84547905.231613979</v>
      </c>
      <c r="BT33" s="16">
        <f t="shared" si="17"/>
        <v>1159629.5580406161</v>
      </c>
      <c r="BU33" s="16">
        <f t="shared" si="18"/>
        <v>429466708.69527566</v>
      </c>
      <c r="BV33" s="16">
        <f t="shared" si="19"/>
        <v>88711740.047030509</v>
      </c>
      <c r="BW33" s="16">
        <f t="shared" si="20"/>
        <v>1128030.1033321612</v>
      </c>
      <c r="BX33" s="16">
        <f t="shared" si="21"/>
        <v>51814659.279956639</v>
      </c>
      <c r="BY33" s="16">
        <f t="shared" si="22"/>
        <v>12865280.494764769</v>
      </c>
      <c r="BZ33" s="16">
        <f t="shared" si="23"/>
        <v>727463.95892526361</v>
      </c>
    </row>
    <row r="34" spans="1:78">
      <c r="A34">
        <f t="shared" si="26"/>
        <v>0.02</v>
      </c>
      <c r="B34" s="18">
        <f t="shared" si="24"/>
        <v>2048</v>
      </c>
      <c r="C34" s="21">
        <f>'Relocation Components'!C34*(1+$D$2)^($B34-$B$6)</f>
        <v>89675768.508119494</v>
      </c>
      <c r="D34" s="21">
        <f>'Relocation Components'!D34*(1+$D$2)^($B34-$B$6)</f>
        <v>14009979.583530938</v>
      </c>
      <c r="E34" s="21">
        <f>'Relocation Components'!E34*(1+$D$2)^($B34-$B$6)</f>
        <v>2934438.1007782463</v>
      </c>
      <c r="F34" s="21">
        <f>'Relocation Components'!F34*(1+$D$2)^($B34-$B$6)</f>
        <v>873517886.48930228</v>
      </c>
      <c r="G34" s="21">
        <f>'Relocation Components'!G34*(1+$D$2)^($B34-$B$6)</f>
        <v>27422884.201653861</v>
      </c>
      <c r="H34" s="21">
        <f>'Relocation Components'!H34*(1+$D$2)^($B34-$B$6)</f>
        <v>5640978.6905286452</v>
      </c>
      <c r="I34" s="21">
        <f>'Relocation Components'!I34*(1+$D$2)^($B34-$B$6)</f>
        <v>142816281.82154545</v>
      </c>
      <c r="J34" s="21">
        <f>'Relocation Components'!J34*(1+$D$2)^($B34-$B$6)</f>
        <v>9884768.3487520833</v>
      </c>
      <c r="K34" s="21">
        <f>'Relocation Components'!K34*(1+$D$2)^($B34-$B$6)</f>
        <v>3772909.5385690234</v>
      </c>
      <c r="L34" s="21">
        <f>'Relocation Components'!L34*(1+$D$2)^($B34-$B$6)</f>
        <v>89305263.387243778</v>
      </c>
      <c r="M34" s="21">
        <f>'Relocation Components'!M34*(1+$D$2)^($B34-$B$6)</f>
        <v>3329186.906776255</v>
      </c>
      <c r="N34" s="21">
        <f>'Relocation Components'!N34*(1+$D$2)^($B34-$B$6)</f>
        <v>1222066.1603371326</v>
      </c>
      <c r="O34" s="21">
        <f>'Relocation Components'!O34*(1+$D$2)^($B34-$B$6)</f>
        <v>200106546.18256134</v>
      </c>
      <c r="P34" s="21">
        <f>'Relocation Components'!P34*(1+$D$2)^($B34-$B$6)</f>
        <v>2863269.5803545523</v>
      </c>
      <c r="Q34" s="21">
        <f>'Relocation Components'!Q34*(1+$D$2)^($B34-$B$6)</f>
        <v>1188759.2113403892</v>
      </c>
      <c r="R34" s="21">
        <f>'Relocation Components'!R34*(1+$D$2)^($B34-$B$6)</f>
        <v>11383869.7212238</v>
      </c>
      <c r="S34" s="21">
        <f>'Relocation Components'!S34*(1+$D$2)^($B34-$B$6)</f>
        <v>1394882.3694117276</v>
      </c>
      <c r="T34" s="21">
        <f>'Relocation Components'!T34*(1+$D$2)^($B34-$B$6)</f>
        <v>766631.37327511387</v>
      </c>
      <c r="U34" s="21">
        <f t="shared" si="3"/>
        <v>1481236370.1753039</v>
      </c>
      <c r="V34" s="21">
        <f>'Relocation Components'!V34*(1+$A34)^($B34-$B$6)</f>
        <v>2001423223.5499122</v>
      </c>
      <c r="W34" s="21">
        <f>'Relocation Components'!W34*(1+$A34)^($B34-$B$6)</f>
        <v>636767354.991732</v>
      </c>
      <c r="X34" s="21">
        <f>'Relocation Components'!X34*(1+$A34)^($B34-$B$6)</f>
        <v>0</v>
      </c>
      <c r="Y34" s="21">
        <f>'Relocation Components'!Y34*(1+$A34)^($B34-$B$6)</f>
        <v>2555520529.0068007</v>
      </c>
      <c r="Z34" s="21">
        <f>'Relocation Components'!Z34*(1+$A34)^($B34-$B$6)</f>
        <v>741719354.04281282</v>
      </c>
      <c r="AA34" s="21">
        <f>'Relocation Components'!AA34*(1+$A34)^($B34-$B$6)</f>
        <v>0</v>
      </c>
      <c r="AB34" s="21">
        <f>'Relocation Components'!AB34*(1+$A34)^($B34-$B$6)</f>
        <v>5264832219.5112</v>
      </c>
      <c r="AC34" s="21">
        <f>'Relocation Components'!AC34*(1+$A34)^($B34-$B$6)</f>
        <v>1085310123.0664716</v>
      </c>
      <c r="AD34" s="21">
        <f>'Relocation Components'!AD34*(1+$A34)^($B34-$B$6)</f>
        <v>0</v>
      </c>
      <c r="AE34" s="21">
        <f>'Relocation Components'!AE34*(1+$A34)^($B34-$B$6)</f>
        <v>167778691.68621573</v>
      </c>
      <c r="AF34" s="21">
        <f>'Relocation Components'!AF34*(1+$A34)^($B34-$B$6)</f>
        <v>57861776.724922441</v>
      </c>
      <c r="AG34" s="21">
        <f>'Relocation Components'!AG34*(1+$A34)^($B34-$B$6)</f>
        <v>0</v>
      </c>
      <c r="AH34" s="21">
        <f>'Relocation Components'!AH34*(1+$A34)^($B34-$B$6)</f>
        <v>170435985.83792335</v>
      </c>
      <c r="AI34" s="21">
        <f>'Relocation Components'!AI34*(1+$A34)^($B34-$B$6)</f>
        <v>61174186.483731419</v>
      </c>
      <c r="AJ34" s="21">
        <f>'Relocation Components'!AJ34*(1+$A34)^($B34-$B$6)</f>
        <v>0</v>
      </c>
      <c r="AK34" s="21">
        <f>'Relocation Components'!AK34*(1+$A34)^($B34-$B$6)</f>
        <v>29245585.226003114</v>
      </c>
      <c r="AL34" s="21">
        <f>'Relocation Components'!AL34*(1+$A34)^($B34-$B$6)</f>
        <v>8229793.5587039683</v>
      </c>
      <c r="AM34" s="21">
        <f>'Relocation Components'!AM34*(1+$A34)^($B34-$B$6)</f>
        <v>0</v>
      </c>
      <c r="AN34" s="21">
        <f t="shared" si="4"/>
        <v>12780298823.68643</v>
      </c>
      <c r="AO34" s="21">
        <f>'Relocation Components'!AO34*(1+$A34)^($B34-$B$6)</f>
        <v>900640450.59746051</v>
      </c>
      <c r="AP34" s="21">
        <f>'Relocation Components'!AP34*(1+$A34)^($B34-$B$6)</f>
        <v>286545309.74627942</v>
      </c>
      <c r="AQ34" s="21">
        <f>'Relocation Components'!AQ34*(1+$A34)^($B34-$B$6)</f>
        <v>0</v>
      </c>
      <c r="AR34" s="21">
        <f>'Relocation Components'!AR34*(1+$A34)^($B34-$B$6)</f>
        <v>1149984238.0530603</v>
      </c>
      <c r="AS34" s="21">
        <f>'Relocation Components'!AS34*(1+$A34)^($B34-$B$6)</f>
        <v>333773709.31926578</v>
      </c>
      <c r="AT34" s="21">
        <f>'Relocation Components'!AT34*(1+$A34)^($B34-$B$6)</f>
        <v>0</v>
      </c>
      <c r="AU34" s="21">
        <f>'Relocation Components'!AU34*(1+$A34)^($B34-$B$6)</f>
        <v>2369174498.7800398</v>
      </c>
      <c r="AV34" s="21">
        <f>'Relocation Components'!AV34*(1+$A34)^($B34-$B$6)</f>
        <v>488389555.37991226</v>
      </c>
      <c r="AW34" s="21">
        <f>'Relocation Components'!AW34*(1+$A34)^($B34-$B$6)</f>
        <v>0</v>
      </c>
      <c r="AX34" s="21">
        <f>'Relocation Components'!AX34*(1+$A34)^($B34-$B$6)</f>
        <v>75500411.258797079</v>
      </c>
      <c r="AY34" s="21">
        <f>'Relocation Components'!AY34*(1+$A34)^($B34-$B$6)</f>
        <v>26037799.526215099</v>
      </c>
      <c r="AZ34" s="21">
        <f>'Relocation Components'!AZ34*(1+$A34)^($B34-$B$6)</f>
        <v>0</v>
      </c>
      <c r="BA34" s="21">
        <f>'Relocation Components'!BA34*(1+$A34)^($B34-$B$6)</f>
        <v>76696193.62706551</v>
      </c>
      <c r="BB34" s="21">
        <f>'Relocation Components'!BB34*(1+$A34)^($B34-$B$6)</f>
        <v>27528383.917679138</v>
      </c>
      <c r="BC34" s="21">
        <f>'Relocation Components'!BC34*(1+$A34)^($B34-$B$6)</f>
        <v>0</v>
      </c>
      <c r="BD34" s="21">
        <f>'Relocation Components'!BD34*(1+$A34)^($B34-$B$6)</f>
        <v>13160513.351701403</v>
      </c>
      <c r="BE34" s="21">
        <f>'Relocation Components'!BE34*(1+$A34)^($B34-$B$6)</f>
        <v>3703407.1014167857</v>
      </c>
      <c r="BF34" s="21">
        <f>'Relocation Components'!BF34*(1+$A34)^($B34-$B$6)</f>
        <v>0</v>
      </c>
      <c r="BG34" s="21">
        <f t="shared" si="5"/>
        <v>5751134470.6588926</v>
      </c>
      <c r="BI34" s="16">
        <f t="shared" si="6"/>
        <v>2991739442.6554923</v>
      </c>
      <c r="BJ34" s="16">
        <f t="shared" si="7"/>
        <v>937322644.32154226</v>
      </c>
      <c r="BK34" s="16">
        <f t="shared" si="8"/>
        <v>2934438.1007782463</v>
      </c>
      <c r="BL34" s="16">
        <f t="shared" si="9"/>
        <v>4579022653.5491638</v>
      </c>
      <c r="BM34" s="16">
        <f t="shared" si="10"/>
        <v>1102915947.5637326</v>
      </c>
      <c r="BN34" s="16">
        <f t="shared" si="11"/>
        <v>5640978.6905286452</v>
      </c>
      <c r="BO34" s="16">
        <f t="shared" si="12"/>
        <v>7776823000.1127853</v>
      </c>
      <c r="BP34" s="16">
        <f t="shared" si="13"/>
        <v>1583584446.795136</v>
      </c>
      <c r="BQ34" s="16">
        <f t="shared" si="14"/>
        <v>3772909.5385690234</v>
      </c>
      <c r="BR34" s="16">
        <f t="shared" si="15"/>
        <v>332584366.33225656</v>
      </c>
      <c r="BS34" s="16">
        <f t="shared" si="16"/>
        <v>87228763.157913789</v>
      </c>
      <c r="BT34" s="16">
        <f t="shared" si="17"/>
        <v>1222066.1603371326</v>
      </c>
      <c r="BU34" s="16">
        <f t="shared" si="18"/>
        <v>447238725.64755023</v>
      </c>
      <c r="BV34" s="16">
        <f t="shared" si="19"/>
        <v>91565839.981765106</v>
      </c>
      <c r="BW34" s="16">
        <f t="shared" si="20"/>
        <v>1188759.2113403892</v>
      </c>
      <c r="BX34" s="16">
        <f t="shared" si="21"/>
        <v>53789968.29892832</v>
      </c>
      <c r="BY34" s="16">
        <f t="shared" si="22"/>
        <v>13328083.029532481</v>
      </c>
      <c r="BZ34" s="16">
        <f t="shared" si="23"/>
        <v>766631.37327511387</v>
      </c>
    </row>
    <row r="35" spans="1:78">
      <c r="A35">
        <f t="shared" si="26"/>
        <v>0.02</v>
      </c>
      <c r="B35" s="18">
        <f t="shared" si="24"/>
        <v>2049</v>
      </c>
      <c r="C35" s="21">
        <f>'Relocation Components'!C35*(1+$D$2)^($B35-$B$6)</f>
        <v>94507345.253539845</v>
      </c>
      <c r="D35" s="21">
        <f>'Relocation Components'!D35*(1+$D$2)^($B35-$B$6)</f>
        <v>14763534.282568743</v>
      </c>
      <c r="E35" s="21">
        <f>'Relocation Components'!E35*(1+$D$2)^($B35-$B$6)</f>
        <v>3092380.2529445984</v>
      </c>
      <c r="F35" s="21">
        <f>'Relocation Components'!F35*(1+$D$2)^($B35-$B$6)</f>
        <v>920508591.77522528</v>
      </c>
      <c r="G35" s="21">
        <f>'Relocation Components'!G35*(1+$D$2)^($B35-$B$6)</f>
        <v>28898473.211887408</v>
      </c>
      <c r="H35" s="21">
        <f>'Relocation Components'!H35*(1+$D$2)^($B35-$B$6)</f>
        <v>5944577.9966925113</v>
      </c>
      <c r="I35" s="21">
        <f>'Relocation Components'!I35*(1+$D$2)^($B35-$B$6)</f>
        <v>150506527.15141121</v>
      </c>
      <c r="J35" s="21">
        <f>'Relocation Components'!J35*(1+$D$2)^($B35-$B$6)</f>
        <v>10416659.473829014</v>
      </c>
      <c r="K35" s="21">
        <f>'Relocation Components'!K35*(1+$D$2)^($B35-$B$6)</f>
        <v>3975982.0536754713</v>
      </c>
      <c r="L35" s="21">
        <f>'Relocation Components'!L35*(1+$D$2)^($B35-$B$6)</f>
        <v>94105702.955147251</v>
      </c>
      <c r="M35" s="21">
        <f>'Relocation Components'!M35*(1+$D$2)^($B35-$B$6)</f>
        <v>3508220.5192090077</v>
      </c>
      <c r="N35" s="21">
        <f>'Relocation Components'!N35*(1+$D$2)^($B35-$B$6)</f>
        <v>1287847.3489681999</v>
      </c>
      <c r="O35" s="21">
        <f>'Relocation Components'!O35*(1+$D$2)^($B35-$B$6)</f>
        <v>210877507.59603187</v>
      </c>
      <c r="P35" s="21">
        <f>'Relocation Components'!P35*(1+$D$2)^($B35-$B$6)</f>
        <v>3017333.8318863208</v>
      </c>
      <c r="Q35" s="21">
        <f>'Relocation Components'!Q35*(1+$D$2)^($B35-$B$6)</f>
        <v>1252741.1548911098</v>
      </c>
      <c r="R35" s="21">
        <f>'Relocation Components'!R35*(1+$D$2)^($B35-$B$6)</f>
        <v>11996936.60404909</v>
      </c>
      <c r="S35" s="21">
        <f>'Relocation Components'!S35*(1+$D$2)^($B35-$B$6)</f>
        <v>1469933.1055920329</v>
      </c>
      <c r="T35" s="21">
        <f>'Relocation Components'!T35*(1+$D$2)^($B35-$B$6)</f>
        <v>807896.86916263623</v>
      </c>
      <c r="U35" s="21">
        <f t="shared" si="3"/>
        <v>1560938191.4367115</v>
      </c>
      <c r="V35" s="21">
        <f>'Relocation Components'!V35*(1+$A35)^($B35-$B$6)</f>
        <v>2099363407.1158957</v>
      </c>
      <c r="W35" s="21">
        <f>'Relocation Components'!W35*(1+$A35)^($B35-$B$6)</f>
        <v>667857336.74255145</v>
      </c>
      <c r="X35" s="21">
        <f>'Relocation Components'!X35*(1+$A35)^($B35-$B$6)</f>
        <v>0</v>
      </c>
      <c r="Y35" s="21">
        <f>'Relocation Components'!Y35*(1+$A35)^($B35-$B$6)</f>
        <v>2669474081.2120242</v>
      </c>
      <c r="Z35" s="21">
        <f>'Relocation Components'!Z35*(1+$A35)^($B35-$B$6)</f>
        <v>774803671.79440284</v>
      </c>
      <c r="AA35" s="21">
        <f>'Relocation Components'!AA35*(1+$A35)^($B35-$B$6)</f>
        <v>0</v>
      </c>
      <c r="AB35" s="21">
        <f>'Relocation Components'!AB35*(1+$A35)^($B35-$B$6)</f>
        <v>5521255080.2426243</v>
      </c>
      <c r="AC35" s="21">
        <f>'Relocation Components'!AC35*(1+$A35)^($B35-$B$6)</f>
        <v>1138128997.6630549</v>
      </c>
      <c r="AD35" s="21">
        <f>'Relocation Components'!AD35*(1+$A35)^($B35-$B$6)</f>
        <v>0</v>
      </c>
      <c r="AE35" s="21">
        <f>'Relocation Components'!AE35*(1+$A35)^($B35-$B$6)</f>
        <v>172940317.18922985</v>
      </c>
      <c r="AF35" s="21">
        <f>'Relocation Components'!AF35*(1+$A35)^($B35-$B$6)</f>
        <v>59643213.099767722</v>
      </c>
      <c r="AG35" s="21">
        <f>'Relocation Components'!AG35*(1+$A35)^($B35-$B$6)</f>
        <v>0</v>
      </c>
      <c r="AH35" s="21">
        <f>'Relocation Components'!AH35*(1+$A35)^($B35-$B$6)</f>
        <v>175793672.58112389</v>
      </c>
      <c r="AI35" s="21">
        <f>'Relocation Components'!AI35*(1+$A35)^($B35-$B$6)</f>
        <v>63096069.204428226</v>
      </c>
      <c r="AJ35" s="21">
        <f>'Relocation Components'!AJ35*(1+$A35)^($B35-$B$6)</f>
        <v>0</v>
      </c>
      <c r="AK35" s="21">
        <f>'Relocation Components'!AK35*(1+$A35)^($B35-$B$6)</f>
        <v>30238870.081618924</v>
      </c>
      <c r="AL35" s="21">
        <f>'Relocation Components'!AL35*(1+$A35)^($B35-$B$6)</f>
        <v>8508905.9453559835</v>
      </c>
      <c r="AM35" s="21">
        <f>'Relocation Components'!AM35*(1+$A35)^($B35-$B$6)</f>
        <v>0</v>
      </c>
      <c r="AN35" s="21">
        <f t="shared" si="4"/>
        <v>13381103622.872078</v>
      </c>
      <c r="AO35" s="21">
        <f>'Relocation Components'!AO35*(1+$A35)^($B35-$B$6)</f>
        <v>944713533.20215309</v>
      </c>
      <c r="AP35" s="21">
        <f>'Relocation Components'!AP35*(1+$A35)^($B35-$B$6)</f>
        <v>300535801.53414816</v>
      </c>
      <c r="AQ35" s="21">
        <f>'Relocation Components'!AQ35*(1+$A35)^($B35-$B$6)</f>
        <v>0</v>
      </c>
      <c r="AR35" s="21">
        <f>'Relocation Components'!AR35*(1+$A35)^($B35-$B$6)</f>
        <v>1201263336.5454109</v>
      </c>
      <c r="AS35" s="21">
        <f>'Relocation Components'!AS35*(1+$A35)^($B35-$B$6)</f>
        <v>348661652.30748129</v>
      </c>
      <c r="AT35" s="21">
        <f>'Relocation Components'!AT35*(1+$A35)^($B35-$B$6)</f>
        <v>0</v>
      </c>
      <c r="AU35" s="21">
        <f>'Relocation Components'!AU35*(1+$A35)^($B35-$B$6)</f>
        <v>2484564786.1091814</v>
      </c>
      <c r="AV35" s="21">
        <f>'Relocation Components'!AV35*(1+$A35)^($B35-$B$6)</f>
        <v>512158048.94837469</v>
      </c>
      <c r="AW35" s="21">
        <f>'Relocation Components'!AW35*(1+$A35)^($B35-$B$6)</f>
        <v>0</v>
      </c>
      <c r="AX35" s="21">
        <f>'Relocation Components'!AX35*(1+$A35)^($B35-$B$6)</f>
        <v>77823142.735153422</v>
      </c>
      <c r="AY35" s="21">
        <f>'Relocation Components'!AY35*(1+$A35)^($B35-$B$6)</f>
        <v>26839445.894895479</v>
      </c>
      <c r="AZ35" s="21">
        <f>'Relocation Components'!AZ35*(1+$A35)^($B35-$B$6)</f>
        <v>0</v>
      </c>
      <c r="BA35" s="21">
        <f>'Relocation Components'!BA35*(1+$A35)^($B35-$B$6)</f>
        <v>79107152.661505759</v>
      </c>
      <c r="BB35" s="21">
        <f>'Relocation Components'!BB35*(1+$A35)^($B35-$B$6)</f>
        <v>28393231.141992703</v>
      </c>
      <c r="BC35" s="21">
        <f>'Relocation Components'!BC35*(1+$A35)^($B35-$B$6)</f>
        <v>0</v>
      </c>
      <c r="BD35" s="21">
        <f>'Relocation Components'!BD35*(1+$A35)^($B35-$B$6)</f>
        <v>13607491.536728514</v>
      </c>
      <c r="BE35" s="21">
        <f>'Relocation Components'!BE35*(1+$A35)^($B35-$B$6)</f>
        <v>3829007.6754101929</v>
      </c>
      <c r="BF35" s="21">
        <f>'Relocation Components'!BF35*(1+$A35)^($B35-$B$6)</f>
        <v>0</v>
      </c>
      <c r="BG35" s="21">
        <f t="shared" si="5"/>
        <v>6021496630.2924356</v>
      </c>
      <c r="BI35" s="16">
        <f t="shared" si="6"/>
        <v>3138584285.571589</v>
      </c>
      <c r="BJ35" s="16">
        <f t="shared" si="7"/>
        <v>983156672.55926824</v>
      </c>
      <c r="BK35" s="16">
        <f t="shared" si="8"/>
        <v>3092380.2529445984</v>
      </c>
      <c r="BL35" s="16">
        <f t="shared" si="9"/>
        <v>4791246009.5326605</v>
      </c>
      <c r="BM35" s="16">
        <f t="shared" si="10"/>
        <v>1152363797.3137715</v>
      </c>
      <c r="BN35" s="16">
        <f t="shared" si="11"/>
        <v>5944577.9966925113</v>
      </c>
      <c r="BO35" s="16">
        <f t="shared" si="12"/>
        <v>8156326393.5032167</v>
      </c>
      <c r="BP35" s="16">
        <f t="shared" si="13"/>
        <v>1660703706.0852587</v>
      </c>
      <c r="BQ35" s="16">
        <f t="shared" si="14"/>
        <v>3975982.0536754713</v>
      </c>
      <c r="BR35" s="16">
        <f t="shared" si="15"/>
        <v>344869162.87953055</v>
      </c>
      <c r="BS35" s="16">
        <f t="shared" si="16"/>
        <v>89990879.513872221</v>
      </c>
      <c r="BT35" s="16">
        <f t="shared" si="17"/>
        <v>1287847.3489681999</v>
      </c>
      <c r="BU35" s="16">
        <f t="shared" si="18"/>
        <v>465778332.83866155</v>
      </c>
      <c r="BV35" s="16">
        <f t="shared" si="19"/>
        <v>94506634.17830725</v>
      </c>
      <c r="BW35" s="16">
        <f t="shared" si="20"/>
        <v>1252741.1548911098</v>
      </c>
      <c r="BX35" s="16">
        <f t="shared" si="21"/>
        <v>55843298.222396523</v>
      </c>
      <c r="BY35" s="16">
        <f t="shared" si="22"/>
        <v>13807846.726358209</v>
      </c>
      <c r="BZ35" s="16">
        <f t="shared" si="23"/>
        <v>807896.86916263623</v>
      </c>
    </row>
    <row r="36" spans="1:78">
      <c r="A36">
        <f t="shared" si="26"/>
        <v>0.02</v>
      </c>
      <c r="B36" s="18">
        <f t="shared" si="24"/>
        <v>2050</v>
      </c>
      <c r="C36" s="21">
        <f>'Relocation Components'!C36*(1+$D$2)^($B36-$B$6)</f>
        <v>99597890.252231881</v>
      </c>
      <c r="D36" s="21">
        <f>'Relocation Components'!D36*(1+$D$2)^($B36-$B$6)</f>
        <v>15557419.502551494</v>
      </c>
      <c r="E36" s="21">
        <f>'Relocation Components'!E36*(1+$D$2)^($B36-$B$6)</f>
        <v>3258780.5250756391</v>
      </c>
      <c r="F36" s="21">
        <f>'Relocation Components'!F36*(1+$D$2)^($B36-$B$6)</f>
        <v>970014572.87351632</v>
      </c>
      <c r="G36" s="21">
        <f>'Relocation Components'!G36*(1+$D$2)^($B36-$B$6)</f>
        <v>30453063.912640162</v>
      </c>
      <c r="H36" s="21">
        <f>'Relocation Components'!H36*(1+$D$2)^($B36-$B$6)</f>
        <v>6264434.7867464358</v>
      </c>
      <c r="I36" s="21">
        <f>'Relocation Components'!I36*(1+$D$2)^($B36-$B$6)</f>
        <v>158608756.30970964</v>
      </c>
      <c r="J36" s="21">
        <f>'Relocation Components'!J36*(1+$D$2)^($B36-$B$6)</f>
        <v>10977027.790541742</v>
      </c>
      <c r="K36" s="21">
        <f>'Relocation Components'!K36*(1+$D$2)^($B36-$B$6)</f>
        <v>4189929.5464461385</v>
      </c>
      <c r="L36" s="21">
        <f>'Relocation Components'!L36*(1+$D$2)^($B36-$B$6)</f>
        <v>99162923.321372956</v>
      </c>
      <c r="M36" s="21">
        <f>'Relocation Components'!M36*(1+$D$2)^($B36-$B$6)</f>
        <v>3696834.5256180926</v>
      </c>
      <c r="N36" s="21">
        <f>'Relocation Components'!N36*(1+$D$2)^($B36-$B$6)</f>
        <v>1357151.4910615291</v>
      </c>
      <c r="O36" s="21">
        <f>'Relocation Components'!O36*(1+$D$2)^($B36-$B$6)</f>
        <v>222225298.78539297</v>
      </c>
      <c r="P36" s="21">
        <f>'Relocation Components'!P36*(1+$D$2)^($B36-$B$6)</f>
        <v>3179646.334620377</v>
      </c>
      <c r="Q36" s="21">
        <f>'Relocation Components'!Q36*(1+$D$2)^($B36-$B$6)</f>
        <v>1320149.3947685503</v>
      </c>
      <c r="R36" s="21">
        <f>'Relocation Components'!R36*(1+$D$2)^($B36-$B$6)</f>
        <v>12642850.50085384</v>
      </c>
      <c r="S36" s="21">
        <f>'Relocation Components'!S36*(1+$D$2)^($B36-$B$6)</f>
        <v>1549001.7094668387</v>
      </c>
      <c r="T36" s="21">
        <f>'Relocation Components'!T36*(1+$D$2)^($B36-$B$6)</f>
        <v>851372.33620572276</v>
      </c>
      <c r="U36" s="21">
        <f t="shared" si="3"/>
        <v>1644907103.8988202</v>
      </c>
      <c r="V36" s="21">
        <f>'Relocation Components'!V36*(1+$A36)^($B36-$B$6)</f>
        <v>2203376765.0414596</v>
      </c>
      <c r="W36" s="21">
        <f>'Relocation Components'!W36*(1+$A36)^($B36-$B$6)</f>
        <v>700873111.69409239</v>
      </c>
      <c r="X36" s="21">
        <f>'Relocation Components'!X36*(1+$A36)^($B36-$B$6)</f>
        <v>0</v>
      </c>
      <c r="Y36" s="21">
        <f>'Relocation Components'!Y36*(1+$A36)^($B36-$B$6)</f>
        <v>2790090639.4897428</v>
      </c>
      <c r="Z36" s="21">
        <f>'Relocation Components'!Z36*(1+$A36)^($B36-$B$6)</f>
        <v>809822719.93302119</v>
      </c>
      <c r="AA36" s="21">
        <f>'Relocation Components'!AA36*(1+$A36)^($B36-$B$6)</f>
        <v>0</v>
      </c>
      <c r="AB36" s="21">
        <f>'Relocation Components'!AB36*(1+$A36)^($B36-$B$6)</f>
        <v>5793536535.3354034</v>
      </c>
      <c r="AC36" s="21">
        <f>'Relocation Components'!AC36*(1+$A36)^($B36-$B$6)</f>
        <v>1194213285.8337102</v>
      </c>
      <c r="AD36" s="21">
        <f>'Relocation Components'!AD36*(1+$A36)^($B36-$B$6)</f>
        <v>0</v>
      </c>
      <c r="AE36" s="21">
        <f>'Relocation Components'!AE36*(1+$A36)^($B36-$B$6)</f>
        <v>178249974.18327114</v>
      </c>
      <c r="AF36" s="21">
        <f>'Relocation Components'!AF36*(1+$A36)^($B36-$B$6)</f>
        <v>61475773.97719498</v>
      </c>
      <c r="AG36" s="21">
        <f>'Relocation Components'!AG36*(1+$A36)^($B36-$B$6)</f>
        <v>0</v>
      </c>
      <c r="AH36" s="21">
        <f>'Relocation Components'!AH36*(1+$A36)^($B36-$B$6)</f>
        <v>181307235.74549207</v>
      </c>
      <c r="AI36" s="21">
        <f>'Relocation Components'!AI36*(1+$A36)^($B36-$B$6)</f>
        <v>65073837.325707622</v>
      </c>
      <c r="AJ36" s="21">
        <f>'Relocation Components'!AJ36*(1+$A36)^($B36-$B$6)</f>
        <v>0</v>
      </c>
      <c r="AK36" s="21">
        <f>'Relocation Components'!AK36*(1+$A36)^($B36-$B$6)</f>
        <v>31265501.585351747</v>
      </c>
      <c r="AL36" s="21">
        <f>'Relocation Components'!AL36*(1+$A36)^($B36-$B$6)</f>
        <v>8797377.9764451273</v>
      </c>
      <c r="AM36" s="21">
        <f>'Relocation Components'!AM36*(1+$A36)^($B36-$B$6)</f>
        <v>0</v>
      </c>
      <c r="AN36" s="21">
        <f t="shared" si="4"/>
        <v>14018082758.120893</v>
      </c>
      <c r="AO36" s="21">
        <f>'Relocation Components'!AO36*(1+$A36)^($B36-$B$6)</f>
        <v>991519544.26865697</v>
      </c>
      <c r="AP36" s="21">
        <f>'Relocation Components'!AP36*(1+$A36)^($B36-$B$6)</f>
        <v>315392900.26234162</v>
      </c>
      <c r="AQ36" s="21">
        <f>'Relocation Components'!AQ36*(1+$A36)^($B36-$B$6)</f>
        <v>0</v>
      </c>
      <c r="AR36" s="21">
        <f>'Relocation Components'!AR36*(1+$A36)^($B36-$B$6)</f>
        <v>1255540787.7703843</v>
      </c>
      <c r="AS36" s="21">
        <f>'Relocation Components'!AS36*(1+$A36)^($B36-$B$6)</f>
        <v>364420223.96985954</v>
      </c>
      <c r="AT36" s="21">
        <f>'Relocation Components'!AT36*(1+$A36)^($B36-$B$6)</f>
        <v>0</v>
      </c>
      <c r="AU36" s="21">
        <f>'Relocation Components'!AU36*(1+$A36)^($B36-$B$6)</f>
        <v>2607091440.9009318</v>
      </c>
      <c r="AV36" s="21">
        <f>'Relocation Components'!AV36*(1+$A36)^($B36-$B$6)</f>
        <v>537395978.62516963</v>
      </c>
      <c r="AW36" s="21">
        <f>'Relocation Components'!AW36*(1+$A36)^($B36-$B$6)</f>
        <v>0</v>
      </c>
      <c r="AX36" s="21">
        <f>'Relocation Components'!AX36*(1+$A36)^($B36-$B$6)</f>
        <v>80212488.382472023</v>
      </c>
      <c r="AY36" s="21">
        <f>'Relocation Components'!AY36*(1+$A36)^($B36-$B$6)</f>
        <v>27664098.289737742</v>
      </c>
      <c r="AZ36" s="21">
        <f>'Relocation Components'!AZ36*(1+$A36)^($B36-$B$6)</f>
        <v>0</v>
      </c>
      <c r="BA36" s="21">
        <f>'Relocation Components'!BA36*(1+$A36)^($B36-$B$6)</f>
        <v>81588256.085471421</v>
      </c>
      <c r="BB36" s="21">
        <f>'Relocation Components'!BB36*(1+$A36)^($B36-$B$6)</f>
        <v>29283226.796568431</v>
      </c>
      <c r="BC36" s="21">
        <f>'Relocation Components'!BC36*(1+$A36)^($B36-$B$6)</f>
        <v>0</v>
      </c>
      <c r="BD36" s="21">
        <f>'Relocation Components'!BD36*(1+$A36)^($B36-$B$6)</f>
        <v>14069475.713408288</v>
      </c>
      <c r="BE36" s="21">
        <f>'Relocation Components'!BE36*(1+$A36)^($B36-$B$6)</f>
        <v>3958820.0894003077</v>
      </c>
      <c r="BF36" s="21">
        <f>'Relocation Components'!BF36*(1+$A36)^($B36-$B$6)</f>
        <v>0</v>
      </c>
      <c r="BG36" s="21">
        <f t="shared" si="5"/>
        <v>6308137241.1544027</v>
      </c>
      <c r="BI36" s="16">
        <f t="shared" si="6"/>
        <v>3294494199.5623488</v>
      </c>
      <c r="BJ36" s="16">
        <f t="shared" si="7"/>
        <v>1031823431.4589854</v>
      </c>
      <c r="BK36" s="16">
        <f t="shared" si="8"/>
        <v>3258780.5250756391</v>
      </c>
      <c r="BL36" s="16">
        <f t="shared" si="9"/>
        <v>5015646000.1336432</v>
      </c>
      <c r="BM36" s="16">
        <f t="shared" si="10"/>
        <v>1204696007.8155208</v>
      </c>
      <c r="BN36" s="16">
        <f t="shared" si="11"/>
        <v>6264434.7867464358</v>
      </c>
      <c r="BO36" s="16">
        <f t="shared" si="12"/>
        <v>8559236732.5460453</v>
      </c>
      <c r="BP36" s="16">
        <f t="shared" si="13"/>
        <v>1742586292.2494216</v>
      </c>
      <c r="BQ36" s="16">
        <f t="shared" si="14"/>
        <v>4189929.5464461385</v>
      </c>
      <c r="BR36" s="16">
        <f t="shared" si="15"/>
        <v>357625385.88711607</v>
      </c>
      <c r="BS36" s="16">
        <f t="shared" si="16"/>
        <v>92836706.792550817</v>
      </c>
      <c r="BT36" s="16">
        <f t="shared" si="17"/>
        <v>1357151.4910615291</v>
      </c>
      <c r="BU36" s="16">
        <f t="shared" si="18"/>
        <v>485120790.61635649</v>
      </c>
      <c r="BV36" s="16">
        <f t="shared" si="19"/>
        <v>97536710.456896424</v>
      </c>
      <c r="BW36" s="16">
        <f t="shared" si="20"/>
        <v>1320149.3947685503</v>
      </c>
      <c r="BX36" s="16">
        <f t="shared" si="21"/>
        <v>57977827.799613878</v>
      </c>
      <c r="BY36" s="16">
        <f t="shared" si="22"/>
        <v>14305199.775312275</v>
      </c>
      <c r="BZ36" s="16">
        <f t="shared" si="23"/>
        <v>851372.33620572276</v>
      </c>
    </row>
    <row r="37" spans="1:78">
      <c r="A37">
        <f t="shared" si="26"/>
        <v>0.02</v>
      </c>
      <c r="B37" s="18">
        <f t="shared" si="24"/>
        <v>2051</v>
      </c>
      <c r="C37" s="21">
        <f>'Relocation Components'!C37*(1+$D$2)^($B37-$B$6)</f>
        <v>104668437.13169728</v>
      </c>
      <c r="D37" s="21">
        <f>'Relocation Components'!D37*(1+$D$2)^($B37-$B$6)</f>
        <v>16351634.370205451</v>
      </c>
      <c r="E37" s="21">
        <f>'Relocation Components'!E37*(1+$D$2)^($B37-$B$6)</f>
        <v>3424988.8508361802</v>
      </c>
      <c r="F37" s="21">
        <f>'Relocation Components'!F37*(1+$D$2)^($B37-$B$6)</f>
        <v>1019468669.9741508</v>
      </c>
      <c r="G37" s="21">
        <f>'Relocation Components'!G37*(1+$D$2)^($B37-$B$6)</f>
        <v>32006653.034525819</v>
      </c>
      <c r="H37" s="21">
        <f>'Relocation Components'!H37*(1+$D$2)^($B37-$B$6)</f>
        <v>6584005.4258601684</v>
      </c>
      <c r="I37" s="21">
        <f>'Relocation Components'!I37*(1+$D$2)^($B37-$B$6)</f>
        <v>166696854.54813385</v>
      </c>
      <c r="J37" s="21">
        <f>'Relocation Components'!J37*(1+$D$2)^($B37-$B$6)</f>
        <v>11537023.370719131</v>
      </c>
      <c r="K37" s="21">
        <f>'Relocation Components'!K37*(1+$D$2)^($B37-$B$6)</f>
        <v>4403657.8446688689</v>
      </c>
      <c r="L37" s="21">
        <f>'Relocation Components'!L37*(1+$D$2)^($B37-$B$6)</f>
        <v>104229755.36373334</v>
      </c>
      <c r="M37" s="21">
        <f>'Relocation Components'!M37*(1+$D$2)^($B37-$B$6)</f>
        <v>3885435.7446369156</v>
      </c>
      <c r="N37" s="21">
        <f>'Relocation Components'!N37*(1+$D$2)^($B37-$B$6)</f>
        <v>1426372.3177174879</v>
      </c>
      <c r="O37" s="21">
        <f>'Relocation Components'!O37*(1+$D$2)^($B37-$B$6)</f>
        <v>233517444.78181362</v>
      </c>
      <c r="P37" s="21">
        <f>'Relocation Components'!P37*(1+$D$2)^($B37-$B$6)</f>
        <v>3341993.7198264813</v>
      </c>
      <c r="Q37" s="21">
        <f>'Relocation Components'!Q37*(1+$D$2)^($B37-$B$6)</f>
        <v>1387486.3727590076</v>
      </c>
      <c r="R37" s="21">
        <f>'Relocation Components'!R37*(1+$D$2)^($B37-$B$6)</f>
        <v>13285742.008103741</v>
      </c>
      <c r="S37" s="21">
        <f>'Relocation Components'!S37*(1+$D$2)^($B37-$B$6)</f>
        <v>1628089.9478271715</v>
      </c>
      <c r="T37" s="21">
        <f>'Relocation Components'!T37*(1+$D$2)^($B37-$B$6)</f>
        <v>894800.51162467862</v>
      </c>
      <c r="U37" s="21">
        <f t="shared" si="3"/>
        <v>1728739045.3188403</v>
      </c>
      <c r="V37" s="21">
        <f>'Relocation Components'!V37*(1+$A37)^($B37-$B$6)</f>
        <v>2307322626.5191231</v>
      </c>
      <c r="W37" s="21">
        <f>'Relocation Components'!W37*(1+$A37)^($B37-$B$6)</f>
        <v>734056833.59836006</v>
      </c>
      <c r="X37" s="21">
        <f>'Relocation Components'!X37*(1+$A37)^($B37-$B$6)</f>
        <v>0</v>
      </c>
      <c r="Y37" s="21">
        <f>'Relocation Components'!Y37*(1+$A37)^($B37-$B$6)</f>
        <v>2910112814.0207553</v>
      </c>
      <c r="Z37" s="21">
        <f>'Relocation Components'!Z37*(1+$A37)^($B37-$B$6)</f>
        <v>844685644.25667882</v>
      </c>
      <c r="AA37" s="21">
        <f>'Relocation Components'!AA37*(1+$A37)^($B37-$B$6)</f>
        <v>0</v>
      </c>
      <c r="AB37" s="21">
        <f>'Relocation Components'!AB37*(1+$A37)^($B37-$B$6)</f>
        <v>6066473438.0630112</v>
      </c>
      <c r="AC37" s="21">
        <f>'Relocation Components'!AC37*(1+$A37)^($B37-$B$6)</f>
        <v>1250498606.5517907</v>
      </c>
      <c r="AD37" s="21">
        <f>'Relocation Components'!AD37*(1+$A37)^($B37-$B$6)</f>
        <v>0</v>
      </c>
      <c r="AE37" s="21">
        <f>'Relocation Components'!AE37*(1+$A37)^($B37-$B$6)</f>
        <v>183253082.41150934</v>
      </c>
      <c r="AF37" s="21">
        <f>'Relocation Components'!AF37*(1+$A37)^($B37-$B$6)</f>
        <v>63196516.59555199</v>
      </c>
      <c r="AG37" s="21">
        <f>'Relocation Components'!AG37*(1+$A37)^($B37-$B$6)</f>
        <v>0</v>
      </c>
      <c r="AH37" s="21">
        <f>'Relocation Components'!AH37*(1+$A37)^($B37-$B$6)</f>
        <v>186451407.44683304</v>
      </c>
      <c r="AI37" s="21">
        <f>'Relocation Components'!AI37*(1+$A37)^($B37-$B$6)</f>
        <v>66935718.284037359</v>
      </c>
      <c r="AJ37" s="21">
        <f>'Relocation Components'!AJ37*(1+$A37)^($B37-$B$6)</f>
        <v>0</v>
      </c>
      <c r="AK37" s="21">
        <f>'Relocation Components'!AK37*(1+$A37)^($B37-$B$6)</f>
        <v>32235275.82095312</v>
      </c>
      <c r="AL37" s="21">
        <f>'Relocation Components'!AL37*(1+$A37)^($B37-$B$6)</f>
        <v>9072039.396697849</v>
      </c>
      <c r="AM37" s="21">
        <f>'Relocation Components'!AM37*(1+$A37)^($B37-$B$6)</f>
        <v>0</v>
      </c>
      <c r="AN37" s="21">
        <f t="shared" si="4"/>
        <v>14654294002.9653</v>
      </c>
      <c r="AO37" s="21">
        <f>'Relocation Components'!AO37*(1+$A37)^($B37-$B$6)</f>
        <v>1038295181.9336054</v>
      </c>
      <c r="AP37" s="21">
        <f>'Relocation Components'!AP37*(1+$A37)^($B37-$B$6)</f>
        <v>330325575.11926204</v>
      </c>
      <c r="AQ37" s="21">
        <f>'Relocation Components'!AQ37*(1+$A37)^($B37-$B$6)</f>
        <v>0</v>
      </c>
      <c r="AR37" s="21">
        <f>'Relocation Components'!AR37*(1+$A37)^($B37-$B$6)</f>
        <v>1309550766.30934</v>
      </c>
      <c r="AS37" s="21">
        <f>'Relocation Components'!AS37*(1+$A37)^($B37-$B$6)</f>
        <v>380108539.91550547</v>
      </c>
      <c r="AT37" s="21">
        <f>'Relocation Components'!AT37*(1+$A37)^($B37-$B$6)</f>
        <v>0</v>
      </c>
      <c r="AU37" s="21">
        <f>'Relocation Components'!AU37*(1+$A37)^($B37-$B$6)</f>
        <v>2729913047.128355</v>
      </c>
      <c r="AV37" s="21">
        <f>'Relocation Components'!AV37*(1+$A37)^($B37-$B$6)</f>
        <v>562724372.94830585</v>
      </c>
      <c r="AW37" s="21">
        <f>'Relocation Components'!AW37*(1+$A37)^($B37-$B$6)</f>
        <v>0</v>
      </c>
      <c r="AX37" s="21">
        <f>'Relocation Components'!AX37*(1+$A37)^($B37-$B$6)</f>
        <v>82463887.08517921</v>
      </c>
      <c r="AY37" s="21">
        <f>'Relocation Components'!AY37*(1+$A37)^($B37-$B$6)</f>
        <v>28438432.467998397</v>
      </c>
      <c r="AZ37" s="21">
        <f>'Relocation Components'!AZ37*(1+$A37)^($B37-$B$6)</f>
        <v>0</v>
      </c>
      <c r="BA37" s="21">
        <f>'Relocation Components'!BA37*(1+$A37)^($B37-$B$6)</f>
        <v>83903133.351074874</v>
      </c>
      <c r="BB37" s="21">
        <f>'Relocation Components'!BB37*(1+$A37)^($B37-$B$6)</f>
        <v>30121073.227816813</v>
      </c>
      <c r="BC37" s="21">
        <f>'Relocation Components'!BC37*(1+$A37)^($B37-$B$6)</f>
        <v>0</v>
      </c>
      <c r="BD37" s="21">
        <f>'Relocation Components'!BD37*(1+$A37)^($B37-$B$6)</f>
        <v>14505874.119428905</v>
      </c>
      <c r="BE37" s="21">
        <f>'Relocation Components'!BE37*(1+$A37)^($B37-$B$6)</f>
        <v>4082417.7285140324</v>
      </c>
      <c r="BF37" s="21">
        <f>'Relocation Components'!BF37*(1+$A37)^($B37-$B$6)</f>
        <v>0</v>
      </c>
      <c r="BG37" s="21">
        <f t="shared" si="5"/>
        <v>6594432301.3343859</v>
      </c>
      <c r="BI37" s="16">
        <f t="shared" si="6"/>
        <v>3450286245.5844254</v>
      </c>
      <c r="BJ37" s="16">
        <f t="shared" si="7"/>
        <v>1080734043.0878274</v>
      </c>
      <c r="BK37" s="16">
        <f t="shared" si="8"/>
        <v>3424988.8508361802</v>
      </c>
      <c r="BL37" s="16">
        <f t="shared" si="9"/>
        <v>5239132250.3042459</v>
      </c>
      <c r="BM37" s="16">
        <f t="shared" si="10"/>
        <v>1256800837.2067101</v>
      </c>
      <c r="BN37" s="16">
        <f t="shared" si="11"/>
        <v>6584005.4258601684</v>
      </c>
      <c r="BO37" s="16">
        <f t="shared" si="12"/>
        <v>8963083339.7395</v>
      </c>
      <c r="BP37" s="16">
        <f t="shared" si="13"/>
        <v>1824760002.8708158</v>
      </c>
      <c r="BQ37" s="16">
        <f t="shared" si="14"/>
        <v>4403657.8446688689</v>
      </c>
      <c r="BR37" s="16">
        <f t="shared" si="15"/>
        <v>369946724.8604219</v>
      </c>
      <c r="BS37" s="16">
        <f t="shared" si="16"/>
        <v>95520384.808187306</v>
      </c>
      <c r="BT37" s="16">
        <f t="shared" si="17"/>
        <v>1426372.3177174879</v>
      </c>
      <c r="BU37" s="16">
        <f t="shared" si="18"/>
        <v>503871985.57972157</v>
      </c>
      <c r="BV37" s="16">
        <f t="shared" si="19"/>
        <v>100398785.23168065</v>
      </c>
      <c r="BW37" s="16">
        <f t="shared" si="20"/>
        <v>1387486.3727590076</v>
      </c>
      <c r="BX37" s="16">
        <f t="shared" si="21"/>
        <v>60026891.948485769</v>
      </c>
      <c r="BY37" s="16">
        <f t="shared" si="22"/>
        <v>14782547.073039053</v>
      </c>
      <c r="BZ37" s="16">
        <f t="shared" si="23"/>
        <v>894800.51162467862</v>
      </c>
    </row>
    <row r="38" spans="1:78">
      <c r="A38">
        <f t="shared" si="26"/>
        <v>0.02</v>
      </c>
      <c r="B38" s="18">
        <f t="shared" si="24"/>
        <v>2052</v>
      </c>
      <c r="C38" s="21">
        <f>'Relocation Components'!C38*(1+$D$2)^($B38-$B$6)</f>
        <v>109997043.97347862</v>
      </c>
      <c r="D38" s="21">
        <f>'Relocation Components'!D38*(1+$D$2)^($B38-$B$6)</f>
        <v>17186377.175868418</v>
      </c>
      <c r="E38" s="21">
        <f>'Relocation Components'!E38*(1+$D$2)^($B38-$B$6)</f>
        <v>3599671.0578600843</v>
      </c>
      <c r="F38" s="21">
        <f>'Relocation Components'!F38*(1+$D$2)^($B38-$B$6)</f>
        <v>1071443140.3526646</v>
      </c>
      <c r="G38" s="21">
        <f>'Relocation Components'!G38*(1+$D$2)^($B38-$B$6)</f>
        <v>33639468.408818431</v>
      </c>
      <c r="H38" s="21">
        <f>'Relocation Components'!H38*(1+$D$2)^($B38-$B$6)</f>
        <v>6919872.0419184053</v>
      </c>
      <c r="I38" s="21">
        <f>'Relocation Components'!I38*(1+$D$2)^($B38-$B$6)</f>
        <v>175197240.7196261</v>
      </c>
      <c r="J38" s="21">
        <f>'Relocation Components'!J38*(1+$D$2)^($B38-$B$6)</f>
        <v>12125575.939437898</v>
      </c>
      <c r="K38" s="21">
        <f>'Relocation Components'!K38*(1+$D$2)^($B38-$B$6)</f>
        <v>4628284.148847755</v>
      </c>
      <c r="L38" s="21">
        <f>'Relocation Components'!L38*(1+$D$2)^($B38-$B$6)</f>
        <v>109555363.30202626</v>
      </c>
      <c r="M38" s="21">
        <f>'Relocation Components'!M38*(1+$D$2)^($B38-$B$6)</f>
        <v>4083654.9992435733</v>
      </c>
      <c r="N38" s="21">
        <f>'Relocation Components'!N38*(1+$D$2)^($B38-$B$6)</f>
        <v>1499122.3483113879</v>
      </c>
      <c r="O38" s="21">
        <f>'Relocation Components'!O38*(1+$D$2)^($B38-$B$6)</f>
        <v>245383242.13091269</v>
      </c>
      <c r="P38" s="21">
        <f>'Relocation Components'!P38*(1+$D$2)^($B38-$B$6)</f>
        <v>3512626.7277166434</v>
      </c>
      <c r="Q38" s="21">
        <f>'Relocation Components'!Q38*(1+$D$2)^($B38-$B$6)</f>
        <v>1458256.6750615886</v>
      </c>
      <c r="R38" s="21">
        <f>'Relocation Components'!R38*(1+$D$2)^($B38-$B$6)</f>
        <v>13961315.539826492</v>
      </c>
      <c r="S38" s="21">
        <f>'Relocation Components'!S38*(1+$D$2)^($B38-$B$6)</f>
        <v>1711214.5057498696</v>
      </c>
      <c r="T38" s="21">
        <f>'Relocation Components'!T38*(1+$D$2)^($B38-$B$6)</f>
        <v>940443.07374501519</v>
      </c>
      <c r="U38" s="21">
        <f t="shared" si="3"/>
        <v>1816841913.1211143</v>
      </c>
      <c r="V38" s="21">
        <f>'Relocation Components'!V38*(1+$A38)^($B38-$B$6)</f>
        <v>2417603953.0809994</v>
      </c>
      <c r="W38" s="21">
        <f>'Relocation Components'!W38*(1+$A38)^($B38-$B$6)</f>
        <v>769267023.73286402</v>
      </c>
      <c r="X38" s="21">
        <f>'Relocation Components'!X38*(1+$A38)^($B38-$B$6)</f>
        <v>0</v>
      </c>
      <c r="Y38" s="21">
        <f>'Relocation Components'!Y38*(1+$A38)^($B38-$B$6)</f>
        <v>3037079358.9571023</v>
      </c>
      <c r="Z38" s="21">
        <f>'Relocation Components'!Z38*(1+$A38)^($B38-$B$6)</f>
        <v>881566433.0476383</v>
      </c>
      <c r="AA38" s="21">
        <f>'Relocation Components'!AA38*(1+$A38)^($B38-$B$6)</f>
        <v>0</v>
      </c>
      <c r="AB38" s="21">
        <f>'Relocation Components'!AB38*(1+$A38)^($B38-$B$6)</f>
        <v>6356036347.0022202</v>
      </c>
      <c r="AC38" s="21">
        <f>'Relocation Components'!AC38*(1+$A38)^($B38-$B$6)</f>
        <v>1310213380.6606426</v>
      </c>
      <c r="AD38" s="21">
        <f>'Relocation Components'!AD38*(1+$A38)^($B38-$B$6)</f>
        <v>0</v>
      </c>
      <c r="AE38" s="21">
        <f>'Relocation Components'!AE38*(1+$A38)^($B38-$B$6)</f>
        <v>188387670.43116355</v>
      </c>
      <c r="AF38" s="21">
        <f>'Relocation Components'!AF38*(1+$A38)^($B38-$B$6)</f>
        <v>64962348.35367956</v>
      </c>
      <c r="AG38" s="21">
        <f>'Relocation Components'!AG38*(1+$A38)^($B38-$B$6)</f>
        <v>0</v>
      </c>
      <c r="AH38" s="21">
        <f>'Relocation Components'!AH38*(1+$A38)^($B38-$B$6)</f>
        <v>191730995.33127475</v>
      </c>
      <c r="AI38" s="21">
        <f>'Relocation Components'!AI38*(1+$A38)^($B38-$B$6)</f>
        <v>68847058.643464461</v>
      </c>
      <c r="AJ38" s="21">
        <f>'Relocation Components'!AJ38*(1+$A38)^($B38-$B$6)</f>
        <v>0</v>
      </c>
      <c r="AK38" s="21">
        <f>'Relocation Components'!AK38*(1+$A38)^($B38-$B$6)</f>
        <v>33235074.237457246</v>
      </c>
      <c r="AL38" s="21">
        <f>'Relocation Components'!AL38*(1+$A38)^($B38-$B$6)</f>
        <v>9355256.9518857002</v>
      </c>
      <c r="AM38" s="21">
        <f>'Relocation Components'!AM38*(1+$A38)^($B38-$B$6)</f>
        <v>0</v>
      </c>
      <c r="AN38" s="21">
        <f t="shared" si="4"/>
        <v>15328284900.430391</v>
      </c>
      <c r="AO38" s="21">
        <f>'Relocation Components'!AO38*(1+$A38)^($B38-$B$6)</f>
        <v>1087921778.8864498</v>
      </c>
      <c r="AP38" s="21">
        <f>'Relocation Components'!AP38*(1+$A38)^($B38-$B$6)</f>
        <v>346170160.67978883</v>
      </c>
      <c r="AQ38" s="21">
        <f>'Relocation Components'!AQ38*(1+$A38)^($B38-$B$6)</f>
        <v>0</v>
      </c>
      <c r="AR38" s="21">
        <f>'Relocation Components'!AR38*(1+$A38)^($B38-$B$6)</f>
        <v>1366685711.5306962</v>
      </c>
      <c r="AS38" s="21">
        <f>'Relocation Components'!AS38*(1+$A38)^($B38-$B$6)</f>
        <v>396704894.87143725</v>
      </c>
      <c r="AT38" s="21">
        <f>'Relocation Components'!AT38*(1+$A38)^($B38-$B$6)</f>
        <v>0</v>
      </c>
      <c r="AU38" s="21">
        <f>'Relocation Components'!AU38*(1+$A38)^($B38-$B$6)</f>
        <v>2860216356.1509991</v>
      </c>
      <c r="AV38" s="21">
        <f>'Relocation Components'!AV38*(1+$A38)^($B38-$B$6)</f>
        <v>589596021.29728925</v>
      </c>
      <c r="AW38" s="21">
        <f>'Relocation Components'!AW38*(1+$A38)^($B38-$B$6)</f>
        <v>0</v>
      </c>
      <c r="AX38" s="21">
        <f>'Relocation Components'!AX38*(1+$A38)^($B38-$B$6)</f>
        <v>84774451.694023594</v>
      </c>
      <c r="AY38" s="21">
        <f>'Relocation Components'!AY38*(1+$A38)^($B38-$B$6)</f>
        <v>29233056.759155806</v>
      </c>
      <c r="AZ38" s="21">
        <f>'Relocation Components'!AZ38*(1+$A38)^($B38-$B$6)</f>
        <v>0</v>
      </c>
      <c r="BA38" s="21">
        <f>'Relocation Components'!BA38*(1+$A38)^($B38-$B$6)</f>
        <v>86278947.899073645</v>
      </c>
      <c r="BB38" s="21">
        <f>'Relocation Components'!BB38*(1+$A38)^($B38-$B$6)</f>
        <v>30981176.389559008</v>
      </c>
      <c r="BC38" s="21">
        <f>'Relocation Components'!BC38*(1+$A38)^($B38-$B$6)</f>
        <v>0</v>
      </c>
      <c r="BD38" s="21">
        <f>'Relocation Components'!BD38*(1+$A38)^($B38-$B$6)</f>
        <v>14955783.40685576</v>
      </c>
      <c r="BE38" s="21">
        <f>'Relocation Components'!BE38*(1+$A38)^($B38-$B$6)</f>
        <v>4209865.6283485657</v>
      </c>
      <c r="BF38" s="21">
        <f>'Relocation Components'!BF38*(1+$A38)^($B38-$B$6)</f>
        <v>0</v>
      </c>
      <c r="BG38" s="21">
        <f t="shared" si="5"/>
        <v>6897728205.193676</v>
      </c>
      <c r="BI38" s="16">
        <f t="shared" si="6"/>
        <v>3615522775.940928</v>
      </c>
      <c r="BJ38" s="16">
        <f t="shared" si="7"/>
        <v>1132623561.5885215</v>
      </c>
      <c r="BK38" s="16">
        <f t="shared" si="8"/>
        <v>3599671.0578600843</v>
      </c>
      <c r="BL38" s="16">
        <f t="shared" si="9"/>
        <v>5475208210.8404636</v>
      </c>
      <c r="BM38" s="16">
        <f t="shared" si="10"/>
        <v>1311910796.327894</v>
      </c>
      <c r="BN38" s="16">
        <f t="shared" si="11"/>
        <v>6919872.0419184053</v>
      </c>
      <c r="BO38" s="16">
        <f t="shared" si="12"/>
        <v>9391449943.8728447</v>
      </c>
      <c r="BP38" s="16">
        <f t="shared" si="13"/>
        <v>1911934977.8973699</v>
      </c>
      <c r="BQ38" s="16">
        <f t="shared" si="14"/>
        <v>4628284.148847755</v>
      </c>
      <c r="BR38" s="16">
        <f t="shared" si="15"/>
        <v>382717485.42721343</v>
      </c>
      <c r="BS38" s="16">
        <f t="shared" si="16"/>
        <v>98279060.112078935</v>
      </c>
      <c r="BT38" s="16">
        <f t="shared" si="17"/>
        <v>1499122.3483113879</v>
      </c>
      <c r="BU38" s="16">
        <f t="shared" si="18"/>
        <v>523393185.36126113</v>
      </c>
      <c r="BV38" s="16">
        <f t="shared" si="19"/>
        <v>103340861.76074012</v>
      </c>
      <c r="BW38" s="16">
        <f t="shared" si="20"/>
        <v>1458256.6750615886</v>
      </c>
      <c r="BX38" s="16">
        <f t="shared" si="21"/>
        <v>62152173.184139498</v>
      </c>
      <c r="BY38" s="16">
        <f t="shared" si="22"/>
        <v>15276337.085984137</v>
      </c>
      <c r="BZ38" s="16">
        <f t="shared" si="23"/>
        <v>940443.07374501519</v>
      </c>
    </row>
    <row r="39" spans="1:78">
      <c r="A39">
        <f t="shared" si="26"/>
        <v>0.02</v>
      </c>
      <c r="B39" s="18">
        <f t="shared" si="24"/>
        <v>2053</v>
      </c>
      <c r="C39" s="21">
        <f>'Relocation Components'!C39*(1+$D$2)^($B39-$B$6)</f>
        <v>115596840.40660883</v>
      </c>
      <c r="D39" s="21">
        <f>'Relocation Components'!D39*(1+$D$2)^($B39-$B$6)</f>
        <v>18063715.176172167</v>
      </c>
      <c r="E39" s="21">
        <f>'Relocation Components'!E39*(1+$D$2)^($B39-$B$6)</f>
        <v>3783259.0134592885</v>
      </c>
      <c r="F39" s="21">
        <f>'Relocation Components'!F39*(1+$D$2)^($B39-$B$6)</f>
        <v>1126066386.0940945</v>
      </c>
      <c r="G39" s="21">
        <f>'Relocation Components'!G39*(1+$D$2)^($B39-$B$6)</f>
        <v>35355548.687953986</v>
      </c>
      <c r="H39" s="21">
        <f>'Relocation Components'!H39*(1+$D$2)^($B39-$B$6)</f>
        <v>7272865.3060178161</v>
      </c>
      <c r="I39" s="21">
        <f>'Relocation Components'!I39*(1+$D$2)^($B39-$B$6)</f>
        <v>184130923.37189725</v>
      </c>
      <c r="J39" s="21">
        <f>'Relocation Components'!J39*(1+$D$2)^($B39-$B$6)</f>
        <v>12744141.206601745</v>
      </c>
      <c r="K39" s="21">
        <f>'Relocation Components'!K39*(1+$D$2)^($B39-$B$6)</f>
        <v>4864363.9388328576</v>
      </c>
      <c r="L39" s="21">
        <f>'Relocation Components'!L39*(1+$D$2)^($B39-$B$6)</f>
        <v>115152957.64573917</v>
      </c>
      <c r="M39" s="21">
        <f>'Relocation Components'!M39*(1+$D$2)^($B39-$B$6)</f>
        <v>4291982.5899493052</v>
      </c>
      <c r="N39" s="21">
        <f>'Relocation Components'!N39*(1+$D$2)^($B39-$B$6)</f>
        <v>1575581.4511703844</v>
      </c>
      <c r="O39" s="21">
        <f>'Relocation Components'!O39*(1+$D$2)^($B39-$B$6)</f>
        <v>257851825.6029672</v>
      </c>
      <c r="P39" s="21">
        <f>'Relocation Components'!P39*(1+$D$2)^($B39-$B$6)</f>
        <v>3691968.0520962561</v>
      </c>
      <c r="Q39" s="21">
        <f>'Relocation Components'!Q39*(1+$D$2)^($B39-$B$6)</f>
        <v>1532635.2916625305</v>
      </c>
      <c r="R39" s="21">
        <f>'Relocation Components'!R39*(1+$D$2)^($B39-$B$6)</f>
        <v>14671232.069701258</v>
      </c>
      <c r="S39" s="21">
        <f>'Relocation Components'!S39*(1+$D$2)^($B39-$B$6)</f>
        <v>1798581.2945952697</v>
      </c>
      <c r="T39" s="21">
        <f>'Relocation Components'!T39*(1+$D$2)^($B39-$B$6)</f>
        <v>988412.8907983239</v>
      </c>
      <c r="U39" s="21">
        <f t="shared" si="3"/>
        <v>1909433220.0903182</v>
      </c>
      <c r="V39" s="21">
        <f>'Relocation Components'!V39*(1+$A39)^($B39-$B$6)</f>
        <v>2534652878.9096432</v>
      </c>
      <c r="W39" s="21">
        <f>'Relocation Components'!W39*(1+$A39)^($B39-$B$6)</f>
        <v>806642161.8144027</v>
      </c>
      <c r="X39" s="21">
        <f>'Relocation Components'!X39*(1+$A39)^($B39-$B$6)</f>
        <v>0</v>
      </c>
      <c r="Y39" s="21">
        <f>'Relocation Components'!Y39*(1+$A39)^($B39-$B$6)</f>
        <v>3171454491.8942976</v>
      </c>
      <c r="Z39" s="21">
        <f>'Relocation Components'!Z39*(1+$A39)^($B39-$B$6)</f>
        <v>920600021.22364187</v>
      </c>
      <c r="AA39" s="21">
        <f>'Relocation Components'!AA39*(1+$A39)^($B39-$B$6)</f>
        <v>0</v>
      </c>
      <c r="AB39" s="21">
        <f>'Relocation Components'!AB39*(1+$A39)^($B39-$B$6)</f>
        <v>6663356010.6978483</v>
      </c>
      <c r="AC39" s="21">
        <f>'Relocation Components'!AC39*(1+$A39)^($B39-$B$6)</f>
        <v>1373590902.1903591</v>
      </c>
      <c r="AD39" s="21">
        <f>'Relocation Components'!AD39*(1+$A39)^($B39-$B$6)</f>
        <v>0</v>
      </c>
      <c r="AE39" s="21">
        <f>'Relocation Components'!AE39*(1+$A39)^($B39-$B$6)</f>
        <v>193657049.29963833</v>
      </c>
      <c r="AF39" s="21">
        <f>'Relocation Components'!AF39*(1+$A39)^($B39-$B$6)</f>
        <v>66774401.515013695</v>
      </c>
      <c r="AG39" s="21">
        <f>'Relocation Components'!AG39*(1+$A39)^($B39-$B$6)</f>
        <v>0</v>
      </c>
      <c r="AH39" s="21">
        <f>'Relocation Components'!AH39*(1+$A39)^($B39-$B$6)</f>
        <v>197149401.82164741</v>
      </c>
      <c r="AI39" s="21">
        <f>'Relocation Components'!AI39*(1+$A39)^($B39-$B$6)</f>
        <v>70809112.301603302</v>
      </c>
      <c r="AJ39" s="21">
        <f>'Relocation Components'!AJ39*(1+$A39)^($B39-$B$6)</f>
        <v>0</v>
      </c>
      <c r="AK39" s="21">
        <f>'Relocation Components'!AK39*(1+$A39)^($B39-$B$6)</f>
        <v>34265974.875432432</v>
      </c>
      <c r="AL39" s="21">
        <f>'Relocation Components'!AL39*(1+$A39)^($B39-$B$6)</f>
        <v>9647338.8875864055</v>
      </c>
      <c r="AM39" s="21">
        <f>'Relocation Components'!AM39*(1+$A39)^($B39-$B$6)</f>
        <v>0</v>
      </c>
      <c r="AN39" s="21">
        <f t="shared" si="4"/>
        <v>16042599745.431116</v>
      </c>
      <c r="AO39" s="21">
        <f>'Relocation Components'!AO39*(1+$A39)^($B39-$B$6)</f>
        <v>1140593795.5093396</v>
      </c>
      <c r="AP39" s="21">
        <f>'Relocation Components'!AP39*(1+$A39)^($B39-$B$6)</f>
        <v>362988972.81648123</v>
      </c>
      <c r="AQ39" s="21">
        <f>'Relocation Components'!AQ39*(1+$A39)^($B39-$B$6)</f>
        <v>0</v>
      </c>
      <c r="AR39" s="21">
        <f>'Relocation Components'!AR39*(1+$A39)^($B39-$B$6)</f>
        <v>1427154521.3524339</v>
      </c>
      <c r="AS39" s="21">
        <f>'Relocation Components'!AS39*(1+$A39)^($B39-$B$6)</f>
        <v>414270009.55063885</v>
      </c>
      <c r="AT39" s="21">
        <f>'Relocation Components'!AT39*(1+$A39)^($B39-$B$6)</f>
        <v>0</v>
      </c>
      <c r="AU39" s="21">
        <f>'Relocation Components'!AU39*(1+$A39)^($B39-$B$6)</f>
        <v>2998510204.8140321</v>
      </c>
      <c r="AV39" s="21">
        <f>'Relocation Components'!AV39*(1+$A39)^($B39-$B$6)</f>
        <v>618115905.98566163</v>
      </c>
      <c r="AW39" s="21">
        <f>'Relocation Components'!AW39*(1+$A39)^($B39-$B$6)</f>
        <v>0</v>
      </c>
      <c r="AX39" s="21">
        <f>'Relocation Components'!AX39*(1+$A39)^($B39-$B$6)</f>
        <v>87145672.184837252</v>
      </c>
      <c r="AY39" s="21">
        <f>'Relocation Components'!AY39*(1+$A39)^($B39-$B$6)</f>
        <v>30048480.681756161</v>
      </c>
      <c r="AZ39" s="21">
        <f>'Relocation Components'!AZ39*(1+$A39)^($B39-$B$6)</f>
        <v>0</v>
      </c>
      <c r="BA39" s="21">
        <f>'Relocation Components'!BA39*(1+$A39)^($B39-$B$6)</f>
        <v>88717230.819741338</v>
      </c>
      <c r="BB39" s="21">
        <f>'Relocation Components'!BB39*(1+$A39)^($B39-$B$6)</f>
        <v>31864100.535721485</v>
      </c>
      <c r="BC39" s="21">
        <f>'Relocation Components'!BC39*(1+$A39)^($B39-$B$6)</f>
        <v>0</v>
      </c>
      <c r="BD39" s="21">
        <f>'Relocation Components'!BD39*(1+$A39)^($B39-$B$6)</f>
        <v>15419688.693944594</v>
      </c>
      <c r="BE39" s="21">
        <f>'Relocation Components'!BE39*(1+$A39)^($B39-$B$6)</f>
        <v>4341302.4994138833</v>
      </c>
      <c r="BF39" s="21">
        <f>'Relocation Components'!BF39*(1+$A39)^($B39-$B$6)</f>
        <v>0</v>
      </c>
      <c r="BG39" s="21">
        <f t="shared" si="5"/>
        <v>7219169885.4440022</v>
      </c>
      <c r="BI39" s="16">
        <f t="shared" si="6"/>
        <v>3790843514.8255916</v>
      </c>
      <c r="BJ39" s="16">
        <f t="shared" si="7"/>
        <v>1187694849.8070562</v>
      </c>
      <c r="BK39" s="16">
        <f t="shared" si="8"/>
        <v>3783259.0134592885</v>
      </c>
      <c r="BL39" s="16">
        <f t="shared" si="9"/>
        <v>5724675399.340826</v>
      </c>
      <c r="BM39" s="16">
        <f t="shared" si="10"/>
        <v>1370225579.4622347</v>
      </c>
      <c r="BN39" s="16">
        <f t="shared" si="11"/>
        <v>7272865.3060178161</v>
      </c>
      <c r="BO39" s="16">
        <f t="shared" si="12"/>
        <v>9845997138.8837776</v>
      </c>
      <c r="BP39" s="16">
        <f t="shared" si="13"/>
        <v>2004450949.3826225</v>
      </c>
      <c r="BQ39" s="16">
        <f t="shared" si="14"/>
        <v>4864363.9388328576</v>
      </c>
      <c r="BR39" s="16">
        <f t="shared" si="15"/>
        <v>395955679.13021481</v>
      </c>
      <c r="BS39" s="16">
        <f t="shared" si="16"/>
        <v>101114864.78671917</v>
      </c>
      <c r="BT39" s="16">
        <f t="shared" si="17"/>
        <v>1575581.4511703844</v>
      </c>
      <c r="BU39" s="16">
        <f t="shared" si="18"/>
        <v>543718458.24435592</v>
      </c>
      <c r="BV39" s="16">
        <f t="shared" si="19"/>
        <v>106365180.88942105</v>
      </c>
      <c r="BW39" s="16">
        <f t="shared" si="20"/>
        <v>1532635.2916625305</v>
      </c>
      <c r="BX39" s="16">
        <f t="shared" si="21"/>
        <v>64356895.639078289</v>
      </c>
      <c r="BY39" s="16">
        <f t="shared" si="22"/>
        <v>15787222.681595558</v>
      </c>
      <c r="BZ39" s="16">
        <f t="shared" si="23"/>
        <v>988412.8907983239</v>
      </c>
    </row>
    <row r="40" spans="1:78">
      <c r="A40">
        <f t="shared" si="26"/>
        <v>0.02</v>
      </c>
      <c r="B40" s="18">
        <f t="shared" si="24"/>
        <v>2054</v>
      </c>
      <c r="C40" s="21">
        <f>'Relocation Components'!C40*(1+$D$2)^($B40-$B$6)</f>
        <v>121481623.87311837</v>
      </c>
      <c r="D40" s="21">
        <f>'Relocation Components'!D40*(1+$D$2)^($B40-$B$6)</f>
        <v>18985821.033566624</v>
      </c>
      <c r="E40" s="21">
        <f>'Relocation Components'!E40*(1+$D$2)^($B40-$B$6)</f>
        <v>3976206.5869737631</v>
      </c>
      <c r="F40" s="21">
        <f>'Relocation Components'!F40*(1+$D$2)^($B40-$B$6)</f>
        <v>1183473348.5587857</v>
      </c>
      <c r="G40" s="21">
        <f>'Relocation Components'!G40*(1+$D$2)^($B40-$B$6)</f>
        <v>37159138.323981054</v>
      </c>
      <c r="H40" s="21">
        <f>'Relocation Components'!H40*(1+$D$2)^($B40-$B$6)</f>
        <v>7643858.2164223716</v>
      </c>
      <c r="I40" s="21">
        <f>'Relocation Components'!I40*(1+$D$2)^($B40-$B$6)</f>
        <v>193519981.18759644</v>
      </c>
      <c r="J40" s="21">
        <f>'Relocation Components'!J40*(1+$D$2)^($B40-$B$6)</f>
        <v>13394249.060633382</v>
      </c>
      <c r="K40" s="21">
        <f>'Relocation Components'!K40*(1+$D$2)^($B40-$B$6)</f>
        <v>5112480.9974443512</v>
      </c>
      <c r="L40" s="21">
        <f>'Relocation Components'!L40*(1+$D$2)^($B40-$B$6)</f>
        <v>121036423.01556829</v>
      </c>
      <c r="M40" s="21">
        <f>'Relocation Components'!M40*(1+$D$2)^($B40-$B$6)</f>
        <v>4510933.8022275008</v>
      </c>
      <c r="N40" s="21">
        <f>'Relocation Components'!N40*(1+$D$2)^($B40-$B$6)</f>
        <v>1655938.6584445019</v>
      </c>
      <c r="O40" s="21">
        <f>'Relocation Components'!O40*(1+$D$2)^($B40-$B$6)</f>
        <v>270953809.31689984</v>
      </c>
      <c r="P40" s="21">
        <f>'Relocation Components'!P40*(1+$D$2)^($B40-$B$6)</f>
        <v>3880461.9420945379</v>
      </c>
      <c r="Q40" s="21">
        <f>'Relocation Components'!Q40*(1+$D$2)^($B40-$B$6)</f>
        <v>1610806.1282359124</v>
      </c>
      <c r="R40" s="21">
        <f>'Relocation Components'!R40*(1+$D$2)^($B40-$B$6)</f>
        <v>15417236.963713935</v>
      </c>
      <c r="S40" s="21">
        <f>'Relocation Components'!S40*(1+$D$2)^($B40-$B$6)</f>
        <v>1890406.7260608349</v>
      </c>
      <c r="T40" s="21">
        <f>'Relocation Components'!T40*(1+$D$2)^($B40-$B$6)</f>
        <v>1038828.5818726008</v>
      </c>
      <c r="U40" s="21">
        <f t="shared" si="3"/>
        <v>2006741552.9736397</v>
      </c>
      <c r="V40" s="21">
        <f>'Relocation Components'!V40*(1+$A40)^($B40-$B$6)</f>
        <v>2658931637.5928144</v>
      </c>
      <c r="W40" s="21">
        <f>'Relocation Components'!W40*(1+$A40)^($B40-$B$6)</f>
        <v>846330394.02912569</v>
      </c>
      <c r="X40" s="21">
        <f>'Relocation Components'!X40*(1+$A40)^($B40-$B$6)</f>
        <v>0</v>
      </c>
      <c r="Y40" s="21">
        <f>'Relocation Components'!Y40*(1+$A40)^($B40-$B$6)</f>
        <v>3313735729.568953</v>
      </c>
      <c r="Z40" s="21">
        <f>'Relocation Components'!Z40*(1+$A40)^($B40-$B$6)</f>
        <v>961931026.12930238</v>
      </c>
      <c r="AA40" s="21">
        <f>'Relocation Components'!AA40*(1+$A40)^($B40-$B$6)</f>
        <v>0</v>
      </c>
      <c r="AB40" s="21">
        <f>'Relocation Components'!AB40*(1+$A40)^($B40-$B$6)</f>
        <v>6989648928.3258114</v>
      </c>
      <c r="AC40" s="21">
        <f>'Relocation Components'!AC40*(1+$A40)^($B40-$B$6)</f>
        <v>1440882160.197413</v>
      </c>
      <c r="AD40" s="21">
        <f>'Relocation Components'!AD40*(1+$A40)^($B40-$B$6)</f>
        <v>0</v>
      </c>
      <c r="AE40" s="21">
        <f>'Relocation Components'!AE40*(1+$A40)^($B40-$B$6)</f>
        <v>199064610.98689857</v>
      </c>
      <c r="AF40" s="21">
        <f>'Relocation Components'!AF40*(1+$A40)^($B40-$B$6)</f>
        <v>68633835.937769771</v>
      </c>
      <c r="AG40" s="21">
        <f>'Relocation Components'!AG40*(1+$A40)^($B40-$B$6)</f>
        <v>0</v>
      </c>
      <c r="AH40" s="21">
        <f>'Relocation Components'!AH40*(1+$A40)^($B40-$B$6)</f>
        <v>202710112.14010519</v>
      </c>
      <c r="AI40" s="21">
        <f>'Relocation Components'!AI40*(1+$A40)^($B40-$B$6)</f>
        <v>72823163.933691561</v>
      </c>
      <c r="AJ40" s="21">
        <f>'Relocation Components'!AJ40*(1+$A40)^($B40-$B$6)</f>
        <v>0</v>
      </c>
      <c r="AK40" s="21">
        <f>'Relocation Components'!AK40*(1+$A40)^($B40-$B$6)</f>
        <v>35328724.510509267</v>
      </c>
      <c r="AL40" s="21">
        <f>'Relocation Components'!AL40*(1+$A40)^($B40-$B$6)</f>
        <v>9948500.3887947425</v>
      </c>
      <c r="AM40" s="21">
        <f>'Relocation Components'!AM40*(1+$A40)^($B40-$B$6)</f>
        <v>0</v>
      </c>
      <c r="AN40" s="21">
        <f t="shared" si="4"/>
        <v>16799968823.741186</v>
      </c>
      <c r="AO40" s="21">
        <f>'Relocation Components'!AO40*(1+$A40)^($B40-$B$6)</f>
        <v>1196519236.9167666</v>
      </c>
      <c r="AP40" s="21">
        <f>'Relocation Components'!AP40*(1+$A40)^($B40-$B$6)</f>
        <v>380848677.31310654</v>
      </c>
      <c r="AQ40" s="21">
        <f>'Relocation Components'!AQ40*(1+$A40)^($B40-$B$6)</f>
        <v>0</v>
      </c>
      <c r="AR40" s="21">
        <f>'Relocation Components'!AR40*(1+$A40)^($B40-$B$6)</f>
        <v>1491181078.3060288</v>
      </c>
      <c r="AS40" s="21">
        <f>'Relocation Components'!AS40*(1+$A40)^($B40-$B$6)</f>
        <v>432868961.7581861</v>
      </c>
      <c r="AT40" s="21">
        <f>'Relocation Components'!AT40*(1+$A40)^($B40-$B$6)</f>
        <v>0</v>
      </c>
      <c r="AU40" s="21">
        <f>'Relocation Components'!AU40*(1+$A40)^($B40-$B$6)</f>
        <v>3145342017.7466149</v>
      </c>
      <c r="AV40" s="21">
        <f>'Relocation Components'!AV40*(1+$A40)^($B40-$B$6)</f>
        <v>648396972.08883584</v>
      </c>
      <c r="AW40" s="21">
        <f>'Relocation Components'!AW40*(1+$A40)^($B40-$B$6)</f>
        <v>0</v>
      </c>
      <c r="AX40" s="21">
        <f>'Relocation Components'!AX40*(1+$A40)^($B40-$B$6)</f>
        <v>89579074.944104344</v>
      </c>
      <c r="AY40" s="21">
        <f>'Relocation Components'!AY40*(1+$A40)^($B40-$B$6)</f>
        <v>30885226.171996396</v>
      </c>
      <c r="AZ40" s="21">
        <f>'Relocation Components'!AZ40*(1+$A40)^($B40-$B$6)</f>
        <v>0</v>
      </c>
      <c r="BA40" s="21">
        <f>'Relocation Components'!BA40*(1+$A40)^($B40-$B$6)</f>
        <v>91219550.463047341</v>
      </c>
      <c r="BB40" s="21">
        <f>'Relocation Components'!BB40*(1+$A40)^($B40-$B$6)</f>
        <v>32770423.770161204</v>
      </c>
      <c r="BC40" s="21">
        <f>'Relocation Components'!BC40*(1+$A40)^($B40-$B$6)</f>
        <v>0</v>
      </c>
      <c r="BD40" s="21">
        <f>'Relocation Components'!BD40*(1+$A40)^($B40-$B$6)</f>
        <v>15897926.029729171</v>
      </c>
      <c r="BE40" s="21">
        <f>'Relocation Components'!BE40*(1+$A40)^($B40-$B$6)</f>
        <v>4476825.1749576349</v>
      </c>
      <c r="BF40" s="21">
        <f>'Relocation Components'!BF40*(1+$A40)^($B40-$B$6)</f>
        <v>0</v>
      </c>
      <c r="BG40" s="21">
        <f t="shared" si="5"/>
        <v>7559985970.6835337</v>
      </c>
      <c r="BI40" s="16">
        <f t="shared" si="6"/>
        <v>3976932498.3826995</v>
      </c>
      <c r="BJ40" s="16">
        <f t="shared" si="7"/>
        <v>1246164892.3757989</v>
      </c>
      <c r="BK40" s="16">
        <f t="shared" si="8"/>
        <v>3976206.5869737631</v>
      </c>
      <c r="BL40" s="16">
        <f t="shared" si="9"/>
        <v>5988390156.4337673</v>
      </c>
      <c r="BM40" s="16">
        <f t="shared" si="10"/>
        <v>1431959126.2114694</v>
      </c>
      <c r="BN40" s="16">
        <f t="shared" si="11"/>
        <v>7643858.2164223716</v>
      </c>
      <c r="BO40" s="16">
        <f t="shared" si="12"/>
        <v>10328510927.260023</v>
      </c>
      <c r="BP40" s="16">
        <f t="shared" si="13"/>
        <v>2102673381.3468821</v>
      </c>
      <c r="BQ40" s="16">
        <f t="shared" si="14"/>
        <v>5112480.9974443512</v>
      </c>
      <c r="BR40" s="16">
        <f t="shared" si="15"/>
        <v>409680108.94657123</v>
      </c>
      <c r="BS40" s="16">
        <f t="shared" si="16"/>
        <v>104029995.91199367</v>
      </c>
      <c r="BT40" s="16">
        <f t="shared" si="17"/>
        <v>1655938.6584445019</v>
      </c>
      <c r="BU40" s="16">
        <f t="shared" si="18"/>
        <v>564883471.92005229</v>
      </c>
      <c r="BV40" s="16">
        <f t="shared" si="19"/>
        <v>109474049.64594731</v>
      </c>
      <c r="BW40" s="16">
        <f t="shared" si="20"/>
        <v>1610806.1282359124</v>
      </c>
      <c r="BX40" s="16">
        <f t="shared" si="21"/>
        <v>66643887.503952377</v>
      </c>
      <c r="BY40" s="16">
        <f t="shared" si="22"/>
        <v>16315732.289813213</v>
      </c>
      <c r="BZ40" s="16">
        <f t="shared" si="23"/>
        <v>1038828.5818726008</v>
      </c>
    </row>
    <row r="41" spans="1:78">
      <c r="A41">
        <f t="shared" si="26"/>
        <v>0.02</v>
      </c>
      <c r="B41" s="18">
        <f t="shared" si="24"/>
        <v>2055</v>
      </c>
      <c r="C41" s="21">
        <f>'Relocation Components'!C41*(1+$D$2)^($B41-$B$6)</f>
        <v>127665893.58526237</v>
      </c>
      <c r="D41" s="21">
        <f>'Relocation Components'!D41*(1+$D$2)^($B41-$B$6)</f>
        <v>19954978.188760094</v>
      </c>
      <c r="E41" s="21">
        <f>'Relocation Components'!E41*(1+$D$2)^($B41-$B$6)</f>
        <v>4178990.7703060377</v>
      </c>
      <c r="F41" s="21">
        <f>'Relocation Components'!F41*(1+$D$2)^($B41-$B$6)</f>
        <v>1243805841.3047111</v>
      </c>
      <c r="G41" s="21">
        <f>'Relocation Components'!G41*(1+$D$2)^($B41-$B$6)</f>
        <v>39054698.051890947</v>
      </c>
      <c r="H41" s="21">
        <f>'Relocation Components'!H41*(1+$D$2)^($B41-$B$6)</f>
        <v>8033768.2546023391</v>
      </c>
      <c r="I41" s="21">
        <f>'Relocation Components'!I41*(1+$D$2)^($B41-$B$6)</f>
        <v>203387617.47643584</v>
      </c>
      <c r="J41" s="21">
        <f>'Relocation Components'!J41*(1+$D$2)^($B41-$B$6)</f>
        <v>14077507.34705168</v>
      </c>
      <c r="K41" s="21">
        <f>'Relocation Components'!K41*(1+$D$2)^($B41-$B$6)</f>
        <v>5373248.8520699125</v>
      </c>
      <c r="L41" s="21">
        <f>'Relocation Components'!L41*(1+$D$2)^($B41-$B$6)</f>
        <v>127220352.52826598</v>
      </c>
      <c r="M41" s="21">
        <f>'Relocation Components'!M41*(1+$D$2)^($B41-$B$6)</f>
        <v>4741050.1792586436</v>
      </c>
      <c r="N41" s="21">
        <f>'Relocation Components'!N41*(1+$D$2)^($B41-$B$6)</f>
        <v>1740392.6328181056</v>
      </c>
      <c r="O41" s="21">
        <f>'Relocation Components'!O41*(1+$D$2)^($B41-$B$6)</f>
        <v>284721361.83821839</v>
      </c>
      <c r="P41" s="21">
        <f>'Relocation Components'!P41*(1+$D$2)^($B41-$B$6)</f>
        <v>4078575.3009624081</v>
      </c>
      <c r="Q41" s="21">
        <f>'Relocation Components'!Q41*(1+$D$2)^($B41-$B$6)</f>
        <v>1692962.4602374765</v>
      </c>
      <c r="R41" s="21">
        <f>'Relocation Components'!R41*(1+$D$2)^($B41-$B$6)</f>
        <v>16201164.266953629</v>
      </c>
      <c r="S41" s="21">
        <f>'Relocation Components'!S41*(1+$D$2)^($B41-$B$6)</f>
        <v>1986918.2474364692</v>
      </c>
      <c r="T41" s="21">
        <f>'Relocation Components'!T41*(1+$D$2)^($B41-$B$6)</f>
        <v>1091814.8098273098</v>
      </c>
      <c r="U41" s="21">
        <f t="shared" si="3"/>
        <v>2109007136.0950689</v>
      </c>
      <c r="V41" s="21">
        <f>'Relocation Components'!V41*(1+$A41)^($B41-$B$6)</f>
        <v>2790934833.2782812</v>
      </c>
      <c r="W41" s="21">
        <f>'Relocation Components'!W41*(1+$A41)^($B41-$B$6)</f>
        <v>888490263.43813217</v>
      </c>
      <c r="X41" s="21">
        <f>'Relocation Components'!X41*(1+$A41)^($B41-$B$6)</f>
        <v>0</v>
      </c>
      <c r="Y41" s="21">
        <f>'Relocation Components'!Y41*(1+$A41)^($B41-$B$6)</f>
        <v>3464455052.3820834</v>
      </c>
      <c r="Z41" s="21">
        <f>'Relocation Components'!Z41*(1+$A41)^($B41-$B$6)</f>
        <v>1005714087.0230285</v>
      </c>
      <c r="AA41" s="21">
        <f>'Relocation Components'!AA41*(1+$A41)^($B41-$B$6)</f>
        <v>0</v>
      </c>
      <c r="AB41" s="21">
        <f>'Relocation Components'!AB41*(1+$A41)^($B41-$B$6)</f>
        <v>7336212088.9946423</v>
      </c>
      <c r="AC41" s="21">
        <f>'Relocation Components'!AC41*(1+$A41)^($B41-$B$6)</f>
        <v>1512354755.9608583</v>
      </c>
      <c r="AD41" s="21">
        <f>'Relocation Components'!AD41*(1+$A41)^($B41-$B$6)</f>
        <v>0</v>
      </c>
      <c r="AE41" s="21">
        <f>'Relocation Components'!AE41*(1+$A41)^($B41-$B$6)</f>
        <v>204613830.30879274</v>
      </c>
      <c r="AF41" s="21">
        <f>'Relocation Components'!AF41*(1+$A41)^($B41-$B$6)</f>
        <v>70541839.732626379</v>
      </c>
      <c r="AG41" s="21">
        <f>'Relocation Components'!AG41*(1+$A41)^($B41-$B$6)</f>
        <v>0</v>
      </c>
      <c r="AH41" s="21">
        <f>'Relocation Components'!AH41*(1+$A41)^($B41-$B$6)</f>
        <v>208416696.27650735</v>
      </c>
      <c r="AI41" s="21">
        <f>'Relocation Components'!AI41*(1+$A41)^($B41-$B$6)</f>
        <v>74890529.730245635</v>
      </c>
      <c r="AJ41" s="21">
        <f>'Relocation Components'!AJ41*(1+$A41)^($B41-$B$6)</f>
        <v>0</v>
      </c>
      <c r="AK41" s="21">
        <f>'Relocation Components'!AK41*(1+$A41)^($B41-$B$6)</f>
        <v>36424461.067309417</v>
      </c>
      <c r="AL41" s="21">
        <f>'Relocation Components'!AL41*(1+$A41)^($B41-$B$6)</f>
        <v>10259066.957869204</v>
      </c>
      <c r="AM41" s="21">
        <f>'Relocation Components'!AM41*(1+$A41)^($B41-$B$6)</f>
        <v>0</v>
      </c>
      <c r="AN41" s="21">
        <f t="shared" si="4"/>
        <v>17603307505.150383</v>
      </c>
      <c r="AO41" s="21">
        <f>'Relocation Components'!AO41*(1+$A41)^($B41-$B$6)</f>
        <v>1255920674.9752266</v>
      </c>
      <c r="AP41" s="21">
        <f>'Relocation Components'!AP41*(1+$A41)^($B41-$B$6)</f>
        <v>399820618.54715949</v>
      </c>
      <c r="AQ41" s="21">
        <f>'Relocation Components'!AQ41*(1+$A41)^($B41-$B$6)</f>
        <v>0</v>
      </c>
      <c r="AR41" s="21">
        <f>'Relocation Components'!AR41*(1+$A41)^($B41-$B$6)</f>
        <v>1559004773.5719376</v>
      </c>
      <c r="AS41" s="21">
        <f>'Relocation Components'!AS41*(1+$A41)^($B41-$B$6)</f>
        <v>452571339.16036284</v>
      </c>
      <c r="AT41" s="21">
        <f>'Relocation Components'!AT41*(1+$A41)^($B41-$B$6)</f>
        <v>0</v>
      </c>
      <c r="AU41" s="21">
        <f>'Relocation Components'!AU41*(1+$A41)^($B41-$B$6)</f>
        <v>3301295440.0475888</v>
      </c>
      <c r="AV41" s="21">
        <f>'Relocation Components'!AV41*(1+$A41)^($B41-$B$6)</f>
        <v>680559640.18238628</v>
      </c>
      <c r="AW41" s="21">
        <f>'Relocation Components'!AW41*(1+$A41)^($B41-$B$6)</f>
        <v>0</v>
      </c>
      <c r="AX41" s="21">
        <f>'Relocation Components'!AX41*(1+$A41)^($B41-$B$6)</f>
        <v>92076223.63895674</v>
      </c>
      <c r="AY41" s="21">
        <f>'Relocation Components'!AY41*(1+$A41)^($B41-$B$6)</f>
        <v>31743827.87968187</v>
      </c>
      <c r="AZ41" s="21">
        <f>'Relocation Components'!AZ41*(1+$A41)^($B41-$B$6)</f>
        <v>0</v>
      </c>
      <c r="BA41" s="21">
        <f>'Relocation Components'!BA41*(1+$A41)^($B41-$B$6)</f>
        <v>93787513.324428305</v>
      </c>
      <c r="BB41" s="21">
        <f>'Relocation Components'!BB41*(1+$A41)^($B41-$B$6)</f>
        <v>33700738.378610536</v>
      </c>
      <c r="BC41" s="21">
        <f>'Relocation Components'!BC41*(1+$A41)^($B41-$B$6)</f>
        <v>0</v>
      </c>
      <c r="BD41" s="21">
        <f>'Relocation Components'!BD41*(1+$A41)^($B41-$B$6)</f>
        <v>16391007.480289238</v>
      </c>
      <c r="BE41" s="21">
        <f>'Relocation Components'!BE41*(1+$A41)^($B41-$B$6)</f>
        <v>4616580.1310411422</v>
      </c>
      <c r="BF41" s="21">
        <f>'Relocation Components'!BF41*(1+$A41)^($B41-$B$6)</f>
        <v>0</v>
      </c>
      <c r="BG41" s="21">
        <f t="shared" si="5"/>
        <v>7921488377.3176699</v>
      </c>
      <c r="BI41" s="16">
        <f t="shared" si="6"/>
        <v>4174521401.8387699</v>
      </c>
      <c r="BJ41" s="16">
        <f t="shared" si="7"/>
        <v>1308265860.1740518</v>
      </c>
      <c r="BK41" s="16">
        <f t="shared" si="8"/>
        <v>4178990.7703060377</v>
      </c>
      <c r="BL41" s="16">
        <f t="shared" si="9"/>
        <v>6267265667.2587328</v>
      </c>
      <c r="BM41" s="16">
        <f t="shared" si="10"/>
        <v>1497340124.2352822</v>
      </c>
      <c r="BN41" s="16">
        <f t="shared" si="11"/>
        <v>8033768.2546023391</v>
      </c>
      <c r="BO41" s="16">
        <f t="shared" si="12"/>
        <v>10840895146.518667</v>
      </c>
      <c r="BP41" s="16">
        <f t="shared" si="13"/>
        <v>2206991903.4902964</v>
      </c>
      <c r="BQ41" s="16">
        <f t="shared" si="14"/>
        <v>5373248.8520699125</v>
      </c>
      <c r="BR41" s="16">
        <f t="shared" si="15"/>
        <v>423910406.47601545</v>
      </c>
      <c r="BS41" s="16">
        <f t="shared" si="16"/>
        <v>107026717.79156689</v>
      </c>
      <c r="BT41" s="16">
        <f t="shared" si="17"/>
        <v>1740392.6328181056</v>
      </c>
      <c r="BU41" s="16">
        <f t="shared" si="18"/>
        <v>586925571.43915403</v>
      </c>
      <c r="BV41" s="16">
        <f t="shared" si="19"/>
        <v>112669843.40981857</v>
      </c>
      <c r="BW41" s="16">
        <f t="shared" si="20"/>
        <v>1692962.4602374765</v>
      </c>
      <c r="BX41" s="16">
        <f t="shared" si="21"/>
        <v>69016632.814552277</v>
      </c>
      <c r="BY41" s="16">
        <f t="shared" si="22"/>
        <v>16862565.336346813</v>
      </c>
      <c r="BZ41" s="16">
        <f t="shared" si="23"/>
        <v>1091814.8098273098</v>
      </c>
    </row>
    <row r="42" spans="1:78">
      <c r="A42">
        <f t="shared" si="26"/>
        <v>0.02</v>
      </c>
      <c r="B42" s="18">
        <f t="shared" si="24"/>
        <v>2056</v>
      </c>
      <c r="C42" s="21">
        <f>'Relocation Components'!C42*(1+$D$2)^($B42-$B$6)</f>
        <v>134164886.20893793</v>
      </c>
      <c r="D42" s="21">
        <f>'Relocation Components'!D42*(1+$D$2)^($B42-$B$6)</f>
        <v>20973586.506888993</v>
      </c>
      <c r="E42" s="21">
        <f>'Relocation Components'!E42*(1+$D$2)^($B42-$B$6)</f>
        <v>4392112.8555041039</v>
      </c>
      <c r="F42" s="21">
        <f>'Relocation Components'!F42*(1+$D$2)^($B42-$B$6)</f>
        <v>1307212899.9538317</v>
      </c>
      <c r="G42" s="21">
        <f>'Relocation Components'!G42*(1+$D$2)^($B42-$B$6)</f>
        <v>41046915.906781867</v>
      </c>
      <c r="H42" s="21">
        <f>'Relocation Components'!H42*(1+$D$2)^($B42-$B$6)</f>
        <v>8443559.6510592457</v>
      </c>
      <c r="I42" s="21">
        <f>'Relocation Components'!I42*(1+$D$2)^($B42-$B$6)</f>
        <v>213758217.44119012</v>
      </c>
      <c r="J42" s="21">
        <f>'Relocation Components'!J42*(1+$D$2)^($B42-$B$6)</f>
        <v>14795605.83946022</v>
      </c>
      <c r="K42" s="21">
        <f>'Relocation Components'!K42*(1+$D$2)^($B42-$B$6)</f>
        <v>5647312.2896644184</v>
      </c>
      <c r="L42" s="21">
        <f>'Relocation Components'!L42*(1+$D$2)^($B42-$B$6)</f>
        <v>133720083.9346945</v>
      </c>
      <c r="M42" s="21">
        <f>'Relocation Components'!M42*(1+$D$2)^($B42-$B$6)</f>
        <v>4982900.8594873305</v>
      </c>
      <c r="N42" s="21">
        <f>'Relocation Components'!N42*(1+$D$2)^($B42-$B$6)</f>
        <v>1829152.1579829578</v>
      </c>
      <c r="O42" s="21">
        <f>'Relocation Components'!O42*(1+$D$2)^($B42-$B$6)</f>
        <v>299188285.08837646</v>
      </c>
      <c r="P42" s="21">
        <f>'Relocation Components'!P42*(1+$D$2)^($B42-$B$6)</f>
        <v>4286798.8408618271</v>
      </c>
      <c r="Q42" s="21">
        <f>'Relocation Components'!Q42*(1+$D$2)^($B42-$B$6)</f>
        <v>1779307.4101186066</v>
      </c>
      <c r="R42" s="21">
        <f>'Relocation Components'!R42*(1+$D$2)^($B42-$B$6)</f>
        <v>17024941.208108004</v>
      </c>
      <c r="S42" s="21">
        <f>'Relocation Components'!S42*(1+$D$2)^($B42-$B$6)</f>
        <v>2088354.904134514</v>
      </c>
      <c r="T42" s="21">
        <f>'Relocation Components'!T42*(1+$D$2)^($B42-$B$6)</f>
        <v>1147502.5891228078</v>
      </c>
      <c r="U42" s="21">
        <f t="shared" si="3"/>
        <v>2216482423.6462054</v>
      </c>
      <c r="V42" s="21">
        <f>'Relocation Components'!V42*(1+$A42)^($B42-$B$6)</f>
        <v>2931192940.6504459</v>
      </c>
      <c r="W42" s="21">
        <f>'Relocation Components'!W42*(1+$A42)^($B42-$B$6)</f>
        <v>933291832.30310249</v>
      </c>
      <c r="X42" s="21">
        <f>'Relocation Components'!X42*(1+$A42)^($B42-$B$6)</f>
        <v>0</v>
      </c>
      <c r="Y42" s="21">
        <f>'Relocation Components'!Y42*(1+$A42)^($B42-$B$6)</f>
        <v>3624181736.1397209</v>
      </c>
      <c r="Z42" s="21">
        <f>'Relocation Components'!Z42*(1+$A42)^($B42-$B$6)</f>
        <v>1052114688.6190283</v>
      </c>
      <c r="AA42" s="21">
        <f>'Relocation Components'!AA42*(1+$A42)^($B42-$B$6)</f>
        <v>0</v>
      </c>
      <c r="AB42" s="21">
        <f>'Relocation Components'!AB42*(1+$A42)^($B42-$B$6)</f>
        <v>7704438228.2217779</v>
      </c>
      <c r="AC42" s="21">
        <f>'Relocation Components'!AC42*(1+$A42)^($B42-$B$6)</f>
        <v>1588296049.7240787</v>
      </c>
      <c r="AD42" s="21">
        <f>'Relocation Components'!AD42*(1+$A42)^($B42-$B$6)</f>
        <v>0</v>
      </c>
      <c r="AE42" s="21">
        <f>'Relocation Components'!AE42*(1+$A42)^($B42-$B$6)</f>
        <v>210308266.90576854</v>
      </c>
      <c r="AF42" s="21">
        <f>'Relocation Components'!AF42*(1+$A42)^($B42-$B$6)</f>
        <v>72499629.935814321</v>
      </c>
      <c r="AG42" s="21">
        <f>'Relocation Components'!AG42*(1+$A42)^($B42-$B$6)</f>
        <v>0</v>
      </c>
      <c r="AH42" s="21">
        <f>'Relocation Components'!AH42*(1+$A42)^($B42-$B$6)</f>
        <v>214272811.00276306</v>
      </c>
      <c r="AI42" s="21">
        <f>'Relocation Components'!AI42*(1+$A42)^($B42-$B$6)</f>
        <v>77012558.152073324</v>
      </c>
      <c r="AJ42" s="21">
        <f>'Relocation Components'!AJ42*(1+$A42)^($B42-$B$6)</f>
        <v>0</v>
      </c>
      <c r="AK42" s="21">
        <f>'Relocation Components'!AK42*(1+$A42)^($B42-$B$6)</f>
        <v>37554171.493912563</v>
      </c>
      <c r="AL42" s="21">
        <f>'Relocation Components'!AL42*(1+$A42)^($B42-$B$6)</f>
        <v>10579321.800380204</v>
      </c>
      <c r="AM42" s="21">
        <f>'Relocation Components'!AM42*(1+$A42)^($B42-$B$6)</f>
        <v>0</v>
      </c>
      <c r="AN42" s="21">
        <f t="shared" si="4"/>
        <v>18455742234.948864</v>
      </c>
      <c r="AO42" s="21">
        <f>'Relocation Components'!AO42*(1+$A42)^($B42-$B$6)</f>
        <v>1319036823.2927005</v>
      </c>
      <c r="AP42" s="21">
        <f>'Relocation Components'!AP42*(1+$A42)^($B42-$B$6)</f>
        <v>419981324.53639615</v>
      </c>
      <c r="AQ42" s="21">
        <f>'Relocation Components'!AQ42*(1+$A42)^($B42-$B$6)</f>
        <v>0</v>
      </c>
      <c r="AR42" s="21">
        <f>'Relocation Components'!AR42*(1+$A42)^($B42-$B$6)</f>
        <v>1630881781.2628746</v>
      </c>
      <c r="AS42" s="21">
        <f>'Relocation Components'!AS42*(1+$A42)^($B42-$B$6)</f>
        <v>473451609.87856275</v>
      </c>
      <c r="AT42" s="21">
        <f>'Relocation Components'!AT42*(1+$A42)^($B42-$B$6)</f>
        <v>0</v>
      </c>
      <c r="AU42" s="21">
        <f>'Relocation Components'!AU42*(1+$A42)^($B42-$B$6)</f>
        <v>3466997202.6998</v>
      </c>
      <c r="AV42" s="21">
        <f>'Relocation Components'!AV42*(1+$A42)^($B42-$B$6)</f>
        <v>714733222.3758353</v>
      </c>
      <c r="AW42" s="21">
        <f>'Relocation Components'!AW42*(1+$A42)^($B42-$B$6)</f>
        <v>0</v>
      </c>
      <c r="AX42" s="21">
        <f>'Relocation Components'!AX42*(1+$A42)^($B42-$B$6)</f>
        <v>94638720.107595846</v>
      </c>
      <c r="AY42" s="21">
        <f>'Relocation Components'!AY42*(1+$A42)^($B42-$B$6)</f>
        <v>32624833.471116442</v>
      </c>
      <c r="AZ42" s="21">
        <f>'Relocation Components'!AZ42*(1+$A42)^($B42-$B$6)</f>
        <v>0</v>
      </c>
      <c r="BA42" s="21">
        <f>'Relocation Components'!BA42*(1+$A42)^($B42-$B$6)</f>
        <v>96422764.951243386</v>
      </c>
      <c r="BB42" s="21">
        <f>'Relocation Components'!BB42*(1+$A42)^($B42-$B$6)</f>
        <v>34655651.168432996</v>
      </c>
      <c r="BC42" s="21">
        <f>'Relocation Components'!BC42*(1+$A42)^($B42-$B$6)</f>
        <v>0</v>
      </c>
      <c r="BD42" s="21">
        <f>'Relocation Components'!BD42*(1+$A42)^($B42-$B$6)</f>
        <v>16899377.172260653</v>
      </c>
      <c r="BE42" s="21">
        <f>'Relocation Components'!BE42*(1+$A42)^($B42-$B$6)</f>
        <v>4760694.8101710919</v>
      </c>
      <c r="BF42" s="21">
        <f>'Relocation Components'!BF42*(1+$A42)^($B42-$B$6)</f>
        <v>0</v>
      </c>
      <c r="BG42" s="21">
        <f t="shared" si="5"/>
        <v>8305084005.7269888</v>
      </c>
      <c r="BI42" s="16">
        <f t="shared" si="6"/>
        <v>4384394650.1520844</v>
      </c>
      <c r="BJ42" s="16">
        <f t="shared" si="7"/>
        <v>1374246743.3463876</v>
      </c>
      <c r="BK42" s="16">
        <f t="shared" si="8"/>
        <v>4392112.8555041039</v>
      </c>
      <c r="BL42" s="16">
        <f t="shared" si="9"/>
        <v>6562276417.3564272</v>
      </c>
      <c r="BM42" s="16">
        <f t="shared" si="10"/>
        <v>1566613214.4043729</v>
      </c>
      <c r="BN42" s="16">
        <f t="shared" si="11"/>
        <v>8443559.6510592457</v>
      </c>
      <c r="BO42" s="16">
        <f t="shared" si="12"/>
        <v>11385193648.362768</v>
      </c>
      <c r="BP42" s="16">
        <f t="shared" si="13"/>
        <v>2317824877.9393744</v>
      </c>
      <c r="BQ42" s="16">
        <f t="shared" si="14"/>
        <v>5647312.2896644184</v>
      </c>
      <c r="BR42" s="16">
        <f t="shared" si="15"/>
        <v>438667070.94805884</v>
      </c>
      <c r="BS42" s="16">
        <f t="shared" si="16"/>
        <v>110107364.26641808</v>
      </c>
      <c r="BT42" s="16">
        <f t="shared" si="17"/>
        <v>1829152.1579829578</v>
      </c>
      <c r="BU42" s="16">
        <f t="shared" si="18"/>
        <v>609883861.04238296</v>
      </c>
      <c r="BV42" s="16">
        <f t="shared" si="19"/>
        <v>115955008.16136815</v>
      </c>
      <c r="BW42" s="16">
        <f t="shared" si="20"/>
        <v>1779307.4101186066</v>
      </c>
      <c r="BX42" s="16">
        <f t="shared" si="21"/>
        <v>71478489.874281228</v>
      </c>
      <c r="BY42" s="16">
        <f t="shared" si="22"/>
        <v>17428371.51468581</v>
      </c>
      <c r="BZ42" s="16">
        <f t="shared" si="23"/>
        <v>1147502.5891228078</v>
      </c>
    </row>
    <row r="43" spans="1:78">
      <c r="A43">
        <f t="shared" si="26"/>
        <v>0.02</v>
      </c>
      <c r="B43" s="18">
        <f t="shared" si="24"/>
        <v>2057</v>
      </c>
      <c r="C43" s="21">
        <f>'Relocation Components'!C43*(1+$D$2)^($B43-$B$6)</f>
        <v>140994613.36101791</v>
      </c>
      <c r="D43" s="21">
        <f>'Relocation Components'!D43*(1+$D$2)^($B43-$B$6)</f>
        <v>22044168.211358886</v>
      </c>
      <c r="E43" s="21">
        <f>'Relocation Components'!E43*(1+$D$2)^($B43-$B$6)</f>
        <v>4616099.672296213</v>
      </c>
      <c r="F43" s="21">
        <f>'Relocation Components'!F43*(1+$D$2)^($B43-$B$6)</f>
        <v>1373851149.8646028</v>
      </c>
      <c r="G43" s="21">
        <f>'Relocation Components'!G43*(1+$D$2)^($B43-$B$6)</f>
        <v>43140718.802032158</v>
      </c>
      <c r="H43" s="21">
        <f>'Relocation Components'!H43*(1+$D$2)^($B43-$B$6)</f>
        <v>8874245.7665253393</v>
      </c>
      <c r="I43" s="21">
        <f>'Relocation Components'!I43*(1+$D$2)^($B43-$B$6)</f>
        <v>224657408.3587288</v>
      </c>
      <c r="J43" s="21">
        <f>'Relocation Components'!J43*(1+$D$2)^($B43-$B$6)</f>
        <v>15550320.412741989</v>
      </c>
      <c r="K43" s="21">
        <f>'Relocation Components'!K43*(1+$D$2)^($B43-$B$6)</f>
        <v>5935348.9488882003</v>
      </c>
      <c r="L43" s="21">
        <f>'Relocation Components'!L43*(1+$D$2)^($B43-$B$6)</f>
        <v>140551737.60044524</v>
      </c>
      <c r="M43" s="21">
        <f>'Relocation Components'!M43*(1+$D$2)^($B43-$B$6)</f>
        <v>5237083.9822907401</v>
      </c>
      <c r="N43" s="21">
        <f>'Relocation Components'!N43*(1+$D$2)^($B43-$B$6)</f>
        <v>1922436.6540822503</v>
      </c>
      <c r="O43" s="21">
        <f>'Relocation Components'!O43*(1+$D$2)^($B43-$B$6)</f>
        <v>314390097.25895482</v>
      </c>
      <c r="P43" s="21">
        <f>'Relocation Components'!P43*(1+$D$2)^($B43-$B$6)</f>
        <v>4505648.2964987839</v>
      </c>
      <c r="Q43" s="21">
        <f>'Relocation Components'!Q43*(1+$D$2)^($B43-$B$6)</f>
        <v>1870054.4488372565</v>
      </c>
      <c r="R43" s="21">
        <f>'Relocation Components'!R43*(1+$D$2)^($B43-$B$6)</f>
        <v>17890592.932710435</v>
      </c>
      <c r="S43" s="21">
        <f>'Relocation Components'!S43*(1+$D$2)^($B43-$B$6)</f>
        <v>2194967.9308837727</v>
      </c>
      <c r="T43" s="21">
        <f>'Relocation Components'!T43*(1+$D$2)^($B43-$B$6)</f>
        <v>1206029.6093232878</v>
      </c>
      <c r="U43" s="21">
        <f t="shared" si="3"/>
        <v>2329432722.1122198</v>
      </c>
      <c r="V43" s="21">
        <f>'Relocation Components'!V43*(1+$A43)^($B43-$B$6)</f>
        <v>3080273346.4226761</v>
      </c>
      <c r="W43" s="21">
        <f>'Relocation Components'!W43*(1+$A43)^($B43-$B$6)</f>
        <v>980917022.54189658</v>
      </c>
      <c r="X43" s="21">
        <f>'Relocation Components'!X43*(1+$A43)^($B43-$B$6)</f>
        <v>0</v>
      </c>
      <c r="Y43" s="21">
        <f>'Relocation Components'!Y43*(1+$A43)^($B43-$B$6)</f>
        <v>3793526239.2750912</v>
      </c>
      <c r="Z43" s="21">
        <f>'Relocation Components'!Z43*(1+$A43)^($B43-$B$6)</f>
        <v>1101310291.1943848</v>
      </c>
      <c r="AA43" s="21">
        <f>'Relocation Components'!AA43*(1+$A43)^($B43-$B$6)</f>
        <v>0</v>
      </c>
      <c r="AB43" s="21">
        <f>'Relocation Components'!AB43*(1+$A43)^($B43-$B$6)</f>
        <v>8095817964.7373047</v>
      </c>
      <c r="AC43" s="21">
        <f>'Relocation Components'!AC43*(1+$A43)^($B43-$B$6)</f>
        <v>1669013603.085227</v>
      </c>
      <c r="AD43" s="21">
        <f>'Relocation Components'!AD43*(1+$A43)^($B43-$B$6)</f>
        <v>0</v>
      </c>
      <c r="AE43" s="21">
        <f>'Relocation Components'!AE43*(1+$A43)^($B43-$B$6)</f>
        <v>216151567.26803252</v>
      </c>
      <c r="AF43" s="21">
        <f>'Relocation Components'!AF43*(1+$A43)^($B43-$B$6)</f>
        <v>74508453.197967201</v>
      </c>
      <c r="AG43" s="21">
        <f>'Relocation Components'!AG43*(1+$A43)^($B43-$B$6)</f>
        <v>0</v>
      </c>
      <c r="AH43" s="21">
        <f>'Relocation Components'!AH43*(1+$A43)^($B43-$B$6)</f>
        <v>220282201.93419695</v>
      </c>
      <c r="AI43" s="21">
        <f>'Relocation Components'!AI43*(1+$A43)^($B43-$B$6)</f>
        <v>79190630.703046679</v>
      </c>
      <c r="AJ43" s="21">
        <f>'Relocation Components'!AJ43*(1+$A43)^($B43-$B$6)</f>
        <v>0</v>
      </c>
      <c r="AK43" s="21">
        <f>'Relocation Components'!AK43*(1+$A43)^($B43-$B$6)</f>
        <v>38718871.051065028</v>
      </c>
      <c r="AL43" s="21">
        <f>'Relocation Components'!AL43*(1+$A43)^($B43-$B$6)</f>
        <v>10909556.299774723</v>
      </c>
      <c r="AM43" s="21">
        <f>'Relocation Components'!AM43*(1+$A43)^($B43-$B$6)</f>
        <v>0</v>
      </c>
      <c r="AN43" s="21">
        <f t="shared" si="4"/>
        <v>19360619747.710659</v>
      </c>
      <c r="AO43" s="21">
        <f>'Relocation Components'!AO43*(1+$A43)^($B43-$B$6)</f>
        <v>1386123005.8902042</v>
      </c>
      <c r="AP43" s="21">
        <f>'Relocation Components'!AP43*(1+$A43)^($B43-$B$6)</f>
        <v>441412660.14385349</v>
      </c>
      <c r="AQ43" s="21">
        <f>'Relocation Components'!AQ43*(1+$A43)^($B43-$B$6)</f>
        <v>0</v>
      </c>
      <c r="AR43" s="21">
        <f>'Relocation Components'!AR43*(1+$A43)^($B43-$B$6)</f>
        <v>1707086807.6737912</v>
      </c>
      <c r="AS43" s="21">
        <f>'Relocation Components'!AS43*(1+$A43)^($B43-$B$6)</f>
        <v>495589631.0374732</v>
      </c>
      <c r="AT43" s="21">
        <f>'Relocation Components'!AT43*(1+$A43)^($B43-$B$6)</f>
        <v>0</v>
      </c>
      <c r="AU43" s="21">
        <f>'Relocation Components'!AU43*(1+$A43)^($B43-$B$6)</f>
        <v>3643118084.1317868</v>
      </c>
      <c r="AV43" s="21">
        <f>'Relocation Components'!AV43*(1+$A43)^($B43-$B$6)</f>
        <v>751056121.38835227</v>
      </c>
      <c r="AW43" s="21">
        <f>'Relocation Components'!AW43*(1+$A43)^($B43-$B$6)</f>
        <v>0</v>
      </c>
      <c r="AX43" s="21">
        <f>'Relocation Components'!AX43*(1+$A43)^($B43-$B$6)</f>
        <v>97268205.270614654</v>
      </c>
      <c r="AY43" s="21">
        <f>'Relocation Components'!AY43*(1+$A43)^($B43-$B$6)</f>
        <v>33528803.939085238</v>
      </c>
      <c r="AZ43" s="21">
        <f>'Relocation Components'!AZ43*(1+$A43)^($B43-$B$6)</f>
        <v>0</v>
      </c>
      <c r="BA43" s="21">
        <f>'Relocation Components'!BA43*(1+$A43)^($B43-$B$6)</f>
        <v>99126990.870388627</v>
      </c>
      <c r="BB43" s="21">
        <f>'Relocation Components'!BB43*(1+$A43)^($B43-$B$6)</f>
        <v>35635783.816371001</v>
      </c>
      <c r="BC43" s="21">
        <f>'Relocation Components'!BC43*(1+$A43)^($B43-$B$6)</f>
        <v>0</v>
      </c>
      <c r="BD43" s="21">
        <f>'Relocation Components'!BD43*(1+$A43)^($B43-$B$6)</f>
        <v>17423491.972979262</v>
      </c>
      <c r="BE43" s="21">
        <f>'Relocation Components'!BE43*(1+$A43)^($B43-$B$6)</f>
        <v>4909300.3348986255</v>
      </c>
      <c r="BF43" s="21">
        <f>'Relocation Components'!BF43*(1+$A43)^($B43-$B$6)</f>
        <v>0</v>
      </c>
      <c r="BG43" s="21">
        <f t="shared" si="5"/>
        <v>8712278886.4697971</v>
      </c>
      <c r="BI43" s="16">
        <f t="shared" si="6"/>
        <v>4607390965.6738987</v>
      </c>
      <c r="BJ43" s="16">
        <f t="shared" si="7"/>
        <v>1444373850.8971088</v>
      </c>
      <c r="BK43" s="16">
        <f t="shared" si="8"/>
        <v>4616099.672296213</v>
      </c>
      <c r="BL43" s="16">
        <f t="shared" si="9"/>
        <v>6874464196.8134851</v>
      </c>
      <c r="BM43" s="16">
        <f t="shared" si="10"/>
        <v>1640040641.0338902</v>
      </c>
      <c r="BN43" s="16">
        <f t="shared" si="11"/>
        <v>8874245.7665253393</v>
      </c>
      <c r="BO43" s="16">
        <f t="shared" si="12"/>
        <v>11963593457.227819</v>
      </c>
      <c r="BP43" s="16">
        <f t="shared" si="13"/>
        <v>2435620044.8863215</v>
      </c>
      <c r="BQ43" s="16">
        <f t="shared" si="14"/>
        <v>5935348.9488882003</v>
      </c>
      <c r="BR43" s="16">
        <f t="shared" si="15"/>
        <v>453971510.13909245</v>
      </c>
      <c r="BS43" s="16">
        <f t="shared" si="16"/>
        <v>113274341.11934319</v>
      </c>
      <c r="BT43" s="16">
        <f t="shared" si="17"/>
        <v>1922436.6540822503</v>
      </c>
      <c r="BU43" s="16">
        <f t="shared" si="18"/>
        <v>633799290.06354046</v>
      </c>
      <c r="BV43" s="16">
        <f t="shared" si="19"/>
        <v>119332062.81591646</v>
      </c>
      <c r="BW43" s="16">
        <f t="shared" si="20"/>
        <v>1870054.4488372565</v>
      </c>
      <c r="BX43" s="16">
        <f t="shared" si="21"/>
        <v>74032955.956754729</v>
      </c>
      <c r="BY43" s="16">
        <f t="shared" si="22"/>
        <v>18013824.565557122</v>
      </c>
      <c r="BZ43" s="16">
        <f t="shared" si="23"/>
        <v>1206029.6093232878</v>
      </c>
    </row>
    <row r="44" spans="1:78">
      <c r="A44">
        <f t="shared" si="26"/>
        <v>0.02</v>
      </c>
      <c r="B44" s="18">
        <f t="shared" si="24"/>
        <v>2058</v>
      </c>
      <c r="C44" s="21">
        <f>'Relocation Components'!C44*(1+$D$2)^($B44-$B$6)</f>
        <v>148171901.01278353</v>
      </c>
      <c r="D44" s="21">
        <f>'Relocation Components'!D44*(1+$D$2)^($B44-$B$6)</f>
        <v>23169374.120008536</v>
      </c>
      <c r="E44" s="21">
        <f>'Relocation Components'!E44*(1+$D$2)^($B44-$B$6)</f>
        <v>4851504.8886287715</v>
      </c>
      <c r="F44" s="21">
        <f>'Relocation Components'!F44*(1+$D$2)^($B44-$B$6)</f>
        <v>1443885192.516566</v>
      </c>
      <c r="G44" s="21">
        <f>'Relocation Components'!G44*(1+$D$2)^($B44-$B$6)</f>
        <v>45341284.697040513</v>
      </c>
      <c r="H44" s="21">
        <f>'Relocation Components'!H44*(1+$D$2)^($B44-$B$6)</f>
        <v>9326891.5944103915</v>
      </c>
      <c r="I44" s="21">
        <f>'Relocation Components'!I44*(1+$D$2)^($B44-$B$6)</f>
        <v>236112122.82441834</v>
      </c>
      <c r="J44" s="21">
        <f>'Relocation Components'!J44*(1+$D$2)^($B44-$B$6)</f>
        <v>16343517.428753281</v>
      </c>
      <c r="K44" s="21">
        <f>'Relocation Components'!K44*(1+$D$2)^($B44-$B$6)</f>
        <v>6238070.9933101982</v>
      </c>
      <c r="L44" s="21">
        <f>'Relocation Components'!L44*(1+$D$2)^($B44-$B$6)</f>
        <v>147732256.42293426</v>
      </c>
      <c r="M44" s="21">
        <f>'Relocation Components'!M44*(1+$D$2)^($B44-$B$6)</f>
        <v>5504228.1652257722</v>
      </c>
      <c r="N44" s="21">
        <f>'Relocation Components'!N44*(1+$D$2)^($B44-$B$6)</f>
        <v>2020476.7193965144</v>
      </c>
      <c r="O44" s="21">
        <f>'Relocation Components'!O44*(1+$D$2)^($B44-$B$6)</f>
        <v>330364119.93387008</v>
      </c>
      <c r="P44" s="21">
        <f>'Relocation Components'!P44*(1+$D$2)^($B44-$B$6)</f>
        <v>4735665.7005972806</v>
      </c>
      <c r="Q44" s="21">
        <f>'Relocation Components'!Q44*(1+$D$2)^($B44-$B$6)</f>
        <v>1965427.9229024744</v>
      </c>
      <c r="R44" s="21">
        <f>'Relocation Components'!R44*(1+$D$2)^($B44-$B$6)</f>
        <v>18800247.476752833</v>
      </c>
      <c r="S44" s="21">
        <f>'Relocation Components'!S44*(1+$D$2)^($B44-$B$6)</f>
        <v>2307021.3730476201</v>
      </c>
      <c r="T44" s="21">
        <f>'Relocation Components'!T44*(1+$D$2)^($B44-$B$6)</f>
        <v>1267540.5750710084</v>
      </c>
      <c r="U44" s="21">
        <f t="shared" si="3"/>
        <v>2448136844.3657179</v>
      </c>
      <c r="V44" s="21">
        <f>'Relocation Components'!V44*(1+$A44)^($B44-$B$6)</f>
        <v>3238783606.5125508</v>
      </c>
      <c r="W44" s="21">
        <f>'Relocation Components'!W44*(1+$A44)^($B44-$B$6)</f>
        <v>1031560662.160787</v>
      </c>
      <c r="X44" s="21">
        <f>'Relocation Components'!X44*(1+$A44)^($B44-$B$6)</f>
        <v>0</v>
      </c>
      <c r="Y44" s="21">
        <f>'Relocation Components'!Y44*(1+$A44)^($B44-$B$6)</f>
        <v>3973140925.0081539</v>
      </c>
      <c r="Z44" s="21">
        <f>'Relocation Components'!Z44*(1+$A44)^($B44-$B$6)</f>
        <v>1153490542.009567</v>
      </c>
      <c r="AA44" s="21">
        <f>'Relocation Components'!AA44*(1+$A44)^($B44-$B$6)</f>
        <v>0</v>
      </c>
      <c r="AB44" s="21">
        <f>'Relocation Components'!AB44*(1+$A44)^($B44-$B$6)</f>
        <v>8511949262.9121971</v>
      </c>
      <c r="AC44" s="21">
        <f>'Relocation Components'!AC44*(1+$A44)^($B44-$B$6)</f>
        <v>1754837131.6922622</v>
      </c>
      <c r="AD44" s="21">
        <f>'Relocation Components'!AD44*(1+$A44)^($B44-$B$6)</f>
        <v>0</v>
      </c>
      <c r="AE44" s="21">
        <f>'Relocation Components'!AE44*(1+$A44)^($B44-$B$6)</f>
        <v>222147466.80822805</v>
      </c>
      <c r="AF44" s="21">
        <f>'Relocation Components'!AF44*(1+$A44)^($B44-$B$6)</f>
        <v>76569586.489096925</v>
      </c>
      <c r="AG44" s="21">
        <f>'Relocation Components'!AG44*(1+$A44)^($B44-$B$6)</f>
        <v>0</v>
      </c>
      <c r="AH44" s="21">
        <f>'Relocation Components'!AH44*(1+$A44)^($B44-$B$6)</f>
        <v>226448705.63901833</v>
      </c>
      <c r="AI44" s="21">
        <f>'Relocation Components'!AI44*(1+$A44)^($B44-$B$6)</f>
        <v>81426162.72104609</v>
      </c>
      <c r="AJ44" s="21">
        <f>'Relocation Components'!AJ44*(1+$A44)^($B44-$B$6)</f>
        <v>0</v>
      </c>
      <c r="AK44" s="21">
        <f>'Relocation Components'!AK44*(1+$A44)^($B44-$B$6)</f>
        <v>39919604.094059169</v>
      </c>
      <c r="AL44" s="21">
        <f>'Relocation Components'!AL44*(1+$A44)^($B44-$B$6)</f>
        <v>11250070.244689405</v>
      </c>
      <c r="AM44" s="21">
        <f>'Relocation Components'!AM44*(1+$A44)^($B44-$B$6)</f>
        <v>0</v>
      </c>
      <c r="AN44" s="21">
        <f t="shared" si="4"/>
        <v>20321523726.291656</v>
      </c>
      <c r="AO44" s="21">
        <f>'Relocation Components'!AO44*(1+$A44)^($B44-$B$6)</f>
        <v>1457452622.9306479</v>
      </c>
      <c r="AP44" s="21">
        <f>'Relocation Components'!AP44*(1+$A44)^($B44-$B$6)</f>
        <v>464202297.97235417</v>
      </c>
      <c r="AQ44" s="21">
        <f>'Relocation Components'!AQ44*(1+$A44)^($B44-$B$6)</f>
        <v>0</v>
      </c>
      <c r="AR44" s="21">
        <f>'Relocation Components'!AR44*(1+$A44)^($B44-$B$6)</f>
        <v>1787913416.2536693</v>
      </c>
      <c r="AS44" s="21">
        <f>'Relocation Components'!AS44*(1+$A44)^($B44-$B$6)</f>
        <v>519070743.9043051</v>
      </c>
      <c r="AT44" s="21">
        <f>'Relocation Components'!AT44*(1+$A44)^($B44-$B$6)</f>
        <v>0</v>
      </c>
      <c r="AU44" s="21">
        <f>'Relocation Components'!AU44*(1+$A44)^($B44-$B$6)</f>
        <v>3830377168.3104887</v>
      </c>
      <c r="AV44" s="21">
        <f>'Relocation Components'!AV44*(1+$A44)^($B44-$B$6)</f>
        <v>789676709.261518</v>
      </c>
      <c r="AW44" s="21">
        <f>'Relocation Components'!AW44*(1+$A44)^($B44-$B$6)</f>
        <v>0</v>
      </c>
      <c r="AX44" s="21">
        <f>'Relocation Components'!AX44*(1+$A44)^($B44-$B$6)</f>
        <v>99966360.063702628</v>
      </c>
      <c r="AY44" s="21">
        <f>'Relocation Components'!AY44*(1+$A44)^($B44-$B$6)</f>
        <v>34456313.920093618</v>
      </c>
      <c r="AZ44" s="21">
        <f>'Relocation Components'!AZ44*(1+$A44)^($B44-$B$6)</f>
        <v>0</v>
      </c>
      <c r="BA44" s="21">
        <f>'Relocation Components'!BA44*(1+$A44)^($B44-$B$6)</f>
        <v>101901917.53755826</v>
      </c>
      <c r="BB44" s="21">
        <f>'Relocation Components'!BB44*(1+$A44)^($B44-$B$6)</f>
        <v>36641773.224470742</v>
      </c>
      <c r="BC44" s="21">
        <f>'Relocation Components'!BC44*(1+$A44)^($B44-$B$6)</f>
        <v>0</v>
      </c>
      <c r="BD44" s="21">
        <f>'Relocation Components'!BD44*(1+$A44)^($B44-$B$6)</f>
        <v>17963821.842326626</v>
      </c>
      <c r="BE44" s="21">
        <f>'Relocation Components'!BE44*(1+$A44)^($B44-$B$6)</f>
        <v>5062531.6101102326</v>
      </c>
      <c r="BF44" s="21">
        <f>'Relocation Components'!BF44*(1+$A44)^($B44-$B$6)</f>
        <v>0</v>
      </c>
      <c r="BG44" s="21">
        <f t="shared" si="5"/>
        <v>9144685676.8312454</v>
      </c>
      <c r="BI44" s="16">
        <f t="shared" si="6"/>
        <v>4844408130.4559822</v>
      </c>
      <c r="BJ44" s="16">
        <f t="shared" si="7"/>
        <v>1518932334.2531495</v>
      </c>
      <c r="BK44" s="16">
        <f t="shared" si="8"/>
        <v>4851504.8886287715</v>
      </c>
      <c r="BL44" s="16">
        <f t="shared" si="9"/>
        <v>7204939533.7783899</v>
      </c>
      <c r="BM44" s="16">
        <f t="shared" si="10"/>
        <v>1717902570.6109128</v>
      </c>
      <c r="BN44" s="16">
        <f t="shared" si="11"/>
        <v>9326891.5944103915</v>
      </c>
      <c r="BO44" s="16">
        <f t="shared" si="12"/>
        <v>12578438554.047106</v>
      </c>
      <c r="BP44" s="16">
        <f t="shared" si="13"/>
        <v>2560857358.3825336</v>
      </c>
      <c r="BQ44" s="16">
        <f t="shared" si="14"/>
        <v>6238070.9933101982</v>
      </c>
      <c r="BR44" s="16">
        <f t="shared" si="15"/>
        <v>469846083.29486489</v>
      </c>
      <c r="BS44" s="16">
        <f t="shared" si="16"/>
        <v>116530128.57441631</v>
      </c>
      <c r="BT44" s="16">
        <f t="shared" si="17"/>
        <v>2020476.7193965144</v>
      </c>
      <c r="BU44" s="16">
        <f t="shared" si="18"/>
        <v>658714743.11044669</v>
      </c>
      <c r="BV44" s="16">
        <f t="shared" si="19"/>
        <v>122803601.64611411</v>
      </c>
      <c r="BW44" s="16">
        <f t="shared" si="20"/>
        <v>1965427.9229024744</v>
      </c>
      <c r="BX44" s="16">
        <f t="shared" si="21"/>
        <v>76683673.413138628</v>
      </c>
      <c r="BY44" s="16">
        <f t="shared" si="22"/>
        <v>18619623.227847256</v>
      </c>
      <c r="BZ44" s="16">
        <f t="shared" si="23"/>
        <v>1267540.5750710084</v>
      </c>
    </row>
    <row r="45" spans="1:78">
      <c r="A45">
        <f t="shared" si="26"/>
        <v>0.02</v>
      </c>
      <c r="B45" s="18">
        <f t="shared" si="24"/>
        <v>2059</v>
      </c>
      <c r="C45" s="21">
        <f>'Relocation Components'!C45*(1+$D$2)^($B45-$B$6)</f>
        <v>155714430.89632323</v>
      </c>
      <c r="D45" s="21">
        <f>'Relocation Components'!D45*(1+$D$2)^($B45-$B$6)</f>
        <v>24351990.198994767</v>
      </c>
      <c r="E45" s="21">
        <f>'Relocation Components'!E45*(1+$D$2)^($B45-$B$6)</f>
        <v>5098910.3774138466</v>
      </c>
      <c r="F45" s="21">
        <f>'Relocation Components'!F45*(1+$D$2)^($B45-$B$6)</f>
        <v>1517488011.5590646</v>
      </c>
      <c r="G45" s="21">
        <f>'Relocation Components'!G45*(1+$D$2)^($B45-$B$6)</f>
        <v>47654055.384544648</v>
      </c>
      <c r="H45" s="21">
        <f>'Relocation Components'!H45*(1+$D$2)^($B45-$B$6)</f>
        <v>9802616.3906676378</v>
      </c>
      <c r="I45" s="21">
        <f>'Relocation Components'!I45*(1+$D$2)^($B45-$B$6)</f>
        <v>248150665.21578005</v>
      </c>
      <c r="J45" s="21">
        <f>'Relocation Components'!J45*(1+$D$2)^($B45-$B$6)</f>
        <v>17177158.345333852</v>
      </c>
      <c r="K45" s="21">
        <f>'Relocation Components'!K45*(1+$D$2)^($B45-$B$6)</f>
        <v>6556226.8698021779</v>
      </c>
      <c r="L45" s="21">
        <f>'Relocation Components'!L45*(1+$D$2)^($B45-$B$6)</f>
        <v>155279447.78367114</v>
      </c>
      <c r="M45" s="21">
        <f>'Relocation Components'!M45*(1+$D$2)^($B45-$B$6)</f>
        <v>5784994.0564985815</v>
      </c>
      <c r="N45" s="21">
        <f>'Relocation Components'!N45*(1+$D$2)^($B45-$B$6)</f>
        <v>2123514.6996069998</v>
      </c>
      <c r="O45" s="21">
        <f>'Relocation Components'!O45*(1+$D$2)^($B45-$B$6)</f>
        <v>347149569.63312954</v>
      </c>
      <c r="P45" s="21">
        <f>'Relocation Components'!P45*(1+$D$2)^($B45-$B$6)</f>
        <v>4977420.7243643813</v>
      </c>
      <c r="Q45" s="21">
        <f>'Relocation Components'!Q45*(1+$D$2)^($B45-$B$6)</f>
        <v>2065663.6082521218</v>
      </c>
      <c r="R45" s="21">
        <f>'Relocation Components'!R45*(1+$D$2)^($B45-$B$6)</f>
        <v>19756140.992867704</v>
      </c>
      <c r="S45" s="21">
        <f>'Relocation Components'!S45*(1+$D$2)^($B45-$B$6)</f>
        <v>2424792.739600644</v>
      </c>
      <c r="T45" s="21">
        <f>'Relocation Components'!T45*(1+$D$2)^($B45-$B$6)</f>
        <v>1332187.5633701934</v>
      </c>
      <c r="U45" s="21">
        <f t="shared" si="3"/>
        <v>2572887797.0392857</v>
      </c>
      <c r="V45" s="21">
        <f>'Relocation Components'!V45*(1+$A45)^($B45-$B$6)</f>
        <v>3407374946.8891888</v>
      </c>
      <c r="W45" s="21">
        <f>'Relocation Components'!W45*(1+$A45)^($B45-$B$6)</f>
        <v>1085431610.2634048</v>
      </c>
      <c r="X45" s="21">
        <f>'Relocation Components'!X45*(1+$A45)^($B45-$B$6)</f>
        <v>0</v>
      </c>
      <c r="Y45" s="21">
        <f>'Relocation Components'!Y45*(1+$A45)^($B45-$B$6)</f>
        <v>4163724245.5440288</v>
      </c>
      <c r="Z45" s="21">
        <f>'Relocation Components'!Z45*(1+$A45)^($B45-$B$6)</f>
        <v>1208858491.895494</v>
      </c>
      <c r="AA45" s="21">
        <f>'Relocation Components'!AA45*(1+$A45)^($B45-$B$6)</f>
        <v>0</v>
      </c>
      <c r="AB45" s="21">
        <f>'Relocation Components'!AB45*(1+$A45)^($B45-$B$6)</f>
        <v>8954539990.4864731</v>
      </c>
      <c r="AC45" s="21">
        <f>'Relocation Components'!AC45*(1+$A45)^($B45-$B$6)</f>
        <v>1846119034.6474984</v>
      </c>
      <c r="AD45" s="21">
        <f>'Relocation Components'!AD45*(1+$A45)^($B45-$B$6)</f>
        <v>0</v>
      </c>
      <c r="AE45" s="21">
        <f>'Relocation Components'!AE45*(1+$A45)^($B45-$B$6)</f>
        <v>228299791.98273146</v>
      </c>
      <c r="AF45" s="21">
        <f>'Relocation Components'!AF45*(1+$A45)^($B45-$B$6)</f>
        <v>78684337.820066974</v>
      </c>
      <c r="AG45" s="21">
        <f>'Relocation Components'!AG45*(1+$A45)^($B45-$B$6)</f>
        <v>0</v>
      </c>
      <c r="AH45" s="21">
        <f>'Relocation Components'!AH45*(1+$A45)^($B45-$B$6)</f>
        <v>232776251.79700083</v>
      </c>
      <c r="AI45" s="21">
        <f>'Relocation Components'!AI45*(1+$A45)^($B45-$B$6)</f>
        <v>83720604.187497124</v>
      </c>
      <c r="AJ45" s="21">
        <f>'Relocation Components'!AJ45*(1+$A45)^($B45-$B$6)</f>
        <v>0</v>
      </c>
      <c r="AK45" s="21">
        <f>'Relocation Components'!AK45*(1+$A45)^($B45-$B$6)</f>
        <v>41157651.10820429</v>
      </c>
      <c r="AL45" s="21">
        <f>'Relocation Components'!AL45*(1+$A45)^($B45-$B$6)</f>
        <v>11601230.193803726</v>
      </c>
      <c r="AM45" s="21">
        <f>'Relocation Components'!AM45*(1+$A45)^($B45-$B$6)</f>
        <v>0</v>
      </c>
      <c r="AN45" s="21">
        <f t="shared" si="4"/>
        <v>21342288186.815392</v>
      </c>
      <c r="AO45" s="21">
        <f>'Relocation Components'!AO45*(1+$A45)^($B45-$B$6)</f>
        <v>1533318726.1001348</v>
      </c>
      <c r="AP45" s="21">
        <f>'Relocation Components'!AP45*(1+$A45)^($B45-$B$6)</f>
        <v>488444224.61853218</v>
      </c>
      <c r="AQ45" s="21">
        <f>'Relocation Components'!AQ45*(1+$A45)^($B45-$B$6)</f>
        <v>0</v>
      </c>
      <c r="AR45" s="21">
        <f>'Relocation Components'!AR45*(1+$A45)^($B45-$B$6)</f>
        <v>1873675910.4948132</v>
      </c>
      <c r="AS45" s="21">
        <f>'Relocation Components'!AS45*(1+$A45)^($B45-$B$6)</f>
        <v>543986321.35297227</v>
      </c>
      <c r="AT45" s="21">
        <f>'Relocation Components'!AT45*(1+$A45)^($B45-$B$6)</f>
        <v>0</v>
      </c>
      <c r="AU45" s="21">
        <f>'Relocation Components'!AU45*(1+$A45)^($B45-$B$6)</f>
        <v>4029542995.7189131</v>
      </c>
      <c r="AV45" s="21">
        <f>'Relocation Components'!AV45*(1+$A45)^($B45-$B$6)</f>
        <v>830753565.59137428</v>
      </c>
      <c r="AW45" s="21">
        <f>'Relocation Components'!AW45*(1+$A45)^($B45-$B$6)</f>
        <v>0</v>
      </c>
      <c r="AX45" s="21">
        <f>'Relocation Components'!AX45*(1+$A45)^($B45-$B$6)</f>
        <v>102734906.39222915</v>
      </c>
      <c r="AY45" s="21">
        <f>'Relocation Components'!AY45*(1+$A45)^($B45-$B$6)</f>
        <v>35407952.019030139</v>
      </c>
      <c r="AZ45" s="21">
        <f>'Relocation Components'!AZ45*(1+$A45)^($B45-$B$6)</f>
        <v>0</v>
      </c>
      <c r="BA45" s="21">
        <f>'Relocation Components'!BA45*(1+$A45)^($B45-$B$6)</f>
        <v>104749313.30865037</v>
      </c>
      <c r="BB45" s="21">
        <f>'Relocation Components'!BB45*(1+$A45)^($B45-$B$6)</f>
        <v>37674271.88437371</v>
      </c>
      <c r="BC45" s="21">
        <f>'Relocation Components'!BC45*(1+$A45)^($B45-$B$6)</f>
        <v>0</v>
      </c>
      <c r="BD45" s="21">
        <f>'Relocation Components'!BD45*(1+$A45)^($B45-$B$6)</f>
        <v>18520942.998691931</v>
      </c>
      <c r="BE45" s="21">
        <f>'Relocation Components'!BE45*(1+$A45)^($B45-$B$6)</f>
        <v>5220553.5872116769</v>
      </c>
      <c r="BF45" s="21">
        <f>'Relocation Components'!BF45*(1+$A45)^($B45-$B$6)</f>
        <v>0</v>
      </c>
      <c r="BG45" s="21">
        <f t="shared" si="5"/>
        <v>9604029684.066927</v>
      </c>
      <c r="BI45" s="16">
        <f t="shared" si="6"/>
        <v>5096408103.8856468</v>
      </c>
      <c r="BJ45" s="16">
        <f t="shared" si="7"/>
        <v>1598227825.0809319</v>
      </c>
      <c r="BK45" s="16">
        <f t="shared" si="8"/>
        <v>5098910.3774138466</v>
      </c>
      <c r="BL45" s="16">
        <f t="shared" si="9"/>
        <v>7554888167.5979071</v>
      </c>
      <c r="BM45" s="16">
        <f t="shared" si="10"/>
        <v>1800498868.6330109</v>
      </c>
      <c r="BN45" s="16">
        <f t="shared" si="11"/>
        <v>9802616.3906676378</v>
      </c>
      <c r="BO45" s="16">
        <f t="shared" si="12"/>
        <v>13232233651.421167</v>
      </c>
      <c r="BP45" s="16">
        <f t="shared" si="13"/>
        <v>2694049758.5842066</v>
      </c>
      <c r="BQ45" s="16">
        <f t="shared" si="14"/>
        <v>6556226.8698021779</v>
      </c>
      <c r="BR45" s="16">
        <f t="shared" si="15"/>
        <v>486314146.15863174</v>
      </c>
      <c r="BS45" s="16">
        <f t="shared" si="16"/>
        <v>119877283.8955957</v>
      </c>
      <c r="BT45" s="16">
        <f t="shared" si="17"/>
        <v>2123514.6996069998</v>
      </c>
      <c r="BU45" s="16">
        <f t="shared" si="18"/>
        <v>684675134.73878074</v>
      </c>
      <c r="BV45" s="16">
        <f t="shared" si="19"/>
        <v>126372296.79623522</v>
      </c>
      <c r="BW45" s="16">
        <f t="shared" si="20"/>
        <v>2065663.6082521218</v>
      </c>
      <c r="BX45" s="16">
        <f t="shared" si="21"/>
        <v>79434735.09976393</v>
      </c>
      <c r="BY45" s="16">
        <f t="shared" si="22"/>
        <v>19246576.520616047</v>
      </c>
      <c r="BZ45" s="16">
        <f t="shared" si="23"/>
        <v>1332187.5633701934</v>
      </c>
    </row>
    <row r="46" spans="1:78">
      <c r="A46">
        <f t="shared" si="26"/>
        <v>0.02</v>
      </c>
      <c r="B46" s="18">
        <f t="shared" si="24"/>
        <v>2060</v>
      </c>
      <c r="C46" s="21">
        <f>'Relocation Components'!C46*(1+$D$2)^($B46-$B$6)</f>
        <v>163640784.01568472</v>
      </c>
      <c r="D46" s="21">
        <f>'Relocation Components'!D46*(1+$D$2)^($B46-$B$6)</f>
        <v>25594944.450579606</v>
      </c>
      <c r="E46" s="21">
        <f>'Relocation Components'!E46*(1+$D$2)^($B46-$B$6)</f>
        <v>5358927.6528558563</v>
      </c>
      <c r="F46" s="21">
        <f>'Relocation Components'!F46*(1+$D$2)^($B46-$B$6)</f>
        <v>1594841399.5245204</v>
      </c>
      <c r="G46" s="21">
        <f>'Relocation Components'!G46*(1+$D$2)^($B46-$B$6)</f>
        <v>50084749.92905654</v>
      </c>
      <c r="H46" s="21">
        <f>'Relocation Components'!H46*(1+$D$2)^($B46-$B$6)</f>
        <v>10302596.437564574</v>
      </c>
      <c r="I46" s="21">
        <f>'Relocation Components'!I46*(1+$D$2)^($B46-$B$6)</f>
        <v>260802781.53921703</v>
      </c>
      <c r="J46" s="21">
        <f>'Relocation Components'!J46*(1+$D$2)^($B46-$B$6)</f>
        <v>18053304.560000584</v>
      </c>
      <c r="K46" s="21">
        <f>'Relocation Components'!K46*(1+$D$2)^($B46-$B$6)</f>
        <v>6890603.1564600775</v>
      </c>
      <c r="L46" s="21">
        <f>'Relocation Components'!L46*(1+$D$2)^($B46-$B$6)</f>
        <v>163212027.63942441</v>
      </c>
      <c r="M46" s="21">
        <f>'Relocation Components'!M46*(1+$D$2)^($B46-$B$6)</f>
        <v>6080075.9664856093</v>
      </c>
      <c r="N46" s="21">
        <f>'Relocation Components'!N46*(1+$D$2)^($B46-$B$6)</f>
        <v>2231805.2860400421</v>
      </c>
      <c r="O46" s="21">
        <f>'Relocation Components'!O46*(1+$D$2)^($B46-$B$6)</f>
        <v>364787654.00248039</v>
      </c>
      <c r="P46" s="21">
        <f>'Relocation Components'!P46*(1+$D$2)^($B46-$B$6)</f>
        <v>5231512.0862566996</v>
      </c>
      <c r="Q46" s="21">
        <f>'Relocation Components'!Q46*(1+$D$2)^($B46-$B$6)</f>
        <v>2171009.2923294757</v>
      </c>
      <c r="R46" s="21">
        <f>'Relocation Components'!R46*(1+$D$2)^($B46-$B$6)</f>
        <v>20760623.241902173</v>
      </c>
      <c r="S46" s="21">
        <f>'Relocation Components'!S46*(1+$D$2)^($B46-$B$6)</f>
        <v>2548573.68937635</v>
      </c>
      <c r="T46" s="21">
        <f>'Relocation Components'!T46*(1+$D$2)^($B46-$B$6)</f>
        <v>1400130.3990616181</v>
      </c>
      <c r="U46" s="21">
        <f t="shared" si="3"/>
        <v>2703993502.8692961</v>
      </c>
      <c r="V46" s="21">
        <f>'Relocation Components'!V46*(1+$A46)^($B46-$B$6)</f>
        <v>3586744265.9111843</v>
      </c>
      <c r="W46" s="21">
        <f>'Relocation Components'!W46*(1+$A46)^($B46-$B$6)</f>
        <v>1142753405.6507728</v>
      </c>
      <c r="X46" s="21">
        <f>'Relocation Components'!X46*(1+$A46)^($B46-$B$6)</f>
        <v>0</v>
      </c>
      <c r="Y46" s="21">
        <f>'Relocation Components'!Y46*(1+$A46)^($B46-$B$6)</f>
        <v>4366025265.7928028</v>
      </c>
      <c r="Z46" s="21">
        <f>'Relocation Components'!Z46*(1+$A46)^($B46-$B$6)</f>
        <v>1267631910.6324234</v>
      </c>
      <c r="AA46" s="21">
        <f>'Relocation Components'!AA46*(1+$A46)^($B46-$B$6)</f>
        <v>0</v>
      </c>
      <c r="AB46" s="21">
        <f>'Relocation Components'!AB46*(1+$A46)^($B46-$B$6)</f>
        <v>9425422032.2191467</v>
      </c>
      <c r="AC46" s="21">
        <f>'Relocation Components'!AC46*(1+$A46)^($B46-$B$6)</f>
        <v>1943237306.4451814</v>
      </c>
      <c r="AD46" s="21">
        <f>'Relocation Components'!AD46*(1+$A46)^($B46-$B$6)</f>
        <v>0</v>
      </c>
      <c r="AE46" s="21">
        <f>'Relocation Components'!AE46*(1+$A46)^($B46-$B$6)</f>
        <v>234612462.46269134</v>
      </c>
      <c r="AF46" s="21">
        <f>'Relocation Components'!AF46*(1+$A46)^($B46-$B$6)</f>
        <v>80854046.980944052</v>
      </c>
      <c r="AG46" s="21">
        <f>'Relocation Components'!AG46*(1+$A46)^($B46-$B$6)</f>
        <v>0</v>
      </c>
      <c r="AH46" s="21">
        <f>'Relocation Components'!AH46*(1+$A46)^($B46-$B$6)</f>
        <v>239268865.40850371</v>
      </c>
      <c r="AI46" s="21">
        <f>'Relocation Components'!AI46*(1+$A46)^($B46-$B$6)</f>
        <v>86075440.555930957</v>
      </c>
      <c r="AJ46" s="21">
        <f>'Relocation Components'!AJ46*(1+$A46)^($B46-$B$6)</f>
        <v>0</v>
      </c>
      <c r="AK46" s="21">
        <f>'Relocation Components'!AK46*(1+$A46)^($B46-$B$6)</f>
        <v>42434129.94893872</v>
      </c>
      <c r="AL46" s="21">
        <f>'Relocation Components'!AL46*(1+$A46)^($B46-$B$6)</f>
        <v>11963357.118134528</v>
      </c>
      <c r="AM46" s="21">
        <f>'Relocation Components'!AM46*(1+$A46)^($B46-$B$6)</f>
        <v>0</v>
      </c>
      <c r="AN46" s="21">
        <f t="shared" si="4"/>
        <v>22427022489.126659</v>
      </c>
      <c r="AO46" s="21">
        <f>'Relocation Components'!AO46*(1+$A46)^($B46-$B$6)</f>
        <v>1614034919.6600327</v>
      </c>
      <c r="AP46" s="21">
        <f>'Relocation Components'!AP46*(1+$A46)^($B46-$B$6)</f>
        <v>514239032.54284775</v>
      </c>
      <c r="AQ46" s="21">
        <f>'Relocation Components'!AQ46*(1+$A46)^($B46-$B$6)</f>
        <v>0</v>
      </c>
      <c r="AR46" s="21">
        <f>'Relocation Components'!AR46*(1+$A46)^($B46-$B$6)</f>
        <v>1964711369.6067615</v>
      </c>
      <c r="AS46" s="21">
        <f>'Relocation Components'!AS46*(1+$A46)^($B46-$B$6)</f>
        <v>570434359.78459048</v>
      </c>
      <c r="AT46" s="21">
        <f>'Relocation Components'!AT46*(1+$A46)^($B46-$B$6)</f>
        <v>0</v>
      </c>
      <c r="AU46" s="21">
        <f>'Relocation Components'!AU46*(1+$A46)^($B46-$B$6)</f>
        <v>4241439914.4986162</v>
      </c>
      <c r="AV46" s="21">
        <f>'Relocation Components'!AV46*(1+$A46)^($B46-$B$6)</f>
        <v>874456787.90033162</v>
      </c>
      <c r="AW46" s="21">
        <f>'Relocation Components'!AW46*(1+$A46)^($B46-$B$6)</f>
        <v>0</v>
      </c>
      <c r="AX46" s="21">
        <f>'Relocation Components'!AX46*(1+$A46)^($B46-$B$6)</f>
        <v>105575608.10821112</v>
      </c>
      <c r="AY46" s="21">
        <f>'Relocation Components'!AY46*(1+$A46)^($B46-$B$6)</f>
        <v>36384321.14142482</v>
      </c>
      <c r="AZ46" s="21">
        <f>'Relocation Components'!AZ46*(1+$A46)^($B46-$B$6)</f>
        <v>0</v>
      </c>
      <c r="BA46" s="21">
        <f>'Relocation Components'!BA46*(1+$A46)^($B46-$B$6)</f>
        <v>107670989.43382667</v>
      </c>
      <c r="BB46" s="21">
        <f>'Relocation Components'!BB46*(1+$A46)^($B46-$B$6)</f>
        <v>38733948.250168934</v>
      </c>
      <c r="BC46" s="21">
        <f>'Relocation Components'!BC46*(1+$A46)^($B46-$B$6)</f>
        <v>0</v>
      </c>
      <c r="BD46" s="21">
        <f>'Relocation Components'!BD46*(1+$A46)^($B46-$B$6)</f>
        <v>19095358.477022424</v>
      </c>
      <c r="BE46" s="21">
        <f>'Relocation Components'!BE46*(1+$A46)^($B46-$B$6)</f>
        <v>5383510.7031605383</v>
      </c>
      <c r="BF46" s="21">
        <f>'Relocation Components'!BF46*(1+$A46)^($B46-$B$6)</f>
        <v>0</v>
      </c>
      <c r="BG46" s="21">
        <f t="shared" si="5"/>
        <v>10092160120.106997</v>
      </c>
      <c r="BI46" s="16">
        <f t="shared" si="6"/>
        <v>5364419969.5869017</v>
      </c>
      <c r="BJ46" s="16">
        <f t="shared" si="7"/>
        <v>1682587382.6442003</v>
      </c>
      <c r="BK46" s="16">
        <f t="shared" si="8"/>
        <v>5358927.6528558563</v>
      </c>
      <c r="BL46" s="16">
        <f t="shared" si="9"/>
        <v>7925578034.9240856</v>
      </c>
      <c r="BM46" s="16">
        <f t="shared" si="10"/>
        <v>1888151020.3460705</v>
      </c>
      <c r="BN46" s="16">
        <f t="shared" si="11"/>
        <v>10302596.437564574</v>
      </c>
      <c r="BO46" s="16">
        <f t="shared" si="12"/>
        <v>13927664728.256979</v>
      </c>
      <c r="BP46" s="16">
        <f t="shared" si="13"/>
        <v>2835747398.9055133</v>
      </c>
      <c r="BQ46" s="16">
        <f t="shared" si="14"/>
        <v>6890603.1564600775</v>
      </c>
      <c r="BR46" s="16">
        <f t="shared" si="15"/>
        <v>503400098.21032691</v>
      </c>
      <c r="BS46" s="16">
        <f t="shared" si="16"/>
        <v>123318444.08885448</v>
      </c>
      <c r="BT46" s="16">
        <f t="shared" si="17"/>
        <v>2231805.2860400421</v>
      </c>
      <c r="BU46" s="16">
        <f t="shared" si="18"/>
        <v>711727508.84481072</v>
      </c>
      <c r="BV46" s="16">
        <f t="shared" si="19"/>
        <v>130040900.89235659</v>
      </c>
      <c r="BW46" s="16">
        <f t="shared" si="20"/>
        <v>2171009.2923294757</v>
      </c>
      <c r="BX46" s="16">
        <f t="shared" si="21"/>
        <v>82290111.667863309</v>
      </c>
      <c r="BY46" s="16">
        <f t="shared" si="22"/>
        <v>19895441.510671418</v>
      </c>
      <c r="BZ46" s="16">
        <f t="shared" si="23"/>
        <v>1400130.3990616181</v>
      </c>
    </row>
    <row r="47" spans="1:78">
      <c r="A47">
        <f t="shared" si="26"/>
        <v>0.02</v>
      </c>
      <c r="B47" s="18">
        <f t="shared" si="24"/>
        <v>2061</v>
      </c>
      <c r="C47" s="21">
        <f>'Relocation Components'!C47*(1+$D$2)^($B47-$B$6)</f>
        <v>171651873.06893799</v>
      </c>
      <c r="D47" s="21">
        <f>'Relocation Components'!D47*(1+$D$2)^($B47-$B$6)</f>
        <v>26848069.194391742</v>
      </c>
      <c r="E47" s="21">
        <f>'Relocation Components'!E47*(1+$D$2)^($B47-$B$6)</f>
        <v>5621404.7628717422</v>
      </c>
      <c r="F47" s="21">
        <f>'Relocation Components'!F47*(1+$D$2)^($B47-$B$6)</f>
        <v>1673030532.7438676</v>
      </c>
      <c r="G47" s="21">
        <f>'Relocation Components'!G47*(1+$D$2)^($B47-$B$6)</f>
        <v>52537196.301347971</v>
      </c>
      <c r="H47" s="21">
        <f>'Relocation Components'!H47*(1+$D$2)^($B47-$B$6)</f>
        <v>10807171.340015564</v>
      </c>
      <c r="I47" s="21">
        <f>'Relocation Components'!I47*(1+$D$2)^($B47-$B$6)</f>
        <v>273572591.96798819</v>
      </c>
      <c r="J47" s="21">
        <f>'Relocation Components'!J47*(1+$D$2)^($B47-$B$6)</f>
        <v>18937363.257923812</v>
      </c>
      <c r="K47" s="21">
        <f>'Relocation Components'!K47*(1+$D$2)^($B47-$B$6)</f>
        <v>7228070.34094394</v>
      </c>
      <c r="L47" s="21">
        <f>'Relocation Components'!L47*(1+$D$2)^($B47-$B$6)</f>
        <v>171195591.18149751</v>
      </c>
      <c r="M47" s="21">
        <f>'Relocation Components'!M47*(1+$D$2)^($B47-$B$6)</f>
        <v>6377955.9472896894</v>
      </c>
      <c r="N47" s="21">
        <f>'Relocation Components'!N47*(1+$D$2)^($B47-$B$6)</f>
        <v>2341121.4480269505</v>
      </c>
      <c r="O47" s="21">
        <f>'Relocation Components'!O47*(1+$D$2)^($B47-$B$6)</f>
        <v>382634188.45983255</v>
      </c>
      <c r="P47" s="21">
        <f>'Relocation Components'!P47*(1+$D$2)^($B47-$B$6)</f>
        <v>5487606.348611732</v>
      </c>
      <c r="Q47" s="21">
        <f>'Relocation Components'!Q47*(1+$D$2)^($B47-$B$6)</f>
        <v>2277331.356247297</v>
      </c>
      <c r="R47" s="21">
        <f>'Relocation Components'!R47*(1+$D$2)^($B47-$B$6)</f>
        <v>21781145.444636643</v>
      </c>
      <c r="S47" s="21">
        <f>'Relocation Components'!S47*(1+$D$2)^($B47-$B$6)</f>
        <v>2673333.9954097099</v>
      </c>
      <c r="T47" s="21">
        <f>'Relocation Components'!T47*(1+$D$2)^($B47-$B$6)</f>
        <v>1468699.9430788201</v>
      </c>
      <c r="U47" s="21">
        <f t="shared" si="3"/>
        <v>2836471247.1029196</v>
      </c>
      <c r="V47" s="21">
        <f>'Relocation Components'!V47*(1+$A47)^($B47-$B$6)</f>
        <v>3770741648.1748691</v>
      </c>
      <c r="W47" s="21">
        <f>'Relocation Components'!W47*(1+$A47)^($B47-$B$6)</f>
        <v>1201383118.0691497</v>
      </c>
      <c r="X47" s="21">
        <f>'Relocation Components'!X47*(1+$A47)^($B47-$B$6)</f>
        <v>0</v>
      </c>
      <c r="Y47" s="21">
        <f>'Relocation Components'!Y47*(1+$A47)^($B47-$B$6)</f>
        <v>4572357478.1931496</v>
      </c>
      <c r="Z47" s="21">
        <f>'Relocation Components'!Z47*(1+$A47)^($B47-$B$6)</f>
        <v>1327462045.3977683</v>
      </c>
      <c r="AA47" s="21">
        <f>'Relocation Components'!AA47*(1+$A47)^($B47-$B$6)</f>
        <v>0</v>
      </c>
      <c r="AB47" s="21">
        <f>'Relocation Components'!AB47*(1+$A47)^($B47-$B$6)</f>
        <v>9907466242.490139</v>
      </c>
      <c r="AC47" s="21">
        <f>'Relocation Components'!AC47*(1+$A47)^($B47-$B$6)</f>
        <v>2042631713.6011412</v>
      </c>
      <c r="AD47" s="21">
        <f>'Relocation Components'!AD47*(1+$A47)^($B47-$B$6)</f>
        <v>0</v>
      </c>
      <c r="AE47" s="21">
        <f>'Relocation Components'!AE47*(1+$A47)^($B47-$B$6)</f>
        <v>240591888.62251109</v>
      </c>
      <c r="AF47" s="21">
        <f>'Relocation Components'!AF47*(1+$A47)^($B47-$B$6)</f>
        <v>82920852.781913638</v>
      </c>
      <c r="AG47" s="21">
        <f>'Relocation Components'!AG47*(1+$A47)^($B47-$B$6)</f>
        <v>0</v>
      </c>
      <c r="AH47" s="21">
        <f>'Relocation Components'!AH47*(1+$A47)^($B47-$B$6)</f>
        <v>245489594.32186946</v>
      </c>
      <c r="AI47" s="21">
        <f>'Relocation Components'!AI47*(1+$A47)^($B47-$B$6)</f>
        <v>88315763.706758767</v>
      </c>
      <c r="AJ47" s="21">
        <f>'Relocation Components'!AJ47*(1+$A47)^($B47-$B$6)</f>
        <v>0</v>
      </c>
      <c r="AK47" s="21">
        <f>'Relocation Components'!AK47*(1+$A47)^($B47-$B$6)</f>
        <v>43679965.550043017</v>
      </c>
      <c r="AL47" s="21">
        <f>'Relocation Components'!AL47*(1+$A47)^($B47-$B$6)</f>
        <v>12312202.508137124</v>
      </c>
      <c r="AM47" s="21">
        <f>'Relocation Components'!AM47*(1+$A47)^($B47-$B$6)</f>
        <v>0</v>
      </c>
      <c r="AN47" s="21">
        <f t="shared" si="4"/>
        <v>23535352513.41745</v>
      </c>
      <c r="AO47" s="21">
        <f>'Relocation Components'!AO47*(1+$A47)^($B47-$B$6)</f>
        <v>1696833741.6786911</v>
      </c>
      <c r="AP47" s="21">
        <f>'Relocation Components'!AP47*(1+$A47)^($B47-$B$6)</f>
        <v>540622403.13111734</v>
      </c>
      <c r="AQ47" s="21">
        <f>'Relocation Components'!AQ47*(1+$A47)^($B47-$B$6)</f>
        <v>0</v>
      </c>
      <c r="AR47" s="21">
        <f>'Relocation Components'!AR47*(1+$A47)^($B47-$B$6)</f>
        <v>2057560865.1869173</v>
      </c>
      <c r="AS47" s="21">
        <f>'Relocation Components'!AS47*(1+$A47)^($B47-$B$6)</f>
        <v>597357920.42899573</v>
      </c>
      <c r="AT47" s="21">
        <f>'Relocation Components'!AT47*(1+$A47)^($B47-$B$6)</f>
        <v>0</v>
      </c>
      <c r="AU47" s="21">
        <f>'Relocation Components'!AU47*(1+$A47)^($B47-$B$6)</f>
        <v>4458359809.1205626</v>
      </c>
      <c r="AV47" s="21">
        <f>'Relocation Components'!AV47*(1+$A47)^($B47-$B$6)</f>
        <v>919184271.12051356</v>
      </c>
      <c r="AW47" s="21">
        <f>'Relocation Components'!AW47*(1+$A47)^($B47-$B$6)</f>
        <v>0</v>
      </c>
      <c r="AX47" s="21">
        <f>'Relocation Components'!AX47*(1+$A47)^($B47-$B$6)</f>
        <v>108266349.88012999</v>
      </c>
      <c r="AY47" s="21">
        <f>'Relocation Components'!AY47*(1+$A47)^($B47-$B$6)</f>
        <v>37314383.75186114</v>
      </c>
      <c r="AZ47" s="21">
        <f>'Relocation Components'!AZ47*(1+$A47)^($B47-$B$6)</f>
        <v>0</v>
      </c>
      <c r="BA47" s="21">
        <f>'Relocation Components'!BA47*(1+$A47)^($B47-$B$6)</f>
        <v>110470317.44484127</v>
      </c>
      <c r="BB47" s="21">
        <f>'Relocation Components'!BB47*(1+$A47)^($B47-$B$6)</f>
        <v>39742093.668041438</v>
      </c>
      <c r="BC47" s="21">
        <f>'Relocation Components'!BC47*(1+$A47)^($B47-$B$6)</f>
        <v>0</v>
      </c>
      <c r="BD47" s="21">
        <f>'Relocation Components'!BD47*(1+$A47)^($B47-$B$6)</f>
        <v>19655984.497519359</v>
      </c>
      <c r="BE47" s="21">
        <f>'Relocation Components'!BE47*(1+$A47)^($B47-$B$6)</f>
        <v>5540491.1286617061</v>
      </c>
      <c r="BF47" s="21">
        <f>'Relocation Components'!BF47*(1+$A47)^($B47-$B$6)</f>
        <v>0</v>
      </c>
      <c r="BG47" s="21">
        <f t="shared" si="5"/>
        <v>10590908631.037853</v>
      </c>
      <c r="BI47" s="16">
        <f t="shared" si="6"/>
        <v>5639227262.9224987</v>
      </c>
      <c r="BJ47" s="16">
        <f t="shared" si="7"/>
        <v>1768853590.3946588</v>
      </c>
      <c r="BK47" s="16">
        <f t="shared" si="8"/>
        <v>5621404.7628717422</v>
      </c>
      <c r="BL47" s="16">
        <f t="shared" si="9"/>
        <v>8302948876.1239347</v>
      </c>
      <c r="BM47" s="16">
        <f t="shared" si="10"/>
        <v>1977357162.1281121</v>
      </c>
      <c r="BN47" s="16">
        <f t="shared" si="11"/>
        <v>10807171.340015564</v>
      </c>
      <c r="BO47" s="16">
        <f t="shared" si="12"/>
        <v>14639398643.578691</v>
      </c>
      <c r="BP47" s="16">
        <f t="shared" si="13"/>
        <v>2980753347.9795785</v>
      </c>
      <c r="BQ47" s="16">
        <f t="shared" si="14"/>
        <v>7228070.34094394</v>
      </c>
      <c r="BR47" s="16">
        <f t="shared" si="15"/>
        <v>520053829.6841386</v>
      </c>
      <c r="BS47" s="16">
        <f t="shared" si="16"/>
        <v>126613192.48106447</v>
      </c>
      <c r="BT47" s="16">
        <f t="shared" si="17"/>
        <v>2341121.4480269505</v>
      </c>
      <c r="BU47" s="16">
        <f t="shared" si="18"/>
        <v>738594100.22654331</v>
      </c>
      <c r="BV47" s="16">
        <f t="shared" si="19"/>
        <v>133545463.72341193</v>
      </c>
      <c r="BW47" s="16">
        <f t="shared" si="20"/>
        <v>2277331.356247297</v>
      </c>
      <c r="BX47" s="16">
        <f t="shared" si="21"/>
        <v>85117095.492199019</v>
      </c>
      <c r="BY47" s="16">
        <f t="shared" si="22"/>
        <v>20526027.632208537</v>
      </c>
      <c r="BZ47" s="16">
        <f t="shared" si="23"/>
        <v>1468699.9430788201</v>
      </c>
    </row>
    <row r="48" spans="1:78">
      <c r="A48">
        <f t="shared" si="26"/>
        <v>0.02</v>
      </c>
      <c r="B48" s="18">
        <f t="shared" si="24"/>
        <v>2062</v>
      </c>
      <c r="C48" s="21">
        <f>'Relocation Components'!C48*(1+$D$2)^($B48-$B$6)</f>
        <v>180054969.06747735</v>
      </c>
      <c r="D48" s="21">
        <f>'Relocation Components'!D48*(1+$D$2)^($B48-$B$6)</f>
        <v>28162519.051458646</v>
      </c>
      <c r="E48" s="21">
        <f>'Relocation Components'!E48*(1+$D$2)^($B48-$B$6)</f>
        <v>5896732.2647570763</v>
      </c>
      <c r="F48" s="21">
        <f>'Relocation Components'!F48*(1+$D$2)^($B48-$B$6)</f>
        <v>1755051475.7863386</v>
      </c>
      <c r="G48" s="21">
        <f>'Relocation Components'!G48*(1+$D$2)^($B48-$B$6)</f>
        <v>55109675.4360459</v>
      </c>
      <c r="H48" s="21">
        <f>'Relocation Components'!H48*(1+$D$2)^($B48-$B$6)</f>
        <v>11336447.241617741</v>
      </c>
      <c r="I48" s="21">
        <f>'Relocation Components'!I48*(1+$D$2)^($B48-$B$6)</f>
        <v>286967376.48578846</v>
      </c>
      <c r="J48" s="21">
        <f>'Relocation Components'!J48*(1+$D$2)^($B48-$B$6)</f>
        <v>19864694.56423936</v>
      </c>
      <c r="K48" s="21">
        <f>'Relocation Components'!K48*(1+$D$2)^($B48-$B$6)</f>
        <v>7582057.7359850379</v>
      </c>
      <c r="L48" s="21">
        <f>'Relocation Components'!L48*(1+$D$2)^($B48-$B$6)</f>
        <v>179569481.00867936</v>
      </c>
      <c r="M48" s="21">
        <f>'Relocation Components'!M48*(1+$D$2)^($B48-$B$6)</f>
        <v>6690423.7362579629</v>
      </c>
      <c r="N48" s="21">
        <f>'Relocation Components'!N48*(1+$D$2)^($B48-$B$6)</f>
        <v>2455789.7129974496</v>
      </c>
      <c r="O48" s="21">
        <f>'Relocation Components'!O48*(1+$D$2)^($B48-$B$6)</f>
        <v>401353407.22791362</v>
      </c>
      <c r="P48" s="21">
        <f>'Relocation Components'!P48*(1+$D$2)^($B48-$B$6)</f>
        <v>5756231.2569866255</v>
      </c>
      <c r="Q48" s="21">
        <f>'Relocation Components'!Q48*(1+$D$2)^($B48-$B$6)</f>
        <v>2388858.1033260762</v>
      </c>
      <c r="R48" s="21">
        <f>'Relocation Components'!R48*(1+$D$2)^($B48-$B$6)</f>
        <v>22851818.309539802</v>
      </c>
      <c r="S48" s="21">
        <f>'Relocation Components'!S48*(1+$D$2)^($B48-$B$6)</f>
        <v>2804198.897822964</v>
      </c>
      <c r="T48" s="21">
        <f>'Relocation Components'!T48*(1+$D$2)^($B48-$B$6)</f>
        <v>1540626.1155000883</v>
      </c>
      <c r="U48" s="21">
        <f t="shared" si="3"/>
        <v>2975436782.0027313</v>
      </c>
      <c r="V48" s="21">
        <f>'Relocation Components'!V48*(1+$A48)^($B48-$B$6)</f>
        <v>3966334141.6043382</v>
      </c>
      <c r="W48" s="21">
        <f>'Relocation Components'!W48*(1+$A48)^($B48-$B$6)</f>
        <v>1263707858.4985063</v>
      </c>
      <c r="X48" s="21">
        <f>'Relocation Components'!X48*(1+$A48)^($B48-$B$6)</f>
        <v>0</v>
      </c>
      <c r="Y48" s="21">
        <f>'Relocation Components'!Y48*(1+$A48)^($B48-$B$6)</f>
        <v>4791237546.2685719</v>
      </c>
      <c r="Z48" s="21">
        <f>'Relocation Components'!Z48*(1+$A48)^($B48-$B$6)</f>
        <v>1390927864.9340847</v>
      </c>
      <c r="AA48" s="21">
        <f>'Relocation Components'!AA48*(1+$A48)^($B48-$B$6)</f>
        <v>0</v>
      </c>
      <c r="AB48" s="21">
        <f>'Relocation Components'!AB48*(1+$A48)^($B48-$B$6)</f>
        <v>10419851193.050428</v>
      </c>
      <c r="AC48" s="21">
        <f>'Relocation Components'!AC48*(1+$A48)^($B48-$B$6)</f>
        <v>2148282673.2734227</v>
      </c>
      <c r="AD48" s="21">
        <f>'Relocation Components'!AD48*(1+$A48)^($B48-$B$6)</f>
        <v>0</v>
      </c>
      <c r="AE48" s="21">
        <f>'Relocation Components'!AE48*(1+$A48)^($B48-$B$6)</f>
        <v>246713409.86261702</v>
      </c>
      <c r="AF48" s="21">
        <f>'Relocation Components'!AF48*(1+$A48)^($B48-$B$6)</f>
        <v>85036953.362170756</v>
      </c>
      <c r="AG48" s="21">
        <f>'Relocation Components'!AG48*(1+$A48)^($B48-$B$6)</f>
        <v>0</v>
      </c>
      <c r="AH48" s="21">
        <f>'Relocation Components'!AH48*(1+$A48)^($B48-$B$6)</f>
        <v>251859914.29751191</v>
      </c>
      <c r="AI48" s="21">
        <f>'Relocation Components'!AI48*(1+$A48)^($B48-$B$6)</f>
        <v>90610033.915564254</v>
      </c>
      <c r="AJ48" s="21">
        <f>'Relocation Components'!AJ48*(1+$A48)^($B48-$B$6)</f>
        <v>0</v>
      </c>
      <c r="AK48" s="21">
        <f>'Relocation Components'!AK48*(1+$A48)^($B48-$B$6)</f>
        <v>44962326.229694225</v>
      </c>
      <c r="AL48" s="21">
        <f>'Relocation Components'!AL48*(1+$A48)^($B48-$B$6)</f>
        <v>12671201.028368369</v>
      </c>
      <c r="AM48" s="21">
        <f>'Relocation Components'!AM48*(1+$A48)^($B48-$B$6)</f>
        <v>0</v>
      </c>
      <c r="AN48" s="21">
        <f t="shared" si="4"/>
        <v>24712195116.325279</v>
      </c>
      <c r="AO48" s="21">
        <f>'Relocation Components'!AO48*(1+$A48)^($B48-$B$6)</f>
        <v>1784850363.7219522</v>
      </c>
      <c r="AP48" s="21">
        <f>'Relocation Components'!AP48*(1+$A48)^($B48-$B$6)</f>
        <v>568668536.32432783</v>
      </c>
      <c r="AQ48" s="21">
        <f>'Relocation Components'!AQ48*(1+$A48)^($B48-$B$6)</f>
        <v>0</v>
      </c>
      <c r="AR48" s="21">
        <f>'Relocation Components'!AR48*(1+$A48)^($B48-$B$6)</f>
        <v>2156056895.8208575</v>
      </c>
      <c r="AS48" s="21">
        <f>'Relocation Components'!AS48*(1+$A48)^($B48-$B$6)</f>
        <v>625917539.22033811</v>
      </c>
      <c r="AT48" s="21">
        <f>'Relocation Components'!AT48*(1+$A48)^($B48-$B$6)</f>
        <v>0</v>
      </c>
      <c r="AU48" s="21">
        <f>'Relocation Components'!AU48*(1+$A48)^($B48-$B$6)</f>
        <v>4688933036.8726921</v>
      </c>
      <c r="AV48" s="21">
        <f>'Relocation Components'!AV48*(1+$A48)^($B48-$B$6)</f>
        <v>966727202.97304034</v>
      </c>
      <c r="AW48" s="21">
        <f>'Relocation Components'!AW48*(1+$A48)^($B48-$B$6)</f>
        <v>0</v>
      </c>
      <c r="AX48" s="21">
        <f>'Relocation Components'!AX48*(1+$A48)^($B48-$B$6)</f>
        <v>111021034.43817766</v>
      </c>
      <c r="AY48" s="21">
        <f>'Relocation Components'!AY48*(1+$A48)^($B48-$B$6)</f>
        <v>38266629.01297684</v>
      </c>
      <c r="AZ48" s="21">
        <f>'Relocation Components'!AZ48*(1+$A48)^($B48-$B$6)</f>
        <v>0</v>
      </c>
      <c r="BA48" s="21">
        <f>'Relocation Components'!BA48*(1+$A48)^($B48-$B$6)</f>
        <v>113336961.43388037</v>
      </c>
      <c r="BB48" s="21">
        <f>'Relocation Components'!BB48*(1+$A48)^($B48-$B$6)</f>
        <v>40774515.262003921</v>
      </c>
      <c r="BC48" s="21">
        <f>'Relocation Components'!BC48*(1+$A48)^($B48-$B$6)</f>
        <v>0</v>
      </c>
      <c r="BD48" s="21">
        <f>'Relocation Components'!BD48*(1+$A48)^($B48-$B$6)</f>
        <v>20233046.803362403</v>
      </c>
      <c r="BE48" s="21">
        <f>'Relocation Components'!BE48*(1+$A48)^($B48-$B$6)</f>
        <v>5702040.4627657663</v>
      </c>
      <c r="BF48" s="21">
        <f>'Relocation Components'!BF48*(1+$A48)^($B48-$B$6)</f>
        <v>0</v>
      </c>
      <c r="BG48" s="21">
        <f t="shared" si="5"/>
        <v>11120487802.346375</v>
      </c>
      <c r="BI48" s="16">
        <f t="shared" si="6"/>
        <v>5931239474.3937674</v>
      </c>
      <c r="BJ48" s="16">
        <f t="shared" si="7"/>
        <v>1860538913.8742926</v>
      </c>
      <c r="BK48" s="16">
        <f t="shared" si="8"/>
        <v>5896732.2647570763</v>
      </c>
      <c r="BL48" s="16">
        <f t="shared" si="9"/>
        <v>8702345917.8757687</v>
      </c>
      <c r="BM48" s="16">
        <f t="shared" si="10"/>
        <v>2071955079.5904686</v>
      </c>
      <c r="BN48" s="16">
        <f t="shared" si="11"/>
        <v>11336447.241617741</v>
      </c>
      <c r="BO48" s="16">
        <f t="shared" si="12"/>
        <v>15395751606.408909</v>
      </c>
      <c r="BP48" s="16">
        <f t="shared" si="13"/>
        <v>3134874570.8107023</v>
      </c>
      <c r="BQ48" s="16">
        <f t="shared" si="14"/>
        <v>7582057.7359850379</v>
      </c>
      <c r="BR48" s="16">
        <f t="shared" si="15"/>
        <v>537303925.30947399</v>
      </c>
      <c r="BS48" s="16">
        <f t="shared" si="16"/>
        <v>129994006.11140555</v>
      </c>
      <c r="BT48" s="16">
        <f t="shared" si="17"/>
        <v>2455789.7129974496</v>
      </c>
      <c r="BU48" s="16">
        <f t="shared" si="18"/>
        <v>766550282.95930588</v>
      </c>
      <c r="BV48" s="16">
        <f t="shared" si="19"/>
        <v>137140780.43455479</v>
      </c>
      <c r="BW48" s="16">
        <f t="shared" si="20"/>
        <v>2388858.1033260762</v>
      </c>
      <c r="BX48" s="16">
        <f t="shared" si="21"/>
        <v>88047191.342596442</v>
      </c>
      <c r="BY48" s="16">
        <f t="shared" si="22"/>
        <v>21177440.388957102</v>
      </c>
      <c r="BZ48" s="16">
        <f t="shared" si="23"/>
        <v>1540626.1155000883</v>
      </c>
    </row>
    <row r="49" spans="1:78">
      <c r="A49">
        <f t="shared" si="26"/>
        <v>0.02</v>
      </c>
      <c r="B49" s="18">
        <f t="shared" si="24"/>
        <v>2063</v>
      </c>
      <c r="C49" s="21">
        <f>'Relocation Components'!C49*(1+$D$2)^($B49-$B$6)</f>
        <v>188869244.98319831</v>
      </c>
      <c r="D49" s="21">
        <f>'Relocation Components'!D49*(1+$D$2)^($B49-$B$6)</f>
        <v>29541293.721246261</v>
      </c>
      <c r="E49" s="21">
        <f>'Relocation Components'!E49*(1+$D$2)^($B49-$B$6)</f>
        <v>6185539.0049237655</v>
      </c>
      <c r="F49" s="21">
        <f>'Relocation Components'!F49*(1+$D$2)^($B49-$B$6)</f>
        <v>1841091936.8011968</v>
      </c>
      <c r="G49" s="21">
        <f>'Relocation Components'!G49*(1+$D$2)^($B49-$B$6)</f>
        <v>57808059.49346026</v>
      </c>
      <c r="H49" s="21">
        <f>'Relocation Components'!H49*(1+$D$2)^($B49-$B$6)</f>
        <v>11891632.805030098</v>
      </c>
      <c r="I49" s="21">
        <f>'Relocation Components'!I49*(1+$D$2)^($B49-$B$6)</f>
        <v>301017707.97544873</v>
      </c>
      <c r="J49" s="21">
        <f>'Relocation Components'!J49*(1+$D$2)^($B49-$B$6)</f>
        <v>20837415.593041655</v>
      </c>
      <c r="K49" s="21">
        <f>'Relocation Components'!K49*(1+$D$2)^($B49-$B$6)</f>
        <v>7953373.6946778875</v>
      </c>
      <c r="L49" s="21">
        <f>'Relocation Components'!L49*(1+$D$2)^($B49-$B$6)</f>
        <v>188352770.84062567</v>
      </c>
      <c r="M49" s="21">
        <f>'Relocation Components'!M49*(1+$D$2)^($B49-$B$6)</f>
        <v>7018193.4142548405</v>
      </c>
      <c r="N49" s="21">
        <f>'Relocation Components'!N49*(1+$D$2)^($B49-$B$6)</f>
        <v>2576072.0008449312</v>
      </c>
      <c r="O49" s="21">
        <f>'Relocation Components'!O49*(1+$D$2)^($B49-$B$6)</f>
        <v>420987962.40165329</v>
      </c>
      <c r="P49" s="21">
        <f>'Relocation Components'!P49*(1+$D$2)^($B49-$B$6)</f>
        <v>6037999.6403274806</v>
      </c>
      <c r="Q49" s="21">
        <f>'Relocation Components'!Q49*(1+$D$2)^($B49-$B$6)</f>
        <v>2505844.1967221154</v>
      </c>
      <c r="R49" s="21">
        <f>'Relocation Components'!R49*(1+$D$2)^($B49-$B$6)</f>
        <v>23975105.597321689</v>
      </c>
      <c r="S49" s="21">
        <f>'Relocation Components'!S49*(1+$D$2)^($B49-$B$6)</f>
        <v>2941466.9554890203</v>
      </c>
      <c r="T49" s="21">
        <f>'Relocation Components'!T49*(1+$D$2)^($B49-$B$6)</f>
        <v>1616073.1553057863</v>
      </c>
      <c r="U49" s="21">
        <f t="shared" si="3"/>
        <v>3121207692.2747684</v>
      </c>
      <c r="V49" s="21">
        <f>'Relocation Components'!V49*(1+$A49)^($B49-$B$6)</f>
        <v>4174307795.3837109</v>
      </c>
      <c r="W49" s="21">
        <f>'Relocation Components'!W49*(1+$A49)^($B49-$B$6)</f>
        <v>1329978140.1386659</v>
      </c>
      <c r="X49" s="21">
        <f>'Relocation Components'!X49*(1+$A49)^($B49-$B$6)</f>
        <v>0</v>
      </c>
      <c r="Y49" s="21">
        <f>'Relocation Components'!Y49*(1+$A49)^($B49-$B$6)</f>
        <v>5023507950.7213812</v>
      </c>
      <c r="Z49" s="21">
        <f>'Relocation Components'!Z49*(1+$A49)^($B49-$B$6)</f>
        <v>1458273282.1301324</v>
      </c>
      <c r="AA49" s="21">
        <f>'Relocation Components'!AA49*(1+$A49)^($B49-$B$6)</f>
        <v>0</v>
      </c>
      <c r="AB49" s="21">
        <f>'Relocation Components'!AB49*(1+$A49)^($B49-$B$6)</f>
        <v>10964633069.728981</v>
      </c>
      <c r="AC49" s="21">
        <f>'Relocation Components'!AC49*(1+$A49)^($B49-$B$6)</f>
        <v>2260614225.0247655</v>
      </c>
      <c r="AD49" s="21">
        <f>'Relocation Components'!AD49*(1+$A49)^($B49-$B$6)</f>
        <v>0</v>
      </c>
      <c r="AE49" s="21">
        <f>'Relocation Components'!AE49*(1+$A49)^($B49-$B$6)</f>
        <v>252980253.47613418</v>
      </c>
      <c r="AF49" s="21">
        <f>'Relocation Components'!AF49*(1+$A49)^($B49-$B$6)</f>
        <v>87203473.073887303</v>
      </c>
      <c r="AG49" s="21">
        <f>'Relocation Components'!AG49*(1+$A49)^($B49-$B$6)</f>
        <v>0</v>
      </c>
      <c r="AH49" s="21">
        <f>'Relocation Components'!AH49*(1+$A49)^($B49-$B$6)</f>
        <v>258383250.07539493</v>
      </c>
      <c r="AI49" s="21">
        <f>'Relocation Components'!AI49*(1+$A49)^($B49-$B$6)</f>
        <v>92959488.221569553</v>
      </c>
      <c r="AJ49" s="21">
        <f>'Relocation Components'!AJ49*(1+$A49)^($B49-$B$6)</f>
        <v>0</v>
      </c>
      <c r="AK49" s="21">
        <f>'Relocation Components'!AK49*(1+$A49)^($B49-$B$6)</f>
        <v>46282237.196063608</v>
      </c>
      <c r="AL49" s="21">
        <f>'Relocation Components'!AL49*(1+$A49)^($B49-$B$6)</f>
        <v>13040635.190629998</v>
      </c>
      <c r="AM49" s="21">
        <f>'Relocation Components'!AM49*(1+$A49)^($B49-$B$6)</f>
        <v>0</v>
      </c>
      <c r="AN49" s="21">
        <f t="shared" si="4"/>
        <v>25962163800.36132</v>
      </c>
      <c r="AO49" s="21">
        <f>'Relocation Components'!AO49*(1+$A49)^($B49-$B$6)</f>
        <v>1878438507.9226699</v>
      </c>
      <c r="AP49" s="21">
        <f>'Relocation Components'!AP49*(1+$A49)^($B49-$B$6)</f>
        <v>598490163.06239963</v>
      </c>
      <c r="AQ49" s="21">
        <f>'Relocation Components'!AQ49*(1+$A49)^($B49-$B$6)</f>
        <v>0</v>
      </c>
      <c r="AR49" s="21">
        <f>'Relocation Components'!AR49*(1+$A49)^($B49-$B$6)</f>
        <v>2260578577.8246212</v>
      </c>
      <c r="AS49" s="21">
        <f>'Relocation Components'!AS49*(1+$A49)^($B49-$B$6)</f>
        <v>656222976.95855963</v>
      </c>
      <c r="AT49" s="21">
        <f>'Relocation Components'!AT49*(1+$A49)^($B49-$B$6)</f>
        <v>0</v>
      </c>
      <c r="AU49" s="21">
        <f>'Relocation Components'!AU49*(1+$A49)^($B49-$B$6)</f>
        <v>4934084881.3780413</v>
      </c>
      <c r="AV49" s="21">
        <f>'Relocation Components'!AV49*(1+$A49)^($B49-$B$6)</f>
        <v>1017276401.2611445</v>
      </c>
      <c r="AW49" s="21">
        <f>'Relocation Components'!AW49*(1+$A49)^($B49-$B$6)</f>
        <v>0</v>
      </c>
      <c r="AX49" s="21">
        <f>'Relocation Components'!AX49*(1+$A49)^($B49-$B$6)</f>
        <v>113841114.06426038</v>
      </c>
      <c r="AY49" s="21">
        <f>'Relocation Components'!AY49*(1+$A49)^($B49-$B$6)</f>
        <v>39241562.88324929</v>
      </c>
      <c r="AZ49" s="21">
        <f>'Relocation Components'!AZ49*(1+$A49)^($B49-$B$6)</f>
        <v>0</v>
      </c>
      <c r="BA49" s="21">
        <f>'Relocation Components'!BA49*(1+$A49)^($B49-$B$6)</f>
        <v>116272462.53392772</v>
      </c>
      <c r="BB49" s="21">
        <f>'Relocation Components'!BB49*(1+$A49)^($B49-$B$6)</f>
        <v>41831769.699706301</v>
      </c>
      <c r="BC49" s="21">
        <f>'Relocation Components'!BC49*(1+$A49)^($B49-$B$6)</f>
        <v>0</v>
      </c>
      <c r="BD49" s="21">
        <f>'Relocation Components'!BD49*(1+$A49)^($B49-$B$6)</f>
        <v>20827006.738228623</v>
      </c>
      <c r="BE49" s="21">
        <f>'Relocation Components'!BE49*(1+$A49)^($B49-$B$6)</f>
        <v>5868285.8357834993</v>
      </c>
      <c r="BF49" s="21">
        <f>'Relocation Components'!BF49*(1+$A49)^($B49-$B$6)</f>
        <v>0</v>
      </c>
      <c r="BG49" s="21">
        <f t="shared" si="5"/>
        <v>11682973710.162592</v>
      </c>
      <c r="BI49" s="16">
        <f t="shared" si="6"/>
        <v>6241615548.2895794</v>
      </c>
      <c r="BJ49" s="16">
        <f t="shared" si="7"/>
        <v>1958009596.9223118</v>
      </c>
      <c r="BK49" s="16">
        <f t="shared" si="8"/>
        <v>6185539.0049237655</v>
      </c>
      <c r="BL49" s="16">
        <f t="shared" si="9"/>
        <v>9125178465.3471985</v>
      </c>
      <c r="BM49" s="16">
        <f t="shared" si="10"/>
        <v>2172304318.5821524</v>
      </c>
      <c r="BN49" s="16">
        <f t="shared" si="11"/>
        <v>11891632.805030098</v>
      </c>
      <c r="BO49" s="16">
        <f t="shared" si="12"/>
        <v>16199735659.08247</v>
      </c>
      <c r="BP49" s="16">
        <f t="shared" si="13"/>
        <v>3298728041.8789515</v>
      </c>
      <c r="BQ49" s="16">
        <f t="shared" si="14"/>
        <v>7953373.6946778875</v>
      </c>
      <c r="BR49" s="16">
        <f t="shared" si="15"/>
        <v>555174138.38102019</v>
      </c>
      <c r="BS49" s="16">
        <f t="shared" si="16"/>
        <v>133463229.37139145</v>
      </c>
      <c r="BT49" s="16">
        <f t="shared" si="17"/>
        <v>2576072.0008449312</v>
      </c>
      <c r="BU49" s="16">
        <f t="shared" si="18"/>
        <v>795643675.01097596</v>
      </c>
      <c r="BV49" s="16">
        <f t="shared" si="19"/>
        <v>140829257.56160334</v>
      </c>
      <c r="BW49" s="16">
        <f t="shared" si="20"/>
        <v>2505844.1967221154</v>
      </c>
      <c r="BX49" s="16">
        <f t="shared" si="21"/>
        <v>91084349.531613916</v>
      </c>
      <c r="BY49" s="16">
        <f t="shared" si="22"/>
        <v>21850387.981902517</v>
      </c>
      <c r="BZ49" s="16">
        <f t="shared" si="23"/>
        <v>1616073.1553057863</v>
      </c>
    </row>
    <row r="50" spans="1:78">
      <c r="A50">
        <f t="shared" si="26"/>
        <v>0.02</v>
      </c>
      <c r="B50" s="18">
        <f t="shared" si="24"/>
        <v>2064</v>
      </c>
      <c r="C50" s="21">
        <f>'Relocation Components'!C50*(1+$D$2)^($B50-$B$6)</f>
        <v>198114811.06782266</v>
      </c>
      <c r="D50" s="21">
        <f>'Relocation Components'!D50*(1+$D$2)^($B50-$B$6)</f>
        <v>30987539.560383987</v>
      </c>
      <c r="E50" s="21">
        <f>'Relocation Components'!E50*(1+$D$2)^($B50-$B$6)</f>
        <v>6488484.5884452295</v>
      </c>
      <c r="F50" s="21">
        <f>'Relocation Components'!F50*(1+$D$2)^($B50-$B$6)</f>
        <v>1931348815.2280748</v>
      </c>
      <c r="G50" s="21">
        <f>'Relocation Components'!G50*(1+$D$2)^($B50-$B$6)</f>
        <v>60638507.768025927</v>
      </c>
      <c r="H50" s="21">
        <f>'Relocation Components'!H50*(1+$D$2)^($B50-$B$6)</f>
        <v>12473995.806679644</v>
      </c>
      <c r="I50" s="21">
        <f>'Relocation Components'!I50*(1+$D$2)^($B50-$B$6)</f>
        <v>315755654.17286056</v>
      </c>
      <c r="J50" s="21">
        <f>'Relocation Components'!J50*(1+$D$2)^($B50-$B$6)</f>
        <v>21857746.988313578</v>
      </c>
      <c r="K50" s="21">
        <f>'Relocation Components'!K50*(1+$D$2)^($B50-$B$6)</f>
        <v>8342866.1049000565</v>
      </c>
      <c r="L50" s="21">
        <f>'Relocation Components'!L50*(1+$D$2)^($B50-$B$6)</f>
        <v>197565465.95324486</v>
      </c>
      <c r="M50" s="21">
        <f>'Relocation Components'!M50*(1+$D$2)^($B50-$B$6)</f>
        <v>7362014.0007107584</v>
      </c>
      <c r="N50" s="21">
        <f>'Relocation Components'!N50*(1+$D$2)^($B50-$B$6)</f>
        <v>2702243.043194667</v>
      </c>
      <c r="O50" s="21">
        <f>'Relocation Components'!O50*(1+$D$2)^($B50-$B$6)</f>
        <v>441582589.57469708</v>
      </c>
      <c r="P50" s="21">
        <f>'Relocation Components'!P50*(1+$D$2)^($B50-$B$6)</f>
        <v>6333554.2838599524</v>
      </c>
      <c r="Q50" s="21">
        <f>'Relocation Components'!Q50*(1+$D$2)^($B50-$B$6)</f>
        <v>2628556.7541994429</v>
      </c>
      <c r="R50" s="21">
        <f>'Relocation Components'!R50*(1+$D$2)^($B50-$B$6)</f>
        <v>25153592.06810791</v>
      </c>
      <c r="S50" s="21">
        <f>'Relocation Components'!S50*(1+$D$2)^($B50-$B$6)</f>
        <v>3085451.3216771237</v>
      </c>
      <c r="T50" s="21">
        <f>'Relocation Components'!T50*(1+$D$2)^($B50-$B$6)</f>
        <v>1695213.3338033035</v>
      </c>
      <c r="U50" s="21">
        <f t="shared" si="3"/>
        <v>3274117101.6190014</v>
      </c>
      <c r="V50" s="21">
        <f>'Relocation Components'!V50*(1+$A50)^($B50-$B$6)</f>
        <v>4395503586.1294603</v>
      </c>
      <c r="W50" s="21">
        <f>'Relocation Components'!W50*(1+$A50)^($B50-$B$6)</f>
        <v>1400461983.1457179</v>
      </c>
      <c r="X50" s="21">
        <f>'Relocation Components'!X50*(1+$A50)^($B50-$B$6)</f>
        <v>0</v>
      </c>
      <c r="Y50" s="21">
        <f>'Relocation Components'!Y50*(1+$A50)^($B50-$B$6)</f>
        <v>5270068819.3779688</v>
      </c>
      <c r="Z50" s="21">
        <f>'Relocation Components'!Z50*(1+$A50)^($B50-$B$6)</f>
        <v>1529758884.2597148</v>
      </c>
      <c r="AA50" s="21">
        <f>'Relocation Components'!AA50*(1+$A50)^($B50-$B$6)</f>
        <v>0</v>
      </c>
      <c r="AB50" s="21">
        <f>'Relocation Components'!AB50*(1+$A50)^($B50-$B$6)</f>
        <v>11544010501.61578</v>
      </c>
      <c r="AC50" s="21">
        <f>'Relocation Components'!AC50*(1+$A50)^($B50-$B$6)</f>
        <v>2380079786.571981</v>
      </c>
      <c r="AD50" s="21">
        <f>'Relocation Components'!AD50*(1+$A50)^($B50-$B$6)</f>
        <v>0</v>
      </c>
      <c r="AE50" s="21">
        <f>'Relocation Components'!AE50*(1+$A50)^($B50-$B$6)</f>
        <v>259395717.71508816</v>
      </c>
      <c r="AF50" s="21">
        <f>'Relocation Components'!AF50*(1+$A50)^($B50-$B$6)</f>
        <v>89421561.111076847</v>
      </c>
      <c r="AG50" s="21">
        <f>'Relocation Components'!AG50*(1+$A50)^($B50-$B$6)</f>
        <v>0</v>
      </c>
      <c r="AH50" s="21">
        <f>'Relocation Components'!AH50*(1+$A50)^($B50-$B$6)</f>
        <v>265063102.13643697</v>
      </c>
      <c r="AI50" s="21">
        <f>'Relocation Components'!AI50*(1+$A50)^($B50-$B$6)</f>
        <v>95365391.072465748</v>
      </c>
      <c r="AJ50" s="21">
        <f>'Relocation Components'!AJ50*(1+$A50)^($B50-$B$6)</f>
        <v>0</v>
      </c>
      <c r="AK50" s="21">
        <f>'Relocation Components'!AK50*(1+$A50)^($B50-$B$6)</f>
        <v>47640978.239506975</v>
      </c>
      <c r="AL50" s="21">
        <f>'Relocation Components'!AL50*(1+$A50)^($B50-$B$6)</f>
        <v>13420858.978671744</v>
      </c>
      <c r="AM50" s="21">
        <f>'Relocation Components'!AM50*(1+$A50)^($B50-$B$6)</f>
        <v>0</v>
      </c>
      <c r="AN50" s="21">
        <f t="shared" si="4"/>
        <v>27290191170.353863</v>
      </c>
      <c r="AO50" s="21">
        <f>'Relocation Components'!AO50*(1+$A50)^($B50-$B$6)</f>
        <v>1977976613.7582572</v>
      </c>
      <c r="AP50" s="21">
        <f>'Relocation Components'!AP50*(1+$A50)^($B50-$B$6)</f>
        <v>630207892.415573</v>
      </c>
      <c r="AQ50" s="21">
        <f>'Relocation Components'!AQ50*(1+$A50)^($B50-$B$6)</f>
        <v>0</v>
      </c>
      <c r="AR50" s="21">
        <f>'Relocation Components'!AR50*(1+$A50)^($B50-$B$6)</f>
        <v>2371530968.7200856</v>
      </c>
      <c r="AS50" s="21">
        <f>'Relocation Components'!AS50*(1+$A50)^($B50-$B$6)</f>
        <v>688391497.91687179</v>
      </c>
      <c r="AT50" s="21">
        <f>'Relocation Components'!AT50*(1+$A50)^($B50-$B$6)</f>
        <v>0</v>
      </c>
      <c r="AU50" s="21">
        <f>'Relocation Components'!AU50*(1+$A50)^($B50-$B$6)</f>
        <v>5194804725.7271013</v>
      </c>
      <c r="AV50" s="21">
        <f>'Relocation Components'!AV50*(1+$A50)^($B50-$B$6)</f>
        <v>1071035903.9573915</v>
      </c>
      <c r="AW50" s="21">
        <f>'Relocation Components'!AW50*(1+$A50)^($B50-$B$6)</f>
        <v>0</v>
      </c>
      <c r="AX50" s="21">
        <f>'Relocation Components'!AX50*(1+$A50)^($B50-$B$6)</f>
        <v>116728072.97178967</v>
      </c>
      <c r="AY50" s="21">
        <f>'Relocation Components'!AY50*(1+$A50)^($B50-$B$6)</f>
        <v>40239702.499984577</v>
      </c>
      <c r="AZ50" s="21">
        <f>'Relocation Components'!AZ50*(1+$A50)^($B50-$B$6)</f>
        <v>0</v>
      </c>
      <c r="BA50" s="21">
        <f>'Relocation Components'!BA50*(1+$A50)^($B50-$B$6)</f>
        <v>119278395.96139665</v>
      </c>
      <c r="BB50" s="21">
        <f>'Relocation Components'!BB50*(1+$A50)^($B50-$B$6)</f>
        <v>42914425.982609585</v>
      </c>
      <c r="BC50" s="21">
        <f>'Relocation Components'!BC50*(1+$A50)^($B50-$B$6)</f>
        <v>0</v>
      </c>
      <c r="BD50" s="21">
        <f>'Relocation Components'!BD50*(1+$A50)^($B50-$B$6)</f>
        <v>21438440.207778141</v>
      </c>
      <c r="BE50" s="21">
        <f>'Relocation Components'!BE50*(1+$A50)^($B50-$B$6)</f>
        <v>6039386.5404022848</v>
      </c>
      <c r="BF50" s="21">
        <f>'Relocation Components'!BF50*(1+$A50)^($B50-$B$6)</f>
        <v>0</v>
      </c>
      <c r="BG50" s="21">
        <f t="shared" si="5"/>
        <v>12280586026.659241</v>
      </c>
      <c r="BI50" s="16">
        <f t="shared" si="6"/>
        <v>6571595010.9555397</v>
      </c>
      <c r="BJ50" s="16">
        <f t="shared" si="7"/>
        <v>2061657415.1216748</v>
      </c>
      <c r="BK50" s="16">
        <f t="shared" si="8"/>
        <v>6488484.5884452295</v>
      </c>
      <c r="BL50" s="16">
        <f t="shared" si="9"/>
        <v>9572948603.3261299</v>
      </c>
      <c r="BM50" s="16">
        <f t="shared" si="10"/>
        <v>2278788889.9446125</v>
      </c>
      <c r="BN50" s="16">
        <f t="shared" si="11"/>
        <v>12473995.806679644</v>
      </c>
      <c r="BO50" s="16">
        <f t="shared" si="12"/>
        <v>17054570881.515741</v>
      </c>
      <c r="BP50" s="16">
        <f t="shared" si="13"/>
        <v>3472973437.5176859</v>
      </c>
      <c r="BQ50" s="16">
        <f t="shared" si="14"/>
        <v>8342866.1049000565</v>
      </c>
      <c r="BR50" s="16">
        <f t="shared" si="15"/>
        <v>573689256.64012265</v>
      </c>
      <c r="BS50" s="16">
        <f t="shared" si="16"/>
        <v>137023277.61177218</v>
      </c>
      <c r="BT50" s="16">
        <f t="shared" si="17"/>
        <v>2702243.043194667</v>
      </c>
      <c r="BU50" s="16">
        <f t="shared" si="18"/>
        <v>825924087.67253065</v>
      </c>
      <c r="BV50" s="16">
        <f t="shared" si="19"/>
        <v>144613371.33893529</v>
      </c>
      <c r="BW50" s="16">
        <f t="shared" si="20"/>
        <v>2628556.7541994429</v>
      </c>
      <c r="BX50" s="16">
        <f t="shared" si="21"/>
        <v>94233010.515393019</v>
      </c>
      <c r="BY50" s="16">
        <f t="shared" si="22"/>
        <v>22545696.840751152</v>
      </c>
      <c r="BZ50" s="16">
        <f t="shared" si="23"/>
        <v>1695213.3338033035</v>
      </c>
    </row>
    <row r="51" spans="1:78">
      <c r="A51">
        <f t="shared" si="26"/>
        <v>0.02</v>
      </c>
      <c r="B51" s="18">
        <f t="shared" si="24"/>
        <v>2065</v>
      </c>
      <c r="C51" s="21">
        <f>'Relocation Components'!C51*(1+$D$2)^($B51-$B$6)</f>
        <v>207812760.64845148</v>
      </c>
      <c r="D51" s="21">
        <f>'Relocation Components'!D51*(1+$D$2)^($B51-$B$6)</f>
        <v>32504556.74913238</v>
      </c>
      <c r="E51" s="21">
        <f>'Relocation Components'!E51*(1+$D$2)^($B51-$B$6)</f>
        <v>6806260.8828065321</v>
      </c>
      <c r="F51" s="21">
        <f>'Relocation Components'!F51*(1+$D$2)^($B51-$B$6)</f>
        <v>2026028651.655638</v>
      </c>
      <c r="G51" s="21">
        <f>'Relocation Components'!G51*(1+$D$2)^($B51-$B$6)</f>
        <v>63607480.721314527</v>
      </c>
      <c r="H51" s="21">
        <f>'Relocation Components'!H51*(1+$D$2)^($B51-$B$6)</f>
        <v>13084866.026481573</v>
      </c>
      <c r="I51" s="21">
        <f>'Relocation Components'!I51*(1+$D$2)^($B51-$B$6)</f>
        <v>331214850.72007501</v>
      </c>
      <c r="J51" s="21">
        <f>'Relocation Components'!J51*(1+$D$2)^($B51-$B$6)</f>
        <v>22928017.984130096</v>
      </c>
      <c r="K51" s="21">
        <f>'Relocation Components'!K51*(1+$D$2)^($B51-$B$6)</f>
        <v>8751424.3219077513</v>
      </c>
      <c r="L51" s="21">
        <f>'Relocation Components'!L51*(1+$D$2)^($B51-$B$6)</f>
        <v>207228548.65002447</v>
      </c>
      <c r="M51" s="21">
        <f>'Relocation Components'!M51*(1+$D$2)^($B51-$B$6)</f>
        <v>7722671.162276634</v>
      </c>
      <c r="N51" s="21">
        <f>'Relocation Components'!N51*(1+$D$2)^($B51-$B$6)</f>
        <v>2834591.0097772651</v>
      </c>
      <c r="O51" s="21">
        <f>'Relocation Components'!O51*(1+$D$2)^($B51-$B$6)</f>
        <v>463184209.5590412</v>
      </c>
      <c r="P51" s="21">
        <f>'Relocation Components'!P51*(1+$D$2)^($B51-$B$6)</f>
        <v>6643569.3926448552</v>
      </c>
      <c r="Q51" s="21">
        <f>'Relocation Components'!Q51*(1+$D$2)^($B51-$B$6)</f>
        <v>2757275.9569326988</v>
      </c>
      <c r="R51" s="21">
        <f>'Relocation Components'!R51*(1+$D$2)^($B51-$B$6)</f>
        <v>26389989.421979453</v>
      </c>
      <c r="S51" s="21">
        <f>'Relocation Components'!S51*(1+$D$2)^($B51-$B$6)</f>
        <v>3236480.4570953157</v>
      </c>
      <c r="T51" s="21">
        <f>'Relocation Components'!T51*(1+$D$2)^($B51-$B$6)</f>
        <v>1778227.3472623087</v>
      </c>
      <c r="U51" s="21">
        <f t="shared" si="3"/>
        <v>3434514432.6669707</v>
      </c>
      <c r="V51" s="21">
        <f>'Relocation Components'!V51*(1+$A51)^($B51-$B$6)</f>
        <v>4630820477.7767925</v>
      </c>
      <c r="W51" s="21">
        <f>'Relocation Components'!W51*(1+$A51)^($B51-$B$6)</f>
        <v>1475445890.1230404</v>
      </c>
      <c r="X51" s="21">
        <f>'Relocation Components'!X51*(1+$A51)^($B51-$B$6)</f>
        <v>0</v>
      </c>
      <c r="Y51" s="21">
        <f>'Relocation Components'!Y51*(1+$A51)^($B51-$B$6)</f>
        <v>5531882098.5952864</v>
      </c>
      <c r="Z51" s="21">
        <f>'Relocation Components'!Z51*(1+$A51)^($B51-$B$6)</f>
        <v>1605663138.6334231</v>
      </c>
      <c r="AA51" s="21">
        <f>'Relocation Components'!AA51*(1+$A51)^($B51-$B$6)</f>
        <v>0</v>
      </c>
      <c r="AB51" s="21">
        <f>'Relocation Components'!AB51*(1+$A51)^($B51-$B$6)</f>
        <v>12160338889.402777</v>
      </c>
      <c r="AC51" s="21">
        <f>'Relocation Components'!AC51*(1+$A51)^($B51-$B$6)</f>
        <v>2507165108.8195739</v>
      </c>
      <c r="AD51" s="21">
        <f>'Relocation Components'!AD51*(1+$A51)^($B51-$B$6)</f>
        <v>0</v>
      </c>
      <c r="AE51" s="21">
        <f>'Relocation Components'!AE51*(1+$A51)^($B51-$B$6)</f>
        <v>265963173.31194767</v>
      </c>
      <c r="AF51" s="21">
        <f>'Relocation Components'!AF51*(1+$A51)^($B51-$B$6)</f>
        <v>91692392.045240521</v>
      </c>
      <c r="AG51" s="21">
        <f>'Relocation Components'!AG51*(1+$A51)^($B51-$B$6)</f>
        <v>0</v>
      </c>
      <c r="AH51" s="21">
        <f>'Relocation Components'!AH51*(1+$A51)^($B51-$B$6)</f>
        <v>271903048.33400828</v>
      </c>
      <c r="AI51" s="21">
        <f>'Relocation Components'!AI51*(1+$A51)^($B51-$B$6)</f>
        <v>97829034.91605036</v>
      </c>
      <c r="AJ51" s="21">
        <f>'Relocation Components'!AJ51*(1+$A51)^($B51-$B$6)</f>
        <v>0</v>
      </c>
      <c r="AK51" s="21">
        <f>'Relocation Components'!AK51*(1+$A51)^($B51-$B$6)</f>
        <v>49039411.70345366</v>
      </c>
      <c r="AL51" s="21">
        <f>'Relocation Components'!AL51*(1+$A51)^($B51-$B$6)</f>
        <v>13812108.497928374</v>
      </c>
      <c r="AM51" s="21">
        <f>'Relocation Components'!AM51*(1+$A51)^($B51-$B$6)</f>
        <v>0</v>
      </c>
      <c r="AN51" s="21">
        <f t="shared" si="4"/>
        <v>28701554772.159519</v>
      </c>
      <c r="AO51" s="21">
        <f>'Relocation Components'!AO51*(1+$A51)^($B51-$B$6)</f>
        <v>2083869214.9995568</v>
      </c>
      <c r="AP51" s="21">
        <f>'Relocation Components'!AP51*(1+$A51)^($B51-$B$6)</f>
        <v>663950650.5553683</v>
      </c>
      <c r="AQ51" s="21">
        <f>'Relocation Components'!AQ51*(1+$A51)^($B51-$B$6)</f>
        <v>0</v>
      </c>
      <c r="AR51" s="21">
        <f>'Relocation Components'!AR51*(1+$A51)^($B51-$B$6)</f>
        <v>2489346944.3678789</v>
      </c>
      <c r="AS51" s="21">
        <f>'Relocation Components'!AS51*(1+$A51)^($B51-$B$6)</f>
        <v>722548412.3850404</v>
      </c>
      <c r="AT51" s="21">
        <f>'Relocation Components'!AT51*(1+$A51)^($B51-$B$6)</f>
        <v>0</v>
      </c>
      <c r="AU51" s="21">
        <f>'Relocation Components'!AU51*(1+$A51)^($B51-$B$6)</f>
        <v>5472152500.2312489</v>
      </c>
      <c r="AV51" s="21">
        <f>'Relocation Components'!AV51*(1+$A51)^($B51-$B$6)</f>
        <v>1128224298.9688082</v>
      </c>
      <c r="AW51" s="21">
        <f>'Relocation Components'!AW51*(1+$A51)^($B51-$B$6)</f>
        <v>0</v>
      </c>
      <c r="AX51" s="21">
        <f>'Relocation Components'!AX51*(1+$A51)^($B51-$B$6)</f>
        <v>119683427.99037646</v>
      </c>
      <c r="AY51" s="21">
        <f>'Relocation Components'!AY51*(1+$A51)^($B51-$B$6)</f>
        <v>41261576.420358241</v>
      </c>
      <c r="AZ51" s="21">
        <f>'Relocation Components'!AZ51*(1+$A51)^($B51-$B$6)</f>
        <v>0</v>
      </c>
      <c r="BA51" s="21">
        <f>'Relocation Components'!BA51*(1+$A51)^($B51-$B$6)</f>
        <v>122356371.75030373</v>
      </c>
      <c r="BB51" s="21">
        <f>'Relocation Components'!BB51*(1+$A51)^($B51-$B$6)</f>
        <v>44023065.712222666</v>
      </c>
      <c r="BC51" s="21">
        <f>'Relocation Components'!BC51*(1+$A51)^($B51-$B$6)</f>
        <v>0</v>
      </c>
      <c r="BD51" s="21">
        <f>'Relocation Components'!BD51*(1+$A51)^($B51-$B$6)</f>
        <v>22067735.266554147</v>
      </c>
      <c r="BE51" s="21">
        <f>'Relocation Components'!BE51*(1+$A51)^($B51-$B$6)</f>
        <v>6215448.8240677686</v>
      </c>
      <c r="BF51" s="21">
        <f>'Relocation Components'!BF51*(1+$A51)^($B51-$B$6)</f>
        <v>0</v>
      </c>
      <c r="BG51" s="21">
        <f t="shared" si="5"/>
        <v>12915699647.471783</v>
      </c>
      <c r="BI51" s="16">
        <f t="shared" si="6"/>
        <v>6922502453.4248009</v>
      </c>
      <c r="BJ51" s="16">
        <f t="shared" si="7"/>
        <v>2171901097.4275408</v>
      </c>
      <c r="BK51" s="16">
        <f t="shared" si="8"/>
        <v>6806260.8828065321</v>
      </c>
      <c r="BL51" s="16">
        <f t="shared" si="9"/>
        <v>10047257694.618803</v>
      </c>
      <c r="BM51" s="16">
        <f t="shared" si="10"/>
        <v>2391819031.739778</v>
      </c>
      <c r="BN51" s="16">
        <f t="shared" si="11"/>
        <v>13084866.026481573</v>
      </c>
      <c r="BO51" s="16">
        <f t="shared" si="12"/>
        <v>17963706240.354099</v>
      </c>
      <c r="BP51" s="16">
        <f t="shared" si="13"/>
        <v>3658317425.772512</v>
      </c>
      <c r="BQ51" s="16">
        <f t="shared" si="14"/>
        <v>8751424.3219077513</v>
      </c>
      <c r="BR51" s="16">
        <f t="shared" si="15"/>
        <v>592875149.95234859</v>
      </c>
      <c r="BS51" s="16">
        <f t="shared" si="16"/>
        <v>140676639.62787539</v>
      </c>
      <c r="BT51" s="16">
        <f t="shared" si="17"/>
        <v>2834591.0097772651</v>
      </c>
      <c r="BU51" s="16">
        <f t="shared" si="18"/>
        <v>857443629.64335322</v>
      </c>
      <c r="BV51" s="16">
        <f t="shared" si="19"/>
        <v>148495670.02091786</v>
      </c>
      <c r="BW51" s="16">
        <f t="shared" si="20"/>
        <v>2757275.9569326988</v>
      </c>
      <c r="BX51" s="16">
        <f t="shared" si="21"/>
        <v>97497136.391987264</v>
      </c>
      <c r="BY51" s="16">
        <f t="shared" si="22"/>
        <v>23264037.779091455</v>
      </c>
      <c r="BZ51" s="16">
        <f t="shared" si="23"/>
        <v>1778227.3472623087</v>
      </c>
    </row>
    <row r="52" spans="1:78">
      <c r="A52">
        <f t="shared" si="26"/>
        <v>0.02</v>
      </c>
      <c r="B52" s="18">
        <f t="shared" si="24"/>
        <v>2066</v>
      </c>
      <c r="C52" s="21">
        <f>'Relocation Components'!C52*(1+$D$2)^($B52-$B$6)</f>
        <v>217985218.15947357</v>
      </c>
      <c r="D52" s="21">
        <f>'Relocation Components'!D52*(1+$D$2)^($B52-$B$6)</f>
        <v>34095806.807854638</v>
      </c>
      <c r="E52" s="21">
        <f>'Relocation Components'!E52*(1+$D$2)^($B52-$B$6)</f>
        <v>7139593.5951328501</v>
      </c>
      <c r="F52" s="21">
        <f>'Relocation Components'!F52*(1+$D$2)^($B52-$B$6)</f>
        <v>2125348099.6878867</v>
      </c>
      <c r="G52" s="21">
        <f>'Relocation Components'!G52*(1+$D$2)^($B52-$B$6)</f>
        <v>66721754.700511895</v>
      </c>
      <c r="H52" s="21">
        <f>'Relocation Components'!H52*(1+$D$2)^($B52-$B$6)</f>
        <v>13725638.27874699</v>
      </c>
      <c r="I52" s="21">
        <f>'Relocation Components'!I52*(1+$D$2)^($B52-$B$6)</f>
        <v>347430577.78657866</v>
      </c>
      <c r="J52" s="21">
        <f>'Relocation Components'!J52*(1+$D$2)^($B52-$B$6)</f>
        <v>24050671.712057471</v>
      </c>
      <c r="K52" s="21">
        <f>'Relocation Components'!K52*(1+$D$2)^($B52-$B$6)</f>
        <v>9179981.1953539606</v>
      </c>
      <c r="L52" s="21">
        <f>'Relocation Components'!L52*(1+$D$2)^($B52-$B$6)</f>
        <v>217364025.95159885</v>
      </c>
      <c r="M52" s="21">
        <f>'Relocation Components'!M52*(1+$D$2)^($B52-$B$6)</f>
        <v>8100989.0049973177</v>
      </c>
      <c r="N52" s="21">
        <f>'Relocation Components'!N52*(1+$D$2)^($B52-$B$6)</f>
        <v>2973418.1654101345</v>
      </c>
      <c r="O52" s="21">
        <f>'Relocation Components'!O52*(1+$D$2)^($B52-$B$6)</f>
        <v>485842035.06788284</v>
      </c>
      <c r="P52" s="21">
        <f>'Relocation Components'!P52*(1+$D$2)^($B52-$B$6)</f>
        <v>6968752.1265985947</v>
      </c>
      <c r="Q52" s="21">
        <f>'Relocation Components'!Q52*(1+$D$2)^($B52-$B$6)</f>
        <v>2892295.6880537802</v>
      </c>
      <c r="R52" s="21">
        <f>'Relocation Components'!R52*(1+$D$2)^($B52-$B$6)</f>
        <v>27687142.531067874</v>
      </c>
      <c r="S52" s="21">
        <f>'Relocation Components'!S52*(1+$D$2)^($B52-$B$6)</f>
        <v>3394898.8777511329</v>
      </c>
      <c r="T52" s="21">
        <f>'Relocation Components'!T52*(1+$D$2)^($B52-$B$6)</f>
        <v>1865304.7287327051</v>
      </c>
      <c r="U52" s="21">
        <f t="shared" si="3"/>
        <v>3602766204.0656896</v>
      </c>
      <c r="V52" s="21">
        <f>'Relocation Components'!V52*(1+$A52)^($B52-$B$6)</f>
        <v>4881220586.9042311</v>
      </c>
      <c r="W52" s="21">
        <f>'Relocation Components'!W52*(1+$A52)^($B52-$B$6)</f>
        <v>1555236492.4785445</v>
      </c>
      <c r="X52" s="21">
        <f>'Relocation Components'!X52*(1+$A52)^($B52-$B$6)</f>
        <v>0</v>
      </c>
      <c r="Y52" s="21">
        <f>'Relocation Components'!Y52*(1+$A52)^($B52-$B$6)</f>
        <v>5809978016.638916</v>
      </c>
      <c r="Z52" s="21">
        <f>'Relocation Components'!Z52*(1+$A52)^($B52-$B$6)</f>
        <v>1686284263.0201302</v>
      </c>
      <c r="AA52" s="21">
        <f>'Relocation Components'!AA52*(1+$A52)^($B52-$B$6)</f>
        <v>0</v>
      </c>
      <c r="AB52" s="21">
        <f>'Relocation Components'!AB52*(1+$A52)^($B52-$B$6)</f>
        <v>12816130513.94853</v>
      </c>
      <c r="AC52" s="21">
        <f>'Relocation Components'!AC52*(1+$A52)^($B52-$B$6)</f>
        <v>2642388299.2115111</v>
      </c>
      <c r="AD52" s="21">
        <f>'Relocation Components'!AD52*(1+$A52)^($B52-$B$6)</f>
        <v>0</v>
      </c>
      <c r="AE52" s="21">
        <f>'Relocation Components'!AE52*(1+$A52)^($B52-$B$6)</f>
        <v>272686065.03312838</v>
      </c>
      <c r="AF52" s="21">
        <f>'Relocation Components'!AF52*(1+$A52)^($B52-$B$6)</f>
        <v>94017166.372336805</v>
      </c>
      <c r="AG52" s="21">
        <f>'Relocation Components'!AG52*(1+$A52)^($B52-$B$6)</f>
        <v>0</v>
      </c>
      <c r="AH52" s="21">
        <f>'Relocation Components'!AH52*(1+$A52)^($B52-$B$6)</f>
        <v>278906745.55982804</v>
      </c>
      <c r="AI52" s="21">
        <f>'Relocation Components'!AI52*(1+$A52)^($B52-$B$6)</f>
        <v>100351740.80436949</v>
      </c>
      <c r="AJ52" s="21">
        <f>'Relocation Components'!AJ52*(1+$A52)^($B52-$B$6)</f>
        <v>0</v>
      </c>
      <c r="AK52" s="21">
        <f>'Relocation Components'!AK52*(1+$A52)^($B52-$B$6)</f>
        <v>50478883.420276828</v>
      </c>
      <c r="AL52" s="21">
        <f>'Relocation Components'!AL52*(1+$A52)^($B52-$B$6)</f>
        <v>14214755.791230492</v>
      </c>
      <c r="AM52" s="21">
        <f>'Relocation Components'!AM52*(1+$A52)^($B52-$B$6)</f>
        <v>0</v>
      </c>
      <c r="AN52" s="21">
        <f t="shared" si="4"/>
        <v>30201893529.183029</v>
      </c>
      <c r="AO52" s="21">
        <f>'Relocation Components'!AO52*(1+$A52)^($B52-$B$6)</f>
        <v>2196549264.106904</v>
      </c>
      <c r="AP52" s="21">
        <f>'Relocation Components'!AP52*(1+$A52)^($B52-$B$6)</f>
        <v>699856421.615345</v>
      </c>
      <c r="AQ52" s="21">
        <f>'Relocation Components'!AQ52*(1+$A52)^($B52-$B$6)</f>
        <v>0</v>
      </c>
      <c r="AR52" s="21">
        <f>'Relocation Components'!AR52*(1+$A52)^($B52-$B$6)</f>
        <v>2614490107.4875121</v>
      </c>
      <c r="AS52" s="21">
        <f>'Relocation Components'!AS52*(1+$A52)^($B52-$B$6)</f>
        <v>758827918.35905862</v>
      </c>
      <c r="AT52" s="21">
        <f>'Relocation Components'!AT52*(1+$A52)^($B52-$B$6)</f>
        <v>0</v>
      </c>
      <c r="AU52" s="21">
        <f>'Relocation Components'!AU52*(1+$A52)^($B52-$B$6)</f>
        <v>5767258731.2768383</v>
      </c>
      <c r="AV52" s="21">
        <f>'Relocation Components'!AV52*(1+$A52)^($B52-$B$6)</f>
        <v>1189074734.64518</v>
      </c>
      <c r="AW52" s="21">
        <f>'Relocation Components'!AW52*(1+$A52)^($B52-$B$6)</f>
        <v>0</v>
      </c>
      <c r="AX52" s="21">
        <f>'Relocation Components'!AX52*(1+$A52)^($B52-$B$6)</f>
        <v>122708729.26490776</v>
      </c>
      <c r="AY52" s="21">
        <f>'Relocation Components'!AY52*(1+$A52)^($B52-$B$6)</f>
        <v>42307724.867551565</v>
      </c>
      <c r="AZ52" s="21">
        <f>'Relocation Components'!AZ52*(1+$A52)^($B52-$B$6)</f>
        <v>0</v>
      </c>
      <c r="BA52" s="21">
        <f>'Relocation Components'!BA52*(1+$A52)^($B52-$B$6)</f>
        <v>125508035.50192262</v>
      </c>
      <c r="BB52" s="21">
        <f>'Relocation Components'!BB52*(1+$A52)^($B52-$B$6)</f>
        <v>45158283.361966275</v>
      </c>
      <c r="BC52" s="21">
        <f>'Relocation Components'!BC52*(1+$A52)^($B52-$B$6)</f>
        <v>0</v>
      </c>
      <c r="BD52" s="21">
        <f>'Relocation Components'!BD52*(1+$A52)^($B52-$B$6)</f>
        <v>22715497.539124571</v>
      </c>
      <c r="BE52" s="21">
        <f>'Relocation Components'!BE52*(1+$A52)^($B52-$B$6)</f>
        <v>6396640.1060537212</v>
      </c>
      <c r="BF52" s="21">
        <f>'Relocation Components'!BF52*(1+$A52)^($B52-$B$6)</f>
        <v>0</v>
      </c>
      <c r="BG52" s="21">
        <f t="shared" si="5"/>
        <v>13590852088.132366</v>
      </c>
      <c r="BI52" s="16">
        <f t="shared" si="6"/>
        <v>7295755069.1706085</v>
      </c>
      <c r="BJ52" s="16">
        <f t="shared" si="7"/>
        <v>2289188720.9017439</v>
      </c>
      <c r="BK52" s="16">
        <f t="shared" si="8"/>
        <v>7139593.5951328501</v>
      </c>
      <c r="BL52" s="16">
        <f t="shared" si="9"/>
        <v>10549816223.814316</v>
      </c>
      <c r="BM52" s="16">
        <f t="shared" si="10"/>
        <v>2511833936.0797005</v>
      </c>
      <c r="BN52" s="16">
        <f t="shared" si="11"/>
        <v>13725638.27874699</v>
      </c>
      <c r="BO52" s="16">
        <f t="shared" si="12"/>
        <v>18930819823.011948</v>
      </c>
      <c r="BP52" s="16">
        <f t="shared" si="13"/>
        <v>3855513705.568749</v>
      </c>
      <c r="BQ52" s="16">
        <f t="shared" si="14"/>
        <v>9179981.1953539606</v>
      </c>
      <c r="BR52" s="16">
        <f t="shared" si="15"/>
        <v>612758820.24963498</v>
      </c>
      <c r="BS52" s="16">
        <f t="shared" si="16"/>
        <v>144425880.24488568</v>
      </c>
      <c r="BT52" s="16">
        <f t="shared" si="17"/>
        <v>2973418.1654101345</v>
      </c>
      <c r="BU52" s="16">
        <f t="shared" si="18"/>
        <v>890256816.12963343</v>
      </c>
      <c r="BV52" s="16">
        <f t="shared" si="19"/>
        <v>152478776.29293436</v>
      </c>
      <c r="BW52" s="16">
        <f t="shared" si="20"/>
        <v>2892295.6880537802</v>
      </c>
      <c r="BX52" s="16">
        <f t="shared" si="21"/>
        <v>100881523.49046928</v>
      </c>
      <c r="BY52" s="16">
        <f t="shared" si="22"/>
        <v>24006294.775035348</v>
      </c>
      <c r="BZ52" s="16">
        <f t="shared" si="23"/>
        <v>1865304.7287327051</v>
      </c>
    </row>
    <row r="53" spans="1:78">
      <c r="A53">
        <f t="shared" si="26"/>
        <v>0.02</v>
      </c>
      <c r="B53" s="18">
        <f t="shared" si="24"/>
        <v>2067</v>
      </c>
      <c r="C53" s="21">
        <f>'Relocation Components'!C53*(1+$D$2)^($B53-$B$6)</f>
        <v>228655389.51997682</v>
      </c>
      <c r="D53" s="21">
        <f>'Relocation Components'!D53*(1+$D$2)^($B53-$B$6)</f>
        <v>35764920.480576307</v>
      </c>
      <c r="E53" s="21">
        <f>'Relocation Components'!E53*(1+$D$2)^($B53-$B$6)</f>
        <v>7489243.926484786</v>
      </c>
      <c r="F53" s="21">
        <f>'Relocation Components'!F53*(1+$D$2)^($B53-$B$6)</f>
        <v>2229534420.8942223</v>
      </c>
      <c r="G53" s="21">
        <f>'Relocation Components'!G53*(1+$D$2)^($B53-$B$6)</f>
        <v>69988437.375825748</v>
      </c>
      <c r="H53" s="21">
        <f>'Relocation Components'!H53*(1+$D$2)^($B53-$B$6)</f>
        <v>14397775.591172753</v>
      </c>
      <c r="I53" s="21">
        <f>'Relocation Components'!I53*(1+$D$2)^($B53-$B$6)</f>
        <v>364439840.43293262</v>
      </c>
      <c r="J53" s="21">
        <f>'Relocation Components'!J53*(1+$D$2)^($B53-$B$6)</f>
        <v>25228270.767817274</v>
      </c>
      <c r="K53" s="21">
        <f>'Relocation Components'!K53*(1+$D$2)^($B53-$B$6)</f>
        <v>9629515.195340028</v>
      </c>
      <c r="L53" s="21">
        <f>'Relocation Components'!L53*(1+$D$2)^($B53-$B$6)</f>
        <v>227994979.61170569</v>
      </c>
      <c r="M53" s="21">
        <f>'Relocation Components'!M53*(1+$D$2)^($B53-$B$6)</f>
        <v>8497831.9540843815</v>
      </c>
      <c r="N53" s="21">
        <f>'Relocation Components'!N53*(1+$D$2)^($B53-$B$6)</f>
        <v>3119041.5590818496</v>
      </c>
      <c r="O53" s="21">
        <f>'Relocation Components'!O53*(1+$D$2)^($B53-$B$6)</f>
        <v>509607682.60371131</v>
      </c>
      <c r="P53" s="21">
        <f>'Relocation Components'!P53*(1+$D$2)^($B53-$B$6)</f>
        <v>7309844.2104661008</v>
      </c>
      <c r="Q53" s="21">
        <f>'Relocation Components'!Q53*(1+$D$2)^($B53-$B$6)</f>
        <v>3033924.2023946401</v>
      </c>
      <c r="R53" s="21">
        <f>'Relocation Components'!R53*(1+$D$2)^($B53-$B$6)</f>
        <v>29048035.977510203</v>
      </c>
      <c r="S53" s="21">
        <f>'Relocation Components'!S53*(1+$D$2)^($B53-$B$6)</f>
        <v>3561067.9393297955</v>
      </c>
      <c r="T53" s="21">
        <f>'Relocation Components'!T53*(1+$D$2)^($B53-$B$6)</f>
        <v>1956644.2799819866</v>
      </c>
      <c r="U53" s="21">
        <f t="shared" si="3"/>
        <v>3779256866.5226145</v>
      </c>
      <c r="V53" s="21">
        <f>'Relocation Components'!V53*(1+$A53)^($B53-$B$6)</f>
        <v>5147731376.4380827</v>
      </c>
      <c r="W53" s="21">
        <f>'Relocation Components'!W53*(1+$A53)^($B53-$B$6)</f>
        <v>1640161250.0337276</v>
      </c>
      <c r="X53" s="21">
        <f>'Relocation Components'!X53*(1+$A53)^($B53-$B$6)</f>
        <v>0</v>
      </c>
      <c r="Y53" s="21">
        <f>'Relocation Components'!Y53*(1+$A53)^($B53-$B$6)</f>
        <v>6105456866.7049932</v>
      </c>
      <c r="Z53" s="21">
        <f>'Relocation Components'!Z53*(1+$A53)^($B53-$B$6)</f>
        <v>1771940737.0381939</v>
      </c>
      <c r="AA53" s="21">
        <f>'Relocation Components'!AA53*(1+$A53)^($B53-$B$6)</f>
        <v>0</v>
      </c>
      <c r="AB53" s="21">
        <f>'Relocation Components'!AB53*(1+$A53)^($B53-$B$6)</f>
        <v>13514076340.704288</v>
      </c>
      <c r="AC53" s="21">
        <f>'Relocation Components'!AC53*(1+$A53)^($B53-$B$6)</f>
        <v>2786304318.2973928</v>
      </c>
      <c r="AD53" s="21">
        <f>'Relocation Components'!AD53*(1+$A53)^($B53-$B$6)</f>
        <v>0</v>
      </c>
      <c r="AE53" s="21">
        <f>'Relocation Components'!AE53*(1+$A53)^($B53-$B$6)</f>
        <v>279567913.26511472</v>
      </c>
      <c r="AF53" s="21">
        <f>'Relocation Components'!AF53*(1+$A53)^($B53-$B$6)</f>
        <v>96397111.071309477</v>
      </c>
      <c r="AG53" s="21">
        <f>'Relocation Components'!AG53*(1+$A53)^($B53-$B$6)</f>
        <v>0</v>
      </c>
      <c r="AH53" s="21">
        <f>'Relocation Components'!AH53*(1+$A53)^($B53-$B$6)</f>
        <v>286077931.44497102</v>
      </c>
      <c r="AI53" s="21">
        <f>'Relocation Components'!AI53*(1+$A53)^($B53-$B$6)</f>
        <v>102934859.01062332</v>
      </c>
      <c r="AJ53" s="21">
        <f>'Relocation Components'!AJ53*(1+$A53)^($B53-$B$6)</f>
        <v>0</v>
      </c>
      <c r="AK53" s="21">
        <f>'Relocation Components'!AK53*(1+$A53)^($B53-$B$6)</f>
        <v>51960546.455703177</v>
      </c>
      <c r="AL53" s="21">
        <f>'Relocation Components'!AL53*(1+$A53)^($B53-$B$6)</f>
        <v>14629118.309479272</v>
      </c>
      <c r="AM53" s="21">
        <f>'Relocation Components'!AM53*(1+$A53)^($B53-$B$6)</f>
        <v>0</v>
      </c>
      <c r="AN53" s="21">
        <f t="shared" si="4"/>
        <v>31797238368.77388</v>
      </c>
      <c r="AO53" s="21">
        <f>'Relocation Components'!AO53*(1+$A53)^($B53-$B$6)</f>
        <v>2316479119.3971372</v>
      </c>
      <c r="AP53" s="21">
        <f>'Relocation Components'!AP53*(1+$A53)^($B53-$B$6)</f>
        <v>738072562.51517749</v>
      </c>
      <c r="AQ53" s="21">
        <f>'Relocation Components'!AQ53*(1+$A53)^($B53-$B$6)</f>
        <v>0</v>
      </c>
      <c r="AR53" s="21">
        <f>'Relocation Components'!AR53*(1+$A53)^($B53-$B$6)</f>
        <v>2747455590.0172467</v>
      </c>
      <c r="AS53" s="21">
        <f>'Relocation Components'!AS53*(1+$A53)^($B53-$B$6)</f>
        <v>797373331.66718721</v>
      </c>
      <c r="AT53" s="21">
        <f>'Relocation Components'!AT53*(1+$A53)^($B53-$B$6)</f>
        <v>0</v>
      </c>
      <c r="AU53" s="21">
        <f>'Relocation Components'!AU53*(1+$A53)^($B53-$B$6)</f>
        <v>6081334353.3169298</v>
      </c>
      <c r="AV53" s="21">
        <f>'Relocation Components'!AV53*(1+$A53)^($B53-$B$6)</f>
        <v>1253836943.2338266</v>
      </c>
      <c r="AW53" s="21">
        <f>'Relocation Components'!AW53*(1+$A53)^($B53-$B$6)</f>
        <v>0</v>
      </c>
      <c r="AX53" s="21">
        <f>'Relocation Components'!AX53*(1+$A53)^($B53-$B$6)</f>
        <v>125805560.96930164</v>
      </c>
      <c r="AY53" s="21">
        <f>'Relocation Components'!AY53*(1+$A53)^($B53-$B$6)</f>
        <v>43378699.982089274</v>
      </c>
      <c r="AZ53" s="21">
        <f>'Relocation Components'!AZ53*(1+$A53)^($B53-$B$6)</f>
        <v>0</v>
      </c>
      <c r="BA53" s="21">
        <f>'Relocation Components'!BA53*(1+$A53)^($B53-$B$6)</f>
        <v>128735069.15023696</v>
      </c>
      <c r="BB53" s="21">
        <f>'Relocation Components'!BB53*(1+$A53)^($B53-$B$6)</f>
        <v>46320686.554780498</v>
      </c>
      <c r="BC53" s="21">
        <f>'Relocation Components'!BC53*(1+$A53)^($B53-$B$6)</f>
        <v>0</v>
      </c>
      <c r="BD53" s="21">
        <f>'Relocation Components'!BD53*(1+$A53)^($B53-$B$6)</f>
        <v>23382245.905066431</v>
      </c>
      <c r="BE53" s="21">
        <f>'Relocation Components'!BE53*(1+$A53)^($B53-$B$6)</f>
        <v>6583103.2392656729</v>
      </c>
      <c r="BF53" s="21">
        <f>'Relocation Components'!BF53*(1+$A53)^($B53-$B$6)</f>
        <v>0</v>
      </c>
      <c r="BG53" s="21">
        <f t="shared" si="5"/>
        <v>14308757265.948242</v>
      </c>
      <c r="BI53" s="16">
        <f t="shared" si="6"/>
        <v>7692865885.355197</v>
      </c>
      <c r="BJ53" s="16">
        <f t="shared" si="7"/>
        <v>2413998733.0294819</v>
      </c>
      <c r="BK53" s="16">
        <f t="shared" si="8"/>
        <v>7489243.926484786</v>
      </c>
      <c r="BL53" s="16">
        <f t="shared" si="9"/>
        <v>11082446877.616463</v>
      </c>
      <c r="BM53" s="16">
        <f t="shared" si="10"/>
        <v>2639302506.0812073</v>
      </c>
      <c r="BN53" s="16">
        <f t="shared" si="11"/>
        <v>14397775.591172753</v>
      </c>
      <c r="BO53" s="16">
        <f t="shared" si="12"/>
        <v>19959850534.454151</v>
      </c>
      <c r="BP53" s="16">
        <f t="shared" si="13"/>
        <v>4065369532.299037</v>
      </c>
      <c r="BQ53" s="16">
        <f t="shared" si="14"/>
        <v>9629515.195340028</v>
      </c>
      <c r="BR53" s="16">
        <f t="shared" si="15"/>
        <v>633368453.84612203</v>
      </c>
      <c r="BS53" s="16">
        <f t="shared" si="16"/>
        <v>148273643.00748312</v>
      </c>
      <c r="BT53" s="16">
        <f t="shared" si="17"/>
        <v>3119041.5590818496</v>
      </c>
      <c r="BU53" s="16">
        <f t="shared" si="18"/>
        <v>924420683.1989193</v>
      </c>
      <c r="BV53" s="16">
        <f t="shared" si="19"/>
        <v>156565389.77586991</v>
      </c>
      <c r="BW53" s="16">
        <f t="shared" si="20"/>
        <v>3033924.2023946401</v>
      </c>
      <c r="BX53" s="16">
        <f t="shared" si="21"/>
        <v>104390828.3382798</v>
      </c>
      <c r="BY53" s="16">
        <f t="shared" si="22"/>
        <v>24773289.488074742</v>
      </c>
      <c r="BZ53" s="16">
        <f t="shared" si="23"/>
        <v>1956644.2799819866</v>
      </c>
    </row>
    <row r="54" spans="1:78">
      <c r="A54">
        <f t="shared" si="26"/>
        <v>0.02</v>
      </c>
      <c r="B54" s="18">
        <f t="shared" si="24"/>
        <v>2068</v>
      </c>
      <c r="C54" s="21">
        <f>'Relocation Components'!C54*(1+$D$2)^($B54-$B$6)</f>
        <v>239847614.97113165</v>
      </c>
      <c r="D54" s="21">
        <f>'Relocation Components'!D54*(1+$D$2)^($B54-$B$6)</f>
        <v>37515706.003550492</v>
      </c>
      <c r="E54" s="21">
        <f>'Relocation Components'!E54*(1+$D$2)^($B54-$B$6)</f>
        <v>7856010.3069840819</v>
      </c>
      <c r="F54" s="21">
        <f>'Relocation Components'!F54*(1+$D$2)^($B54-$B$6)</f>
        <v>2338826003.9719706</v>
      </c>
      <c r="G54" s="21">
        <f>'Relocation Components'!G54*(1+$D$2)^($B54-$B$6)</f>
        <v>73414983.931919679</v>
      </c>
      <c r="H54" s="21">
        <f>'Relocation Components'!H54*(1+$D$2)^($B54-$B$6)</f>
        <v>15102812.539144218</v>
      </c>
      <c r="I54" s="21">
        <f>'Relocation Components'!I54*(1+$D$2)^($B54-$B$6)</f>
        <v>382281452.89945543</v>
      </c>
      <c r="J54" s="21">
        <f>'Relocation Components'!J54*(1+$D$2)^($B54-$B$6)</f>
        <v>26463503.049872901</v>
      </c>
      <c r="K54" s="21">
        <f>'Relocation Components'!K54*(1+$D$2)^($B54-$B$6)</f>
        <v>10101052.642336313</v>
      </c>
      <c r="L54" s="21">
        <f>'Relocation Components'!L54*(1+$D$2)^($B54-$B$6)</f>
        <v>239145618.57294416</v>
      </c>
      <c r="M54" s="21">
        <f>'Relocation Components'!M54*(1+$D$2)^($B54-$B$6)</f>
        <v>8914106.7255676556</v>
      </c>
      <c r="N54" s="21">
        <f>'Relocation Components'!N54*(1+$D$2)^($B54-$B$6)</f>
        <v>3271793.7467072099</v>
      </c>
      <c r="O54" s="21">
        <f>'Relocation Components'!O54*(1+$D$2)^($B54-$B$6)</f>
        <v>534535289.8054527</v>
      </c>
      <c r="P54" s="21">
        <f>'Relocation Components'!P54*(1+$D$2)^($B54-$B$6)</f>
        <v>7667623.6224038582</v>
      </c>
      <c r="Q54" s="21">
        <f>'Relocation Components'!Q54*(1+$D$2)^($B54-$B$6)</f>
        <v>3182484.82894945</v>
      </c>
      <c r="R54" s="21">
        <f>'Relocation Components'!R54*(1+$D$2)^($B54-$B$6)</f>
        <v>30475800.912269082</v>
      </c>
      <c r="S54" s="21">
        <f>'Relocation Components'!S54*(1+$D$2)^($B54-$B$6)</f>
        <v>3735366.6598719447</v>
      </c>
      <c r="T54" s="21">
        <f>'Relocation Components'!T54*(1+$D$2)^($B54-$B$6)</f>
        <v>2052454.5245343638</v>
      </c>
      <c r="U54" s="21">
        <f t="shared" si="3"/>
        <v>3964389679.715066</v>
      </c>
      <c r="V54" s="21">
        <f>'Relocation Components'!V54*(1+$A54)^($B54-$B$6)</f>
        <v>5431453302.8525038</v>
      </c>
      <c r="W54" s="21">
        <f>'Relocation Components'!W54*(1+$A54)^($B54-$B$6)</f>
        <v>1730570888.2564886</v>
      </c>
      <c r="X54" s="21">
        <f>'Relocation Components'!X54*(1+$A54)^($B54-$B$6)</f>
        <v>0</v>
      </c>
      <c r="Y54" s="21">
        <f>'Relocation Components'!Y54*(1+$A54)^($B54-$B$6)</f>
        <v>6419494955.5522823</v>
      </c>
      <c r="Z54" s="21">
        <f>'Relocation Components'!Z54*(1+$A54)^($B54-$B$6)</f>
        <v>1862973022.2146995</v>
      </c>
      <c r="AA54" s="21">
        <f>'Relocation Components'!AA54*(1+$A54)^($B54-$B$6)</f>
        <v>0</v>
      </c>
      <c r="AB54" s="21">
        <f>'Relocation Components'!AB54*(1+$A54)^($B54-$B$6)</f>
        <v>14257053824.524004</v>
      </c>
      <c r="AC54" s="21">
        <f>'Relocation Components'!AC54*(1+$A54)^($B54-$B$6)</f>
        <v>2939506590.0294676</v>
      </c>
      <c r="AD54" s="21">
        <f>'Relocation Components'!AD54*(1+$A54)^($B54-$B$6)</f>
        <v>0</v>
      </c>
      <c r="AE54" s="21">
        <f>'Relocation Components'!AE54*(1+$A54)^($B54-$B$6)</f>
        <v>286612315.63387644</v>
      </c>
      <c r="AF54" s="21">
        <f>'Relocation Components'!AF54*(1+$A54)^($B54-$B$6)</f>
        <v>98833480.174415052</v>
      </c>
      <c r="AG54" s="21">
        <f>'Relocation Components'!AG54*(1+$A54)^($B54-$B$6)</f>
        <v>0</v>
      </c>
      <c r="AH54" s="21">
        <f>'Relocation Components'!AH54*(1+$A54)^($B54-$B$6)</f>
        <v>293420426.09671259</v>
      </c>
      <c r="AI54" s="21">
        <f>'Relocation Components'!AI54*(1+$A54)^($B54-$B$6)</f>
        <v>105579769.6591015</v>
      </c>
      <c r="AJ54" s="21">
        <f>'Relocation Components'!AJ54*(1+$A54)^($B54-$B$6)</f>
        <v>0</v>
      </c>
      <c r="AK54" s="21">
        <f>'Relocation Components'!AK54*(1+$A54)^($B54-$B$6)</f>
        <v>53485829.83650361</v>
      </c>
      <c r="AL54" s="21">
        <f>'Relocation Components'!AL54*(1+$A54)^($B54-$B$6)</f>
        <v>15055590.904664954</v>
      </c>
      <c r="AM54" s="21">
        <f>'Relocation Components'!AM54*(1+$A54)^($B54-$B$6)</f>
        <v>0</v>
      </c>
      <c r="AN54" s="21">
        <f t="shared" si="4"/>
        <v>33494039995.734722</v>
      </c>
      <c r="AO54" s="21">
        <f>'Relocation Components'!AO54*(1+$A54)^($B54-$B$6)</f>
        <v>2444153986.283627</v>
      </c>
      <c r="AP54" s="21">
        <f>'Relocation Components'!AP54*(1+$A54)^($B54-$B$6)</f>
        <v>778756899.71541977</v>
      </c>
      <c r="AQ54" s="21">
        <f>'Relocation Components'!AQ54*(1+$A54)^($B54-$B$6)</f>
        <v>0</v>
      </c>
      <c r="AR54" s="21">
        <f>'Relocation Components'!AR54*(1+$A54)^($B54-$B$6)</f>
        <v>2888772729.9985275</v>
      </c>
      <c r="AS54" s="21">
        <f>'Relocation Components'!AS54*(1+$A54)^($B54-$B$6)</f>
        <v>838337859.99661481</v>
      </c>
      <c r="AT54" s="21">
        <f>'Relocation Components'!AT54*(1+$A54)^($B54-$B$6)</f>
        <v>0</v>
      </c>
      <c r="AU54" s="21">
        <f>'Relocation Components'!AU54*(1+$A54)^($B54-$B$6)</f>
        <v>6415674221.0358009</v>
      </c>
      <c r="AV54" s="21">
        <f>'Relocation Components'!AV54*(1+$A54)^($B54-$B$6)</f>
        <v>1322777965.5132604</v>
      </c>
      <c r="AW54" s="21">
        <f>'Relocation Components'!AW54*(1+$A54)^($B54-$B$6)</f>
        <v>0</v>
      </c>
      <c r="AX54" s="21">
        <f>'Relocation Components'!AX54*(1+$A54)^($B54-$B$6)</f>
        <v>128975542.03524441</v>
      </c>
      <c r="AY54" s="21">
        <f>'Relocation Components'!AY54*(1+$A54)^($B54-$B$6)</f>
        <v>44475066.07848677</v>
      </c>
      <c r="AZ54" s="21">
        <f>'Relocation Components'!AZ54*(1+$A54)^($B54-$B$6)</f>
        <v>0</v>
      </c>
      <c r="BA54" s="21">
        <f>'Relocation Components'!BA54*(1+$A54)^($B54-$B$6)</f>
        <v>132039191.74352066</v>
      </c>
      <c r="BB54" s="21">
        <f>'Relocation Components'!BB54*(1+$A54)^($B54-$B$6)</f>
        <v>47510896.346595675</v>
      </c>
      <c r="BC54" s="21">
        <f>'Relocation Components'!BC54*(1+$A54)^($B54-$B$6)</f>
        <v>0</v>
      </c>
      <c r="BD54" s="21">
        <f>'Relocation Components'!BD54*(1+$A54)^($B54-$B$6)</f>
        <v>24068623.426426623</v>
      </c>
      <c r="BE54" s="21">
        <f>'Relocation Components'!BE54*(1+$A54)^($B54-$B$6)</f>
        <v>6775015.9070992293</v>
      </c>
      <c r="BF54" s="21">
        <f>'Relocation Components'!BF54*(1+$A54)^($B54-$B$6)</f>
        <v>0</v>
      </c>
      <c r="BG54" s="21">
        <f t="shared" si="5"/>
        <v>15072317998.080622</v>
      </c>
      <c r="BI54" s="16">
        <f t="shared" si="6"/>
        <v>8115454904.1072626</v>
      </c>
      <c r="BJ54" s="16">
        <f t="shared" si="7"/>
        <v>2546843493.9754591</v>
      </c>
      <c r="BK54" s="16">
        <f t="shared" si="8"/>
        <v>7856010.3069840819</v>
      </c>
      <c r="BL54" s="16">
        <f t="shared" si="9"/>
        <v>11647093689.522781</v>
      </c>
      <c r="BM54" s="16">
        <f t="shared" si="10"/>
        <v>2774725866.1432338</v>
      </c>
      <c r="BN54" s="16">
        <f t="shared" si="11"/>
        <v>15102812.539144218</v>
      </c>
      <c r="BO54" s="16">
        <f t="shared" si="12"/>
        <v>21055009498.459263</v>
      </c>
      <c r="BP54" s="16">
        <f t="shared" si="13"/>
        <v>4288748058.5926008</v>
      </c>
      <c r="BQ54" s="16">
        <f t="shared" si="14"/>
        <v>10101052.642336313</v>
      </c>
      <c r="BR54" s="16">
        <f t="shared" si="15"/>
        <v>654733476.24206495</v>
      </c>
      <c r="BS54" s="16">
        <f t="shared" si="16"/>
        <v>152222652.97846949</v>
      </c>
      <c r="BT54" s="16">
        <f t="shared" si="17"/>
        <v>3271793.7467072099</v>
      </c>
      <c r="BU54" s="16">
        <f t="shared" si="18"/>
        <v>959994907.64568591</v>
      </c>
      <c r="BV54" s="16">
        <f t="shared" si="19"/>
        <v>160758289.62810105</v>
      </c>
      <c r="BW54" s="16">
        <f t="shared" si="20"/>
        <v>3182484.82894945</v>
      </c>
      <c r="BX54" s="16">
        <f t="shared" si="21"/>
        <v>108030254.17519931</v>
      </c>
      <c r="BY54" s="16">
        <f t="shared" si="22"/>
        <v>25565973.471636128</v>
      </c>
      <c r="BZ54" s="16">
        <f t="shared" si="23"/>
        <v>2052454.5245343638</v>
      </c>
    </row>
    <row r="55" spans="1:78">
      <c r="A55">
        <f t="shared" si="26"/>
        <v>0.02</v>
      </c>
      <c r="B55" s="18">
        <f t="shared" si="24"/>
        <v>2069</v>
      </c>
      <c r="C55" s="21">
        <f>'Relocation Components'!C55*(1+$D$2)^($B55-$B$6)</f>
        <v>251587424.49360204</v>
      </c>
      <c r="D55" s="21">
        <f>'Relocation Components'!D55*(1+$D$2)^($B55-$B$6)</f>
        <v>39352157.777620666</v>
      </c>
      <c r="E55" s="21">
        <f>'Relocation Components'!E55*(1+$D$2)^($B55-$B$6)</f>
        <v>8240730.2157170959</v>
      </c>
      <c r="F55" s="21">
        <f>'Relocation Components'!F55*(1+$D$2)^($B55-$B$6)</f>
        <v>2453472909.3052588</v>
      </c>
      <c r="G55" s="21">
        <f>'Relocation Components'!G55*(1+$D$2)^($B55-$B$6)</f>
        <v>77009214.05018346</v>
      </c>
      <c r="H55" s="21">
        <f>'Relocation Components'!H55*(1+$D$2)^($B55-$B$6)</f>
        <v>15842358.742934899</v>
      </c>
      <c r="I55" s="21">
        <f>'Relocation Components'!I55*(1+$D$2)^($B55-$B$6)</f>
        <v>400996127.01154822</v>
      </c>
      <c r="J55" s="21">
        <f>'Relocation Components'!J55*(1+$D$2)^($B55-$B$6)</f>
        <v>27759187.883214552</v>
      </c>
      <c r="K55" s="21">
        <f>'Relocation Components'!K55*(1+$D$2)^($B55-$B$6)</f>
        <v>10595670.046043877</v>
      </c>
      <c r="L55" s="21">
        <f>'Relocation Components'!L55*(1+$D$2)^($B55-$B$6)</f>
        <v>250841333.98127726</v>
      </c>
      <c r="M55" s="21">
        <f>'Relocation Components'!M55*(1+$D$2)^($B55-$B$6)</f>
        <v>9350764.3943140469</v>
      </c>
      <c r="N55" s="21">
        <f>'Relocation Components'!N55*(1+$D$2)^($B55-$B$6)</f>
        <v>3432023.5491974023</v>
      </c>
      <c r="O55" s="21">
        <f>'Relocation Components'!O55*(1+$D$2)^($B55-$B$6)</f>
        <v>560681638.520859</v>
      </c>
      <c r="P55" s="21">
        <f>'Relocation Components'!P55*(1+$D$2)^($B55-$B$6)</f>
        <v>8042906.3650092268</v>
      </c>
      <c r="Q55" s="21">
        <f>'Relocation Components'!Q55*(1+$D$2)^($B55-$B$6)</f>
        <v>3338316.7076537549</v>
      </c>
      <c r="R55" s="21">
        <f>'Relocation Components'!R55*(1+$D$2)^($B55-$B$6)</f>
        <v>31973722.250560079</v>
      </c>
      <c r="S55" s="21">
        <f>'Relocation Components'!S55*(1+$D$2)^($B55-$B$6)</f>
        <v>3918192.5826199856</v>
      </c>
      <c r="T55" s="21">
        <f>'Relocation Components'!T55*(1+$D$2)^($B55-$B$6)</f>
        <v>2152954.1828420237</v>
      </c>
      <c r="U55" s="21">
        <f t="shared" si="3"/>
        <v>4158587632.0604558</v>
      </c>
      <c r="V55" s="21">
        <f>'Relocation Components'!V55*(1+$A55)^($B55-$B$6)</f>
        <v>5733561845.8746901</v>
      </c>
      <c r="W55" s="21">
        <f>'Relocation Components'!W55*(1+$A55)^($B55-$B$6)</f>
        <v>1826840045.7296689</v>
      </c>
      <c r="X55" s="21">
        <f>'Relocation Components'!X55*(1+$A55)^($B55-$B$6)</f>
        <v>0</v>
      </c>
      <c r="Y55" s="21">
        <f>'Relocation Components'!Y55*(1+$A55)^($B55-$B$6)</f>
        <v>6753350966.1426363</v>
      </c>
      <c r="Z55" s="21">
        <f>'Relocation Components'!Z55*(1+$A55)^($B55-$B$6)</f>
        <v>1959745401.5449944</v>
      </c>
      <c r="AA55" s="21">
        <f>'Relocation Components'!AA55*(1+$A55)^($B55-$B$6)</f>
        <v>0</v>
      </c>
      <c r="AB55" s="21">
        <f>'Relocation Components'!AB55*(1+$A55)^($B55-$B$6)</f>
        <v>15048139544.750502</v>
      </c>
      <c r="AC55" s="21">
        <f>'Relocation Components'!AC55*(1+$A55)^($B55-$B$6)</f>
        <v>3102629608.0289569</v>
      </c>
      <c r="AD55" s="21">
        <f>'Relocation Components'!AD55*(1+$A55)^($B55-$B$6)</f>
        <v>0</v>
      </c>
      <c r="AE55" s="21">
        <f>'Relocation Components'!AE55*(1+$A55)^($B55-$B$6)</f>
        <v>293822948.65826178</v>
      </c>
      <c r="AF55" s="21">
        <f>'Relocation Components'!AF55*(1+$A55)^($B55-$B$6)</f>
        <v>101327555.34959364</v>
      </c>
      <c r="AG55" s="21">
        <f>'Relocation Components'!AG55*(1+$A55)^($B55-$B$6)</f>
        <v>0</v>
      </c>
      <c r="AH55" s="21">
        <f>'Relocation Components'!AH55*(1+$A55)^($B55-$B$6)</f>
        <v>300938133.87195086</v>
      </c>
      <c r="AI55" s="21">
        <f>'Relocation Components'!AI55*(1+$A55)^($B55-$B$6)</f>
        <v>108287883.36841625</v>
      </c>
      <c r="AJ55" s="21">
        <f>'Relocation Components'!AJ55*(1+$A55)^($B55-$B$6)</f>
        <v>0</v>
      </c>
      <c r="AK55" s="21">
        <f>'Relocation Components'!AK55*(1+$A55)^($B55-$B$6)</f>
        <v>55055713.501272291</v>
      </c>
      <c r="AL55" s="21">
        <f>'Relocation Components'!AL55*(1+$A55)^($B55-$B$6)</f>
        <v>15494441.700176017</v>
      </c>
      <c r="AM55" s="21">
        <f>'Relocation Components'!AM55*(1+$A55)^($B55-$B$6)</f>
        <v>0</v>
      </c>
      <c r="AN55" s="21">
        <f t="shared" si="4"/>
        <v>35299194088.521111</v>
      </c>
      <c r="AO55" s="21">
        <f>'Relocation Components'!AO55*(1+$A55)^($B55-$B$6)</f>
        <v>2580102830.643611</v>
      </c>
      <c r="AP55" s="21">
        <f>'Relocation Components'!AP55*(1+$A55)^($B55-$B$6)</f>
        <v>822078020.57835102</v>
      </c>
      <c r="AQ55" s="21">
        <f>'Relocation Components'!AQ55*(1+$A55)^($B55-$B$6)</f>
        <v>0</v>
      </c>
      <c r="AR55" s="21">
        <f>'Relocation Components'!AR55*(1+$A55)^($B55-$B$6)</f>
        <v>3039007934.7641864</v>
      </c>
      <c r="AS55" s="21">
        <f>'Relocation Components'!AS55*(1+$A55)^($B55-$B$6)</f>
        <v>881885430.69524753</v>
      </c>
      <c r="AT55" s="21">
        <f>'Relocation Components'!AT55*(1+$A55)^($B55-$B$6)</f>
        <v>0</v>
      </c>
      <c r="AU55" s="21">
        <f>'Relocation Components'!AU55*(1+$A55)^($B55-$B$6)</f>
        <v>6771662795.1377258</v>
      </c>
      <c r="AV55" s="21">
        <f>'Relocation Components'!AV55*(1+$A55)^($B55-$B$6)</f>
        <v>1396183323.6130307</v>
      </c>
      <c r="AW55" s="21">
        <f>'Relocation Components'!AW55*(1+$A55)^($B55-$B$6)</f>
        <v>0</v>
      </c>
      <c r="AX55" s="21">
        <f>'Relocation Components'!AX55*(1+$A55)^($B55-$B$6)</f>
        <v>132220326.89621781</v>
      </c>
      <c r="AY55" s="21">
        <f>'Relocation Components'!AY55*(1+$A55)^($B55-$B$6)</f>
        <v>45597399.907317147</v>
      </c>
      <c r="AZ55" s="21">
        <f>'Relocation Components'!AZ55*(1+$A55)^($B55-$B$6)</f>
        <v>0</v>
      </c>
      <c r="BA55" s="21">
        <f>'Relocation Components'!BA55*(1+$A55)^($B55-$B$6)</f>
        <v>135422160.24237791</v>
      </c>
      <c r="BB55" s="21">
        <f>'Relocation Components'!BB55*(1+$A55)^($B55-$B$6)</f>
        <v>48729547.515787303</v>
      </c>
      <c r="BC55" s="21">
        <f>'Relocation Components'!BC55*(1+$A55)^($B55-$B$6)</f>
        <v>0</v>
      </c>
      <c r="BD55" s="21">
        <f>'Relocation Components'!BD55*(1+$A55)^($B55-$B$6)</f>
        <v>24775071.075572532</v>
      </c>
      <c r="BE55" s="21">
        <f>'Relocation Components'!BE55*(1+$A55)^($B55-$B$6)</f>
        <v>6972498.7650792077</v>
      </c>
      <c r="BF55" s="21">
        <f>'Relocation Components'!BF55*(1+$A55)^($B55-$B$6)</f>
        <v>0</v>
      </c>
      <c r="BG55" s="21">
        <f t="shared" si="5"/>
        <v>15884637339.834505</v>
      </c>
      <c r="BI55" s="16">
        <f t="shared" si="6"/>
        <v>8565252101.0119028</v>
      </c>
      <c r="BJ55" s="16">
        <f t="shared" si="7"/>
        <v>2688270224.0856404</v>
      </c>
      <c r="BK55" s="16">
        <f t="shared" si="8"/>
        <v>8240730.2157170959</v>
      </c>
      <c r="BL55" s="16">
        <f t="shared" si="9"/>
        <v>12245831810.212082</v>
      </c>
      <c r="BM55" s="16">
        <f t="shared" si="10"/>
        <v>2918640046.2904253</v>
      </c>
      <c r="BN55" s="16">
        <f t="shared" si="11"/>
        <v>15842358.742934899</v>
      </c>
      <c r="BO55" s="16">
        <f t="shared" si="12"/>
        <v>22220798466.899776</v>
      </c>
      <c r="BP55" s="16">
        <f t="shared" si="13"/>
        <v>4526572119.5252028</v>
      </c>
      <c r="BQ55" s="16">
        <f t="shared" si="14"/>
        <v>10595670.046043877</v>
      </c>
      <c r="BR55" s="16">
        <f t="shared" si="15"/>
        <v>676884609.53575683</v>
      </c>
      <c r="BS55" s="16">
        <f t="shared" si="16"/>
        <v>156275719.65122485</v>
      </c>
      <c r="BT55" s="16">
        <f t="shared" si="17"/>
        <v>3432023.5491974023</v>
      </c>
      <c r="BU55" s="16">
        <f t="shared" si="18"/>
        <v>997041932.63518775</v>
      </c>
      <c r="BV55" s="16">
        <f t="shared" si="19"/>
        <v>165060337.24921277</v>
      </c>
      <c r="BW55" s="16">
        <f t="shared" si="20"/>
        <v>3338316.7076537549</v>
      </c>
      <c r="BX55" s="16">
        <f t="shared" si="21"/>
        <v>111804506.8274049</v>
      </c>
      <c r="BY55" s="16">
        <f t="shared" si="22"/>
        <v>26385133.047875211</v>
      </c>
      <c r="BZ55" s="16">
        <f t="shared" si="23"/>
        <v>2152954.1828420237</v>
      </c>
    </row>
    <row r="56" spans="1:78">
      <c r="A56">
        <f t="shared" si="26"/>
        <v>0.02</v>
      </c>
      <c r="B56" s="18">
        <f t="shared" si="24"/>
        <v>2070</v>
      </c>
      <c r="C56" s="21">
        <f>'Relocation Components'!C56*(1+$D$2)^($B56-$B$6)</f>
        <v>263901595.9308916</v>
      </c>
      <c r="D56" s="21">
        <f>'Relocation Components'!D56*(1+$D$2)^($B56-$B$6)</f>
        <v>41278465.464088954</v>
      </c>
      <c r="E56" s="21">
        <f>'Relocation Components'!E56*(1+$D$2)^($B56-$B$6)</f>
        <v>8644282.0895559471</v>
      </c>
      <c r="F56" s="21">
        <f>'Relocation Components'!F56*(1+$D$2)^($B56-$B$6)</f>
        <v>2573737440.1619473</v>
      </c>
      <c r="G56" s="21">
        <f>'Relocation Components'!G56*(1+$D$2)^($B56-$B$6)</f>
        <v>80779329.720443785</v>
      </c>
      <c r="H56" s="21">
        <f>'Relocation Components'!H56*(1+$D$2)^($B56-$B$6)</f>
        <v>16618102.535756789</v>
      </c>
      <c r="I56" s="21">
        <f>'Relocation Components'!I56*(1+$D$2)^($B56-$B$6)</f>
        <v>420626564.90260136</v>
      </c>
      <c r="J56" s="21">
        <f>'Relocation Components'!J56*(1+$D$2)^($B56-$B$6)</f>
        <v>29118282.442265678</v>
      </c>
      <c r="K56" s="21">
        <f>'Relocation Components'!K56*(1+$D$2)^($B56-$B$6)</f>
        <v>11114496.558516359</v>
      </c>
      <c r="L56" s="21">
        <f>'Relocation Components'!L56*(1+$D$2)^($B56-$B$6)</f>
        <v>263108756.88401115</v>
      </c>
      <c r="M56" s="21">
        <f>'Relocation Components'!M56*(1+$D$2)^($B56-$B$6)</f>
        <v>9808802.563121153</v>
      </c>
      <c r="N56" s="21">
        <f>'Relocation Components'!N56*(1+$D$2)^($B56-$B$6)</f>
        <v>3600096.8475698438</v>
      </c>
      <c r="O56" s="21">
        <f>'Relocation Components'!O56*(1+$D$2)^($B56-$B$6)</f>
        <v>588106283.88329268</v>
      </c>
      <c r="P56" s="21">
        <f>'Relocation Components'!P56*(1+$D$2)^($B56-$B$6)</f>
        <v>8436548.3228191193</v>
      </c>
      <c r="Q56" s="21">
        <f>'Relocation Components'!Q56*(1+$D$2)^($B56-$B$6)</f>
        <v>3501775.5621561147</v>
      </c>
      <c r="R56" s="21">
        <f>'Relocation Components'!R56*(1+$D$2)^($B56-$B$6)</f>
        <v>33545246.220399499</v>
      </c>
      <c r="S56" s="21">
        <f>'Relocation Components'!S56*(1+$D$2)^($B56-$B$6)</f>
        <v>4109962.68099315</v>
      </c>
      <c r="T56" s="21">
        <f>'Relocation Components'!T56*(1+$D$2)^($B56-$B$6)</f>
        <v>2258372.6706691124</v>
      </c>
      <c r="U56" s="21">
        <f t="shared" si="3"/>
        <v>4362294405.4410992</v>
      </c>
      <c r="V56" s="21">
        <f>'Relocation Components'!V56*(1+$A56)^($B56-$B$6)</f>
        <v>6055315142.7509212</v>
      </c>
      <c r="W56" s="21">
        <f>'Relocation Components'!W56*(1+$A56)^($B56-$B$6)</f>
        <v>1929369707.3966436</v>
      </c>
      <c r="X56" s="21">
        <f>'Relocation Components'!X56*(1+$A56)^($B56-$B$6)</f>
        <v>0</v>
      </c>
      <c r="Y56" s="21">
        <f>'Relocation Components'!Y56*(1+$A56)^($B56-$B$6)</f>
        <v>7108370562.9365387</v>
      </c>
      <c r="Z56" s="21">
        <f>'Relocation Components'!Z56*(1+$A56)^($B56-$B$6)</f>
        <v>2062647308.4340034</v>
      </c>
      <c r="AA56" s="21">
        <f>'Relocation Components'!AA56*(1+$A56)^($B56-$B$6)</f>
        <v>0</v>
      </c>
      <c r="AB56" s="21">
        <f>'Relocation Components'!AB56*(1+$A56)^($B56-$B$6)</f>
        <v>15890622570.406948</v>
      </c>
      <c r="AC56" s="21">
        <f>'Relocation Components'!AC56*(1+$A56)^($B56-$B$6)</f>
        <v>3276351692.4827094</v>
      </c>
      <c r="AD56" s="21">
        <f>'Relocation Components'!AD56*(1+$A56)^($B56-$B$6)</f>
        <v>0</v>
      </c>
      <c r="AE56" s="21">
        <f>'Relocation Components'!AE56*(1+$A56)^($B56-$B$6)</f>
        <v>301203569.43807173</v>
      </c>
      <c r="AF56" s="21">
        <f>'Relocation Components'!AF56*(1+$A56)^($B56-$B$6)</f>
        <v>103880646.49513458</v>
      </c>
      <c r="AG56" s="21">
        <f>'Relocation Components'!AG56*(1+$A56)^($B56-$B$6)</f>
        <v>0</v>
      </c>
      <c r="AH56" s="21">
        <f>'Relocation Components'!AH56*(1+$A56)^($B56-$B$6)</f>
        <v>308635045.18796498</v>
      </c>
      <c r="AI56" s="21">
        <f>'Relocation Components'!AI56*(1+$A56)^($B56-$B$6)</f>
        <v>111060641.90831175</v>
      </c>
      <c r="AJ56" s="21">
        <f>'Relocation Components'!AJ56*(1+$A56)^($B56-$B$6)</f>
        <v>0</v>
      </c>
      <c r="AK56" s="21">
        <f>'Relocation Components'!AK56*(1+$A56)^($B56-$B$6)</f>
        <v>56671700.394501545</v>
      </c>
      <c r="AL56" s="21">
        <f>'Relocation Components'!AL56*(1+$A56)^($B56-$B$6)</f>
        <v>15946085.738533832</v>
      </c>
      <c r="AM56" s="21">
        <f>'Relocation Components'!AM56*(1+$A56)^($B56-$B$6)</f>
        <v>0</v>
      </c>
      <c r="AN56" s="21">
        <f t="shared" si="4"/>
        <v>37220074673.570282</v>
      </c>
      <c r="AO56" s="21">
        <f>'Relocation Components'!AO56*(1+$A56)^($B56-$B$6)</f>
        <v>2724891814.2379146</v>
      </c>
      <c r="AP56" s="21">
        <f>'Relocation Components'!AP56*(1+$A56)^($B56-$B$6)</f>
        <v>868216368.32848978</v>
      </c>
      <c r="AQ56" s="21">
        <f>'Relocation Components'!AQ56*(1+$A56)^($B56-$B$6)</f>
        <v>0</v>
      </c>
      <c r="AR56" s="21">
        <f>'Relocation Components'!AR56*(1+$A56)^($B56-$B$6)</f>
        <v>3198766753.3214421</v>
      </c>
      <c r="AS56" s="21">
        <f>'Relocation Components'!AS56*(1+$A56)^($B56-$B$6)</f>
        <v>928191288.79530156</v>
      </c>
      <c r="AT56" s="21">
        <f>'Relocation Components'!AT56*(1+$A56)^($B56-$B$6)</f>
        <v>0</v>
      </c>
      <c r="AU56" s="21">
        <f>'Relocation Components'!AU56*(1+$A56)^($B56-$B$6)</f>
        <v>7150780156.6831274</v>
      </c>
      <c r="AV56" s="21">
        <f>'Relocation Components'!AV56*(1+$A56)^($B56-$B$6)</f>
        <v>1474358261.6172192</v>
      </c>
      <c r="AW56" s="21">
        <f>'Relocation Components'!AW56*(1+$A56)^($B56-$B$6)</f>
        <v>0</v>
      </c>
      <c r="AX56" s="21">
        <f>'Relocation Components'!AX56*(1+$A56)^($B56-$B$6)</f>
        <v>135541606.24713227</v>
      </c>
      <c r="AY56" s="21">
        <f>'Relocation Components'!AY56*(1+$A56)^($B56-$B$6)</f>
        <v>46746290.922810555</v>
      </c>
      <c r="AZ56" s="21">
        <f>'Relocation Components'!AZ56*(1+$A56)^($B56-$B$6)</f>
        <v>0</v>
      </c>
      <c r="BA56" s="21">
        <f>'Relocation Components'!BA56*(1+$A56)^($B56-$B$6)</f>
        <v>138885770.33458427</v>
      </c>
      <c r="BB56" s="21">
        <f>'Relocation Components'!BB56*(1+$A56)^($B56-$B$6)</f>
        <v>49977288.858740285</v>
      </c>
      <c r="BC56" s="21">
        <f>'Relocation Components'!BC56*(1+$A56)^($B56-$B$6)</f>
        <v>0</v>
      </c>
      <c r="BD56" s="21">
        <f>'Relocation Components'!BD56*(1+$A56)^($B56-$B$6)</f>
        <v>25502265.177525695</v>
      </c>
      <c r="BE56" s="21">
        <f>'Relocation Components'!BE56*(1+$A56)^($B56-$B$6)</f>
        <v>7175738.5823402246</v>
      </c>
      <c r="BF56" s="21">
        <f>'Relocation Components'!BF56*(1+$A56)^($B56-$B$6)</f>
        <v>0</v>
      </c>
      <c r="BG56" s="21">
        <f t="shared" si="5"/>
        <v>16749033603.10663</v>
      </c>
      <c r="BI56" s="16">
        <f t="shared" si="6"/>
        <v>9044108552.9197273</v>
      </c>
      <c r="BJ56" s="16">
        <f t="shared" si="7"/>
        <v>2838864541.1892223</v>
      </c>
      <c r="BK56" s="16">
        <f t="shared" si="8"/>
        <v>8644282.0895559471</v>
      </c>
      <c r="BL56" s="16">
        <f t="shared" si="9"/>
        <v>12880874756.419928</v>
      </c>
      <c r="BM56" s="16">
        <f t="shared" si="10"/>
        <v>3071617926.9497485</v>
      </c>
      <c r="BN56" s="16">
        <f t="shared" si="11"/>
        <v>16618102.535756789</v>
      </c>
      <c r="BO56" s="16">
        <f t="shared" si="12"/>
        <v>23462029291.99268</v>
      </c>
      <c r="BP56" s="16">
        <f t="shared" si="13"/>
        <v>4779828236.5421944</v>
      </c>
      <c r="BQ56" s="16">
        <f t="shared" si="14"/>
        <v>11114496.558516359</v>
      </c>
      <c r="BR56" s="16">
        <f t="shared" si="15"/>
        <v>699853932.56921518</v>
      </c>
      <c r="BS56" s="16">
        <f t="shared" si="16"/>
        <v>160435739.98106629</v>
      </c>
      <c r="BT56" s="16">
        <f t="shared" si="17"/>
        <v>3600096.8475698438</v>
      </c>
      <c r="BU56" s="16">
        <f t="shared" si="18"/>
        <v>1035627099.4058419</v>
      </c>
      <c r="BV56" s="16">
        <f t="shared" si="19"/>
        <v>169474479.08987117</v>
      </c>
      <c r="BW56" s="16">
        <f t="shared" si="20"/>
        <v>3501775.5621561147</v>
      </c>
      <c r="BX56" s="16">
        <f t="shared" si="21"/>
        <v>115719211.79242674</v>
      </c>
      <c r="BY56" s="16">
        <f t="shared" si="22"/>
        <v>27231787.001867209</v>
      </c>
      <c r="BZ56" s="16">
        <f t="shared" si="23"/>
        <v>2258372.6706691124</v>
      </c>
    </row>
    <row r="57" spans="1:78">
      <c r="A57">
        <f t="shared" si="26"/>
        <v>0.02</v>
      </c>
      <c r="B57" s="18">
        <f t="shared" si="24"/>
        <v>2071</v>
      </c>
      <c r="C57" s="21">
        <f>'Relocation Components'!C57*(1+$D$2)^($B57-$B$6)</f>
        <v>276303793.21619111</v>
      </c>
      <c r="D57" s="21">
        <f>'Relocation Components'!D57*(1+$D$2)^($B57-$B$6)</f>
        <v>43216857.858907349</v>
      </c>
      <c r="E57" s="21">
        <f>'Relocation Components'!E57*(1+$D$2)^($B57-$B$6)</f>
        <v>9050004.0315663349</v>
      </c>
      <c r="F57" s="21">
        <f>'Relocation Components'!F57*(1+$D$2)^($B57-$B$6)</f>
        <v>2694414006.0965295</v>
      </c>
      <c r="G57" s="21">
        <f>'Relocation Components'!G57*(1+$D$2)^($B57-$B$6)</f>
        <v>84572049.540060103</v>
      </c>
      <c r="H57" s="21">
        <f>'Relocation Components'!H57*(1+$D$2)^($B57-$B$6)</f>
        <v>17398036.936006118</v>
      </c>
      <c r="I57" s="21">
        <f>'Relocation Components'!I57*(1+$D$2)^($B57-$B$6)</f>
        <v>440380916.18848079</v>
      </c>
      <c r="J57" s="21">
        <f>'Relocation Components'!J57*(1+$D$2)^($B57-$B$6)</f>
        <v>30484750.776557639</v>
      </c>
      <c r="K57" s="21">
        <f>'Relocation Components'!K57*(1+$D$2)^($B57-$B$6)</f>
        <v>11636094.050571118</v>
      </c>
      <c r="L57" s="21">
        <f>'Relocation Components'!L57*(1+$D$2)^($B57-$B$6)</f>
        <v>275456741.96700191</v>
      </c>
      <c r="M57" s="21">
        <f>'Relocation Components'!M57*(1+$D$2)^($B57-$B$6)</f>
        <v>10269317.530915147</v>
      </c>
      <c r="N57" s="21">
        <f>'Relocation Components'!N57*(1+$D$2)^($B57-$B$6)</f>
        <v>3769032.4505057847</v>
      </c>
      <c r="O57" s="21">
        <f>'Relocation Components'!O57*(1+$D$2)^($B57-$B$6)</f>
        <v>615751850.00003445</v>
      </c>
      <c r="P57" s="21">
        <f>'Relocation Components'!P57*(1+$D$2)^($B57-$B$6)</f>
        <v>8832227.9056053329</v>
      </c>
      <c r="Q57" s="21">
        <f>'Relocation Components'!Q57*(1+$D$2)^($B57-$B$6)</f>
        <v>3666128.2235862864</v>
      </c>
      <c r="R57" s="21">
        <f>'Relocation Components'!R57*(1+$D$2)^($B57-$B$6)</f>
        <v>35122687.657038935</v>
      </c>
      <c r="S57" s="21">
        <f>'Relocation Components'!S57*(1+$D$2)^($B57-$B$6)</f>
        <v>4303042.2227693032</v>
      </c>
      <c r="T57" s="21">
        <f>'Relocation Components'!T57*(1+$D$2)^($B57-$B$6)</f>
        <v>2364389.2920541679</v>
      </c>
      <c r="U57" s="21">
        <f t="shared" si="3"/>
        <v>4566991925.9443808</v>
      </c>
      <c r="V57" s="21">
        <f>'Relocation Components'!V57*(1+$A57)^($B57-$B$6)</f>
        <v>6386237492.0621452</v>
      </c>
      <c r="W57" s="21">
        <f>'Relocation Components'!W57*(1+$A57)^($B57-$B$6)</f>
        <v>2034719954.7736282</v>
      </c>
      <c r="X57" s="21">
        <f>'Relocation Components'!X57*(1+$A57)^($B57-$B$6)</f>
        <v>0</v>
      </c>
      <c r="Y57" s="21">
        <f>'Relocation Components'!Y57*(1+$A57)^($B57-$B$6)</f>
        <v>7470795900.848917</v>
      </c>
      <c r="Z57" s="21">
        <f>'Relocation Components'!Z57*(1+$A57)^($B57-$B$6)</f>
        <v>2167945247.6473799</v>
      </c>
      <c r="AA57" s="21">
        <f>'Relocation Components'!AA57*(1+$A57)^($B57-$B$6)</f>
        <v>0</v>
      </c>
      <c r="AB57" s="21">
        <f>'Relocation Components'!AB57*(1+$A57)^($B57-$B$6)</f>
        <v>16756189819.474701</v>
      </c>
      <c r="AC57" s="21">
        <f>'Relocation Components'!AC57*(1+$A57)^($B57-$B$6)</f>
        <v>3454697090.1175742</v>
      </c>
      <c r="AD57" s="21">
        <f>'Relocation Components'!AD57*(1+$A57)^($B57-$B$6)</f>
        <v>0</v>
      </c>
      <c r="AE57" s="21">
        <f>'Relocation Components'!AE57*(1+$A57)^($B57-$B$6)</f>
        <v>308177281.2946859</v>
      </c>
      <c r="AF57" s="21">
        <f>'Relocation Components'!AF57*(1+$A57)^($B57-$B$6)</f>
        <v>106287608.40632468</v>
      </c>
      <c r="AG57" s="21">
        <f>'Relocation Components'!AG57*(1+$A57)^($B57-$B$6)</f>
        <v>0</v>
      </c>
      <c r="AH57" s="21">
        <f>'Relocation Components'!AH57*(1+$A57)^($B57-$B$6)</f>
        <v>315940651.57963097</v>
      </c>
      <c r="AI57" s="21">
        <f>'Relocation Components'!AI57*(1+$A57)^($B57-$B$6)</f>
        <v>113677892.5364071</v>
      </c>
      <c r="AJ57" s="21">
        <f>'Relocation Components'!AJ57*(1+$A57)^($B57-$B$6)</f>
        <v>0</v>
      </c>
      <c r="AK57" s="21">
        <f>'Relocation Components'!AK57*(1+$A57)^($B57-$B$6)</f>
        <v>58216903.944506958</v>
      </c>
      <c r="AL57" s="21">
        <f>'Relocation Components'!AL57*(1+$A57)^($B57-$B$6)</f>
        <v>16380152.023363102</v>
      </c>
      <c r="AM57" s="21">
        <f>'Relocation Components'!AM57*(1+$A57)^($B57-$B$6)</f>
        <v>0</v>
      </c>
      <c r="AN57" s="21">
        <f t="shared" si="4"/>
        <v>39189265994.709259</v>
      </c>
      <c r="AO57" s="21">
        <f>'Relocation Components'!AO57*(1+$A57)^($B57-$B$6)</f>
        <v>2873806871.4279656</v>
      </c>
      <c r="AP57" s="21">
        <f>'Relocation Components'!AP57*(1+$A57)^($B57-$B$6)</f>
        <v>915623979.64813268</v>
      </c>
      <c r="AQ57" s="21">
        <f>'Relocation Components'!AQ57*(1+$A57)^($B57-$B$6)</f>
        <v>0</v>
      </c>
      <c r="AR57" s="21">
        <f>'Relocation Components'!AR57*(1+$A57)^($B57-$B$6)</f>
        <v>3361858155.3820128</v>
      </c>
      <c r="AS57" s="21">
        <f>'Relocation Components'!AS57*(1+$A57)^($B57-$B$6)</f>
        <v>975575361.44132102</v>
      </c>
      <c r="AT57" s="21">
        <f>'Relocation Components'!AT57*(1+$A57)^($B57-$B$6)</f>
        <v>0</v>
      </c>
      <c r="AU57" s="21">
        <f>'Relocation Components'!AU57*(1+$A57)^($B57-$B$6)</f>
        <v>7540285418.7636156</v>
      </c>
      <c r="AV57" s="21">
        <f>'Relocation Components'!AV57*(1+$A57)^($B57-$B$6)</f>
        <v>1554613690.5529084</v>
      </c>
      <c r="AW57" s="21">
        <f>'Relocation Components'!AW57*(1+$A57)^($B57-$B$6)</f>
        <v>0</v>
      </c>
      <c r="AX57" s="21">
        <f>'Relocation Components'!AX57*(1+$A57)^($B57-$B$6)</f>
        <v>138679776.58260867</v>
      </c>
      <c r="AY57" s="21">
        <f>'Relocation Components'!AY57*(1+$A57)^($B57-$B$6)</f>
        <v>47829423.782846108</v>
      </c>
      <c r="AZ57" s="21">
        <f>'Relocation Components'!AZ57*(1+$A57)^($B57-$B$6)</f>
        <v>0</v>
      </c>
      <c r="BA57" s="21">
        <f>'Relocation Components'!BA57*(1+$A57)^($B57-$B$6)</f>
        <v>142173293.21083397</v>
      </c>
      <c r="BB57" s="21">
        <f>'Relocation Components'!BB57*(1+$A57)^($B57-$B$6)</f>
        <v>51155051.641383201</v>
      </c>
      <c r="BC57" s="21">
        <f>'Relocation Components'!BC57*(1+$A57)^($B57-$B$6)</f>
        <v>0</v>
      </c>
      <c r="BD57" s="21">
        <f>'Relocation Components'!BD57*(1+$A57)^($B57-$B$6)</f>
        <v>26197606.775028136</v>
      </c>
      <c r="BE57" s="21">
        <f>'Relocation Components'!BE57*(1+$A57)^($B57-$B$6)</f>
        <v>7371068.4105133964</v>
      </c>
      <c r="BF57" s="21">
        <f>'Relocation Components'!BF57*(1+$A57)^($B57-$B$6)</f>
        <v>0</v>
      </c>
      <c r="BG57" s="21">
        <f t="shared" si="5"/>
        <v>17635169697.619171</v>
      </c>
      <c r="BI57" s="16">
        <f t="shared" si="6"/>
        <v>9536348156.7063007</v>
      </c>
      <c r="BJ57" s="16">
        <f t="shared" si="7"/>
        <v>2993560792.2806683</v>
      </c>
      <c r="BK57" s="16">
        <f t="shared" si="8"/>
        <v>9050004.0315663349</v>
      </c>
      <c r="BL57" s="16">
        <f t="shared" si="9"/>
        <v>13527068062.327459</v>
      </c>
      <c r="BM57" s="16">
        <f t="shared" si="10"/>
        <v>3228092658.6287608</v>
      </c>
      <c r="BN57" s="16">
        <f t="shared" si="11"/>
        <v>17398036.936006118</v>
      </c>
      <c r="BO57" s="16">
        <f t="shared" si="12"/>
        <v>24736856154.426796</v>
      </c>
      <c r="BP57" s="16">
        <f t="shared" si="13"/>
        <v>5039795531.4470406</v>
      </c>
      <c r="BQ57" s="16">
        <f t="shared" si="14"/>
        <v>11636094.050571118</v>
      </c>
      <c r="BR57" s="16">
        <f t="shared" si="15"/>
        <v>722313799.84429646</v>
      </c>
      <c r="BS57" s="16">
        <f t="shared" si="16"/>
        <v>164386349.72008592</v>
      </c>
      <c r="BT57" s="16">
        <f t="shared" si="17"/>
        <v>3769032.4505057847</v>
      </c>
      <c r="BU57" s="16">
        <f t="shared" si="18"/>
        <v>1073865794.7904994</v>
      </c>
      <c r="BV57" s="16">
        <f t="shared" si="19"/>
        <v>173665172.08339563</v>
      </c>
      <c r="BW57" s="16">
        <f t="shared" si="20"/>
        <v>3666128.2235862864</v>
      </c>
      <c r="BX57" s="16">
        <f t="shared" si="21"/>
        <v>119537198.37657404</v>
      </c>
      <c r="BY57" s="16">
        <f t="shared" si="22"/>
        <v>28054262.656645805</v>
      </c>
      <c r="BZ57" s="16">
        <f t="shared" si="23"/>
        <v>2364389.2920541679</v>
      </c>
    </row>
    <row r="58" spans="1:78">
      <c r="A58">
        <f t="shared" si="26"/>
        <v>0.02</v>
      </c>
      <c r="B58" s="18">
        <f t="shared" si="24"/>
        <v>2072</v>
      </c>
      <c r="C58" s="21">
        <f>'Relocation Components'!C58*(1+$D$2)^($B58-$B$6)</f>
        <v>289286456.24019337</v>
      </c>
      <c r="D58" s="21">
        <f>'Relocation Components'!D58*(1+$D$2)^($B58-$B$6)</f>
        <v>45245893.329547361</v>
      </c>
      <c r="E58" s="21">
        <f>'Relocation Components'!E58*(1+$D$2)^($B58-$B$6)</f>
        <v>9474687.4625538699</v>
      </c>
      <c r="F58" s="21">
        <f>'Relocation Components'!F58*(1+$D$2)^($B58-$B$6)</f>
        <v>2820723885.0241652</v>
      </c>
      <c r="G58" s="21">
        <f>'Relocation Components'!G58*(1+$D$2)^($B58-$B$6)</f>
        <v>88542093.01733695</v>
      </c>
      <c r="H58" s="21">
        <f>'Relocation Components'!H58*(1+$D$2)^($B58-$B$6)</f>
        <v>18214419.519940987</v>
      </c>
      <c r="I58" s="21">
        <f>'Relocation Components'!I58*(1+$D$2)^($B58-$B$6)</f>
        <v>461059136.19069165</v>
      </c>
      <c r="J58" s="21">
        <f>'Relocation Components'!J58*(1+$D$2)^($B58-$B$6)</f>
        <v>31915070.238173135</v>
      </c>
      <c r="K58" s="21">
        <f>'Relocation Components'!K58*(1+$D$2)^($B58-$B$6)</f>
        <v>12182065.050435061</v>
      </c>
      <c r="L58" s="21">
        <f>'Relocation Components'!L58*(1+$D$2)^($B58-$B$6)</f>
        <v>288381753.66608173</v>
      </c>
      <c r="M58" s="21">
        <f>'Relocation Components'!M58*(1+$D$2)^($B58-$B$6)</f>
        <v>10751361.989080736</v>
      </c>
      <c r="N58" s="21">
        <f>'Relocation Components'!N58*(1+$D$2)^($B58-$B$6)</f>
        <v>3945861.3716163957</v>
      </c>
      <c r="O58" s="21">
        <f>'Relocation Components'!O58*(1+$D$2)^($B58-$B$6)</f>
        <v>644691707.0187422</v>
      </c>
      <c r="P58" s="21">
        <f>'Relocation Components'!P58*(1+$D$2)^($B58-$B$6)</f>
        <v>9246384.0758631192</v>
      </c>
      <c r="Q58" s="21">
        <f>'Relocation Components'!Q58*(1+$D$2)^($B58-$B$6)</f>
        <v>3838161.7122540851</v>
      </c>
      <c r="R58" s="21">
        <f>'Relocation Components'!R58*(1+$D$2)^($B58-$B$6)</f>
        <v>36774010.121791311</v>
      </c>
      <c r="S58" s="21">
        <f>'Relocation Components'!S58*(1+$D$2)^($B58-$B$6)</f>
        <v>4505154.8120205887</v>
      </c>
      <c r="T58" s="21">
        <f>'Relocation Components'!T58*(1+$D$2)^($B58-$B$6)</f>
        <v>2475361.6439010557</v>
      </c>
      <c r="U58" s="21">
        <f t="shared" si="3"/>
        <v>4781253462.4843884</v>
      </c>
      <c r="V58" s="21">
        <f>'Relocation Components'!V58*(1+$A58)^($B58-$B$6)</f>
        <v>6738213723.7141943</v>
      </c>
      <c r="W58" s="21">
        <f>'Relocation Components'!W58*(1+$A58)^($B58-$B$6)</f>
        <v>2146768057.7746201</v>
      </c>
      <c r="X58" s="21">
        <f>'Relocation Components'!X58*(1+$A58)^($B58-$B$6)</f>
        <v>0</v>
      </c>
      <c r="Y58" s="21">
        <f>'Relocation Components'!Y58*(1+$A58)^($B58-$B$6)</f>
        <v>7855701141.90277</v>
      </c>
      <c r="Z58" s="21">
        <f>'Relocation Components'!Z58*(1+$A58)^($B58-$B$6)</f>
        <v>2279780689.2037978</v>
      </c>
      <c r="AA58" s="21">
        <f>'Relocation Components'!AA58*(1+$A58)^($B58-$B$6)</f>
        <v>0</v>
      </c>
      <c r="AB58" s="21">
        <f>'Relocation Components'!AB58*(1+$A58)^($B58-$B$6)</f>
        <v>17676744201.750881</v>
      </c>
      <c r="AC58" s="21">
        <f>'Relocation Components'!AC58*(1+$A58)^($B58-$B$6)</f>
        <v>3644366065.4211416</v>
      </c>
      <c r="AD58" s="21">
        <f>'Relocation Components'!AD58*(1+$A58)^($B58-$B$6)</f>
        <v>0</v>
      </c>
      <c r="AE58" s="21">
        <f>'Relocation Components'!AE58*(1+$A58)^($B58-$B$6)</f>
        <v>315298411.78440005</v>
      </c>
      <c r="AF58" s="21">
        <f>'Relocation Components'!AF58*(1+$A58)^($B58-$B$6)</f>
        <v>108745508.50791654</v>
      </c>
      <c r="AG58" s="21">
        <f>'Relocation Components'!AG58*(1+$A58)^($B58-$B$6)</f>
        <v>0</v>
      </c>
      <c r="AH58" s="21">
        <f>'Relocation Components'!AH58*(1+$A58)^($B58-$B$6)</f>
        <v>323403192.98321521</v>
      </c>
      <c r="AI58" s="21">
        <f>'Relocation Components'!AI58*(1+$A58)^($B58-$B$6)</f>
        <v>116350997.62147565</v>
      </c>
      <c r="AJ58" s="21">
        <f>'Relocation Components'!AJ58*(1+$A58)^($B58-$B$6)</f>
        <v>0</v>
      </c>
      <c r="AK58" s="21">
        <f>'Relocation Components'!AK58*(1+$A58)^($B58-$B$6)</f>
        <v>59803703.55634775</v>
      </c>
      <c r="AL58" s="21">
        <f>'Relocation Components'!AL58*(1+$A58)^($B58-$B$6)</f>
        <v>16825879.135763966</v>
      </c>
      <c r="AM58" s="21">
        <f>'Relocation Components'!AM58*(1+$A58)^($B58-$B$6)</f>
        <v>0</v>
      </c>
      <c r="AN58" s="21">
        <f t="shared" si="4"/>
        <v>41282001573.356537</v>
      </c>
      <c r="AO58" s="21">
        <f>'Relocation Components'!AO58*(1+$A58)^($B58-$B$6)</f>
        <v>3032196175.6713877</v>
      </c>
      <c r="AP58" s="21">
        <f>'Relocation Components'!AP58*(1+$A58)^($B58-$B$6)</f>
        <v>966045625.99857914</v>
      </c>
      <c r="AQ58" s="21">
        <f>'Relocation Components'!AQ58*(1+$A58)^($B58-$B$6)</f>
        <v>0</v>
      </c>
      <c r="AR58" s="21">
        <f>'Relocation Components'!AR58*(1+$A58)^($B58-$B$6)</f>
        <v>3535065513.8562465</v>
      </c>
      <c r="AS58" s="21">
        <f>'Relocation Components'!AS58*(1+$A58)^($B58-$B$6)</f>
        <v>1025901310.1417091</v>
      </c>
      <c r="AT58" s="21">
        <f>'Relocation Components'!AT58*(1+$A58)^($B58-$B$6)</f>
        <v>0</v>
      </c>
      <c r="AU58" s="21">
        <f>'Relocation Components'!AU58*(1+$A58)^($B58-$B$6)</f>
        <v>7954534890.7878962</v>
      </c>
      <c r="AV58" s="21">
        <f>'Relocation Components'!AV58*(1+$A58)^($B58-$B$6)</f>
        <v>1639964729.4395137</v>
      </c>
      <c r="AW58" s="21">
        <f>'Relocation Components'!AW58*(1+$A58)^($B58-$B$6)</f>
        <v>0</v>
      </c>
      <c r="AX58" s="21">
        <f>'Relocation Components'!AX58*(1+$A58)^($B58-$B$6)</f>
        <v>141884285.30298004</v>
      </c>
      <c r="AY58" s="21">
        <f>'Relocation Components'!AY58*(1+$A58)^($B58-$B$6)</f>
        <v>48935478.828562446</v>
      </c>
      <c r="AZ58" s="21">
        <f>'Relocation Components'!AZ58*(1+$A58)^($B58-$B$6)</f>
        <v>0</v>
      </c>
      <c r="BA58" s="21">
        <f>'Relocation Components'!BA58*(1+$A58)^($B58-$B$6)</f>
        <v>145531436.84244686</v>
      </c>
      <c r="BB58" s="21">
        <f>'Relocation Components'!BB58*(1+$A58)^($B58-$B$6)</f>
        <v>52357948.929664046</v>
      </c>
      <c r="BC58" s="21">
        <f>'Relocation Components'!BC58*(1+$A58)^($B58-$B$6)</f>
        <v>0</v>
      </c>
      <c r="BD58" s="21">
        <f>'Relocation Components'!BD58*(1+$A58)^($B58-$B$6)</f>
        <v>26911666.600356489</v>
      </c>
      <c r="BE58" s="21">
        <f>'Relocation Components'!BE58*(1+$A58)^($B58-$B$6)</f>
        <v>7571645.6110937847</v>
      </c>
      <c r="BF58" s="21">
        <f>'Relocation Components'!BF58*(1+$A58)^($B58-$B$6)</f>
        <v>0</v>
      </c>
      <c r="BG58" s="21">
        <f t="shared" si="5"/>
        <v>18576900708.010437</v>
      </c>
      <c r="BI58" s="16">
        <f t="shared" si="6"/>
        <v>10059696355.625774</v>
      </c>
      <c r="BJ58" s="16">
        <f t="shared" si="7"/>
        <v>3158059577.1027465</v>
      </c>
      <c r="BK58" s="16">
        <f t="shared" si="8"/>
        <v>9474687.4625538699</v>
      </c>
      <c r="BL58" s="16">
        <f t="shared" si="9"/>
        <v>14211490540.78318</v>
      </c>
      <c r="BM58" s="16">
        <f t="shared" si="10"/>
        <v>3394224092.3628435</v>
      </c>
      <c r="BN58" s="16">
        <f t="shared" si="11"/>
        <v>18214419.519940987</v>
      </c>
      <c r="BO58" s="16">
        <f t="shared" si="12"/>
        <v>26092338228.729469</v>
      </c>
      <c r="BP58" s="16">
        <f t="shared" si="13"/>
        <v>5316245865.0988283</v>
      </c>
      <c r="BQ58" s="16">
        <f t="shared" si="14"/>
        <v>12182065.050435061</v>
      </c>
      <c r="BR58" s="16">
        <f t="shared" si="15"/>
        <v>745564450.75346184</v>
      </c>
      <c r="BS58" s="16">
        <f t="shared" si="16"/>
        <v>168432349.32555971</v>
      </c>
      <c r="BT58" s="16">
        <f t="shared" si="17"/>
        <v>3945861.3716163957</v>
      </c>
      <c r="BU58" s="16">
        <f t="shared" si="18"/>
        <v>1113626336.8444042</v>
      </c>
      <c r="BV58" s="16">
        <f t="shared" si="19"/>
        <v>177955330.62700284</v>
      </c>
      <c r="BW58" s="16">
        <f t="shared" si="20"/>
        <v>3838161.7122540851</v>
      </c>
      <c r="BX58" s="16">
        <f t="shared" si="21"/>
        <v>123489380.27849555</v>
      </c>
      <c r="BY58" s="16">
        <f t="shared" si="22"/>
        <v>28902679.55887834</v>
      </c>
      <c r="BZ58" s="16">
        <f t="shared" si="23"/>
        <v>2475361.6439010557</v>
      </c>
    </row>
    <row r="59" spans="1:78">
      <c r="A59">
        <f t="shared" si="26"/>
        <v>0.02</v>
      </c>
      <c r="B59" s="18">
        <f t="shared" si="24"/>
        <v>2073</v>
      </c>
      <c r="C59" s="21">
        <f>'Relocation Components'!C59*(1+$D$2)^($B59-$B$6)</f>
        <v>302876626.08355534</v>
      </c>
      <c r="D59" s="21">
        <f>'Relocation Components'!D59*(1+$D$2)^($B59-$B$6)</f>
        <v>47369790.202604108</v>
      </c>
      <c r="E59" s="21">
        <f>'Relocation Components'!E59*(1+$D$2)^($B59-$B$6)</f>
        <v>9919214.2265612409</v>
      </c>
      <c r="F59" s="21">
        <f>'Relocation Components'!F59*(1+$D$2)^($B59-$B$6)</f>
        <v>2952928716.8293228</v>
      </c>
      <c r="G59" s="21">
        <f>'Relocation Components'!G59*(1+$D$2)^($B59-$B$6)</f>
        <v>92697710.718491301</v>
      </c>
      <c r="H59" s="21">
        <f>'Relocation Components'!H59*(1+$D$2)^($B59-$B$6)</f>
        <v>19068945.269929327</v>
      </c>
      <c r="I59" s="21">
        <f>'Relocation Components'!I59*(1+$D$2)^($B59-$B$6)</f>
        <v>482704225.90265232</v>
      </c>
      <c r="J59" s="21">
        <f>'Relocation Components'!J59*(1+$D$2)^($B59-$B$6)</f>
        <v>33412209.769008778</v>
      </c>
      <c r="K59" s="21">
        <f>'Relocation Components'!K59*(1+$D$2)^($B59-$B$6)</f>
        <v>12753542.915158968</v>
      </c>
      <c r="L59" s="21">
        <f>'Relocation Components'!L59*(1+$D$2)^($B59-$B$6)</f>
        <v>301910624.68015194</v>
      </c>
      <c r="M59" s="21">
        <f>'Relocation Components'!M59*(1+$D$2)^($B59-$B$6)</f>
        <v>11255937.599235598</v>
      </c>
      <c r="N59" s="21">
        <f>'Relocation Components'!N59*(1+$D$2)^($B59-$B$6)</f>
        <v>4130950.603711802</v>
      </c>
      <c r="O59" s="21">
        <f>'Relocation Components'!O59*(1+$D$2)^($B59-$B$6)</f>
        <v>674986170.11432052</v>
      </c>
      <c r="P59" s="21">
        <f>'Relocation Components'!P59*(1+$D$2)^($B59-$B$6)</f>
        <v>9679875.2933826707</v>
      </c>
      <c r="Q59" s="21">
        <f>'Relocation Components'!Q59*(1+$D$2)^($B59-$B$6)</f>
        <v>4018233.2292296975</v>
      </c>
      <c r="R59" s="21">
        <f>'Relocation Components'!R59*(1+$D$2)^($B59-$B$6)</f>
        <v>38502658.113876328</v>
      </c>
      <c r="S59" s="21">
        <f>'Relocation Components'!S59*(1+$D$2)^($B59-$B$6)</f>
        <v>4716721.0546400789</v>
      </c>
      <c r="T59" s="21">
        <f>'Relocation Components'!T59*(1+$D$2)^($B59-$B$6)</f>
        <v>2591520.2577024968</v>
      </c>
      <c r="U59" s="21">
        <f t="shared" si="3"/>
        <v>5005523672.8635349</v>
      </c>
      <c r="V59" s="21">
        <f>'Relocation Components'!V59*(1+$A59)^($B59-$B$6)</f>
        <v>7112644282.135664</v>
      </c>
      <c r="W59" s="21">
        <f>'Relocation Components'!W59*(1+$A59)^($B59-$B$6)</f>
        <v>2265959191.2540851</v>
      </c>
      <c r="X59" s="21">
        <f>'Relocation Components'!X59*(1+$A59)^($B59-$B$6)</f>
        <v>0</v>
      </c>
      <c r="Y59" s="21">
        <f>'Relocation Components'!Y59*(1+$A59)^($B59-$B$6)</f>
        <v>8264570266.3714523</v>
      </c>
      <c r="Z59" s="21">
        <f>'Relocation Components'!Z59*(1+$A59)^($B59-$B$6)</f>
        <v>2398585653.5708613</v>
      </c>
      <c r="AA59" s="21">
        <f>'Relocation Components'!AA59*(1+$A59)^($B59-$B$6)</f>
        <v>0</v>
      </c>
      <c r="AB59" s="21">
        <f>'Relocation Components'!AB59*(1+$A59)^($B59-$B$6)</f>
        <v>18655939853.097462</v>
      </c>
      <c r="AC59" s="21">
        <f>'Relocation Components'!AC59*(1+$A59)^($B59-$B$6)</f>
        <v>3846110661.5580626</v>
      </c>
      <c r="AD59" s="21">
        <f>'Relocation Components'!AD59*(1+$A59)^($B59-$B$6)</f>
        <v>0</v>
      </c>
      <c r="AE59" s="21">
        <f>'Relocation Components'!AE59*(1+$A59)^($B59-$B$6)</f>
        <v>322569847.19952732</v>
      </c>
      <c r="AF59" s="21">
        <f>'Relocation Components'!AF59*(1+$A59)^($B59-$B$6)</f>
        <v>111255345.78221275</v>
      </c>
      <c r="AG59" s="21">
        <f>'Relocation Components'!AG59*(1+$A59)^($B59-$B$6)</f>
        <v>0</v>
      </c>
      <c r="AH59" s="21">
        <f>'Relocation Components'!AH59*(1+$A59)^($B59-$B$6)</f>
        <v>331025787.85212415</v>
      </c>
      <c r="AI59" s="21">
        <f>'Relocation Components'!AI59*(1+$A59)^($B59-$B$6)</f>
        <v>119081056.21531729</v>
      </c>
      <c r="AJ59" s="21">
        <f>'Relocation Components'!AJ59*(1+$A59)^($B59-$B$6)</f>
        <v>0</v>
      </c>
      <c r="AK59" s="21">
        <f>'Relocation Components'!AK59*(1+$A59)^($B59-$B$6)</f>
        <v>61433411.446930006</v>
      </c>
      <c r="AL59" s="21">
        <f>'Relocation Components'!AL59*(1+$A59)^($B59-$B$6)</f>
        <v>17283634.335212234</v>
      </c>
      <c r="AM59" s="21">
        <f>'Relocation Components'!AM59*(1+$A59)^($B59-$B$6)</f>
        <v>0</v>
      </c>
      <c r="AN59" s="21">
        <f t="shared" si="4"/>
        <v>43506458990.818901</v>
      </c>
      <c r="AO59" s="21">
        <f>'Relocation Components'!AO59*(1+$A59)^($B59-$B$6)</f>
        <v>3200689926.9610486</v>
      </c>
      <c r="AP59" s="21">
        <f>'Relocation Components'!AP59*(1+$A59)^($B59-$B$6)</f>
        <v>1019681636.0643382</v>
      </c>
      <c r="AQ59" s="21">
        <f>'Relocation Components'!AQ59*(1+$A59)^($B59-$B$6)</f>
        <v>0</v>
      </c>
      <c r="AR59" s="21">
        <f>'Relocation Components'!AR59*(1+$A59)^($B59-$B$6)</f>
        <v>3719056619.8671532</v>
      </c>
      <c r="AS59" s="21">
        <f>'Relocation Components'!AS59*(1+$A59)^($B59-$B$6)</f>
        <v>1079363544.1068876</v>
      </c>
      <c r="AT59" s="21">
        <f>'Relocation Components'!AT59*(1+$A59)^($B59-$B$6)</f>
        <v>0</v>
      </c>
      <c r="AU59" s="21">
        <f>'Relocation Components'!AU59*(1+$A59)^($B59-$B$6)</f>
        <v>8395172933.893858</v>
      </c>
      <c r="AV59" s="21">
        <f>'Relocation Components'!AV59*(1+$A59)^($B59-$B$6)</f>
        <v>1730749797.7011282</v>
      </c>
      <c r="AW59" s="21">
        <f>'Relocation Components'!AW59*(1+$A59)^($B59-$B$6)</f>
        <v>0</v>
      </c>
      <c r="AX59" s="21">
        <f>'Relocation Components'!AX59*(1+$A59)^($B59-$B$6)</f>
        <v>145156431.23978731</v>
      </c>
      <c r="AY59" s="21">
        <f>'Relocation Components'!AY59*(1+$A59)^($B59-$B$6)</f>
        <v>50064905.601995736</v>
      </c>
      <c r="AZ59" s="21">
        <f>'Relocation Components'!AZ59*(1+$A59)^($B59-$B$6)</f>
        <v>0</v>
      </c>
      <c r="BA59" s="21">
        <f>'Relocation Components'!BA59*(1+$A59)^($B59-$B$6)</f>
        <v>148961604.53345585</v>
      </c>
      <c r="BB59" s="21">
        <f>'Relocation Components'!BB59*(1+$A59)^($B59-$B$6)</f>
        <v>53586475.296892792</v>
      </c>
      <c r="BC59" s="21">
        <f>'Relocation Components'!BC59*(1+$A59)^($B59-$B$6)</f>
        <v>0</v>
      </c>
      <c r="BD59" s="21">
        <f>'Relocation Components'!BD59*(1+$A59)^($B59-$B$6)</f>
        <v>27645035.151118502</v>
      </c>
      <c r="BE59" s="21">
        <f>'Relocation Components'!BE59*(1+$A59)^($B59-$B$6)</f>
        <v>7777635.450845506</v>
      </c>
      <c r="BF59" s="21">
        <f>'Relocation Components'!BF59*(1+$A59)^($B59-$B$6)</f>
        <v>0</v>
      </c>
      <c r="BG59" s="21">
        <f t="shared" si="5"/>
        <v>19577906545.868515</v>
      </c>
      <c r="BI59" s="16">
        <f t="shared" si="6"/>
        <v>10616210835.180267</v>
      </c>
      <c r="BJ59" s="16">
        <f t="shared" si="7"/>
        <v>3333010617.5210276</v>
      </c>
      <c r="BK59" s="16">
        <f t="shared" si="8"/>
        <v>9919214.2265612409</v>
      </c>
      <c r="BL59" s="16">
        <f t="shared" si="9"/>
        <v>14936555603.067928</v>
      </c>
      <c r="BM59" s="16">
        <f t="shared" si="10"/>
        <v>3570646908.3962398</v>
      </c>
      <c r="BN59" s="16">
        <f t="shared" si="11"/>
        <v>19068945.269929327</v>
      </c>
      <c r="BO59" s="16">
        <f t="shared" si="12"/>
        <v>27533817012.89397</v>
      </c>
      <c r="BP59" s="16">
        <f t="shared" si="13"/>
        <v>5610272669.0281992</v>
      </c>
      <c r="BQ59" s="16">
        <f t="shared" si="14"/>
        <v>12753542.915158968</v>
      </c>
      <c r="BR59" s="16">
        <f t="shared" si="15"/>
        <v>769636903.11946654</v>
      </c>
      <c r="BS59" s="16">
        <f t="shared" si="16"/>
        <v>172576188.98344409</v>
      </c>
      <c r="BT59" s="16">
        <f t="shared" si="17"/>
        <v>4130950.603711802</v>
      </c>
      <c r="BU59" s="16">
        <f t="shared" si="18"/>
        <v>1154973562.4999006</v>
      </c>
      <c r="BV59" s="16">
        <f t="shared" si="19"/>
        <v>182347406.80559275</v>
      </c>
      <c r="BW59" s="16">
        <f t="shared" si="20"/>
        <v>4018233.2292296975</v>
      </c>
      <c r="BX59" s="16">
        <f t="shared" si="21"/>
        <v>127581104.71192484</v>
      </c>
      <c r="BY59" s="16">
        <f t="shared" si="22"/>
        <v>29777990.840697818</v>
      </c>
      <c r="BZ59" s="16">
        <f t="shared" si="23"/>
        <v>2591520.2577024968</v>
      </c>
    </row>
    <row r="60" spans="1:78">
      <c r="A60">
        <f t="shared" si="26"/>
        <v>0.02</v>
      </c>
      <c r="B60" s="18">
        <f t="shared" si="24"/>
        <v>2074</v>
      </c>
      <c r="C60" s="21">
        <f>'Relocation Components'!C60*(1+$D$2)^($B60-$B$6)</f>
        <v>317102596.77065307</v>
      </c>
      <c r="D60" s="21">
        <f>'Relocation Components'!D60*(1+$D$2)^($B60-$B$6)</f>
        <v>49592962.029642656</v>
      </c>
      <c r="E60" s="21">
        <f>'Relocation Components'!E60*(1+$D$2)^($B60-$B$6)</f>
        <v>10384506.948312964</v>
      </c>
      <c r="F60" s="21">
        <f>'Relocation Components'!F60*(1+$D$2)^($B60-$B$6)</f>
        <v>3091302222.1024361</v>
      </c>
      <c r="G60" s="21">
        <f>'Relocation Components'!G60*(1+$D$2)^($B60-$B$6)</f>
        <v>97047534.957217768</v>
      </c>
      <c r="H60" s="21">
        <f>'Relocation Components'!H60*(1+$D$2)^($B60-$B$6)</f>
        <v>19963387.546116646</v>
      </c>
      <c r="I60" s="21">
        <f>'Relocation Components'!I60*(1+$D$2)^($B60-$B$6)</f>
        <v>505361176.74533242</v>
      </c>
      <c r="J60" s="21">
        <f>'Relocation Components'!J60*(1+$D$2)^($B60-$B$6)</f>
        <v>34979275.577332556</v>
      </c>
      <c r="K60" s="21">
        <f>'Relocation Components'!K60*(1+$D$2)^($B60-$B$6)</f>
        <v>13351713.40372918</v>
      </c>
      <c r="L60" s="21">
        <f>'Relocation Components'!L60*(1+$D$2)^($B60-$B$6)</f>
        <v>316071428.41146404</v>
      </c>
      <c r="M60" s="21">
        <f>'Relocation Components'!M60*(1+$D$2)^($B60-$B$6)</f>
        <v>11784092.365433242</v>
      </c>
      <c r="N60" s="21">
        <f>'Relocation Components'!N60*(1+$D$2)^($B60-$B$6)</f>
        <v>4324684.1055877088</v>
      </c>
      <c r="O60" s="21">
        <f>'Relocation Components'!O60*(1+$D$2)^($B60-$B$6)</f>
        <v>706698350.25190997</v>
      </c>
      <c r="P60" s="21">
        <f>'Relocation Components'!P60*(1+$D$2)^($B60-$B$6)</f>
        <v>10133599.672464522</v>
      </c>
      <c r="Q60" s="21">
        <f>'Relocation Components'!Q60*(1+$D$2)^($B60-$B$6)</f>
        <v>4206716.493622236</v>
      </c>
      <c r="R60" s="21">
        <f>'Relocation Components'!R60*(1+$D$2)^($B60-$B$6)</f>
        <v>40312235.879865371</v>
      </c>
      <c r="S60" s="21">
        <f>'Relocation Components'!S60*(1+$D$2)^($B60-$B$6)</f>
        <v>4938181.0344914673</v>
      </c>
      <c r="T60" s="21">
        <f>'Relocation Components'!T60*(1+$D$2)^($B60-$B$6)</f>
        <v>2713106.3287743293</v>
      </c>
      <c r="U60" s="21">
        <f t="shared" si="3"/>
        <v>5240267770.6243868</v>
      </c>
      <c r="V60" s="21">
        <f>'Relocation Components'!V60*(1+$A60)^($B60-$B$6)</f>
        <v>7511024849.6201811</v>
      </c>
      <c r="W60" s="21">
        <f>'Relocation Components'!W60*(1+$A60)^($B60-$B$6)</f>
        <v>2392768778.4686155</v>
      </c>
      <c r="X60" s="21">
        <f>'Relocation Components'!X60*(1+$A60)^($B60-$B$6)</f>
        <v>0</v>
      </c>
      <c r="Y60" s="21">
        <f>'Relocation Components'!Y60*(1+$A60)^($B60-$B$6)</f>
        <v>8698986532.4966412</v>
      </c>
      <c r="Z60" s="21">
        <f>'Relocation Components'!Z60*(1+$A60)^($B60-$B$6)</f>
        <v>2524821099.0435462</v>
      </c>
      <c r="AA60" s="21">
        <f>'Relocation Components'!AA60*(1+$A60)^($B60-$B$6)</f>
        <v>0</v>
      </c>
      <c r="AB60" s="21">
        <f>'Relocation Components'!AB60*(1+$A60)^($B60-$B$6)</f>
        <v>19697681410.638165</v>
      </c>
      <c r="AC60" s="21">
        <f>'Relocation Components'!AC60*(1+$A60)^($B60-$B$6)</f>
        <v>4060734442.9152985</v>
      </c>
      <c r="AD60" s="21">
        <f>'Relocation Components'!AD60*(1+$A60)^($B60-$B$6)</f>
        <v>0</v>
      </c>
      <c r="AE60" s="21">
        <f>'Relocation Components'!AE60*(1+$A60)^($B60-$B$6)</f>
        <v>329994525.89725578</v>
      </c>
      <c r="AF60" s="21">
        <f>'Relocation Components'!AF60*(1+$A60)^($B60-$B$6)</f>
        <v>113818137.28032094</v>
      </c>
      <c r="AG60" s="21">
        <f>'Relocation Components'!AG60*(1+$A60)^($B60-$B$6)</f>
        <v>0</v>
      </c>
      <c r="AH60" s="21">
        <f>'Relocation Components'!AH60*(1+$A60)^($B60-$B$6)</f>
        <v>338811611.86980587</v>
      </c>
      <c r="AI60" s="21">
        <f>'Relocation Components'!AI60*(1+$A60)^($B60-$B$6)</f>
        <v>121869187.22549672</v>
      </c>
      <c r="AJ60" s="21">
        <f>'Relocation Components'!AJ60*(1+$A60)^($B60-$B$6)</f>
        <v>0</v>
      </c>
      <c r="AK60" s="21">
        <f>'Relocation Components'!AK60*(1+$A60)^($B60-$B$6)</f>
        <v>63107109.805047318</v>
      </c>
      <c r="AL60" s="21">
        <f>'Relocation Components'!AL60*(1+$A60)^($B60-$B$6)</f>
        <v>17753720.080289729</v>
      </c>
      <c r="AM60" s="21">
        <f>'Relocation Components'!AM60*(1+$A60)^($B60-$B$6)</f>
        <v>0</v>
      </c>
      <c r="AN60" s="21">
        <f t="shared" si="4"/>
        <v>45871371405.34066</v>
      </c>
      <c r="AO60" s="21">
        <f>'Relocation Components'!AO60*(1+$A60)^($B60-$B$6)</f>
        <v>3379961182.3290815</v>
      </c>
      <c r="AP60" s="21">
        <f>'Relocation Components'!AP60*(1+$A60)^($B60-$B$6)</f>
        <v>1076745950.3108771</v>
      </c>
      <c r="AQ60" s="21">
        <f>'Relocation Components'!AQ60*(1+$A60)^($B60-$B$6)</f>
        <v>0</v>
      </c>
      <c r="AR60" s="21">
        <f>'Relocation Components'!AR60*(1+$A60)^($B60-$B$6)</f>
        <v>3914543939.6234889</v>
      </c>
      <c r="AS60" s="21">
        <f>'Relocation Components'!AS60*(1+$A60)^($B60-$B$6)</f>
        <v>1136169494.5695958</v>
      </c>
      <c r="AT60" s="21">
        <f>'Relocation Components'!AT60*(1+$A60)^($B60-$B$6)</f>
        <v>0</v>
      </c>
      <c r="AU60" s="21">
        <f>'Relocation Components'!AU60*(1+$A60)^($B60-$B$6)</f>
        <v>8863956634.7871742</v>
      </c>
      <c r="AV60" s="21">
        <f>'Relocation Components'!AV60*(1+$A60)^($B60-$B$6)</f>
        <v>1827330499.3118844</v>
      </c>
      <c r="AW60" s="21">
        <f>'Relocation Components'!AW60*(1+$A60)^($B60-$B$6)</f>
        <v>0</v>
      </c>
      <c r="AX60" s="21">
        <f>'Relocation Components'!AX60*(1+$A60)^($B60-$B$6)</f>
        <v>148497536.65376508</v>
      </c>
      <c r="AY60" s="21">
        <f>'Relocation Components'!AY60*(1+$A60)^($B60-$B$6)</f>
        <v>51218161.77614443</v>
      </c>
      <c r="AZ60" s="21">
        <f>'Relocation Components'!AZ60*(1+$A60)^($B60-$B$6)</f>
        <v>0</v>
      </c>
      <c r="BA60" s="21">
        <f>'Relocation Components'!BA60*(1+$A60)^($B60-$B$6)</f>
        <v>152465225.34141266</v>
      </c>
      <c r="BB60" s="21">
        <f>'Relocation Components'!BB60*(1+$A60)^($B60-$B$6)</f>
        <v>54841134.251473524</v>
      </c>
      <c r="BC60" s="21">
        <f>'Relocation Components'!BC60*(1+$A60)^($B60-$B$6)</f>
        <v>0</v>
      </c>
      <c r="BD60" s="21">
        <f>'Relocation Components'!BD60*(1+$A60)^($B60-$B$6)</f>
        <v>28398199.412271295</v>
      </c>
      <c r="BE60" s="21">
        <f>'Relocation Components'!BE60*(1+$A60)^($B60-$B$6)</f>
        <v>7989174.036130378</v>
      </c>
      <c r="BF60" s="21">
        <f>'Relocation Components'!BF60*(1+$A60)^($B60-$B$6)</f>
        <v>0</v>
      </c>
      <c r="BG60" s="21">
        <f t="shared" si="5"/>
        <v>20642117132.403297</v>
      </c>
      <c r="BI60" s="16">
        <f t="shared" si="6"/>
        <v>11208088628.719915</v>
      </c>
      <c r="BJ60" s="16">
        <f t="shared" si="7"/>
        <v>3519107690.809135</v>
      </c>
      <c r="BK60" s="16">
        <f t="shared" si="8"/>
        <v>10384506.948312964</v>
      </c>
      <c r="BL60" s="16">
        <f t="shared" si="9"/>
        <v>15704832694.222567</v>
      </c>
      <c r="BM60" s="16">
        <f t="shared" si="10"/>
        <v>3758038128.5703597</v>
      </c>
      <c r="BN60" s="16">
        <f t="shared" si="11"/>
        <v>19963387.546116646</v>
      </c>
      <c r="BO60" s="16">
        <f t="shared" si="12"/>
        <v>29066999222.17067</v>
      </c>
      <c r="BP60" s="16">
        <f t="shared" si="13"/>
        <v>5923044217.8045149</v>
      </c>
      <c r="BQ60" s="16">
        <f t="shared" si="14"/>
        <v>13351713.40372918</v>
      </c>
      <c r="BR60" s="16">
        <f t="shared" si="15"/>
        <v>794563490.96248484</v>
      </c>
      <c r="BS60" s="16">
        <f t="shared" si="16"/>
        <v>176820391.42189863</v>
      </c>
      <c r="BT60" s="16">
        <f t="shared" si="17"/>
        <v>4324684.1055877088</v>
      </c>
      <c r="BU60" s="16">
        <f t="shared" si="18"/>
        <v>1197975187.4631286</v>
      </c>
      <c r="BV60" s="16">
        <f t="shared" si="19"/>
        <v>186843921.14943478</v>
      </c>
      <c r="BW60" s="16">
        <f t="shared" si="20"/>
        <v>4206716.493622236</v>
      </c>
      <c r="BX60" s="16">
        <f t="shared" si="21"/>
        <v>131817545.09718397</v>
      </c>
      <c r="BY60" s="16">
        <f t="shared" si="22"/>
        <v>30681075.150911573</v>
      </c>
      <c r="BZ60" s="16">
        <f t="shared" si="23"/>
        <v>2713106.3287743293</v>
      </c>
    </row>
    <row r="61" spans="1:78">
      <c r="A61">
        <f t="shared" si="26"/>
        <v>0.02</v>
      </c>
      <c r="B61" s="18">
        <f t="shared" si="24"/>
        <v>2075</v>
      </c>
      <c r="C61" s="21">
        <f>'Relocation Components'!C61*(1+$D$2)^($B61-$B$6)</f>
        <v>331993972.96125174</v>
      </c>
      <c r="D61" s="21">
        <f>'Relocation Components'!D61*(1+$D$2)^($B61-$B$6)</f>
        <v>51920026.563878566</v>
      </c>
      <c r="E61" s="21">
        <f>'Relocation Components'!E61*(1+$D$2)^($B61-$B$6)</f>
        <v>10871530.906673461</v>
      </c>
      <c r="F61" s="21">
        <f>'Relocation Components'!F61*(1+$D$2)^($B61-$B$6)</f>
        <v>3236130756.1107879</v>
      </c>
      <c r="G61" s="21">
        <f>'Relocation Components'!G61*(1+$D$2)^($B61-$B$6)</f>
        <v>101600597.34302068</v>
      </c>
      <c r="H61" s="21">
        <f>'Relocation Components'!H61*(1+$D$2)^($B61-$B$6)</f>
        <v>20899601.686747883</v>
      </c>
      <c r="I61" s="21">
        <f>'Relocation Components'!I61*(1+$D$2)^($B61-$B$6)</f>
        <v>529077062.10752398</v>
      </c>
      <c r="J61" s="21">
        <f>'Relocation Components'!J61*(1+$D$2)^($B61-$B$6)</f>
        <v>36619517.4420662</v>
      </c>
      <c r="K61" s="21">
        <f>'Relocation Components'!K61*(1+$D$2)^($B61-$B$6)</f>
        <v>13977817.08386852</v>
      </c>
      <c r="L61" s="21">
        <f>'Relocation Components'!L61*(1+$D$2)^($B61-$B$6)</f>
        <v>330893535.95420706</v>
      </c>
      <c r="M61" s="21">
        <f>'Relocation Components'!M61*(1+$D$2)^($B61-$B$6)</f>
        <v>12336922.764252566</v>
      </c>
      <c r="N61" s="21">
        <f>'Relocation Components'!N61*(1+$D$2)^($B61-$B$6)</f>
        <v>4527463.5811419282</v>
      </c>
      <c r="O61" s="21">
        <f>'Relocation Components'!O61*(1+$D$2)^($B61-$B$6)</f>
        <v>739894282.97797263</v>
      </c>
      <c r="P61" s="21">
        <f>'Relocation Components'!P61*(1+$D$2)^($B61-$B$6)</f>
        <v>10608496.801221102</v>
      </c>
      <c r="Q61" s="21">
        <f>'Relocation Components'!Q61*(1+$D$2)^($B61-$B$6)</f>
        <v>4404002.5013809558</v>
      </c>
      <c r="R61" s="21">
        <f>'Relocation Components'!R61*(1+$D$2)^($B61-$B$6)</f>
        <v>42206514.777168632</v>
      </c>
      <c r="S61" s="21">
        <f>'Relocation Components'!S61*(1+$D$2)^($B61-$B$6)</f>
        <v>5169995.2096913951</v>
      </c>
      <c r="T61" s="21">
        <f>'Relocation Components'!T61*(1+$D$2)^($B61-$B$6)</f>
        <v>2840372.2063090899</v>
      </c>
      <c r="U61" s="21">
        <f t="shared" si="3"/>
        <v>5485972468.9791651</v>
      </c>
      <c r="V61" s="21">
        <f>'Relocation Components'!V61*(1+$A61)^($B61-$B$6)</f>
        <v>7934951251.0361233</v>
      </c>
      <c r="W61" s="21">
        <f>'Relocation Components'!W61*(1+$A61)^($B61-$B$6)</f>
        <v>2527704045.3300605</v>
      </c>
      <c r="X61" s="21">
        <f>'Relocation Components'!X61*(1+$A61)^($B61-$B$6)</f>
        <v>0</v>
      </c>
      <c r="Y61" s="21">
        <f>'Relocation Components'!Y61*(1+$A61)^($B61-$B$6)</f>
        <v>9160638708.1669178</v>
      </c>
      <c r="Z61" s="21">
        <f>'Relocation Components'!Z61*(1+$A61)^($B61-$B$6)</f>
        <v>2658978741.4204211</v>
      </c>
      <c r="AA61" s="21">
        <f>'Relocation Components'!AA61*(1+$A61)^($B61-$B$6)</f>
        <v>0</v>
      </c>
      <c r="AB61" s="21">
        <f>'Relocation Components'!AB61*(1+$A61)^($B61-$B$6)</f>
        <v>20806131829.941513</v>
      </c>
      <c r="AC61" s="21">
        <f>'Relocation Components'!AC61*(1+$A61)^($B61-$B$6)</f>
        <v>4289094095.7474275</v>
      </c>
      <c r="AD61" s="21">
        <f>'Relocation Components'!AD61*(1+$A61)^($B61-$B$6)</f>
        <v>0</v>
      </c>
      <c r="AE61" s="21">
        <f>'Relocation Components'!AE61*(1+$A61)^($B61-$B$6)</f>
        <v>337575439.13933718</v>
      </c>
      <c r="AF61" s="21">
        <f>'Relocation Components'!AF61*(1+$A61)^($B61-$B$6)</f>
        <v>116434918.41500872</v>
      </c>
      <c r="AG61" s="21">
        <f>'Relocation Components'!AG61*(1+$A61)^($B61-$B$6)</f>
        <v>0</v>
      </c>
      <c r="AH61" s="21">
        <f>'Relocation Components'!AH61*(1+$A61)^($B61-$B$6)</f>
        <v>346763898.8968876</v>
      </c>
      <c r="AI61" s="21">
        <f>'Relocation Components'!AI61*(1+$A61)^($B61-$B$6)</f>
        <v>124716529.73466241</v>
      </c>
      <c r="AJ61" s="21">
        <f>'Relocation Components'!AJ61*(1+$A61)^($B61-$B$6)</f>
        <v>0</v>
      </c>
      <c r="AK61" s="21">
        <f>'Relocation Components'!AK61*(1+$A61)^($B61-$B$6)</f>
        <v>64825628.795276307</v>
      </c>
      <c r="AL61" s="21">
        <f>'Relocation Components'!AL61*(1+$A61)^($B61-$B$6)</f>
        <v>18236367.854112636</v>
      </c>
      <c r="AM61" s="21">
        <f>'Relocation Components'!AM61*(1+$A61)^($B61-$B$6)</f>
        <v>0</v>
      </c>
      <c r="AN61" s="21">
        <f t="shared" si="4"/>
        <v>48386051454.477745</v>
      </c>
      <c r="AO61" s="21">
        <f>'Relocation Components'!AO61*(1+$A61)^($B61-$B$6)</f>
        <v>3570728062.9662557</v>
      </c>
      <c r="AP61" s="21">
        <f>'Relocation Components'!AP61*(1+$A61)^($B61-$B$6)</f>
        <v>1137466820.3985271</v>
      </c>
      <c r="AQ61" s="21">
        <f>'Relocation Components'!AQ61*(1+$A61)^($B61-$B$6)</f>
        <v>0</v>
      </c>
      <c r="AR61" s="21">
        <f>'Relocation Components'!AR61*(1+$A61)^($B61-$B$6)</f>
        <v>4122287418.6751137</v>
      </c>
      <c r="AS61" s="21">
        <f>'Relocation Components'!AS61*(1+$A61)^($B61-$B$6)</f>
        <v>1196540433.6391895</v>
      </c>
      <c r="AT61" s="21">
        <f>'Relocation Components'!AT61*(1+$A61)^($B61-$B$6)</f>
        <v>0</v>
      </c>
      <c r="AU61" s="21">
        <f>'Relocation Components'!AU61*(1+$A61)^($B61-$B$6)</f>
        <v>9362759323.4736824</v>
      </c>
      <c r="AV61" s="21">
        <f>'Relocation Components'!AV61*(1+$A61)^($B61-$B$6)</f>
        <v>1930092343.0863423</v>
      </c>
      <c r="AW61" s="21">
        <f>'Relocation Components'!AW61*(1+$A61)^($B61-$B$6)</f>
        <v>0</v>
      </c>
      <c r="AX61" s="21">
        <f>'Relocation Components'!AX61*(1+$A61)^($B61-$B$6)</f>
        <v>151908947.61270174</v>
      </c>
      <c r="AY61" s="21">
        <f>'Relocation Components'!AY61*(1+$A61)^($B61-$B$6)</f>
        <v>52395713.28675393</v>
      </c>
      <c r="AZ61" s="21">
        <f>'Relocation Components'!AZ61*(1+$A61)^($B61-$B$6)</f>
        <v>0</v>
      </c>
      <c r="BA61" s="21">
        <f>'Relocation Components'!BA61*(1+$A61)^($B61-$B$6)</f>
        <v>156043754.50359944</v>
      </c>
      <c r="BB61" s="21">
        <f>'Relocation Components'!BB61*(1+$A61)^($B61-$B$6)</f>
        <v>56122438.380598091</v>
      </c>
      <c r="BC61" s="21">
        <f>'Relocation Components'!BC61*(1+$A61)^($B61-$B$6)</f>
        <v>0</v>
      </c>
      <c r="BD61" s="21">
        <f>'Relocation Components'!BD61*(1+$A61)^($B61-$B$6)</f>
        <v>29171532.957874339</v>
      </c>
      <c r="BE61" s="21">
        <f>'Relocation Components'!BE61*(1+$A61)^($B61-$B$6)</f>
        <v>8206365.5343506867</v>
      </c>
      <c r="BF61" s="21">
        <f>'Relocation Components'!BF61*(1+$A61)^($B61-$B$6)</f>
        <v>0</v>
      </c>
      <c r="BG61" s="21">
        <f t="shared" si="5"/>
        <v>21773723154.514992</v>
      </c>
      <c r="BI61" s="16">
        <f t="shared" si="6"/>
        <v>11837673286.963631</v>
      </c>
      <c r="BJ61" s="16">
        <f t="shared" si="7"/>
        <v>3717090892.2924662</v>
      </c>
      <c r="BK61" s="16">
        <f t="shared" si="8"/>
        <v>10871530.906673461</v>
      </c>
      <c r="BL61" s="16">
        <f t="shared" si="9"/>
        <v>16519056882.95282</v>
      </c>
      <c r="BM61" s="16">
        <f t="shared" si="10"/>
        <v>3957119772.4026308</v>
      </c>
      <c r="BN61" s="16">
        <f t="shared" si="11"/>
        <v>20899601.686747883</v>
      </c>
      <c r="BO61" s="16">
        <f t="shared" si="12"/>
        <v>30697968215.52272</v>
      </c>
      <c r="BP61" s="16">
        <f t="shared" si="13"/>
        <v>6255805956.275836</v>
      </c>
      <c r="BQ61" s="16">
        <f t="shared" si="14"/>
        <v>13977817.08386852</v>
      </c>
      <c r="BR61" s="16">
        <f t="shared" si="15"/>
        <v>820377922.70624602</v>
      </c>
      <c r="BS61" s="16">
        <f t="shared" si="16"/>
        <v>181167554.46601522</v>
      </c>
      <c r="BT61" s="16">
        <f t="shared" si="17"/>
        <v>4527463.5811419282</v>
      </c>
      <c r="BU61" s="16">
        <f t="shared" si="18"/>
        <v>1242701936.3784597</v>
      </c>
      <c r="BV61" s="16">
        <f t="shared" si="19"/>
        <v>191447464.91648161</v>
      </c>
      <c r="BW61" s="16">
        <f t="shared" si="20"/>
        <v>4404002.5013809558</v>
      </c>
      <c r="BX61" s="16">
        <f t="shared" si="21"/>
        <v>136203676.53031927</v>
      </c>
      <c r="BY61" s="16">
        <f t="shared" si="22"/>
        <v>31612728.598154716</v>
      </c>
      <c r="BZ61" s="16">
        <f t="shared" si="23"/>
        <v>2840372.2063090899</v>
      </c>
    </row>
    <row r="62" spans="1:78">
      <c r="A62">
        <f t="shared" si="26"/>
        <v>0.02</v>
      </c>
      <c r="B62" s="18">
        <f t="shared" si="24"/>
        <v>2076</v>
      </c>
      <c r="C62" s="21">
        <f>'Relocation Components'!C62*(1+$D$2)^($B62-$B$6)</f>
        <v>347581730.27898347</v>
      </c>
      <c r="D62" s="21">
        <f>'Relocation Components'!D62*(1+$D$2)^($B62-$B$6)</f>
        <v>54355815.146463938</v>
      </c>
      <c r="E62" s="21">
        <f>'Relocation Components'!E62*(1+$D$2)^($B62-$B$6)</f>
        <v>11381295.993499221</v>
      </c>
      <c r="F62" s="21">
        <f>'Relocation Components'!F62*(1+$D$2)^($B62-$B$6)</f>
        <v>3387713887.9647179</v>
      </c>
      <c r="G62" s="21">
        <f>'Relocation Components'!G62*(1+$D$2)^($B62-$B$6)</f>
        <v>106366347.1300108</v>
      </c>
      <c r="H62" s="21">
        <f>'Relocation Components'!H62*(1+$D$2)^($B62-$B$6)</f>
        <v>21879528.772576943</v>
      </c>
      <c r="I62" s="21">
        <f>'Relocation Components'!I62*(1+$D$2)^($B62-$B$6)</f>
        <v>553901133.06407118</v>
      </c>
      <c r="J62" s="21">
        <f>'Relocation Components'!J62*(1+$D$2)^($B62-$B$6)</f>
        <v>38336335.304329857</v>
      </c>
      <c r="K62" s="21">
        <f>'Relocation Components'!K62*(1+$D$2)^($B62-$B$6)</f>
        <v>14633151.848512465</v>
      </c>
      <c r="L62" s="21">
        <f>'Relocation Components'!L62*(1+$D$2)^($B62-$B$6)</f>
        <v>346407675.68019557</v>
      </c>
      <c r="M62" s="21">
        <f>'Relocation Components'!M62*(1+$D$2)^($B62-$B$6)</f>
        <v>12915575.972040234</v>
      </c>
      <c r="N62" s="21">
        <f>'Relocation Components'!N62*(1+$D$2)^($B62-$B$6)</f>
        <v>4739709.2939875973</v>
      </c>
      <c r="O62" s="21">
        <f>'Relocation Components'!O62*(1+$D$2)^($B62-$B$6)</f>
        <v>774643063.10101151</v>
      </c>
      <c r="P62" s="21">
        <f>'Relocation Components'!P62*(1+$D$2)^($B62-$B$6)</f>
        <v>11105549.643672174</v>
      </c>
      <c r="Q62" s="21">
        <f>'Relocation Components'!Q62*(1+$D$2)^($B62-$B$6)</f>
        <v>4610500.3186814897</v>
      </c>
      <c r="R62" s="21">
        <f>'Relocation Components'!R62*(1+$D$2)^($B62-$B$6)</f>
        <v>44189440.974502541</v>
      </c>
      <c r="S62" s="21">
        <f>'Relocation Components'!S62*(1+$D$2)^($B62-$B$6)</f>
        <v>5412645.3498250851</v>
      </c>
      <c r="T62" s="21">
        <f>'Relocation Components'!T62*(1+$D$2)^($B62-$B$6)</f>
        <v>2973581.9057753892</v>
      </c>
      <c r="U62" s="21">
        <f t="shared" si="3"/>
        <v>5743146967.742856</v>
      </c>
      <c r="V62" s="21">
        <f>'Relocation Components'!V62*(1+$A62)^($B62-$B$6)</f>
        <v>8386126901.9478951</v>
      </c>
      <c r="W62" s="21">
        <f>'Relocation Components'!W62*(1+$A62)^($B62-$B$6)</f>
        <v>2671306384.2667761</v>
      </c>
      <c r="X62" s="21">
        <f>'Relocation Components'!X62*(1+$A62)^($B62-$B$6)</f>
        <v>0</v>
      </c>
      <c r="Y62" s="21">
        <f>'Relocation Components'!Y62*(1+$A62)^($B62-$B$6)</f>
        <v>9651328836.2394009</v>
      </c>
      <c r="Z62" s="21">
        <f>'Relocation Components'!Z62*(1+$A62)^($B62-$B$6)</f>
        <v>2801583319.7444615</v>
      </c>
      <c r="AA62" s="21">
        <f>'Relocation Components'!AA62*(1+$A62)^($B62-$B$6)</f>
        <v>0</v>
      </c>
      <c r="AB62" s="21">
        <f>'Relocation Components'!AB62*(1+$A62)^($B62-$B$6)</f>
        <v>21985733245.183464</v>
      </c>
      <c r="AC62" s="21">
        <f>'Relocation Components'!AC62*(1+$A62)^($B62-$B$6)</f>
        <v>4532103716.9479733</v>
      </c>
      <c r="AD62" s="21">
        <f>'Relocation Components'!AD62*(1+$A62)^($B62-$B$6)</f>
        <v>0</v>
      </c>
      <c r="AE62" s="21">
        <f>'Relocation Components'!AE62*(1+$A62)^($B62-$B$6)</f>
        <v>345315631.94277328</v>
      </c>
      <c r="AF62" s="21">
        <f>'Relocation Components'!AF62*(1+$A62)^($B62-$B$6)</f>
        <v>119106743.25743943</v>
      </c>
      <c r="AG62" s="21">
        <f>'Relocation Components'!AG62*(1+$A62)^($B62-$B$6)</f>
        <v>0</v>
      </c>
      <c r="AH62" s="21">
        <f>'Relocation Components'!AH62*(1+$A62)^($B62-$B$6)</f>
        <v>354885941.93141514</v>
      </c>
      <c r="AI62" s="21">
        <f>'Relocation Components'!AI62*(1+$A62)^($B62-$B$6)</f>
        <v>127624243.32399122</v>
      </c>
      <c r="AJ62" s="21">
        <f>'Relocation Components'!AJ62*(1+$A62)^($B62-$B$6)</f>
        <v>0</v>
      </c>
      <c r="AK62" s="21">
        <f>'Relocation Components'!AK62*(1+$A62)^($B62-$B$6)</f>
        <v>66590650.684712268</v>
      </c>
      <c r="AL62" s="21">
        <f>'Relocation Components'!AL62*(1+$A62)^($B62-$B$6)</f>
        <v>18732048.771688011</v>
      </c>
      <c r="AM62" s="21">
        <f>'Relocation Components'!AM62*(1+$A62)^($B62-$B$6)</f>
        <v>0</v>
      </c>
      <c r="AN62" s="21">
        <f t="shared" si="4"/>
        <v>51060437664.241989</v>
      </c>
      <c r="AO62" s="21">
        <f>'Relocation Components'!AO62*(1+$A62)^($B62-$B$6)</f>
        <v>3773757105.8765531</v>
      </c>
      <c r="AP62" s="21">
        <f>'Relocation Components'!AP62*(1+$A62)^($B62-$B$6)</f>
        <v>1202087872.9200492</v>
      </c>
      <c r="AQ62" s="21">
        <f>'Relocation Components'!AQ62*(1+$A62)^($B62-$B$6)</f>
        <v>0</v>
      </c>
      <c r="AR62" s="21">
        <f>'Relocation Components'!AR62*(1+$A62)^($B62-$B$6)</f>
        <v>4343097976.3077307</v>
      </c>
      <c r="AS62" s="21">
        <f>'Relocation Components'!AS62*(1+$A62)^($B62-$B$6)</f>
        <v>1260712493.8850076</v>
      </c>
      <c r="AT62" s="21">
        <f>'Relocation Components'!AT62*(1+$A62)^($B62-$B$6)</f>
        <v>0</v>
      </c>
      <c r="AU62" s="21">
        <f>'Relocation Components'!AU62*(1+$A62)^($B62-$B$6)</f>
        <v>9893579960.3325596</v>
      </c>
      <c r="AV62" s="21">
        <f>'Relocation Components'!AV62*(1+$A62)^($B62-$B$6)</f>
        <v>2039446672.6265883</v>
      </c>
      <c r="AW62" s="21">
        <f>'Relocation Components'!AW62*(1+$A62)^($B62-$B$6)</f>
        <v>0</v>
      </c>
      <c r="AX62" s="21">
        <f>'Relocation Components'!AX62*(1+$A62)^($B62-$B$6)</f>
        <v>155392034.374248</v>
      </c>
      <c r="AY62" s="21">
        <f>'Relocation Components'!AY62*(1+$A62)^($B62-$B$6)</f>
        <v>53598034.465847746</v>
      </c>
      <c r="AZ62" s="21">
        <f>'Relocation Components'!AZ62*(1+$A62)^($B62-$B$6)</f>
        <v>0</v>
      </c>
      <c r="BA62" s="21">
        <f>'Relocation Components'!BA62*(1+$A62)^($B62-$B$6)</f>
        <v>159698673.86913684</v>
      </c>
      <c r="BB62" s="21">
        <f>'Relocation Components'!BB62*(1+$A62)^($B62-$B$6)</f>
        <v>57430909.495796055</v>
      </c>
      <c r="BC62" s="21">
        <f>'Relocation Components'!BC62*(1+$A62)^($B62-$B$6)</f>
        <v>0</v>
      </c>
      <c r="BD62" s="21">
        <f>'Relocation Components'!BD62*(1+$A62)^($B62-$B$6)</f>
        <v>29965792.808120523</v>
      </c>
      <c r="BE62" s="21">
        <f>'Relocation Components'!BE62*(1+$A62)^($B62-$B$6)</f>
        <v>8429421.9472596068</v>
      </c>
      <c r="BF62" s="21">
        <f>'Relocation Components'!BF62*(1+$A62)^($B62-$B$6)</f>
        <v>0</v>
      </c>
      <c r="BG62" s="21">
        <f t="shared" si="5"/>
        <v>22977196948.908894</v>
      </c>
      <c r="BI62" s="16">
        <f t="shared" si="6"/>
        <v>12507465738.103432</v>
      </c>
      <c r="BJ62" s="16">
        <f t="shared" si="7"/>
        <v>3927750072.3332891</v>
      </c>
      <c r="BK62" s="16">
        <f t="shared" si="8"/>
        <v>11381295.993499221</v>
      </c>
      <c r="BL62" s="16">
        <f t="shared" si="9"/>
        <v>17382140700.511848</v>
      </c>
      <c r="BM62" s="16">
        <f t="shared" si="10"/>
        <v>4168662160.7594795</v>
      </c>
      <c r="BN62" s="16">
        <f t="shared" si="11"/>
        <v>21879528.772576943</v>
      </c>
      <c r="BO62" s="16">
        <f t="shared" si="12"/>
        <v>32433214338.580093</v>
      </c>
      <c r="BP62" s="16">
        <f t="shared" si="13"/>
        <v>6609886724.8788919</v>
      </c>
      <c r="BQ62" s="16">
        <f t="shared" si="14"/>
        <v>14633151.848512465</v>
      </c>
      <c r="BR62" s="16">
        <f t="shared" si="15"/>
        <v>847115341.99721682</v>
      </c>
      <c r="BS62" s="16">
        <f t="shared" si="16"/>
        <v>185620353.6953274</v>
      </c>
      <c r="BT62" s="16">
        <f t="shared" si="17"/>
        <v>4739709.2939875973</v>
      </c>
      <c r="BU62" s="16">
        <f t="shared" si="18"/>
        <v>1289227678.9015636</v>
      </c>
      <c r="BV62" s="16">
        <f t="shared" si="19"/>
        <v>196160702.46345943</v>
      </c>
      <c r="BW62" s="16">
        <f t="shared" si="20"/>
        <v>4610500.3186814897</v>
      </c>
      <c r="BX62" s="16">
        <f t="shared" si="21"/>
        <v>140745884.46733534</v>
      </c>
      <c r="BY62" s="16">
        <f t="shared" si="22"/>
        <v>32574116.068772703</v>
      </c>
      <c r="BZ62" s="16">
        <f t="shared" si="23"/>
        <v>2973581.9057753892</v>
      </c>
    </row>
    <row r="63" spans="1:78">
      <c r="A63">
        <f t="shared" si="26"/>
        <v>0.02</v>
      </c>
      <c r="B63" s="18">
        <f t="shared" si="24"/>
        <v>2077</v>
      </c>
      <c r="C63" s="21">
        <f>'Relocation Components'!C63*(1+$D$2)^($B63-$B$6)</f>
        <v>363898278.39608544</v>
      </c>
      <c r="D63" s="21">
        <f>'Relocation Components'!D63*(1+$D$2)^($B63-$B$6)</f>
        <v>56905382.520898171</v>
      </c>
      <c r="E63" s="21">
        <f>'Relocation Components'!E63*(1+$D$2)^($B63-$B$6)</f>
        <v>11914858.761740876</v>
      </c>
      <c r="F63" s="21">
        <f>'Relocation Components'!F63*(1+$D$2)^($B63-$B$6)</f>
        <v>3546365006.1137643</v>
      </c>
      <c r="G63" s="21">
        <f>'Relocation Components'!G63*(1+$D$2)^($B63-$B$6)</f>
        <v>111354670.40234239</v>
      </c>
      <c r="H63" s="21">
        <f>'Relocation Components'!H63*(1+$D$2)^($B63-$B$6)</f>
        <v>22905199.562772043</v>
      </c>
      <c r="I63" s="21">
        <f>'Relocation Components'!I63*(1+$D$2)^($B63-$B$6)</f>
        <v>579884918.4610045</v>
      </c>
      <c r="J63" s="21">
        <f>'Relocation Components'!J63*(1+$D$2)^($B63-$B$6)</f>
        <v>40133286.159214735</v>
      </c>
      <c r="K63" s="21">
        <f>'Relocation Components'!K63*(1+$D$2)^($B63-$B$6)</f>
        <v>15319075.546911137</v>
      </c>
      <c r="L63" s="21">
        <f>'Relocation Components'!L63*(1+$D$2)^($B63-$B$6)</f>
        <v>362645995.53889751</v>
      </c>
      <c r="M63" s="21">
        <f>'Relocation Components'!M63*(1+$D$2)^($B63-$B$6)</f>
        <v>13521252.193696041</v>
      </c>
      <c r="N63" s="21">
        <f>'Relocation Components'!N63*(1+$D$2)^($B63-$B$6)</f>
        <v>4961860.9191649808</v>
      </c>
      <c r="O63" s="21">
        <f>'Relocation Components'!O63*(1+$D$2)^($B63-$B$6)</f>
        <v>811016985.52890968</v>
      </c>
      <c r="P63" s="21">
        <f>'Relocation Components'!P63*(1+$D$2)^($B63-$B$6)</f>
        <v>11625786.528365307</v>
      </c>
      <c r="Q63" s="21">
        <f>'Relocation Components'!Q63*(1+$D$2)^($B63-$B$6)</f>
        <v>4826637.9114586264</v>
      </c>
      <c r="R63" s="21">
        <f>'Relocation Components'!R63*(1+$D$2)^($B63-$B$6)</f>
        <v>46265143.504626937</v>
      </c>
      <c r="S63" s="21">
        <f>'Relocation Components'!S63*(1+$D$2)^($B63-$B$6)</f>
        <v>5666635.5159479175</v>
      </c>
      <c r="T63" s="21">
        <f>'Relocation Components'!T63*(1+$D$2)^($B63-$B$6)</f>
        <v>3113011.644672547</v>
      </c>
      <c r="U63" s="21">
        <f t="shared" si="3"/>
        <v>6012323985.210474</v>
      </c>
      <c r="V63" s="21">
        <f>'Relocation Components'!V63*(1+$A63)^($B63-$B$6)</f>
        <v>8866369904.1601791</v>
      </c>
      <c r="W63" s="21">
        <f>'Relocation Components'!W63*(1+$A63)^($B63-$B$6)</f>
        <v>2824153604.9803143</v>
      </c>
      <c r="X63" s="21">
        <f>'Relocation Components'!X63*(1+$A63)^($B63-$B$6)</f>
        <v>0</v>
      </c>
      <c r="Y63" s="21">
        <f>'Relocation Components'!Y63*(1+$A63)^($B63-$B$6)</f>
        <v>10172979222.510778</v>
      </c>
      <c r="Z63" s="21">
        <f>'Relocation Components'!Z63*(1+$A63)^($B63-$B$6)</f>
        <v>2953194637.4476881</v>
      </c>
      <c r="AA63" s="21">
        <f>'Relocation Components'!AA63*(1+$A63)^($B63-$B$6)</f>
        <v>0</v>
      </c>
      <c r="AB63" s="21">
        <f>'Relocation Components'!AB63*(1+$A63)^($B63-$B$6)</f>
        <v>23241229142.253738</v>
      </c>
      <c r="AC63" s="21">
        <f>'Relocation Components'!AC63*(1+$A63)^($B63-$B$6)</f>
        <v>4790739372.3421459</v>
      </c>
      <c r="AD63" s="21">
        <f>'Relocation Components'!AD63*(1+$A63)^($B63-$B$6)</f>
        <v>0</v>
      </c>
      <c r="AE63" s="21">
        <f>'Relocation Components'!AE63*(1+$A63)^($B63-$B$6)</f>
        <v>353218203.941562</v>
      </c>
      <c r="AF63" s="21">
        <f>'Relocation Components'!AF63*(1+$A63)^($B63-$B$6)</f>
        <v>121834684.83781418</v>
      </c>
      <c r="AG63" s="21">
        <f>'Relocation Components'!AG63*(1+$A63)^($B63-$B$6)</f>
        <v>0</v>
      </c>
      <c r="AH63" s="21">
        <f>'Relocation Components'!AH63*(1+$A63)^($B63-$B$6)</f>
        <v>363181094.08229768</v>
      </c>
      <c r="AI63" s="21">
        <f>'Relocation Components'!AI63*(1+$A63)^($B63-$B$6)</f>
        <v>130593508.40077965</v>
      </c>
      <c r="AJ63" s="21">
        <f>'Relocation Components'!AJ63*(1+$A63)^($B63-$B$6)</f>
        <v>0</v>
      </c>
      <c r="AK63" s="21">
        <f>'Relocation Components'!AK63*(1+$A63)^($B63-$B$6)</f>
        <v>68403061.994478866</v>
      </c>
      <c r="AL63" s="21">
        <f>'Relocation Components'!AL63*(1+$A63)^($B63-$B$6)</f>
        <v>19241010.0034036</v>
      </c>
      <c r="AM63" s="21">
        <f>'Relocation Components'!AM63*(1+$A63)^($B63-$B$6)</f>
        <v>0</v>
      </c>
      <c r="AN63" s="21">
        <f t="shared" si="4"/>
        <v>53905137446.955177</v>
      </c>
      <c r="AO63" s="21">
        <f>'Relocation Components'!AO63*(1+$A63)^($B63-$B$6)</f>
        <v>3989866456.8720808</v>
      </c>
      <c r="AP63" s="21">
        <f>'Relocation Components'!AP63*(1+$A63)^($B63-$B$6)</f>
        <v>1270869122.2411416</v>
      </c>
      <c r="AQ63" s="21">
        <f>'Relocation Components'!AQ63*(1+$A63)^($B63-$B$6)</f>
        <v>0</v>
      </c>
      <c r="AR63" s="21">
        <f>'Relocation Components'!AR63*(1+$A63)^($B63-$B$6)</f>
        <v>4577840650.1298504</v>
      </c>
      <c r="AS63" s="21">
        <f>'Relocation Components'!AS63*(1+$A63)^($B63-$B$6)</f>
        <v>1328937586.8514597</v>
      </c>
      <c r="AT63" s="21">
        <f>'Relocation Components'!AT63*(1+$A63)^($B63-$B$6)</f>
        <v>0</v>
      </c>
      <c r="AU63" s="21">
        <f>'Relocation Components'!AU63*(1+$A63)^($B63-$B$6)</f>
        <v>10458553114.014181</v>
      </c>
      <c r="AV63" s="21">
        <f>'Relocation Components'!AV63*(1+$A63)^($B63-$B$6)</f>
        <v>2155832717.5539656</v>
      </c>
      <c r="AW63" s="21">
        <f>'Relocation Components'!AW63*(1+$A63)^($B63-$B$6)</f>
        <v>0</v>
      </c>
      <c r="AX63" s="21">
        <f>'Relocation Components'!AX63*(1+$A63)^($B63-$B$6)</f>
        <v>158948191.77370292</v>
      </c>
      <c r="AY63" s="21">
        <f>'Relocation Components'!AY63*(1+$A63)^($B63-$B$6)</f>
        <v>54825608.177016385</v>
      </c>
      <c r="AZ63" s="21">
        <f>'Relocation Components'!AZ63*(1+$A63)^($B63-$B$6)</f>
        <v>0</v>
      </c>
      <c r="BA63" s="21">
        <f>'Relocation Components'!BA63*(1+$A63)^($B63-$B$6)</f>
        <v>163431492.33703399</v>
      </c>
      <c r="BB63" s="21">
        <f>'Relocation Components'!BB63*(1+$A63)^($B63-$B$6)</f>
        <v>58767078.780350842</v>
      </c>
      <c r="BC63" s="21">
        <f>'Relocation Components'!BC63*(1+$A63)^($B63-$B$6)</f>
        <v>0</v>
      </c>
      <c r="BD63" s="21">
        <f>'Relocation Components'!BD63*(1+$A63)^($B63-$B$6)</f>
        <v>30781377.897515487</v>
      </c>
      <c r="BE63" s="21">
        <f>'Relocation Components'!BE63*(1+$A63)^($B63-$B$6)</f>
        <v>8658454.5015316196</v>
      </c>
      <c r="BF63" s="21">
        <f>'Relocation Components'!BF63*(1+$A63)^($B63-$B$6)</f>
        <v>0</v>
      </c>
      <c r="BG63" s="21">
        <f t="shared" si="5"/>
        <v>24257311851.129829</v>
      </c>
      <c r="BI63" s="16">
        <f t="shared" si="6"/>
        <v>13220134639.428347</v>
      </c>
      <c r="BJ63" s="16">
        <f t="shared" si="7"/>
        <v>4151928109.7423539</v>
      </c>
      <c r="BK63" s="16">
        <f t="shared" si="8"/>
        <v>11914858.761740876</v>
      </c>
      <c r="BL63" s="16">
        <f t="shared" si="9"/>
        <v>18297184878.754395</v>
      </c>
      <c r="BM63" s="16">
        <f t="shared" si="10"/>
        <v>4393486894.7014904</v>
      </c>
      <c r="BN63" s="16">
        <f t="shared" si="11"/>
        <v>22905199.562772043</v>
      </c>
      <c r="BO63" s="16">
        <f t="shared" si="12"/>
        <v>34279667174.728928</v>
      </c>
      <c r="BP63" s="16">
        <f t="shared" si="13"/>
        <v>6986705376.0553265</v>
      </c>
      <c r="BQ63" s="16">
        <f t="shared" si="14"/>
        <v>15319075.546911137</v>
      </c>
      <c r="BR63" s="16">
        <f t="shared" si="15"/>
        <v>874812391.25416243</v>
      </c>
      <c r="BS63" s="16">
        <f t="shared" si="16"/>
        <v>190181545.20852661</v>
      </c>
      <c r="BT63" s="16">
        <f t="shared" si="17"/>
        <v>4961860.9191649808</v>
      </c>
      <c r="BU63" s="16">
        <f t="shared" si="18"/>
        <v>1337629571.9482412</v>
      </c>
      <c r="BV63" s="16">
        <f t="shared" si="19"/>
        <v>200986373.70949581</v>
      </c>
      <c r="BW63" s="16">
        <f t="shared" si="20"/>
        <v>4826637.9114586264</v>
      </c>
      <c r="BX63" s="16">
        <f t="shared" si="21"/>
        <v>145449583.39662129</v>
      </c>
      <c r="BY63" s="16">
        <f t="shared" si="22"/>
        <v>33566100.020883135</v>
      </c>
      <c r="BZ63" s="16">
        <f t="shared" si="23"/>
        <v>3113011.644672547</v>
      </c>
    </row>
    <row r="64" spans="1:78">
      <c r="A64">
        <f t="shared" si="26"/>
        <v>0.02</v>
      </c>
      <c r="B64" s="18">
        <f t="shared" si="24"/>
        <v>2078</v>
      </c>
      <c r="C64" s="21">
        <f>'Relocation Components'!C64*(1+$D$2)^($B64-$B$6)</f>
        <v>380977526.99920005</v>
      </c>
      <c r="D64" s="21">
        <f>'Relocation Components'!D64*(1+$D$2)^($B64-$B$6)</f>
        <v>59574017.094909661</v>
      </c>
      <c r="E64" s="21">
        <f>'Relocation Components'!E64*(1+$D$2)^($B64-$B$6)</f>
        <v>12473324.566822948</v>
      </c>
      <c r="F64" s="21">
        <f>'Relocation Components'!F64*(1+$D$2)^($B64-$B$6)</f>
        <v>3712411951.3578038</v>
      </c>
      <c r="G64" s="21">
        <f>'Relocation Components'!G64*(1+$D$2)^($B64-$B$6)</f>
        <v>116575910.13408212</v>
      </c>
      <c r="H64" s="21">
        <f>'Relocation Components'!H64*(1+$D$2)^($B64-$B$6)</f>
        <v>23978738.610055212</v>
      </c>
      <c r="I64" s="21">
        <f>'Relocation Components'!I64*(1+$D$2)^($B64-$B$6)</f>
        <v>607082329.56497085</v>
      </c>
      <c r="J64" s="21">
        <f>'Relocation Components'!J64*(1+$D$2)^($B64-$B$6)</f>
        <v>42014091.261327267</v>
      </c>
      <c r="K64" s="21">
        <f>'Relocation Components'!K64*(1+$D$2)^($B64-$B$6)</f>
        <v>16037008.735528395</v>
      </c>
      <c r="L64" s="21">
        <f>'Relocation Components'!L64*(1+$D$2)^($B64-$B$6)</f>
        <v>379642128.19426912</v>
      </c>
      <c r="M64" s="21">
        <f>'Relocation Components'!M64*(1+$D$2)^($B64-$B$6)</f>
        <v>14155207.097587328</v>
      </c>
      <c r="N64" s="21">
        <f>'Relocation Components'!N64*(1+$D$2)^($B64-$B$6)</f>
        <v>5194378.4336251337</v>
      </c>
      <c r="O64" s="21">
        <f>'Relocation Components'!O64*(1+$D$2)^($B64-$B$6)</f>
        <v>849091692.54184496</v>
      </c>
      <c r="P64" s="21">
        <f>'Relocation Components'!P64*(1+$D$2)^($B64-$B$6)</f>
        <v>12170283.227418568</v>
      </c>
      <c r="Q64" s="21">
        <f>'Relocation Components'!Q64*(1+$D$2)^($B64-$B$6)</f>
        <v>5052863.012716772</v>
      </c>
      <c r="R64" s="21">
        <f>'Relocation Components'!R64*(1+$D$2)^($B64-$B$6)</f>
        <v>48437942.685327515</v>
      </c>
      <c r="S64" s="21">
        <f>'Relocation Components'!S64*(1+$D$2)^($B64-$B$6)</f>
        <v>5932493.0853084698</v>
      </c>
      <c r="T64" s="21">
        <f>'Relocation Components'!T64*(1+$D$2)^($B64-$B$6)</f>
        <v>3258950.4026949815</v>
      </c>
      <c r="U64" s="21">
        <f t="shared" si="3"/>
        <v>6294060837.0054941</v>
      </c>
      <c r="V64" s="21">
        <f>'Relocation Components'!V64*(1+$A64)^($B64-$B$6)</f>
        <v>9377619714.3165455</v>
      </c>
      <c r="W64" s="21">
        <f>'Relocation Components'!W64*(1+$A64)^($B64-$B$6)</f>
        <v>2986862048.4301515</v>
      </c>
      <c r="X64" s="21">
        <f>'Relocation Components'!X64*(1+$A64)^($B64-$B$6)</f>
        <v>0</v>
      </c>
      <c r="Y64" s="21">
        <f>'Relocation Components'!Y64*(1+$A64)^($B64-$B$6)</f>
        <v>10727642285.768541</v>
      </c>
      <c r="Z64" s="21">
        <f>'Relocation Components'!Z64*(1+$A64)^($B64-$B$6)</f>
        <v>3114410435.4081626</v>
      </c>
      <c r="AA64" s="21">
        <f>'Relocation Components'!AA64*(1+$A64)^($B64-$B$6)</f>
        <v>0</v>
      </c>
      <c r="AB64" s="21">
        <f>'Relocation Components'!AB64*(1+$A64)^($B64-$B$6)</f>
        <v>24577679810.568569</v>
      </c>
      <c r="AC64" s="21">
        <f>'Relocation Components'!AC64*(1+$A64)^($B64-$B$6)</f>
        <v>5066042268.3633671</v>
      </c>
      <c r="AD64" s="21">
        <f>'Relocation Components'!AD64*(1+$A64)^($B64-$B$6)</f>
        <v>0</v>
      </c>
      <c r="AE64" s="21">
        <f>'Relocation Components'!AE64*(1+$A64)^($B64-$B$6)</f>
        <v>361286310.25957334</v>
      </c>
      <c r="AF64" s="21">
        <f>'Relocation Components'!AF64*(1+$A64)^($B64-$B$6)</f>
        <v>124619835.44994612</v>
      </c>
      <c r="AG64" s="21">
        <f>'Relocation Components'!AG64*(1+$A64)^($B64-$B$6)</f>
        <v>0</v>
      </c>
      <c r="AH64" s="21">
        <f>'Relocation Components'!AH64*(1+$A64)^($B64-$B$6)</f>
        <v>371652769.55606627</v>
      </c>
      <c r="AI64" s="21">
        <f>'Relocation Components'!AI64*(1+$A64)^($B64-$B$6)</f>
        <v>133625526.53020599</v>
      </c>
      <c r="AJ64" s="21">
        <f>'Relocation Components'!AJ64*(1+$A64)^($B64-$B$6)</f>
        <v>0</v>
      </c>
      <c r="AK64" s="21">
        <f>'Relocation Components'!AK64*(1+$A64)^($B64-$B$6)</f>
        <v>70264339.849291012</v>
      </c>
      <c r="AL64" s="21">
        <f>'Relocation Components'!AL64*(1+$A64)^($B64-$B$6)</f>
        <v>19763664.7711966</v>
      </c>
      <c r="AM64" s="21">
        <f>'Relocation Components'!AM64*(1+$A64)^($B64-$B$6)</f>
        <v>0</v>
      </c>
      <c r="AN64" s="21">
        <f t="shared" si="4"/>
        <v>56931469009.271606</v>
      </c>
      <c r="AO64" s="21">
        <f>'Relocation Components'!AO64*(1+$A64)^($B64-$B$6)</f>
        <v>4219928871.4424458</v>
      </c>
      <c r="AP64" s="21">
        <f>'Relocation Components'!AP64*(1+$A64)^($B64-$B$6)</f>
        <v>1344087921.7935681</v>
      </c>
      <c r="AQ64" s="21">
        <f>'Relocation Components'!AQ64*(1+$A64)^($B64-$B$6)</f>
        <v>0</v>
      </c>
      <c r="AR64" s="21">
        <f>'Relocation Components'!AR64*(1+$A64)^($B64-$B$6)</f>
        <v>4827439028.5958433</v>
      </c>
      <c r="AS64" s="21">
        <f>'Relocation Components'!AS64*(1+$A64)^($B64-$B$6)</f>
        <v>1401484695.9336731</v>
      </c>
      <c r="AT64" s="21">
        <f>'Relocation Components'!AT64*(1+$A64)^($B64-$B$6)</f>
        <v>0</v>
      </c>
      <c r="AU64" s="21">
        <f>'Relocation Components'!AU64*(1+$A64)^($B64-$B$6)</f>
        <v>11059955914.755857</v>
      </c>
      <c r="AV64" s="21">
        <f>'Relocation Components'!AV64*(1+$A64)^($B64-$B$6)</f>
        <v>2279719020.763515</v>
      </c>
      <c r="AW64" s="21">
        <f>'Relocation Components'!AW64*(1+$A64)^($B64-$B$6)</f>
        <v>0</v>
      </c>
      <c r="AX64" s="21">
        <f>'Relocation Components'!AX64*(1+$A64)^($B64-$B$6)</f>
        <v>162578839.616808</v>
      </c>
      <c r="AY64" s="21">
        <f>'Relocation Components'!AY64*(1+$A64)^($B64-$B$6)</f>
        <v>56078925.952475756</v>
      </c>
      <c r="AZ64" s="21">
        <f>'Relocation Components'!AZ64*(1+$A64)^($B64-$B$6)</f>
        <v>0</v>
      </c>
      <c r="BA64" s="21">
        <f>'Relocation Components'!BA64*(1+$A64)^($B64-$B$6)</f>
        <v>167243746.30022982</v>
      </c>
      <c r="BB64" s="21">
        <f>'Relocation Components'!BB64*(1+$A64)^($B64-$B$6)</f>
        <v>60131486.938592702</v>
      </c>
      <c r="BC64" s="21">
        <f>'Relocation Components'!BC64*(1+$A64)^($B64-$B$6)</f>
        <v>0</v>
      </c>
      <c r="BD64" s="21">
        <f>'Relocation Components'!BD64*(1+$A64)^($B64-$B$6)</f>
        <v>31618952.932180952</v>
      </c>
      <c r="BE64" s="21">
        <f>'Relocation Components'!BE64*(1+$A64)^($B64-$B$6)</f>
        <v>8893649.1470384691</v>
      </c>
      <c r="BF64" s="21">
        <f>'Relocation Components'!BF64*(1+$A64)^($B64-$B$6)</f>
        <v>0</v>
      </c>
      <c r="BG64" s="21">
        <f t="shared" si="5"/>
        <v>25619161054.172226</v>
      </c>
      <c r="BI64" s="16">
        <f t="shared" si="6"/>
        <v>13978526112.758192</v>
      </c>
      <c r="BJ64" s="16">
        <f t="shared" si="7"/>
        <v>4390523987.3186293</v>
      </c>
      <c r="BK64" s="16">
        <f t="shared" si="8"/>
        <v>12473324.566822948</v>
      </c>
      <c r="BL64" s="16">
        <f t="shared" si="9"/>
        <v>19267493265.722187</v>
      </c>
      <c r="BM64" s="16">
        <f t="shared" si="10"/>
        <v>4632471041.4759178</v>
      </c>
      <c r="BN64" s="16">
        <f t="shared" si="11"/>
        <v>23978738.610055212</v>
      </c>
      <c r="BO64" s="16">
        <f t="shared" si="12"/>
        <v>36244718054.889397</v>
      </c>
      <c r="BP64" s="16">
        <f t="shared" si="13"/>
        <v>7387775380.3882103</v>
      </c>
      <c r="BQ64" s="16">
        <f t="shared" si="14"/>
        <v>16037008.735528395</v>
      </c>
      <c r="BR64" s="16">
        <f t="shared" si="15"/>
        <v>903507278.07065046</v>
      </c>
      <c r="BS64" s="16">
        <f t="shared" si="16"/>
        <v>194853968.50000921</v>
      </c>
      <c r="BT64" s="16">
        <f t="shared" si="17"/>
        <v>5194378.4336251337</v>
      </c>
      <c r="BU64" s="16">
        <f t="shared" si="18"/>
        <v>1387988208.3981409</v>
      </c>
      <c r="BV64" s="16">
        <f t="shared" si="19"/>
        <v>205927296.69621727</v>
      </c>
      <c r="BW64" s="16">
        <f t="shared" si="20"/>
        <v>5052863.012716772</v>
      </c>
      <c r="BX64" s="16">
        <f t="shared" si="21"/>
        <v>150321235.4667995</v>
      </c>
      <c r="BY64" s="16">
        <f t="shared" si="22"/>
        <v>34589807.003543541</v>
      </c>
      <c r="BZ64" s="16">
        <f t="shared" si="23"/>
        <v>3258950.4026949815</v>
      </c>
    </row>
    <row r="65" spans="1:78">
      <c r="A65">
        <f t="shared" si="26"/>
        <v>0.02</v>
      </c>
      <c r="B65" s="18">
        <f t="shared" si="24"/>
        <v>2079</v>
      </c>
      <c r="C65" s="21">
        <f>'Relocation Components'!C65*(1+$D$2)^($B65-$B$6)</f>
        <v>398854954.76663595</v>
      </c>
      <c r="D65" s="21">
        <f>'Relocation Components'!D65*(1+$D$2)^($B65-$B$6)</f>
        <v>62367251.670020051</v>
      </c>
      <c r="E65" s="21">
        <f>'Relocation Components'!E65*(1+$D$2)^($B65-$B$6)</f>
        <v>13057849.805508874</v>
      </c>
      <c r="F65" s="21">
        <f>'Relocation Components'!F65*(1+$D$2)^($B65-$B$6)</f>
        <v>3886197678.6109629</v>
      </c>
      <c r="G65" s="21">
        <f>'Relocation Components'!G65*(1+$D$2)^($B65-$B$6)</f>
        <v>122040887.16298997</v>
      </c>
      <c r="H65" s="21">
        <f>'Relocation Components'!H65*(1+$D$2)^($B65-$B$6)</f>
        <v>25102368.563159768</v>
      </c>
      <c r="I65" s="21">
        <f>'Relocation Components'!I65*(1+$D$2)^($B65-$B$6)</f>
        <v>635549769.48318136</v>
      </c>
      <c r="J65" s="21">
        <f>'Relocation Components'!J65*(1+$D$2)^($B65-$B$6)</f>
        <v>43982643.658253014</v>
      </c>
      <c r="K65" s="21">
        <f>'Relocation Components'!K65*(1+$D$2)^($B65-$B$6)</f>
        <v>16788437.554140098</v>
      </c>
      <c r="L65" s="21">
        <f>'Relocation Components'!L65*(1+$D$2)^($B65-$B$6)</f>
        <v>397431259.12633067</v>
      </c>
      <c r="M65" s="21">
        <f>'Relocation Components'!M65*(1+$D$2)^($B65-$B$6)</f>
        <v>14818754.361383503</v>
      </c>
      <c r="N65" s="21">
        <f>'Relocation Components'!N65*(1+$D$2)^($B65-$B$6)</f>
        <v>5437743.0472333888</v>
      </c>
      <c r="O65" s="21">
        <f>'Relocation Components'!O65*(1+$D$2)^($B65-$B$6)</f>
        <v>888946327.79225159</v>
      </c>
      <c r="P65" s="21">
        <f>'Relocation Components'!P65*(1+$D$2)^($B65-$B$6)</f>
        <v>12740165.130056245</v>
      </c>
      <c r="Q65" s="21">
        <f>'Relocation Components'!Q65*(1+$D$2)^($B65-$B$6)</f>
        <v>5289644.0293220868</v>
      </c>
      <c r="R65" s="21">
        <f>'Relocation Components'!R65*(1+$D$2)^($B65-$B$6)</f>
        <v>50712358.925336577</v>
      </c>
      <c r="S65" s="21">
        <f>'Relocation Components'!S65*(1+$D$2)^($B65-$B$6)</f>
        <v>6210769.8228152078</v>
      </c>
      <c r="T65" s="21">
        <f>'Relocation Components'!T65*(1+$D$2)^($B65-$B$6)</f>
        <v>3411700.5074079786</v>
      </c>
      <c r="U65" s="21">
        <f t="shared" si="3"/>
        <v>6588940564.0169878</v>
      </c>
      <c r="V65" s="21">
        <f>'Relocation Components'!V65*(1+$A65)^($B65-$B$6)</f>
        <v>9921946597.3130379</v>
      </c>
      <c r="W65" s="21">
        <f>'Relocation Components'!W65*(1+$A65)^($B65-$B$6)</f>
        <v>3160089587.0036974</v>
      </c>
      <c r="X65" s="21">
        <f>'Relocation Components'!X65*(1+$A65)^($B65-$B$6)</f>
        <v>0</v>
      </c>
      <c r="Y65" s="21">
        <f>'Relocation Components'!Y65*(1+$A65)^($B65-$B$6)</f>
        <v>11317507200.761742</v>
      </c>
      <c r="Z65" s="21">
        <f>'Relocation Components'!Z65*(1+$A65)^($B65-$B$6)</f>
        <v>3285868335.2235637</v>
      </c>
      <c r="AA65" s="21">
        <f>'Relocation Components'!AA65*(1+$A65)^($B65-$B$6)</f>
        <v>0</v>
      </c>
      <c r="AB65" s="21">
        <f>'Relocation Components'!AB65*(1+$A65)^($B65-$B$6)</f>
        <v>26000483899.991482</v>
      </c>
      <c r="AC65" s="21">
        <f>'Relocation Components'!AC65*(1+$A65)^($B65-$B$6)</f>
        <v>5359123181.167758</v>
      </c>
      <c r="AD65" s="21">
        <f>'Relocation Components'!AD65*(1+$A65)^($B65-$B$6)</f>
        <v>0</v>
      </c>
      <c r="AE65" s="21">
        <f>'Relocation Components'!AE65*(1+$A65)^($B65-$B$6)</f>
        <v>369523162.3946178</v>
      </c>
      <c r="AF65" s="21">
        <f>'Relocation Components'!AF65*(1+$A65)^($B65-$B$6)</f>
        <v>127463306.9597902</v>
      </c>
      <c r="AG65" s="21">
        <f>'Relocation Components'!AG65*(1+$A65)^($B65-$B$6)</f>
        <v>0</v>
      </c>
      <c r="AH65" s="21">
        <f>'Relocation Components'!AH65*(1+$A65)^($B65-$B$6)</f>
        <v>380304444.65704846</v>
      </c>
      <c r="AI65" s="21">
        <f>'Relocation Components'!AI65*(1+$A65)^($B65-$B$6)</f>
        <v>136721520.77128291</v>
      </c>
      <c r="AJ65" s="21">
        <f>'Relocation Components'!AJ65*(1+$A65)^($B65-$B$6)</f>
        <v>0</v>
      </c>
      <c r="AK65" s="21">
        <f>'Relocation Components'!AK65*(1+$A65)^($B65-$B$6)</f>
        <v>72175415.52097702</v>
      </c>
      <c r="AL65" s="21">
        <f>'Relocation Components'!AL65*(1+$A65)^($B65-$B$6)</f>
        <v>20300272.666265659</v>
      </c>
      <c r="AM65" s="21">
        <f>'Relocation Components'!AM65*(1+$A65)^($B65-$B$6)</f>
        <v>0</v>
      </c>
      <c r="AN65" s="21">
        <f t="shared" si="4"/>
        <v>60151506924.431267</v>
      </c>
      <c r="AO65" s="21">
        <f>'Relocation Components'!AO65*(1+$A65)^($B65-$B$6)</f>
        <v>4464875968.7908678</v>
      </c>
      <c r="AP65" s="21">
        <f>'Relocation Components'!AP65*(1+$A65)^($B65-$B$6)</f>
        <v>1422040314.1516638</v>
      </c>
      <c r="AQ65" s="21">
        <f>'Relocation Components'!AQ65*(1+$A65)^($B65-$B$6)</f>
        <v>0</v>
      </c>
      <c r="AR65" s="21">
        <f>'Relocation Components'!AR65*(1+$A65)^($B65-$B$6)</f>
        <v>5092878240.342783</v>
      </c>
      <c r="AS65" s="21">
        <f>'Relocation Components'!AS65*(1+$A65)^($B65-$B$6)</f>
        <v>1478640750.8506036</v>
      </c>
      <c r="AT65" s="21">
        <f>'Relocation Components'!AT65*(1+$A65)^($B65-$B$6)</f>
        <v>0</v>
      </c>
      <c r="AU65" s="21">
        <f>'Relocation Components'!AU65*(1+$A65)^($B65-$B$6)</f>
        <v>11700217754.996166</v>
      </c>
      <c r="AV65" s="21">
        <f>'Relocation Components'!AV65*(1+$A65)^($B65-$B$6)</f>
        <v>2411605431.5254912</v>
      </c>
      <c r="AW65" s="21">
        <f>'Relocation Components'!AW65*(1+$A65)^($B65-$B$6)</f>
        <v>0</v>
      </c>
      <c r="AX65" s="21">
        <f>'Relocation Components'!AX65*(1+$A65)^($B65-$B$6)</f>
        <v>166285423.07757801</v>
      </c>
      <c r="AY65" s="21">
        <f>'Relocation Components'!AY65*(1+$A65)^($B65-$B$6)</f>
        <v>57358488.131905593</v>
      </c>
      <c r="AZ65" s="21">
        <f>'Relocation Components'!AZ65*(1+$A65)^($B65-$B$6)</f>
        <v>0</v>
      </c>
      <c r="BA65" s="21">
        <f>'Relocation Components'!BA65*(1+$A65)^($B65-$B$6)</f>
        <v>171137000.0956718</v>
      </c>
      <c r="BB65" s="21">
        <f>'Relocation Components'!BB65*(1+$A65)^($B65-$B$6)</f>
        <v>61524684.347077318</v>
      </c>
      <c r="BC65" s="21">
        <f>'Relocation Components'!BC65*(1+$A65)^($B65-$B$6)</f>
        <v>0</v>
      </c>
      <c r="BD65" s="21">
        <f>'Relocation Components'!BD65*(1+$A65)^($B65-$B$6)</f>
        <v>32478936.98443966</v>
      </c>
      <c r="BE65" s="21">
        <f>'Relocation Components'!BE65*(1+$A65)^($B65-$B$6)</f>
        <v>9135122.6998195481</v>
      </c>
      <c r="BF65" s="21">
        <f>'Relocation Components'!BF65*(1+$A65)^($B65-$B$6)</f>
        <v>0</v>
      </c>
      <c r="BG65" s="21">
        <f t="shared" si="5"/>
        <v>27068178115.994064</v>
      </c>
      <c r="BI65" s="16">
        <f t="shared" si="6"/>
        <v>14785677520.870541</v>
      </c>
      <c r="BJ65" s="16">
        <f t="shared" si="7"/>
        <v>4644497152.8253813</v>
      </c>
      <c r="BK65" s="16">
        <f t="shared" si="8"/>
        <v>13057849.805508874</v>
      </c>
      <c r="BL65" s="16">
        <f t="shared" si="9"/>
        <v>20296583119.715488</v>
      </c>
      <c r="BM65" s="16">
        <f t="shared" si="10"/>
        <v>4886549973.2371569</v>
      </c>
      <c r="BN65" s="16">
        <f t="shared" si="11"/>
        <v>25102368.563159768</v>
      </c>
      <c r="BO65" s="16">
        <f t="shared" si="12"/>
        <v>38336251424.470833</v>
      </c>
      <c r="BP65" s="16">
        <f t="shared" si="13"/>
        <v>7814711256.3515015</v>
      </c>
      <c r="BQ65" s="16">
        <f t="shared" si="14"/>
        <v>16788437.554140098</v>
      </c>
      <c r="BR65" s="16">
        <f t="shared" si="15"/>
        <v>933239844.59852648</v>
      </c>
      <c r="BS65" s="16">
        <f t="shared" si="16"/>
        <v>199640549.45307928</v>
      </c>
      <c r="BT65" s="16">
        <f t="shared" si="17"/>
        <v>5437743.0472333888</v>
      </c>
      <c r="BU65" s="16">
        <f t="shared" si="18"/>
        <v>1440387772.5449719</v>
      </c>
      <c r="BV65" s="16">
        <f t="shared" si="19"/>
        <v>210986370.24841645</v>
      </c>
      <c r="BW65" s="16">
        <f t="shared" si="20"/>
        <v>5289644.0293220868</v>
      </c>
      <c r="BX65" s="16">
        <f t="shared" si="21"/>
        <v>155366711.43075326</v>
      </c>
      <c r="BY65" s="16">
        <f t="shared" si="22"/>
        <v>35646165.188900419</v>
      </c>
      <c r="BZ65" s="16">
        <f t="shared" si="23"/>
        <v>3411700.5074079786</v>
      </c>
    </row>
    <row r="66" spans="1:78">
      <c r="A66">
        <f t="shared" si="26"/>
        <v>0.02</v>
      </c>
      <c r="B66" s="18">
        <f t="shared" si="24"/>
        <v>2080</v>
      </c>
      <c r="C66" s="21">
        <f>'Relocation Components'!C66*(1+$D$2)^($B66-$B$6)</f>
        <v>417567681.49331731</v>
      </c>
      <c r="D66" s="21">
        <f>'Relocation Components'!D66*(1+$D$2)^($B66-$B$6)</f>
        <v>65290874.659904175</v>
      </c>
      <c r="E66" s="21">
        <f>'Relocation Components'!E66*(1+$D$2)^($B66-$B$6)</f>
        <v>13669644.256646343</v>
      </c>
      <c r="F66" s="21">
        <f>'Relocation Components'!F66*(1+$D$2)^($B66-$B$6)</f>
        <v>4068080948.7110443</v>
      </c>
      <c r="G66" s="21">
        <f>'Relocation Components'!G66*(1+$D$2)^($B66-$B$6)</f>
        <v>127760922.11945343</v>
      </c>
      <c r="H66" s="21">
        <f>'Relocation Components'!H66*(1+$D$2)^($B66-$B$6)</f>
        <v>26278414.665049639</v>
      </c>
      <c r="I66" s="21">
        <f>'Relocation Components'!I66*(1+$D$2)^($B66-$B$6)</f>
        <v>665346247.56929994</v>
      </c>
      <c r="J66" s="21">
        <f>'Relocation Components'!J66*(1+$D$2)^($B66-$B$6)</f>
        <v>46043016.066718049</v>
      </c>
      <c r="K66" s="21">
        <f>'Relocation Components'!K66*(1+$D$2)^($B66-$B$6)</f>
        <v>17574916.732774161</v>
      </c>
      <c r="L66" s="21">
        <f>'Relocation Components'!L66*(1+$D$2)^($B66-$B$6)</f>
        <v>416050197.83111256</v>
      </c>
      <c r="M66" s="21">
        <f>'Relocation Components'!M66*(1+$D$2)^($B66-$B$6)</f>
        <v>15513268.333815316</v>
      </c>
      <c r="N66" s="21">
        <f>'Relocation Components'!N66*(1+$D$2)^($B66-$B$6)</f>
        <v>5692458.1761184065</v>
      </c>
      <c r="O66" s="21">
        <f>'Relocation Components'!O66*(1+$D$2)^($B66-$B$6)</f>
        <v>930663697.33634448</v>
      </c>
      <c r="P66" s="21">
        <f>'Relocation Components'!P66*(1+$D$2)^($B66-$B$6)</f>
        <v>13336609.514889147</v>
      </c>
      <c r="Q66" s="21">
        <f>'Relocation Components'!Q66*(1+$D$2)^($B66-$B$6)</f>
        <v>5537470.9900561413</v>
      </c>
      <c r="R66" s="21">
        <f>'Relocation Components'!R66*(1+$D$2)^($B66-$B$6)</f>
        <v>53093121.932633214</v>
      </c>
      <c r="S66" s="21">
        <f>'Relocation Components'!S66*(1+$D$2)^($B66-$B$6)</f>
        <v>6502043.0013593473</v>
      </c>
      <c r="T66" s="21">
        <f>'Relocation Components'!T66*(1+$D$2)^($B66-$B$6)</f>
        <v>3571578.2465855386</v>
      </c>
      <c r="U66" s="21">
        <f t="shared" si="3"/>
        <v>6897573111.6371222</v>
      </c>
      <c r="V66" s="21">
        <f>'Relocation Components'!V66*(1+$A66)^($B66-$B$6)</f>
        <v>10501559986.356859</v>
      </c>
      <c r="W66" s="21">
        <f>'Relocation Components'!W66*(1+$A66)^($B66-$B$6)</f>
        <v>3344538275.4476767</v>
      </c>
      <c r="X66" s="21">
        <f>'Relocation Components'!X66*(1+$A66)^($B66-$B$6)</f>
        <v>0</v>
      </c>
      <c r="Y66" s="21">
        <f>'Relocation Components'!Y66*(1+$A66)^($B66-$B$6)</f>
        <v>11944909399.171419</v>
      </c>
      <c r="Z66" s="21">
        <f>'Relocation Components'!Z66*(1+$A66)^($B66-$B$6)</f>
        <v>3468248613.3285503</v>
      </c>
      <c r="AA66" s="21">
        <f>'Relocation Components'!AA66*(1+$A66)^($B66-$B$6)</f>
        <v>0</v>
      </c>
      <c r="AB66" s="21">
        <f>'Relocation Components'!AB66*(1+$A66)^($B66-$B$6)</f>
        <v>27515406754.970203</v>
      </c>
      <c r="AC66" s="21">
        <f>'Relocation Components'!AC66*(1+$A66)^($B66-$B$6)</f>
        <v>5671168281.3760462</v>
      </c>
      <c r="AD66" s="21">
        <f>'Relocation Components'!AD66*(1+$A66)^($B66-$B$6)</f>
        <v>0</v>
      </c>
      <c r="AE66" s="21">
        <f>'Relocation Components'!AE66*(1+$A66)^($B66-$B$6)</f>
        <v>377932029.11376745</v>
      </c>
      <c r="AF66" s="21">
        <f>'Relocation Components'!AF66*(1+$A66)^($B66-$B$6)</f>
        <v>130366231.11795332</v>
      </c>
      <c r="AG66" s="21">
        <f>'Relocation Components'!AG66*(1+$A66)^($B66-$B$6)</f>
        <v>0</v>
      </c>
      <c r="AH66" s="21">
        <f>'Relocation Components'!AH66*(1+$A66)^($B66-$B$6)</f>
        <v>389139658.80106109</v>
      </c>
      <c r="AI66" s="21">
        <f>'Relocation Components'!AI66*(1+$A66)^($B66-$B$6)</f>
        <v>139882736.01702142</v>
      </c>
      <c r="AJ66" s="21">
        <f>'Relocation Components'!AJ66*(1+$A66)^($B66-$B$6)</f>
        <v>0</v>
      </c>
      <c r="AK66" s="21">
        <f>'Relocation Components'!AK66*(1+$A66)^($B66-$B$6)</f>
        <v>74137831.411962852</v>
      </c>
      <c r="AL66" s="21">
        <f>'Relocation Components'!AL66*(1+$A66)^($B66-$B$6)</f>
        <v>20851265.084614553</v>
      </c>
      <c r="AM66" s="21">
        <f>'Relocation Components'!AM66*(1+$A66)^($B66-$B$6)</f>
        <v>0</v>
      </c>
      <c r="AN66" s="21">
        <f t="shared" si="4"/>
        <v>63578141062.197136</v>
      </c>
      <c r="AO66" s="21">
        <f>'Relocation Components'!AO66*(1+$A66)^($B66-$B$6)</f>
        <v>4725701993.8605862</v>
      </c>
      <c r="AP66" s="21">
        <f>'Relocation Components'!AP66*(1+$A66)^($B66-$B$6)</f>
        <v>1505042223.9514546</v>
      </c>
      <c r="AQ66" s="21">
        <f>'Relocation Components'!AQ66*(1+$A66)^($B66-$B$6)</f>
        <v>0</v>
      </c>
      <c r="AR66" s="21">
        <f>'Relocation Components'!AR66*(1+$A66)^($B66-$B$6)</f>
        <v>5375209229.6271381</v>
      </c>
      <c r="AS66" s="21">
        <f>'Relocation Components'!AS66*(1+$A66)^($B66-$B$6)</f>
        <v>1560711875.9978478</v>
      </c>
      <c r="AT66" s="21">
        <f>'Relocation Components'!AT66*(1+$A66)^($B66-$B$6)</f>
        <v>0</v>
      </c>
      <c r="AU66" s="21">
        <f>'Relocation Components'!AU66*(1+$A66)^($B66-$B$6)</f>
        <v>12381933039.736593</v>
      </c>
      <c r="AV66" s="21">
        <f>'Relocation Components'!AV66*(1+$A66)^($B66-$B$6)</f>
        <v>2552025726.6192207</v>
      </c>
      <c r="AW66" s="21">
        <f>'Relocation Components'!AW66*(1+$A66)^($B66-$B$6)</f>
        <v>0</v>
      </c>
      <c r="AX66" s="21">
        <f>'Relocation Components'!AX66*(1+$A66)^($B66-$B$6)</f>
        <v>170069413.10119537</v>
      </c>
      <c r="AY66" s="21">
        <f>'Relocation Components'!AY66*(1+$A66)^($B66-$B$6)</f>
        <v>58664804.003078997</v>
      </c>
      <c r="AZ66" s="21">
        <f>'Relocation Components'!AZ66*(1+$A66)^($B66-$B$6)</f>
        <v>0</v>
      </c>
      <c r="BA66" s="21">
        <f>'Relocation Components'!BA66*(1+$A66)^($B66-$B$6)</f>
        <v>175112846.46047747</v>
      </c>
      <c r="BB66" s="21">
        <f>'Relocation Components'!BB66*(1+$A66)^($B66-$B$6)</f>
        <v>62947231.207659632</v>
      </c>
      <c r="BC66" s="21">
        <f>'Relocation Components'!BC66*(1+$A66)^($B66-$B$6)</f>
        <v>0</v>
      </c>
      <c r="BD66" s="21">
        <f>'Relocation Components'!BD66*(1+$A66)^($B66-$B$6)</f>
        <v>33362024.135383282</v>
      </c>
      <c r="BE66" s="21">
        <f>'Relocation Components'!BE66*(1+$A66)^($B66-$B$6)</f>
        <v>9383069.2880765479</v>
      </c>
      <c r="BF66" s="21">
        <f>'Relocation Components'!BF66*(1+$A66)^($B66-$B$6)</f>
        <v>0</v>
      </c>
      <c r="BG66" s="21">
        <f t="shared" si="5"/>
        <v>28610163477.988716</v>
      </c>
      <c r="BI66" s="16">
        <f t="shared" si="6"/>
        <v>15644829661.710762</v>
      </c>
      <c r="BJ66" s="16">
        <f t="shared" si="7"/>
        <v>4914871374.0590363</v>
      </c>
      <c r="BK66" s="16">
        <f t="shared" si="8"/>
        <v>13669644.256646343</v>
      </c>
      <c r="BL66" s="16">
        <f t="shared" si="9"/>
        <v>21388199577.509602</v>
      </c>
      <c r="BM66" s="16">
        <f t="shared" si="10"/>
        <v>5156721411.4458513</v>
      </c>
      <c r="BN66" s="16">
        <f t="shared" si="11"/>
        <v>26278414.665049639</v>
      </c>
      <c r="BO66" s="16">
        <f t="shared" si="12"/>
        <v>40562686042.276093</v>
      </c>
      <c r="BP66" s="16">
        <f t="shared" si="13"/>
        <v>8269237024.061985</v>
      </c>
      <c r="BQ66" s="16">
        <f t="shared" si="14"/>
        <v>17574916.732774161</v>
      </c>
      <c r="BR66" s="16">
        <f t="shared" si="15"/>
        <v>964051640.04607534</v>
      </c>
      <c r="BS66" s="16">
        <f t="shared" si="16"/>
        <v>204544303.4548476</v>
      </c>
      <c r="BT66" s="16">
        <f t="shared" si="17"/>
        <v>5692458.1761184065</v>
      </c>
      <c r="BU66" s="16">
        <f t="shared" si="18"/>
        <v>1494916202.597883</v>
      </c>
      <c r="BV66" s="16">
        <f t="shared" si="19"/>
        <v>216166576.7395702</v>
      </c>
      <c r="BW66" s="16">
        <f t="shared" si="20"/>
        <v>5537470.9900561413</v>
      </c>
      <c r="BX66" s="16">
        <f t="shared" si="21"/>
        <v>160592977.47997934</v>
      </c>
      <c r="BY66" s="16">
        <f t="shared" si="22"/>
        <v>36736377.374050453</v>
      </c>
      <c r="BZ66" s="16">
        <f t="shared" si="23"/>
        <v>3571578.2465855386</v>
      </c>
    </row>
    <row r="67" spans="1:78">
      <c r="A67">
        <f t="shared" si="26"/>
        <v>0.02</v>
      </c>
      <c r="B67" s="18">
        <f t="shared" si="24"/>
        <v>2081</v>
      </c>
      <c r="C67" s="21">
        <f>'Relocation Components'!C67*(1+$D$2)^($B67-$B$6)</f>
        <v>436397271.21615517</v>
      </c>
      <c r="D67" s="21">
        <f>'Relocation Components'!D67*(1+$D$2)^($B67-$B$6)</f>
        <v>68231973.631501228</v>
      </c>
      <c r="E67" s="21">
        <f>'Relocation Components'!E67*(1+$D$2)^($B67-$B$6)</f>
        <v>14285723.866795065</v>
      </c>
      <c r="F67" s="21">
        <f>'Relocation Components'!F67*(1+$D$2)^($B67-$B$6)</f>
        <v>4251569712.4025059</v>
      </c>
      <c r="G67" s="21">
        <f>'Relocation Components'!G67*(1+$D$2)^($B67-$B$6)</f>
        <v>133517591.57541721</v>
      </c>
      <c r="H67" s="21">
        <f>'Relocation Components'!H67*(1+$D$2)^($B67-$B$6)</f>
        <v>27462916.765487663</v>
      </c>
      <c r="I67" s="21">
        <f>'Relocation Components'!I67*(1+$D$2)^($B67-$B$6)</f>
        <v>695314152.99113297</v>
      </c>
      <c r="J67" s="21">
        <f>'Relocation Components'!J67*(1+$D$2)^($B67-$B$6)</f>
        <v>48118793.485955074</v>
      </c>
      <c r="K67" s="21">
        <f>'Relocation Components'!K67*(1+$D$2)^($B67-$B$6)</f>
        <v>18367169.472710226</v>
      </c>
      <c r="L67" s="21">
        <f>'Relocation Components'!L67*(1+$D$2)^($B67-$B$6)</f>
        <v>434785877.7076363</v>
      </c>
      <c r="M67" s="21">
        <f>'Relocation Components'!M67*(1+$D$2)^($B67-$B$6)</f>
        <v>16212767.792819802</v>
      </c>
      <c r="N67" s="21">
        <f>'Relocation Components'!N67*(1+$D$2)^($B67-$B$6)</f>
        <v>5949112.3207027111</v>
      </c>
      <c r="O67" s="21">
        <f>'Relocation Components'!O67*(1+$D$2)^($B67-$B$6)</f>
        <v>972766923.0038408</v>
      </c>
      <c r="P67" s="21">
        <f>'Relocation Components'!P67*(1+$D$2)^($B67-$B$6)</f>
        <v>13937993.646463733</v>
      </c>
      <c r="Q67" s="21">
        <f>'Relocation Components'!Q67*(1+$D$2)^($B67-$B$6)</f>
        <v>5787113.2209620457</v>
      </c>
      <c r="R67" s="21">
        <f>'Relocation Components'!R67*(1+$D$2)^($B67-$B$6)</f>
        <v>55469039.139118567</v>
      </c>
      <c r="S67" s="21">
        <f>'Relocation Components'!S67*(1+$D$2)^($B67-$B$6)</f>
        <v>6794779.4262649938</v>
      </c>
      <c r="T67" s="21">
        <f>'Relocation Components'!T67*(1+$D$2)^($B67-$B$6)</f>
        <v>3732559.9668239751</v>
      </c>
      <c r="U67" s="21">
        <f t="shared" si="3"/>
        <v>7208701471.6322918</v>
      </c>
      <c r="V67" s="21">
        <f>'Relocation Components'!V67*(1+$A67)^($B67-$B$6)</f>
        <v>11099558096.281757</v>
      </c>
      <c r="W67" s="21">
        <f>'Relocation Components'!W67*(1+$A67)^($B67-$B$6)</f>
        <v>3534794199.9142661</v>
      </c>
      <c r="X67" s="21">
        <f>'Relocation Components'!X67*(1+$A67)^($B67-$B$6)</f>
        <v>0</v>
      </c>
      <c r="Y67" s="21">
        <f>'Relocation Components'!Y67*(1+$A67)^($B67-$B$6)</f>
        <v>12592001400.231201</v>
      </c>
      <c r="Z67" s="21">
        <f>'Relocation Components'!Z67*(1+$A67)^($B67-$B$6)</f>
        <v>3655971978.1805177</v>
      </c>
      <c r="AA67" s="21">
        <f>'Relocation Components'!AA67*(1+$A67)^($B67-$B$6)</f>
        <v>0</v>
      </c>
      <c r="AB67" s="21">
        <f>'Relocation Components'!AB67*(1+$A67)^($B67-$B$6)</f>
        <v>29077604079.373272</v>
      </c>
      <c r="AC67" s="21">
        <f>'Relocation Components'!AC67*(1+$A67)^($B67-$B$6)</f>
        <v>5993393925.211031</v>
      </c>
      <c r="AD67" s="21">
        <f>'Relocation Components'!AD67*(1+$A67)^($B67-$B$6)</f>
        <v>0</v>
      </c>
      <c r="AE67" s="21">
        <f>'Relocation Components'!AE67*(1+$A67)^($B67-$B$6)</f>
        <v>385849255.06946188</v>
      </c>
      <c r="AF67" s="21">
        <f>'Relocation Components'!AF67*(1+$A67)^($B67-$B$6)</f>
        <v>133104653.35315378</v>
      </c>
      <c r="AG67" s="21">
        <f>'Relocation Components'!AG67*(1+$A67)^($B67-$B$6)</f>
        <v>0</v>
      </c>
      <c r="AH67" s="21">
        <f>'Relocation Components'!AH67*(1+$A67)^($B67-$B$6)</f>
        <v>397523082.11312622</v>
      </c>
      <c r="AI67" s="21">
        <f>'Relocation Components'!AI67*(1+$A67)^($B67-$B$6)</f>
        <v>142876163.74797249</v>
      </c>
      <c r="AJ67" s="21">
        <f>'Relocation Components'!AJ67*(1+$A67)^($B67-$B$6)</f>
        <v>0</v>
      </c>
      <c r="AK67" s="21">
        <f>'Relocation Components'!AK67*(1+$A67)^($B67-$B$6)</f>
        <v>75994062.284551099</v>
      </c>
      <c r="AL67" s="21">
        <f>'Relocation Components'!AL67*(1+$A67)^($B67-$B$6)</f>
        <v>21378899.096633762</v>
      </c>
      <c r="AM67" s="21">
        <f>'Relocation Components'!AM67*(1+$A67)^($B67-$B$6)</f>
        <v>0</v>
      </c>
      <c r="AN67" s="21">
        <f t="shared" si="4"/>
        <v>67110049794.856956</v>
      </c>
      <c r="AO67" s="21">
        <f>'Relocation Components'!AO67*(1+$A67)^($B67-$B$6)</f>
        <v>4994801143.3267918</v>
      </c>
      <c r="AP67" s="21">
        <f>'Relocation Components'!AP67*(1+$A67)^($B67-$B$6)</f>
        <v>1590657389.9614198</v>
      </c>
      <c r="AQ67" s="21">
        <f>'Relocation Components'!AQ67*(1+$A67)^($B67-$B$6)</f>
        <v>0</v>
      </c>
      <c r="AR67" s="21">
        <f>'Relocation Components'!AR67*(1+$A67)^($B67-$B$6)</f>
        <v>5666400630.1040401</v>
      </c>
      <c r="AS67" s="21">
        <f>'Relocation Components'!AS67*(1+$A67)^($B67-$B$6)</f>
        <v>1645187390.1812329</v>
      </c>
      <c r="AT67" s="21">
        <f>'Relocation Components'!AT67*(1+$A67)^($B67-$B$6)</f>
        <v>0</v>
      </c>
      <c r="AU67" s="21">
        <f>'Relocation Components'!AU67*(1+$A67)^($B67-$B$6)</f>
        <v>13084921835.717974</v>
      </c>
      <c r="AV67" s="21">
        <f>'Relocation Components'!AV67*(1+$A67)^($B67-$B$6)</f>
        <v>2697027266.344964</v>
      </c>
      <c r="AW67" s="21">
        <f>'Relocation Components'!AW67*(1+$A67)^($B67-$B$6)</f>
        <v>0</v>
      </c>
      <c r="AX67" s="21">
        <f>'Relocation Components'!AX67*(1+$A67)^($B67-$B$6)</f>
        <v>173632164.78125784</v>
      </c>
      <c r="AY67" s="21">
        <f>'Relocation Components'!AY67*(1+$A67)^($B67-$B$6)</f>
        <v>59897094.008919202</v>
      </c>
      <c r="AZ67" s="21">
        <f>'Relocation Components'!AZ67*(1+$A67)^($B67-$B$6)</f>
        <v>0</v>
      </c>
      <c r="BA67" s="21">
        <f>'Relocation Components'!BA67*(1+$A67)^($B67-$B$6)</f>
        <v>178885386.95090681</v>
      </c>
      <c r="BB67" s="21">
        <f>'Relocation Components'!BB67*(1+$A67)^($B67-$B$6)</f>
        <v>64294273.686587617</v>
      </c>
      <c r="BC67" s="21">
        <f>'Relocation Components'!BC67*(1+$A67)^($B67-$B$6)</f>
        <v>0</v>
      </c>
      <c r="BD67" s="21">
        <f>'Relocation Components'!BD67*(1+$A67)^($B67-$B$6)</f>
        <v>34197328.028047994</v>
      </c>
      <c r="BE67" s="21">
        <f>'Relocation Components'!BE67*(1+$A67)^($B67-$B$6)</f>
        <v>9620504.5934851915</v>
      </c>
      <c r="BF67" s="21">
        <f>'Relocation Components'!BF67*(1+$A67)^($B67-$B$6)</f>
        <v>0</v>
      </c>
      <c r="BG67" s="21">
        <f t="shared" si="5"/>
        <v>30199522407.685631</v>
      </c>
      <c r="BI67" s="16">
        <f t="shared" si="6"/>
        <v>16530756510.824705</v>
      </c>
      <c r="BJ67" s="16">
        <f t="shared" si="7"/>
        <v>5193683563.5071869</v>
      </c>
      <c r="BK67" s="16">
        <f t="shared" si="8"/>
        <v>14285723.866795065</v>
      </c>
      <c r="BL67" s="16">
        <f t="shared" si="9"/>
        <v>22509971742.737747</v>
      </c>
      <c r="BM67" s="16">
        <f t="shared" si="10"/>
        <v>5434676959.9371681</v>
      </c>
      <c r="BN67" s="16">
        <f t="shared" si="11"/>
        <v>27462916.765487663</v>
      </c>
      <c r="BO67" s="16">
        <f t="shared" si="12"/>
        <v>42857840068.082382</v>
      </c>
      <c r="BP67" s="16">
        <f t="shared" si="13"/>
        <v>8738539985.0419502</v>
      </c>
      <c r="BQ67" s="16">
        <f t="shared" si="14"/>
        <v>18367169.472710226</v>
      </c>
      <c r="BR67" s="16">
        <f t="shared" si="15"/>
        <v>994267297.55835605</v>
      </c>
      <c r="BS67" s="16">
        <f t="shared" si="16"/>
        <v>209214515.15489277</v>
      </c>
      <c r="BT67" s="16">
        <f t="shared" si="17"/>
        <v>5949112.3207027111</v>
      </c>
      <c r="BU67" s="16">
        <f t="shared" si="18"/>
        <v>1549175392.067874</v>
      </c>
      <c r="BV67" s="16">
        <f t="shared" si="19"/>
        <v>221108431.08102384</v>
      </c>
      <c r="BW67" s="16">
        <f t="shared" si="20"/>
        <v>5787113.2209620457</v>
      </c>
      <c r="BX67" s="16">
        <f t="shared" si="21"/>
        <v>165660429.45171767</v>
      </c>
      <c r="BY67" s="16">
        <f t="shared" si="22"/>
        <v>37794183.116383947</v>
      </c>
      <c r="BZ67" s="16">
        <f t="shared" si="23"/>
        <v>3732559.9668239751</v>
      </c>
    </row>
    <row r="68" spans="1:78">
      <c r="A68">
        <f t="shared" si="26"/>
        <v>0.02</v>
      </c>
      <c r="B68" s="18">
        <f t="shared" si="24"/>
        <v>2082</v>
      </c>
      <c r="C68" s="21">
        <f>'Relocation Components'!C68*(1+$D$2)^($B68-$B$6)</f>
        <v>456065900.70754319</v>
      </c>
      <c r="D68" s="21">
        <f>'Relocation Components'!D68*(1+$D$2)^($B68-$B$6)</f>
        <v>71303955.31360817</v>
      </c>
      <c r="E68" s="21">
        <f>'Relocation Components'!E68*(1+$D$2)^($B68-$B$6)</f>
        <v>14929237.327317033</v>
      </c>
      <c r="F68" s="21">
        <f>'Relocation Components'!F68*(1+$D$2)^($B68-$B$6)</f>
        <v>4443237150.0913334</v>
      </c>
      <c r="G68" s="21">
        <f>'Relocation Components'!G68*(1+$D$2)^($B68-$B$6)</f>
        <v>139530525.67167863</v>
      </c>
      <c r="H68" s="21">
        <f>'Relocation Components'!H68*(1+$D$2)^($B68-$B$6)</f>
        <v>28700173.039306842</v>
      </c>
      <c r="I68" s="21">
        <f>'Relocation Components'!I68*(1+$D$2)^($B68-$B$6)</f>
        <v>726615483.33622551</v>
      </c>
      <c r="J68" s="21">
        <f>'Relocation Components'!J68*(1+$D$2)^($B68-$B$6)</f>
        <v>50287041.106948979</v>
      </c>
      <c r="K68" s="21">
        <f>'Relocation Components'!K68*(1+$D$2)^($B68-$B$6)</f>
        <v>19194710.194807947</v>
      </c>
      <c r="L68" s="21">
        <f>'Relocation Components'!L68*(1+$D$2)^($B68-$B$6)</f>
        <v>454355000.07723433</v>
      </c>
      <c r="M68" s="21">
        <f>'Relocation Components'!M68*(1+$D$2)^($B68-$B$6)</f>
        <v>16943434.026890192</v>
      </c>
      <c r="N68" s="21">
        <f>'Relocation Components'!N68*(1+$D$2)^($B68-$B$6)</f>
        <v>6217200.7343051452</v>
      </c>
      <c r="O68" s="21">
        <f>'Relocation Components'!O68*(1+$D$2)^($B68-$B$6)</f>
        <v>1016753811.9947454</v>
      </c>
      <c r="P68" s="21">
        <f>'Relocation Components'!P68*(1+$D$2)^($B68-$B$6)</f>
        <v>14566174.667408545</v>
      </c>
      <c r="Q68" s="21">
        <f>'Relocation Components'!Q68*(1+$D$2)^($B68-$B$6)</f>
        <v>6047875.9974833969</v>
      </c>
      <c r="R68" s="21">
        <f>'Relocation Components'!R68*(1+$D$2)^($B68-$B$6)</f>
        <v>57949815.261420824</v>
      </c>
      <c r="S68" s="21">
        <f>'Relocation Components'!S68*(1+$D$2)^($B68-$B$6)</f>
        <v>7100534.3861578032</v>
      </c>
      <c r="T68" s="21">
        <f>'Relocation Components'!T68*(1+$D$2)^($B68-$B$6)</f>
        <v>3900710.9134697886</v>
      </c>
      <c r="U68" s="21">
        <f t="shared" si="3"/>
        <v>7533698734.8478851</v>
      </c>
      <c r="V68" s="21">
        <f>'Relocation Components'!V68*(1+$A68)^($B68-$B$6)</f>
        <v>11735319294.108166</v>
      </c>
      <c r="W68" s="21">
        <f>'Relocation Components'!W68*(1+$A68)^($B68-$B$6)</f>
        <v>3737052688.740932</v>
      </c>
      <c r="X68" s="21">
        <f>'Relocation Components'!X68*(1+$A68)^($B68-$B$6)</f>
        <v>0</v>
      </c>
      <c r="Y68" s="21">
        <f>'Relocation Components'!Y68*(1+$A68)^($B68-$B$6)</f>
        <v>13279359955.487724</v>
      </c>
      <c r="Z68" s="21">
        <f>'Relocation Components'!Z68*(1+$A68)^($B68-$B$6)</f>
        <v>3855367569.0307593</v>
      </c>
      <c r="AA68" s="21">
        <f>'Relocation Components'!AA68*(1+$A68)^($B68-$B$6)</f>
        <v>0</v>
      </c>
      <c r="AB68" s="21">
        <f>'Relocation Components'!AB68*(1+$A68)^($B68-$B$6)</f>
        <v>30738293952.008038</v>
      </c>
      <c r="AC68" s="21">
        <f>'Relocation Components'!AC68*(1+$A68)^($B68-$B$6)</f>
        <v>6335949956.7121019</v>
      </c>
      <c r="AD68" s="21">
        <f>'Relocation Components'!AD68*(1+$A68)^($B68-$B$6)</f>
        <v>0</v>
      </c>
      <c r="AE68" s="21">
        <f>'Relocation Components'!AE68*(1+$A68)^($B68-$B$6)</f>
        <v>393910833.32359761</v>
      </c>
      <c r="AF68" s="21">
        <f>'Relocation Components'!AF68*(1+$A68)^($B68-$B$6)</f>
        <v>135893251.0098125</v>
      </c>
      <c r="AG68" s="21">
        <f>'Relocation Components'!AG68*(1+$A68)^($B68-$B$6)</f>
        <v>0</v>
      </c>
      <c r="AH68" s="21">
        <f>'Relocation Components'!AH68*(1+$A68)^($B68-$B$6)</f>
        <v>406063890.10697752</v>
      </c>
      <c r="AI68" s="21">
        <f>'Relocation Components'!AI68*(1+$A68)^($B68-$B$6)</f>
        <v>145925112.71497786</v>
      </c>
      <c r="AJ68" s="21">
        <f>'Relocation Components'!AJ68*(1+$A68)^($B68-$B$6)</f>
        <v>0</v>
      </c>
      <c r="AK68" s="21">
        <f>'Relocation Components'!AK68*(1+$A68)^($B68-$B$6)</f>
        <v>77894636.294972107</v>
      </c>
      <c r="AL68" s="21">
        <f>'Relocation Components'!AL68*(1+$A68)^($B68-$B$6)</f>
        <v>21919340.836203009</v>
      </c>
      <c r="AM68" s="21">
        <f>'Relocation Components'!AM68*(1+$A68)^($B68-$B$6)</f>
        <v>0</v>
      </c>
      <c r="AN68" s="21">
        <f t="shared" si="4"/>
        <v>70862950480.374252</v>
      </c>
      <c r="AO68" s="21">
        <f>'Relocation Components'!AO68*(1+$A68)^($B68-$B$6)</f>
        <v>5280893682.3486748</v>
      </c>
      <c r="AP68" s="21">
        <f>'Relocation Components'!AP68*(1+$A68)^($B68-$B$6)</f>
        <v>1681673709.9334195</v>
      </c>
      <c r="AQ68" s="21">
        <f>'Relocation Components'!AQ68*(1+$A68)^($B68-$B$6)</f>
        <v>0</v>
      </c>
      <c r="AR68" s="21">
        <f>'Relocation Components'!AR68*(1+$A68)^($B68-$B$6)</f>
        <v>5975711979.9694767</v>
      </c>
      <c r="AS68" s="21">
        <f>'Relocation Components'!AS68*(1+$A68)^($B68-$B$6)</f>
        <v>1734915406.0638416</v>
      </c>
      <c r="AT68" s="21">
        <f>'Relocation Components'!AT68*(1+$A68)^($B68-$B$6)</f>
        <v>0</v>
      </c>
      <c r="AU68" s="21">
        <f>'Relocation Components'!AU68*(1+$A68)^($B68-$B$6)</f>
        <v>13832232278.403618</v>
      </c>
      <c r="AV68" s="21">
        <f>'Relocation Components'!AV68*(1+$A68)^($B68-$B$6)</f>
        <v>2851177480.5204458</v>
      </c>
      <c r="AW68" s="21">
        <f>'Relocation Components'!AW68*(1+$A68)^($B68-$B$6)</f>
        <v>0</v>
      </c>
      <c r="AX68" s="21">
        <f>'Relocation Components'!AX68*(1+$A68)^($B68-$B$6)</f>
        <v>177259874.99561894</v>
      </c>
      <c r="AY68" s="21">
        <f>'Relocation Components'!AY68*(1+$A68)^($B68-$B$6)</f>
        <v>61151962.954415627</v>
      </c>
      <c r="AZ68" s="21">
        <f>'Relocation Components'!AZ68*(1+$A68)^($B68-$B$6)</f>
        <v>0</v>
      </c>
      <c r="BA68" s="21">
        <f>'Relocation Components'!BA68*(1+$A68)^($B68-$B$6)</f>
        <v>182728750.54813987</v>
      </c>
      <c r="BB68" s="21">
        <f>'Relocation Components'!BB68*(1+$A68)^($B68-$B$6)</f>
        <v>65666300.72174003</v>
      </c>
      <c r="BC68" s="21">
        <f>'Relocation Components'!BC68*(1+$A68)^($B68-$B$6)</f>
        <v>0</v>
      </c>
      <c r="BD68" s="21">
        <f>'Relocation Components'!BD68*(1+$A68)^($B68-$B$6)</f>
        <v>35052586.332737453</v>
      </c>
      <c r="BE68" s="21">
        <f>'Relocation Components'!BE68*(1+$A68)^($B68-$B$6)</f>
        <v>9863703.3762913551</v>
      </c>
      <c r="BF68" s="21">
        <f>'Relocation Components'!BF68*(1+$A68)^($B68-$B$6)</f>
        <v>0</v>
      </c>
      <c r="BG68" s="21">
        <f t="shared" si="5"/>
        <v>31888327716.168427</v>
      </c>
      <c r="BI68" s="16">
        <f t="shared" si="6"/>
        <v>17472278877.164383</v>
      </c>
      <c r="BJ68" s="16">
        <f t="shared" si="7"/>
        <v>5490030353.9879599</v>
      </c>
      <c r="BK68" s="16">
        <f t="shared" si="8"/>
        <v>14929237.327317033</v>
      </c>
      <c r="BL68" s="16">
        <f t="shared" si="9"/>
        <v>23698309085.548531</v>
      </c>
      <c r="BM68" s="16">
        <f t="shared" si="10"/>
        <v>5729813500.7662792</v>
      </c>
      <c r="BN68" s="16">
        <f t="shared" si="11"/>
        <v>28700173.039306842</v>
      </c>
      <c r="BO68" s="16">
        <f t="shared" si="12"/>
        <v>45297141713.747879</v>
      </c>
      <c r="BP68" s="16">
        <f t="shared" si="13"/>
        <v>9237414478.3394966</v>
      </c>
      <c r="BQ68" s="16">
        <f t="shared" si="14"/>
        <v>19194710.194807947</v>
      </c>
      <c r="BR68" s="16">
        <f t="shared" si="15"/>
        <v>1025525708.3964508</v>
      </c>
      <c r="BS68" s="16">
        <f t="shared" si="16"/>
        <v>213988647.99111831</v>
      </c>
      <c r="BT68" s="16">
        <f t="shared" si="17"/>
        <v>6217200.7343051452</v>
      </c>
      <c r="BU68" s="16">
        <f t="shared" si="18"/>
        <v>1605546452.6498628</v>
      </c>
      <c r="BV68" s="16">
        <f t="shared" si="19"/>
        <v>226157588.10412645</v>
      </c>
      <c r="BW68" s="16">
        <f t="shared" si="20"/>
        <v>6047875.9974833969</v>
      </c>
      <c r="BX68" s="16">
        <f t="shared" si="21"/>
        <v>170897037.88913038</v>
      </c>
      <c r="BY68" s="16">
        <f t="shared" si="22"/>
        <v>38883578.598652169</v>
      </c>
      <c r="BZ68" s="16">
        <f t="shared" si="23"/>
        <v>3900710.9134697886</v>
      </c>
    </row>
    <row r="69" spans="1:78">
      <c r="A69">
        <f t="shared" si="26"/>
        <v>0.02</v>
      </c>
      <c r="B69" s="18">
        <f t="shared" si="24"/>
        <v>2083</v>
      </c>
      <c r="C69" s="21">
        <f>'Relocation Components'!C69*(1+$D$2)^($B69-$B$6)</f>
        <v>476610399.97003007</v>
      </c>
      <c r="D69" s="21">
        <f>'Relocation Components'!D69*(1+$D$2)^($B69-$B$6)</f>
        <v>74512555.229847133</v>
      </c>
      <c r="E69" s="21">
        <f>'Relocation Components'!E69*(1+$D$2)^($B69-$B$6)</f>
        <v>15601387.824224226</v>
      </c>
      <c r="F69" s="21">
        <f>'Relocation Components'!F69*(1+$D$2)^($B69-$B$6)</f>
        <v>4643442407.2680407</v>
      </c>
      <c r="G69" s="21">
        <f>'Relocation Components'!G69*(1+$D$2)^($B69-$B$6)</f>
        <v>145810959.19862777</v>
      </c>
      <c r="H69" s="21">
        <f>'Relocation Components'!H69*(1+$D$2)^($B69-$B$6)</f>
        <v>29992497.648594249</v>
      </c>
      <c r="I69" s="21">
        <f>'Relocation Components'!I69*(1+$D$2)^($B69-$B$6)</f>
        <v>759308661.33335006</v>
      </c>
      <c r="J69" s="21">
        <f>'Relocation Components'!J69*(1+$D$2)^($B69-$B$6)</f>
        <v>52551816.506327435</v>
      </c>
      <c r="K69" s="21">
        <f>'Relocation Components'!K69*(1+$D$2)^($B69-$B$6)</f>
        <v>20059087.065433685</v>
      </c>
      <c r="L69" s="21">
        <f>'Relocation Components'!L69*(1+$D$2)^($B69-$B$6)</f>
        <v>474794069.98952347</v>
      </c>
      <c r="M69" s="21">
        <f>'Relocation Components'!M69*(1+$D$2)^($B69-$B$6)</f>
        <v>17706634.964885585</v>
      </c>
      <c r="N69" s="21">
        <f>'Relocation Components'!N69*(1+$D$2)^($B69-$B$6)</f>
        <v>6497225.2084660716</v>
      </c>
      <c r="O69" s="21">
        <f>'Relocation Components'!O69*(1+$D$2)^($B69-$B$6)</f>
        <v>1062707472.5772316</v>
      </c>
      <c r="P69" s="21">
        <f>'Relocation Components'!P69*(1+$D$2)^($B69-$B$6)</f>
        <v>15222328.80633169</v>
      </c>
      <c r="Q69" s="21">
        <f>'Relocation Components'!Q69*(1+$D$2)^($B69-$B$6)</f>
        <v>6320247.2686044844</v>
      </c>
      <c r="R69" s="21">
        <f>'Relocation Components'!R69*(1+$D$2)^($B69-$B$6)</f>
        <v>60539996.398105569</v>
      </c>
      <c r="S69" s="21">
        <f>'Relocation Components'!S69*(1+$D$2)^($B69-$B$6)</f>
        <v>7419877.8934742371</v>
      </c>
      <c r="T69" s="21">
        <f>'Relocation Components'!T69*(1+$D$2)^($B69-$B$6)</f>
        <v>4076345.5548631279</v>
      </c>
      <c r="U69" s="21">
        <f t="shared" si="3"/>
        <v>7873173970.7059612</v>
      </c>
      <c r="V69" s="21">
        <f>'Relocation Components'!V69*(1+$A69)^($B69-$B$6)</f>
        <v>12411283510.325247</v>
      </c>
      <c r="W69" s="21">
        <f>'Relocation Components'!W69*(1+$A69)^($B69-$B$6)</f>
        <v>3952088333.0566263</v>
      </c>
      <c r="X69" s="21">
        <f>'Relocation Components'!X69*(1+$A69)^($B69-$B$6)</f>
        <v>0</v>
      </c>
      <c r="Y69" s="21">
        <f>'Relocation Components'!Y69*(1+$A69)^($B69-$B$6)</f>
        <v>14009577787.580671</v>
      </c>
      <c r="Z69" s="21">
        <f>'Relocation Components'!Z69*(1+$A69)^($B69-$B$6)</f>
        <v>4067186246.6635232</v>
      </c>
      <c r="AA69" s="21">
        <f>'Relocation Components'!AA69*(1+$A69)^($B69-$B$6)</f>
        <v>0</v>
      </c>
      <c r="AB69" s="21">
        <f>'Relocation Components'!AB69*(1+$A69)^($B69-$B$6)</f>
        <v>32503833363.931011</v>
      </c>
      <c r="AC69" s="21">
        <f>'Relocation Components'!AC69*(1+$A69)^($B69-$B$6)</f>
        <v>6700149695.6080647</v>
      </c>
      <c r="AD69" s="21">
        <f>'Relocation Components'!AD69*(1+$A69)^($B69-$B$6)</f>
        <v>0</v>
      </c>
      <c r="AE69" s="21">
        <f>'Relocation Components'!AE69*(1+$A69)^($B69-$B$6)</f>
        <v>402118947.79916692</v>
      </c>
      <c r="AF69" s="21">
        <f>'Relocation Components'!AF69*(1+$A69)^($B69-$B$6)</f>
        <v>138732791.43638361</v>
      </c>
      <c r="AG69" s="21">
        <f>'Relocation Components'!AG69*(1+$A69)^($B69-$B$6)</f>
        <v>0</v>
      </c>
      <c r="AH69" s="21">
        <f>'Relocation Components'!AH69*(1+$A69)^($B69-$B$6)</f>
        <v>414764578.87281799</v>
      </c>
      <c r="AI69" s="21">
        <f>'Relocation Components'!AI69*(1+$A69)^($B69-$B$6)</f>
        <v>149030441.14081168</v>
      </c>
      <c r="AJ69" s="21">
        <f>'Relocation Components'!AJ69*(1+$A69)^($B69-$B$6)</f>
        <v>0</v>
      </c>
      <c r="AK69" s="21">
        <f>'Relocation Components'!AK69*(1+$A69)^($B69-$B$6)</f>
        <v>79840779.644440711</v>
      </c>
      <c r="AL69" s="21">
        <f>'Relocation Components'!AL69*(1+$A69)^($B69-$B$6)</f>
        <v>22472950.412610345</v>
      </c>
      <c r="AM69" s="21">
        <f>'Relocation Components'!AM69*(1+$A69)^($B69-$B$6)</f>
        <v>0</v>
      </c>
      <c r="AN69" s="21">
        <f t="shared" si="4"/>
        <v>74851079426.471375</v>
      </c>
      <c r="AO69" s="21">
        <f>'Relocation Components'!AO69*(1+$A69)^($B69-$B$6)</f>
        <v>5585077579.6463614</v>
      </c>
      <c r="AP69" s="21">
        <f>'Relocation Components'!AP69*(1+$A69)^($B69-$B$6)</f>
        <v>1778439749.8754821</v>
      </c>
      <c r="AQ69" s="21">
        <f>'Relocation Components'!AQ69*(1+$A69)^($B69-$B$6)</f>
        <v>0</v>
      </c>
      <c r="AR69" s="21">
        <f>'Relocation Components'!AR69*(1+$A69)^($B69-$B$6)</f>
        <v>6304310004.4113026</v>
      </c>
      <c r="AS69" s="21">
        <f>'Relocation Components'!AS69*(1+$A69)^($B69-$B$6)</f>
        <v>1830233810.9985855</v>
      </c>
      <c r="AT69" s="21">
        <f>'Relocation Components'!AT69*(1+$A69)^($B69-$B$6)</f>
        <v>0</v>
      </c>
      <c r="AU69" s="21">
        <f>'Relocation Components'!AU69*(1+$A69)^($B69-$B$6)</f>
        <v>14626725013.768955</v>
      </c>
      <c r="AV69" s="21">
        <f>'Relocation Components'!AV69*(1+$A69)^($B69-$B$6)</f>
        <v>3015067363.0236292</v>
      </c>
      <c r="AW69" s="21">
        <f>'Relocation Components'!AW69*(1+$A69)^($B69-$B$6)</f>
        <v>0</v>
      </c>
      <c r="AX69" s="21">
        <f>'Relocation Components'!AX69*(1+$A69)^($B69-$B$6)</f>
        <v>180953526.50962514</v>
      </c>
      <c r="AY69" s="21">
        <f>'Relocation Components'!AY69*(1+$A69)^($B69-$B$6)</f>
        <v>62429756.146372624</v>
      </c>
      <c r="AZ69" s="21">
        <f>'Relocation Components'!AZ69*(1+$A69)^($B69-$B$6)</f>
        <v>0</v>
      </c>
      <c r="BA69" s="21">
        <f>'Relocation Components'!BA69*(1+$A69)^($B69-$B$6)</f>
        <v>186644060.49276811</v>
      </c>
      <c r="BB69" s="21">
        <f>'Relocation Components'!BB69*(1+$A69)^($B69-$B$6)</f>
        <v>67063698.513365261</v>
      </c>
      <c r="BC69" s="21">
        <f>'Relocation Components'!BC69*(1+$A69)^($B69-$B$6)</f>
        <v>0</v>
      </c>
      <c r="BD69" s="21">
        <f>'Relocation Components'!BD69*(1+$A69)^($B69-$B$6)</f>
        <v>35928350.83999832</v>
      </c>
      <c r="BE69" s="21">
        <f>'Relocation Components'!BE69*(1+$A69)^($B69-$B$6)</f>
        <v>10112827.685674654</v>
      </c>
      <c r="BF69" s="21">
        <f>'Relocation Components'!BF69*(1+$A69)^($B69-$B$6)</f>
        <v>0</v>
      </c>
      <c r="BG69" s="21">
        <f t="shared" si="5"/>
        <v>33682985741.912117</v>
      </c>
      <c r="BI69" s="16">
        <f t="shared" si="6"/>
        <v>18472971489.941639</v>
      </c>
      <c r="BJ69" s="16">
        <f t="shared" si="7"/>
        <v>5805040638.1619549</v>
      </c>
      <c r="BK69" s="16">
        <f t="shared" si="8"/>
        <v>15601387.824224226</v>
      </c>
      <c r="BL69" s="16">
        <f t="shared" si="9"/>
        <v>24957330199.260014</v>
      </c>
      <c r="BM69" s="16">
        <f t="shared" si="10"/>
        <v>6043231016.8607359</v>
      </c>
      <c r="BN69" s="16">
        <f t="shared" si="11"/>
        <v>29992497.648594249</v>
      </c>
      <c r="BO69" s="16">
        <f t="shared" si="12"/>
        <v>47889867039.033318</v>
      </c>
      <c r="BP69" s="16">
        <f t="shared" si="13"/>
        <v>9767768875.1380215</v>
      </c>
      <c r="BQ69" s="16">
        <f t="shared" si="14"/>
        <v>20059087.065433685</v>
      </c>
      <c r="BR69" s="16">
        <f t="shared" si="15"/>
        <v>1057866544.2983155</v>
      </c>
      <c r="BS69" s="16">
        <f t="shared" si="16"/>
        <v>218869182.54764181</v>
      </c>
      <c r="BT69" s="16">
        <f t="shared" si="17"/>
        <v>6497225.2084660716</v>
      </c>
      <c r="BU69" s="16">
        <f t="shared" si="18"/>
        <v>1664116111.9428177</v>
      </c>
      <c r="BV69" s="16">
        <f t="shared" si="19"/>
        <v>231316468.46050864</v>
      </c>
      <c r="BW69" s="16">
        <f t="shared" si="20"/>
        <v>6320247.2686044844</v>
      </c>
      <c r="BX69" s="16">
        <f t="shared" si="21"/>
        <v>176309126.88254461</v>
      </c>
      <c r="BY69" s="16">
        <f t="shared" si="22"/>
        <v>40005655.991759233</v>
      </c>
      <c r="BZ69" s="16">
        <f t="shared" si="23"/>
        <v>4076345.5548631279</v>
      </c>
    </row>
    <row r="70" spans="1:78">
      <c r="A70">
        <f t="shared" si="26"/>
        <v>0.02</v>
      </c>
      <c r="B70" s="18">
        <f t="shared" si="24"/>
        <v>2084</v>
      </c>
      <c r="C70" s="21">
        <f>'Relocation Components'!C70*(1+$D$2)^($B70-$B$6)</f>
        <v>498069184.40699649</v>
      </c>
      <c r="D70" s="21">
        <f>'Relocation Components'!D70*(1+$D$2)^($B70-$B$6)</f>
        <v>77863755.249425918</v>
      </c>
      <c r="E70" s="21">
        <f>'Relocation Components'!E70*(1+$D$2)^($B70-$B$6)</f>
        <v>16303430.277503835</v>
      </c>
      <c r="F70" s="21">
        <f>'Relocation Components'!F70*(1+$D$2)^($B70-$B$6)</f>
        <v>4852560097.2871876</v>
      </c>
      <c r="G70" s="21">
        <f>'Relocation Components'!G70*(1+$D$2)^($B70-$B$6)</f>
        <v>152370609.76409256</v>
      </c>
      <c r="H70" s="21">
        <f>'Relocation Components'!H70*(1+$D$2)^($B70-$B$6)</f>
        <v>31342304.286212113</v>
      </c>
      <c r="I70" s="21">
        <f>'Relocation Components'!I70*(1+$D$2)^($B70-$B$6)</f>
        <v>793454618.42184615</v>
      </c>
      <c r="J70" s="21">
        <f>'Relocation Components'!J70*(1+$D$2)^($B70-$B$6)</f>
        <v>54917351.842876337</v>
      </c>
      <c r="K70" s="21">
        <f>'Relocation Components'!K70*(1+$D$2)^($B70-$B$6)</f>
        <v>20961914.847634964</v>
      </c>
      <c r="L70" s="21">
        <f>'Relocation Components'!L70*(1+$D$2)^($B70-$B$6)</f>
        <v>496141159.39284813</v>
      </c>
      <c r="M70" s="21">
        <f>'Relocation Components'!M70*(1+$D$2)^($B70-$B$6)</f>
        <v>18503797.411613282</v>
      </c>
      <c r="N70" s="21">
        <f>'Relocation Components'!N70*(1+$D$2)^($B70-$B$6)</f>
        <v>6789709.128207325</v>
      </c>
      <c r="O70" s="21">
        <f>'Relocation Components'!O70*(1+$D$2)^($B70-$B$6)</f>
        <v>1110714614.687979</v>
      </c>
      <c r="P70" s="21">
        <f>'Relocation Components'!P70*(1+$D$2)^($B70-$B$6)</f>
        <v>15907682.922478622</v>
      </c>
      <c r="Q70" s="21">
        <f>'Relocation Components'!Q70*(1+$D$2)^($B70-$B$6)</f>
        <v>6604735.9768439671</v>
      </c>
      <c r="R70" s="21">
        <f>'Relocation Components'!R70*(1+$D$2)^($B70-$B$6)</f>
        <v>63244321.110305205</v>
      </c>
      <c r="S70" s="21">
        <f>'Relocation Components'!S70*(1+$D$2)^($B70-$B$6)</f>
        <v>7753404.4155569151</v>
      </c>
      <c r="T70" s="21">
        <f>'Relocation Components'!T70*(1+$D$2)^($B70-$B$6)</f>
        <v>4259791.8831121242</v>
      </c>
      <c r="U70" s="21">
        <f t="shared" si="3"/>
        <v>8227762483.3127203</v>
      </c>
      <c r="V70" s="21">
        <f>'Relocation Components'!V70*(1+$A70)^($B70-$B$6)</f>
        <v>13130048715.062656</v>
      </c>
      <c r="W70" s="21">
        <f>'Relocation Components'!W70*(1+$A70)^($B70-$B$6)</f>
        <v>4180725824.5848947</v>
      </c>
      <c r="X70" s="21">
        <f>'Relocation Components'!X70*(1+$A70)^($B70-$B$6)</f>
        <v>0</v>
      </c>
      <c r="Y70" s="21">
        <f>'Relocation Components'!Y70*(1+$A70)^($B70-$B$6)</f>
        <v>14785416118.165705</v>
      </c>
      <c r="Z70" s="21">
        <f>'Relocation Components'!Z70*(1+$A70)^($B70-$B$6)</f>
        <v>4292227614.9065595</v>
      </c>
      <c r="AA70" s="21">
        <f>'Relocation Components'!AA70*(1+$A70)^($B70-$B$6)</f>
        <v>0</v>
      </c>
      <c r="AB70" s="21">
        <f>'Relocation Components'!AB70*(1+$A70)^($B70-$B$6)</f>
        <v>34380987640.537399</v>
      </c>
      <c r="AC70" s="21">
        <f>'Relocation Components'!AC70*(1+$A70)^($B70-$B$6)</f>
        <v>7087390911.7930689</v>
      </c>
      <c r="AD70" s="21">
        <f>'Relocation Components'!AD70*(1+$A70)^($B70-$B$6)</f>
        <v>0</v>
      </c>
      <c r="AE70" s="21">
        <f>'Relocation Components'!AE70*(1+$A70)^($B70-$B$6)</f>
        <v>410475803.569592</v>
      </c>
      <c r="AF70" s="21">
        <f>'Relocation Components'!AF70*(1+$A70)^($B70-$B$6)</f>
        <v>141624049.71910071</v>
      </c>
      <c r="AG70" s="21">
        <f>'Relocation Components'!AG70*(1+$A70)^($B70-$B$6)</f>
        <v>0</v>
      </c>
      <c r="AH70" s="21">
        <f>'Relocation Components'!AH70*(1+$A70)^($B70-$B$6)</f>
        <v>423627672.47203159</v>
      </c>
      <c r="AI70" s="21">
        <f>'Relocation Components'!AI70*(1+$A70)^($B70-$B$6)</f>
        <v>152193016.06355333</v>
      </c>
      <c r="AJ70" s="21">
        <f>'Relocation Components'!AJ70*(1+$A70)^($B70-$B$6)</f>
        <v>0</v>
      </c>
      <c r="AK70" s="21">
        <f>'Relocation Components'!AK70*(1+$A70)^($B70-$B$6)</f>
        <v>81833431.364733085</v>
      </c>
      <c r="AL70" s="21">
        <f>'Relocation Components'!AL70*(1+$A70)^($B70-$B$6)</f>
        <v>23040007.759237353</v>
      </c>
      <c r="AM70" s="21">
        <f>'Relocation Components'!AM70*(1+$A70)^($B70-$B$6)</f>
        <v>0</v>
      </c>
      <c r="AN70" s="21">
        <f t="shared" si="4"/>
        <v>79089590805.998535</v>
      </c>
      <c r="AO70" s="21">
        <f>'Relocation Components'!AO70*(1+$A70)^($B70-$B$6)</f>
        <v>5908521921.7781954</v>
      </c>
      <c r="AP70" s="21">
        <f>'Relocation Components'!AP70*(1+$A70)^($B70-$B$6)</f>
        <v>1881326621.0632024</v>
      </c>
      <c r="AQ70" s="21">
        <f>'Relocation Components'!AQ70*(1+$A70)^($B70-$B$6)</f>
        <v>0</v>
      </c>
      <c r="AR70" s="21">
        <f>'Relocation Components'!AR70*(1+$A70)^($B70-$B$6)</f>
        <v>6653437253.1745672</v>
      </c>
      <c r="AS70" s="21">
        <f>'Relocation Components'!AS70*(1+$A70)^($B70-$B$6)</f>
        <v>1931502426.707952</v>
      </c>
      <c r="AT70" s="21">
        <f>'Relocation Components'!AT70*(1+$A70)^($B70-$B$6)</f>
        <v>0</v>
      </c>
      <c r="AU70" s="21">
        <f>'Relocation Components'!AU70*(1+$A70)^($B70-$B$6)</f>
        <v>15471444438.241829</v>
      </c>
      <c r="AV70" s="21">
        <f>'Relocation Components'!AV70*(1+$A70)^($B70-$B$6)</f>
        <v>3189325910.3068814</v>
      </c>
      <c r="AW70" s="21">
        <f>'Relocation Components'!AW70*(1+$A70)^($B70-$B$6)</f>
        <v>0</v>
      </c>
      <c r="AX70" s="21">
        <f>'Relocation Components'!AX70*(1+$A70)^($B70-$B$6)</f>
        <v>184714111.60631639</v>
      </c>
      <c r="AY70" s="21">
        <f>'Relocation Components'!AY70*(1+$A70)^($B70-$B$6)</f>
        <v>63730822.373595327</v>
      </c>
      <c r="AZ70" s="21">
        <f>'Relocation Components'!AZ70*(1+$A70)^($B70-$B$6)</f>
        <v>0</v>
      </c>
      <c r="BA70" s="21">
        <f>'Relocation Components'!BA70*(1+$A70)^($B70-$B$6)</f>
        <v>190632452.61241421</v>
      </c>
      <c r="BB70" s="21">
        <f>'Relocation Components'!BB70*(1+$A70)^($B70-$B$6)</f>
        <v>68486857.228598997</v>
      </c>
      <c r="BC70" s="21">
        <f>'Relocation Components'!BC70*(1+$A70)^($B70-$B$6)</f>
        <v>0</v>
      </c>
      <c r="BD70" s="21">
        <f>'Relocation Components'!BD70*(1+$A70)^($B70-$B$6)</f>
        <v>36825044.114129886</v>
      </c>
      <c r="BE70" s="21">
        <f>'Relocation Components'!BE70*(1+$A70)^($B70-$B$6)</f>
        <v>10368003.49165681</v>
      </c>
      <c r="BF70" s="21">
        <f>'Relocation Components'!BF70*(1+$A70)^($B70-$B$6)</f>
        <v>0</v>
      </c>
      <c r="BG70" s="21">
        <f t="shared" si="5"/>
        <v>35590315862.699333</v>
      </c>
      <c r="BI70" s="16">
        <f t="shared" si="6"/>
        <v>19536639821.247849</v>
      </c>
      <c r="BJ70" s="16">
        <f t="shared" si="7"/>
        <v>6139916200.8975229</v>
      </c>
      <c r="BK70" s="16">
        <f t="shared" si="8"/>
        <v>16303430.277503835</v>
      </c>
      <c r="BL70" s="16">
        <f t="shared" si="9"/>
        <v>26291413468.627457</v>
      </c>
      <c r="BM70" s="16">
        <f t="shared" si="10"/>
        <v>6376100651.3786039</v>
      </c>
      <c r="BN70" s="16">
        <f t="shared" si="11"/>
        <v>31342304.286212113</v>
      </c>
      <c r="BO70" s="16">
        <f t="shared" si="12"/>
        <v>50645886697.201073</v>
      </c>
      <c r="BP70" s="16">
        <f t="shared" si="13"/>
        <v>10331634173.942827</v>
      </c>
      <c r="BQ70" s="16">
        <f t="shared" si="14"/>
        <v>20961914.847634964</v>
      </c>
      <c r="BR70" s="16">
        <f t="shared" si="15"/>
        <v>1091331074.5687566</v>
      </c>
      <c r="BS70" s="16">
        <f t="shared" si="16"/>
        <v>223858669.50430933</v>
      </c>
      <c r="BT70" s="16">
        <f t="shared" si="17"/>
        <v>6789709.128207325</v>
      </c>
      <c r="BU70" s="16">
        <f t="shared" si="18"/>
        <v>1724974739.7724247</v>
      </c>
      <c r="BV70" s="16">
        <f t="shared" si="19"/>
        <v>236587556.21463096</v>
      </c>
      <c r="BW70" s="16">
        <f t="shared" si="20"/>
        <v>6604735.9768439671</v>
      </c>
      <c r="BX70" s="16">
        <f t="shared" si="21"/>
        <v>181902796.58916819</v>
      </c>
      <c r="BY70" s="16">
        <f t="shared" si="22"/>
        <v>41161415.666451082</v>
      </c>
      <c r="BZ70" s="16">
        <f t="shared" si="23"/>
        <v>4259791.8831121242</v>
      </c>
    </row>
    <row r="71" spans="1:78">
      <c r="A71">
        <f t="shared" si="26"/>
        <v>0.02</v>
      </c>
      <c r="B71" s="18">
        <f t="shared" si="24"/>
        <v>2085</v>
      </c>
      <c r="C71" s="21">
        <f>'Relocation Components'!C71*(1+$D$2)^($B71-$B$6)</f>
        <v>520482321.28773457</v>
      </c>
      <c r="D71" s="21">
        <f>'Relocation Components'!D71*(1+$D$2)^($B71-$B$6)</f>
        <v>81363793.882887989</v>
      </c>
      <c r="E71" s="21">
        <f>'Relocation Components'!E71*(1+$D$2)^($B71-$B$6)</f>
        <v>17036673.506550848</v>
      </c>
      <c r="F71" s="21">
        <f>'Relocation Components'!F71*(1+$D$2)^($B71-$B$6)</f>
        <v>5070980950.290081</v>
      </c>
      <c r="G71" s="21">
        <f>'Relocation Components'!G71*(1+$D$2)^($B71-$B$6)</f>
        <v>159221697.98810726</v>
      </c>
      <c r="H71" s="21">
        <f>'Relocation Components'!H71*(1+$D$2)^($B71-$B$6)</f>
        <v>32752110.343470283</v>
      </c>
      <c r="I71" s="21">
        <f>'Relocation Components'!I71*(1+$D$2)^($B71-$B$6)</f>
        <v>829116899.5658586</v>
      </c>
      <c r="J71" s="21">
        <f>'Relocation Components'!J71*(1+$D$2)^($B71-$B$6)</f>
        <v>57388061.171814315</v>
      </c>
      <c r="K71" s="21">
        <f>'Relocation Components'!K71*(1+$D$2)^($B71-$B$6)</f>
        <v>21904877.690392792</v>
      </c>
      <c r="L71" s="21">
        <f>'Relocation Components'!L71*(1+$D$2)^($B71-$B$6)</f>
        <v>518435972.56153166</v>
      </c>
      <c r="M71" s="21">
        <f>'Relocation Components'!M71*(1+$D$2)^($B71-$B$6)</f>
        <v>19336409.515601538</v>
      </c>
      <c r="N71" s="21">
        <f>'Relocation Components'!N71*(1+$D$2)^($B71-$B$6)</f>
        <v>7095198.37690154</v>
      </c>
      <c r="O71" s="21">
        <f>'Relocation Components'!O71*(1+$D$2)^($B71-$B$6)</f>
        <v>1160865702.3283584</v>
      </c>
      <c r="P71" s="21">
        <f>'Relocation Components'!P71*(1+$D$2)^($B71-$B$6)</f>
        <v>16623516.628224421</v>
      </c>
      <c r="Q71" s="21">
        <f>'Relocation Components'!Q71*(1+$D$2)^($B71-$B$6)</f>
        <v>6901872.9377358891</v>
      </c>
      <c r="R71" s="21">
        <f>'Relocation Components'!R71*(1+$D$2)^($B71-$B$6)</f>
        <v>66067728.302729554</v>
      </c>
      <c r="S71" s="21">
        <f>'Relocation Components'!S71*(1+$D$2)^($B71-$B$6)</f>
        <v>8101733.8951141778</v>
      </c>
      <c r="T71" s="21">
        <f>'Relocation Components'!T71*(1+$D$2)^($B71-$B$6)</f>
        <v>4451391.9802988619</v>
      </c>
      <c r="U71" s="21">
        <f t="shared" ref="U71:U116" si="27">SUM(C71:T71)</f>
        <v>8598126912.2533951</v>
      </c>
      <c r="V71" s="21">
        <f>'Relocation Components'!V71*(1+$A71)^($B71-$B$6)</f>
        <v>13894380845.613081</v>
      </c>
      <c r="W71" s="21">
        <f>'Relocation Components'!W71*(1+$A71)^($B71-$B$6)</f>
        <v>4423843096.8216381</v>
      </c>
      <c r="X71" s="21">
        <f>'Relocation Components'!X71*(1+$A71)^($B71-$B$6)</f>
        <v>0</v>
      </c>
      <c r="Y71" s="21">
        <f>'Relocation Components'!Y71*(1+$A71)^($B71-$B$6)</f>
        <v>15609812385.81496</v>
      </c>
      <c r="Z71" s="21">
        <f>'Relocation Components'!Z71*(1+$A71)^($B71-$B$6)</f>
        <v>4531342245.6600313</v>
      </c>
      <c r="AA71" s="21">
        <f>'Relocation Components'!AA71*(1+$A71)^($B71-$B$6)</f>
        <v>0</v>
      </c>
      <c r="AB71" s="21">
        <f>'Relocation Components'!AB71*(1+$A71)^($B71-$B$6)</f>
        <v>36376957953.284019</v>
      </c>
      <c r="AC71" s="21">
        <f>'Relocation Components'!AC71*(1+$A71)^($B71-$B$6)</f>
        <v>7499161521.2842588</v>
      </c>
      <c r="AD71" s="21">
        <f>'Relocation Components'!AD71*(1+$A71)^($B71-$B$6)</f>
        <v>0</v>
      </c>
      <c r="AE71" s="21">
        <f>'Relocation Components'!AE71*(1+$A71)^($B71-$B$6)</f>
        <v>418983626.66185957</v>
      </c>
      <c r="AF71" s="21">
        <f>'Relocation Components'!AF71*(1+$A71)^($B71-$B$6)</f>
        <v>144567808.62682879</v>
      </c>
      <c r="AG71" s="21">
        <f>'Relocation Components'!AG71*(1+$A71)^($B71-$B$6)</f>
        <v>0</v>
      </c>
      <c r="AH71" s="21">
        <f>'Relocation Components'!AH71*(1+$A71)^($B71-$B$6)</f>
        <v>432655722.87922227</v>
      </c>
      <c r="AI71" s="21">
        <f>'Relocation Components'!AI71*(1+$A71)^($B71-$B$6)</f>
        <v>155413713.27980793</v>
      </c>
      <c r="AJ71" s="21">
        <f>'Relocation Components'!AJ71*(1+$A71)^($B71-$B$6)</f>
        <v>0</v>
      </c>
      <c r="AK71" s="21">
        <f>'Relocation Components'!AK71*(1+$A71)^($B71-$B$6)</f>
        <v>83873544.903072014</v>
      </c>
      <c r="AL71" s="21">
        <f>'Relocation Components'!AL71*(1+$A71)^($B71-$B$6)</f>
        <v>23620797.474839516</v>
      </c>
      <c r="AM71" s="21">
        <f>'Relocation Components'!AM71*(1+$A71)^($B71-$B$6)</f>
        <v>0</v>
      </c>
      <c r="AN71" s="21">
        <f t="shared" ref="AN71:AN116" si="28">SUM(V71:AM71)</f>
        <v>83594613262.303619</v>
      </c>
      <c r="AO71" s="21">
        <f>'Relocation Components'!AO71*(1+$A71)^($B71-$B$6)</f>
        <v>6252471380.5258865</v>
      </c>
      <c r="AP71" s="21">
        <f>'Relocation Components'!AP71*(1+$A71)^($B71-$B$6)</f>
        <v>1990729393.5697372</v>
      </c>
      <c r="AQ71" s="21">
        <f>'Relocation Components'!AQ71*(1+$A71)^($B71-$B$6)</f>
        <v>0</v>
      </c>
      <c r="AR71" s="21">
        <f>'Relocation Components'!AR71*(1+$A71)^($B71-$B$6)</f>
        <v>7024415573.6167326</v>
      </c>
      <c r="AS71" s="21">
        <f>'Relocation Components'!AS71*(1+$A71)^($B71-$B$6)</f>
        <v>2039104010.5470142</v>
      </c>
      <c r="AT71" s="21">
        <f>'Relocation Components'!AT71*(1+$A71)^($B71-$B$6)</f>
        <v>0</v>
      </c>
      <c r="AU71" s="21">
        <f>'Relocation Components'!AU71*(1+$A71)^($B71-$B$6)</f>
        <v>16369631078.97781</v>
      </c>
      <c r="AV71" s="21">
        <f>'Relocation Components'!AV71*(1+$A71)^($B71-$B$6)</f>
        <v>3374622684.5779166</v>
      </c>
      <c r="AW71" s="21">
        <f>'Relocation Components'!AW71*(1+$A71)^($B71-$B$6)</f>
        <v>0</v>
      </c>
      <c r="AX71" s="21">
        <f>'Relocation Components'!AX71*(1+$A71)^($B71-$B$6)</f>
        <v>188542631.99783683</v>
      </c>
      <c r="AY71" s="21">
        <f>'Relocation Components'!AY71*(1+$A71)^($B71-$B$6)</f>
        <v>65055513.882072955</v>
      </c>
      <c r="AZ71" s="21">
        <f>'Relocation Components'!AZ71*(1+$A71)^($B71-$B$6)</f>
        <v>0</v>
      </c>
      <c r="BA71" s="21">
        <f>'Relocation Components'!BA71*(1+$A71)^($B71-$B$6)</f>
        <v>194695075.29565001</v>
      </c>
      <c r="BB71" s="21">
        <f>'Relocation Components'!BB71*(1+$A71)^($B71-$B$6)</f>
        <v>69936170.975913554</v>
      </c>
      <c r="BC71" s="21">
        <f>'Relocation Components'!BC71*(1+$A71)^($B71-$B$6)</f>
        <v>0</v>
      </c>
      <c r="BD71" s="21">
        <f>'Relocation Components'!BD71*(1+$A71)^($B71-$B$6)</f>
        <v>37743095.206382409</v>
      </c>
      <c r="BE71" s="21">
        <f>'Relocation Components'!BE71*(1+$A71)^($B71-$B$6)</f>
        <v>10629358.863677783</v>
      </c>
      <c r="BF71" s="21">
        <f>'Relocation Components'!BF71*(1+$A71)^($B71-$B$6)</f>
        <v>0</v>
      </c>
      <c r="BG71" s="21">
        <f t="shared" ref="BG71:BG116" si="29">SUM(AO71:BF71)</f>
        <v>37617575968.036621</v>
      </c>
      <c r="BI71" s="16">
        <f t="shared" ref="BI71:BI116" si="30">AO71+V71+C71</f>
        <v>20667334547.426704</v>
      </c>
      <c r="BJ71" s="16">
        <f t="shared" ref="BJ71:BJ116" si="31">AP71+W71+D71</f>
        <v>6495936284.2742634</v>
      </c>
      <c r="BK71" s="16">
        <f t="shared" ref="BK71:BK116" si="32">AQ71+X71+E71</f>
        <v>17036673.506550848</v>
      </c>
      <c r="BL71" s="16">
        <f t="shared" ref="BL71:BL116" si="33">AR71+Y71+F71</f>
        <v>27705208909.721775</v>
      </c>
      <c r="BM71" s="16">
        <f t="shared" ref="BM71:BM116" si="34">AS71+Z71+G71</f>
        <v>6729667954.1951532</v>
      </c>
      <c r="BN71" s="16">
        <f t="shared" ref="BN71:BN116" si="35">AT71+AA71+H71</f>
        <v>32752110.343470283</v>
      </c>
      <c r="BO71" s="16">
        <f t="shared" ref="BO71:BO116" si="36">AU71+AB71+I71</f>
        <v>53575705931.827682</v>
      </c>
      <c r="BP71" s="16">
        <f t="shared" ref="BP71:BP116" si="37">AV71+AC71+J71</f>
        <v>10931172267.033989</v>
      </c>
      <c r="BQ71" s="16">
        <f t="shared" ref="BQ71:BQ116" si="38">AW71+AD71+K71</f>
        <v>21904877.690392792</v>
      </c>
      <c r="BR71" s="16">
        <f t="shared" ref="BR71:BR116" si="39">AX71+AE71+L71</f>
        <v>1125962231.2212281</v>
      </c>
      <c r="BS71" s="16">
        <f t="shared" ref="BS71:BS116" si="40">AY71+AF71+M71</f>
        <v>228959732.02450329</v>
      </c>
      <c r="BT71" s="16">
        <f t="shared" ref="BT71:BT116" si="41">AZ71+AG71+N71</f>
        <v>7095198.37690154</v>
      </c>
      <c r="BU71" s="16">
        <f t="shared" ref="BU71:BU116" si="42">BA71+AH71+O71</f>
        <v>1788216500.5032306</v>
      </c>
      <c r="BV71" s="16">
        <f t="shared" ref="BV71:BV116" si="43">BB71+AI71+P71</f>
        <v>241973400.88394591</v>
      </c>
      <c r="BW71" s="16">
        <f t="shared" ref="BW71:BW116" si="44">BC71+AJ71+Q71</f>
        <v>6901872.9377358891</v>
      </c>
      <c r="BX71" s="16">
        <f t="shared" ref="BX71:BX116" si="45">BD71+AK71+R71</f>
        <v>187684368.41218397</v>
      </c>
      <c r="BY71" s="16">
        <f t="shared" ref="BY71:BY116" si="46">BE71+AL71+S71</f>
        <v>42351890.233631477</v>
      </c>
      <c r="BZ71" s="16">
        <f t="shared" ref="BZ71:BZ116" si="47">BF71+AM71+T71</f>
        <v>4451391.9802988619</v>
      </c>
    </row>
    <row r="72" spans="1:78">
      <c r="A72">
        <f t="shared" si="26"/>
        <v>0.02</v>
      </c>
      <c r="B72" s="18">
        <f t="shared" ref="B72:B116" si="48">B71+1</f>
        <v>2086</v>
      </c>
      <c r="C72" s="21">
        <f>'Relocation Components'!C72*(1+$D$2)^($B72-$B$6)</f>
        <v>543891598.89552891</v>
      </c>
      <c r="D72" s="21">
        <f>'Relocation Components'!D72*(1+$D$2)^($B72-$B$6)</f>
        <v>85019176.991572693</v>
      </c>
      <c r="E72" s="21">
        <f>'Relocation Components'!E72*(1+$D$2)^($B72-$B$6)</f>
        <v>17802482.482808802</v>
      </c>
      <c r="F72" s="21">
        <f>'Relocation Components'!F72*(1+$D$2)^($B72-$B$6)</f>
        <v>5299112488.3500443</v>
      </c>
      <c r="G72" s="21">
        <f>'Relocation Components'!G72*(1+$D$2)^($B72-$B$6)</f>
        <v>166376968.51011321</v>
      </c>
      <c r="H72" s="21">
        <f>'Relocation Components'!H72*(1+$D$2)^($B72-$B$6)</f>
        <v>34224541.24573873</v>
      </c>
      <c r="I72" s="21">
        <f>'Relocation Components'!I72*(1+$D$2)^($B72-$B$6)</f>
        <v>866361772.27821755</v>
      </c>
      <c r="J72" s="21">
        <f>'Relocation Components'!J72*(1+$D$2)^($B72-$B$6)</f>
        <v>59968548.054038897</v>
      </c>
      <c r="K72" s="21">
        <f>'Relocation Components'!K72*(1+$D$2)^($B72-$B$6)</f>
        <v>22889732.030307312</v>
      </c>
      <c r="L72" s="21">
        <f>'Relocation Components'!L72*(1+$D$2)^($B72-$B$6)</f>
        <v>541719914.14860129</v>
      </c>
      <c r="M72" s="21">
        <f>'Relocation Components'!M72*(1+$D$2)^($B72-$B$6)</f>
        <v>20206023.336459585</v>
      </c>
      <c r="N72" s="21">
        <f>'Relocation Components'!N72*(1+$D$2)^($B72-$B$6)</f>
        <v>7414262.2776446566</v>
      </c>
      <c r="O72" s="21">
        <f>'Relocation Components'!O72*(1+$D$2)^($B72-$B$6)</f>
        <v>1213255112.1960554</v>
      </c>
      <c r="P72" s="21">
        <f>'Relocation Components'!P72*(1+$D$2)^($B72-$B$6)</f>
        <v>17371164.497238599</v>
      </c>
      <c r="Q72" s="21">
        <f>'Relocation Components'!Q72*(1+$D$2)^($B72-$B$6)</f>
        <v>7212211.7547748927</v>
      </c>
      <c r="R72" s="21">
        <f>'Relocation Components'!R72*(1+$D$2)^($B72-$B$6)</f>
        <v>69015365.411620557</v>
      </c>
      <c r="S72" s="21">
        <f>'Relocation Components'!S72*(1+$D$2)^($B72-$B$6)</f>
        <v>8465512.8115882725</v>
      </c>
      <c r="T72" s="21">
        <f>'Relocation Components'!T72*(1+$D$2)^($B72-$B$6)</f>
        <v>4651502.6074964935</v>
      </c>
      <c r="U72" s="21">
        <f t="shared" si="27"/>
        <v>8984958377.8798485</v>
      </c>
      <c r="V72" s="21">
        <f>'Relocation Components'!V72*(1+$A72)^($B72-$B$6)</f>
        <v>14707224208.475561</v>
      </c>
      <c r="W72" s="21">
        <f>'Relocation Components'!W72*(1+$A72)^($B72-$B$6)</f>
        <v>4682374615.6266031</v>
      </c>
      <c r="X72" s="21">
        <f>'Relocation Components'!X72*(1+$A72)^($B72-$B$6)</f>
        <v>0</v>
      </c>
      <c r="Y72" s="21">
        <f>'Relocation Components'!Y72*(1+$A72)^($B72-$B$6)</f>
        <v>16485895311.446667</v>
      </c>
      <c r="Z72" s="21">
        <f>'Relocation Components'!Z72*(1+$A72)^($B72-$B$6)</f>
        <v>4785436035.6581049</v>
      </c>
      <c r="AA72" s="21">
        <f>'Relocation Components'!AA72*(1+$A72)^($B72-$B$6)</f>
        <v>0</v>
      </c>
      <c r="AB72" s="21">
        <f>'Relocation Components'!AB72*(1+$A72)^($B72-$B$6)</f>
        <v>38499410224.551003</v>
      </c>
      <c r="AC72" s="21">
        <f>'Relocation Components'!AC72*(1+$A72)^($B72-$B$6)</f>
        <v>7937045571.5470629</v>
      </c>
      <c r="AD72" s="21">
        <f>'Relocation Components'!AD72*(1+$A72)^($B72-$B$6)</f>
        <v>0</v>
      </c>
      <c r="AE72" s="21">
        <f>'Relocation Components'!AE72*(1+$A72)^($B72-$B$6)</f>
        <v>427644663.83993816</v>
      </c>
      <c r="AF72" s="21">
        <f>'Relocation Components'!AF72*(1+$A72)^($B72-$B$6)</f>
        <v>147564858.54946065</v>
      </c>
      <c r="AG72" s="21">
        <f>'Relocation Components'!AG72*(1+$A72)^($B72-$B$6)</f>
        <v>0</v>
      </c>
      <c r="AH72" s="21">
        <f>'Relocation Components'!AH72*(1+$A72)^($B72-$B$6)</f>
        <v>441851309.90718061</v>
      </c>
      <c r="AI72" s="21">
        <f>'Relocation Components'!AI72*(1+$A72)^($B72-$B$6)</f>
        <v>158693417.28080806</v>
      </c>
      <c r="AJ72" s="21">
        <f>'Relocation Components'!AJ72*(1+$A72)^($B72-$B$6)</f>
        <v>0</v>
      </c>
      <c r="AK72" s="21">
        <f>'Relocation Components'!AK72*(1+$A72)^($B72-$B$6)</f>
        <v>85962417.553927034</v>
      </c>
      <c r="AL72" s="21">
        <f>'Relocation Components'!AL72*(1+$A72)^($B72-$B$6)</f>
        <v>24215701.645990279</v>
      </c>
      <c r="AM72" s="21">
        <f>'Relocation Components'!AM72*(1+$A72)^($B72-$B$6)</f>
        <v>0</v>
      </c>
      <c r="AN72" s="21">
        <f t="shared" si="28"/>
        <v>88383318336.082291</v>
      </c>
      <c r="AO72" s="21">
        <f>'Relocation Components'!AO72*(1+$A72)^($B72-$B$6)</f>
        <v>6618250893.814002</v>
      </c>
      <c r="AP72" s="21">
        <f>'Relocation Components'!AP72*(1+$A72)^($B72-$B$6)</f>
        <v>2107068577.0319715</v>
      </c>
      <c r="AQ72" s="21">
        <f>'Relocation Components'!AQ72*(1+$A72)^($B72-$B$6)</f>
        <v>0</v>
      </c>
      <c r="AR72" s="21">
        <f>'Relocation Components'!AR72*(1+$A72)^($B72-$B$6)</f>
        <v>7418652890.151</v>
      </c>
      <c r="AS72" s="21">
        <f>'Relocation Components'!AS72*(1+$A72)^($B72-$B$6)</f>
        <v>2153446216.0461473</v>
      </c>
      <c r="AT72" s="21">
        <f>'Relocation Components'!AT72*(1+$A72)^($B72-$B$6)</f>
        <v>0</v>
      </c>
      <c r="AU72" s="21">
        <f>'Relocation Components'!AU72*(1+$A72)^($B72-$B$6)</f>
        <v>17324734601.047951</v>
      </c>
      <c r="AV72" s="21">
        <f>'Relocation Components'!AV72*(1+$A72)^($B72-$B$6)</f>
        <v>3571670507.1961784</v>
      </c>
      <c r="AW72" s="21">
        <f>'Relocation Components'!AW72*(1+$A72)^($B72-$B$6)</f>
        <v>0</v>
      </c>
      <c r="AX72" s="21">
        <f>'Relocation Components'!AX72*(1+$A72)^($B72-$B$6)</f>
        <v>192440098.72797218</v>
      </c>
      <c r="AY72" s="21">
        <f>'Relocation Components'!AY72*(1+$A72)^($B72-$B$6)</f>
        <v>66404186.347257286</v>
      </c>
      <c r="AZ72" s="21">
        <f>'Relocation Components'!AZ72*(1+$A72)^($B72-$B$6)</f>
        <v>0</v>
      </c>
      <c r="BA72" s="21">
        <f>'Relocation Components'!BA72*(1+$A72)^($B72-$B$6)</f>
        <v>198833089.45823127</v>
      </c>
      <c r="BB72" s="21">
        <f>'Relocation Components'!BB72*(1+$A72)^($B72-$B$6)</f>
        <v>71412037.776363641</v>
      </c>
      <c r="BC72" s="21">
        <f>'Relocation Components'!BC72*(1+$A72)^($B72-$B$6)</f>
        <v>0</v>
      </c>
      <c r="BD72" s="21">
        <f>'Relocation Components'!BD72*(1+$A72)^($B72-$B$6)</f>
        <v>38683087.899267159</v>
      </c>
      <c r="BE72" s="21">
        <f>'Relocation Components'!BE72*(1+$A72)^($B72-$B$6)</f>
        <v>10897065.740695624</v>
      </c>
      <c r="BF72" s="21">
        <f>'Relocation Components'!BF72*(1+$A72)^($B72-$B$6)</f>
        <v>0</v>
      </c>
      <c r="BG72" s="21">
        <f t="shared" si="29"/>
        <v>39772493251.237038</v>
      </c>
      <c r="BI72" s="16">
        <f t="shared" si="30"/>
        <v>21869366701.185093</v>
      </c>
      <c r="BJ72" s="16">
        <f t="shared" si="31"/>
        <v>6874462369.6501474</v>
      </c>
      <c r="BK72" s="16">
        <f t="shared" si="32"/>
        <v>17802482.482808802</v>
      </c>
      <c r="BL72" s="16">
        <f t="shared" si="33"/>
        <v>29203660689.947712</v>
      </c>
      <c r="BM72" s="16">
        <f t="shared" si="34"/>
        <v>7105259220.214365</v>
      </c>
      <c r="BN72" s="16">
        <f t="shared" si="35"/>
        <v>34224541.24573873</v>
      </c>
      <c r="BO72" s="16">
        <f t="shared" si="36"/>
        <v>56690506597.877174</v>
      </c>
      <c r="BP72" s="16">
        <f t="shared" si="37"/>
        <v>11568684626.797279</v>
      </c>
      <c r="BQ72" s="16">
        <f t="shared" si="38"/>
        <v>22889732.030307312</v>
      </c>
      <c r="BR72" s="16">
        <f t="shared" si="39"/>
        <v>1161804676.7165117</v>
      </c>
      <c r="BS72" s="16">
        <f t="shared" si="40"/>
        <v>234175068.23317751</v>
      </c>
      <c r="BT72" s="16">
        <f t="shared" si="41"/>
        <v>7414262.2776446566</v>
      </c>
      <c r="BU72" s="16">
        <f t="shared" si="42"/>
        <v>1853939511.5614672</v>
      </c>
      <c r="BV72" s="16">
        <f t="shared" si="43"/>
        <v>247476619.55441031</v>
      </c>
      <c r="BW72" s="16">
        <f t="shared" si="44"/>
        <v>7212211.7547748927</v>
      </c>
      <c r="BX72" s="16">
        <f t="shared" si="45"/>
        <v>193660870.86481476</v>
      </c>
      <c r="BY72" s="16">
        <f t="shared" si="46"/>
        <v>43578280.198274173</v>
      </c>
      <c r="BZ72" s="16">
        <f t="shared" si="47"/>
        <v>4651502.6074964935</v>
      </c>
    </row>
    <row r="73" spans="1:78">
      <c r="A73">
        <f t="shared" si="26"/>
        <v>0.02</v>
      </c>
      <c r="B73" s="18">
        <f t="shared" si="48"/>
        <v>2087</v>
      </c>
      <c r="C73" s="21">
        <f>'Relocation Components'!C73*(1+$D$2)^($B73-$B$6)</f>
        <v>568340598.46088338</v>
      </c>
      <c r="D73" s="21">
        <f>'Relocation Components'!D73*(1+$D$2)^($B73-$B$6)</f>
        <v>88836688.926418647</v>
      </c>
      <c r="E73" s="21">
        <f>'Relocation Components'!E73*(1+$D$2)^($B73-$B$6)</f>
        <v>18602280.672926176</v>
      </c>
      <c r="F73" s="21">
        <f>'Relocation Components'!F73*(1+$D$2)^($B73-$B$6)</f>
        <v>5537379727.8402796</v>
      </c>
      <c r="G73" s="21">
        <f>'Relocation Components'!G73*(1+$D$2)^($B73-$B$6)</f>
        <v>173849711.83934951</v>
      </c>
      <c r="H73" s="21">
        <f>'Relocation Components'!H73*(1+$D$2)^($B73-$B$6)</f>
        <v>35762334.962375358</v>
      </c>
      <c r="I73" s="21">
        <f>'Relocation Components'!I73*(1+$D$2)^($B73-$B$6)</f>
        <v>905258340.01289785</v>
      </c>
      <c r="J73" s="21">
        <f>'Relocation Components'!J73*(1+$D$2)^($B73-$B$6)</f>
        <v>62663613.471556403</v>
      </c>
      <c r="K73" s="21">
        <f>'Relocation Components'!K73*(1+$D$2)^($B73-$B$6)</f>
        <v>23918309.609987304</v>
      </c>
      <c r="L73" s="21">
        <f>'Relocation Components'!L73*(1+$D$2)^($B73-$B$6)</f>
        <v>566036159.96297407</v>
      </c>
      <c r="M73" s="21">
        <f>'Relocation Components'!M73*(1+$D$2)^($B73-$B$6)</f>
        <v>21114257.515614431</v>
      </c>
      <c r="N73" s="21">
        <f>'Relocation Components'!N73*(1+$D$2)^($B73-$B$6)</f>
        <v>7747494.5725198314</v>
      </c>
      <c r="O73" s="21">
        <f>'Relocation Components'!O73*(1+$D$2)^($B73-$B$6)</f>
        <v>1267981298.7947016</v>
      </c>
      <c r="P73" s="21">
        <f>'Relocation Components'!P73*(1+$D$2)^($B73-$B$6)</f>
        <v>18152018.361583639</v>
      </c>
      <c r="Q73" s="21">
        <f>'Relocation Components'!Q73*(1+$D$2)^($B73-$B$6)</f>
        <v>7536329.7711734567</v>
      </c>
      <c r="R73" s="21">
        <f>'Relocation Components'!R73*(1+$D$2)^($B73-$B$6)</f>
        <v>72092596.910643846</v>
      </c>
      <c r="S73" s="21">
        <f>'Relocation Components'!S73*(1+$D$2)^($B73-$B$6)</f>
        <v>8845415.2849719934</v>
      </c>
      <c r="T73" s="21">
        <f>'Relocation Components'!T73*(1+$D$2)^($B73-$B$6)</f>
        <v>4860495.8174631419</v>
      </c>
      <c r="U73" s="21">
        <f t="shared" si="27"/>
        <v>9388977672.7883224</v>
      </c>
      <c r="V73" s="21">
        <f>'Relocation Components'!V73*(1+$A73)^($B73-$B$6)</f>
        <v>15571712371.831997</v>
      </c>
      <c r="W73" s="21">
        <f>'Relocation Components'!W73*(1+$A73)^($B73-$B$6)</f>
        <v>4957314824.176692</v>
      </c>
      <c r="X73" s="21">
        <f>'Relocation Components'!X73*(1+$A73)^($B73-$B$6)</f>
        <v>0</v>
      </c>
      <c r="Y73" s="21">
        <f>'Relocation Components'!Y73*(1+$A73)^($B73-$B$6)</f>
        <v>17416993647.31443</v>
      </c>
      <c r="Z73" s="21">
        <f>'Relocation Components'!Z73*(1+$A73)^($B73-$B$6)</f>
        <v>5055472728.1094666</v>
      </c>
      <c r="AA73" s="21">
        <f>'Relocation Components'!AA73*(1+$A73)^($B73-$B$6)</f>
        <v>0</v>
      </c>
      <c r="AB73" s="21">
        <f>'Relocation Components'!AB73*(1+$A73)^($B73-$B$6)</f>
        <v>40756502373.876465</v>
      </c>
      <c r="AC73" s="21">
        <f>'Relocation Components'!AC73*(1+$A73)^($B73-$B$6)</f>
        <v>8402728887.1688137</v>
      </c>
      <c r="AD73" s="21">
        <f>'Relocation Components'!AD73*(1+$A73)^($B73-$B$6)</f>
        <v>0</v>
      </c>
      <c r="AE73" s="21">
        <f>'Relocation Components'!AE73*(1+$A73)^($B73-$B$6)</f>
        <v>436461182.36769444</v>
      </c>
      <c r="AF73" s="21">
        <f>'Relocation Components'!AF73*(1+$A73)^($B73-$B$6)</f>
        <v>150615997.42959908</v>
      </c>
      <c r="AG73" s="21">
        <f>'Relocation Components'!AG73*(1+$A73)^($B73-$B$6)</f>
        <v>0</v>
      </c>
      <c r="AH73" s="21">
        <f>'Relocation Components'!AH73*(1+$A73)^($B73-$B$6)</f>
        <v>451217041.11404377</v>
      </c>
      <c r="AI73" s="21">
        <f>'Relocation Components'!AI73*(1+$A73)^($B73-$B$6)</f>
        <v>162033021.18110752</v>
      </c>
      <c r="AJ73" s="21">
        <f>'Relocation Components'!AJ73*(1+$A73)^($B73-$B$6)</f>
        <v>0</v>
      </c>
      <c r="AK73" s="21">
        <f>'Relocation Components'!AK73*(1+$A73)^($B73-$B$6)</f>
        <v>88101046.316270992</v>
      </c>
      <c r="AL73" s="21">
        <f>'Relocation Components'!AL73*(1+$A73)^($B73-$B$6)</f>
        <v>24825018.491363764</v>
      </c>
      <c r="AM73" s="21">
        <f>'Relocation Components'!AM73*(1+$A73)^($B73-$B$6)</f>
        <v>0</v>
      </c>
      <c r="AN73" s="21">
        <f t="shared" si="28"/>
        <v>93473978139.37793</v>
      </c>
      <c r="AO73" s="21">
        <f>'Relocation Components'!AO73*(1+$A73)^($B73-$B$6)</f>
        <v>7007270567.324399</v>
      </c>
      <c r="AP73" s="21">
        <f>'Relocation Components'!AP73*(1+$A73)^($B73-$B$6)</f>
        <v>2230791670.8795114</v>
      </c>
      <c r="AQ73" s="21">
        <f>'Relocation Components'!AQ73*(1+$A73)^($B73-$B$6)</f>
        <v>0</v>
      </c>
      <c r="AR73" s="21">
        <f>'Relocation Components'!AR73*(1+$A73)^($B73-$B$6)</f>
        <v>7837647141.2914934</v>
      </c>
      <c r="AS73" s="21">
        <f>'Relocation Components'!AS73*(1+$A73)^($B73-$B$6)</f>
        <v>2274962727.64926</v>
      </c>
      <c r="AT73" s="21">
        <f>'Relocation Components'!AT73*(1+$A73)^($B73-$B$6)</f>
        <v>0</v>
      </c>
      <c r="AU73" s="21">
        <f>'Relocation Components'!AU73*(1+$A73)^($B73-$B$6)</f>
        <v>18340426068.244411</v>
      </c>
      <c r="AV73" s="21">
        <f>'Relocation Components'!AV73*(1+$A73)^($B73-$B$6)</f>
        <v>3781227999.2259665</v>
      </c>
      <c r="AW73" s="21">
        <f>'Relocation Components'!AW73*(1+$A73)^($B73-$B$6)</f>
        <v>0</v>
      </c>
      <c r="AX73" s="21">
        <f>'Relocation Components'!AX73*(1+$A73)^($B73-$B$6)</f>
        <v>196407532.06546253</v>
      </c>
      <c r="AY73" s="21">
        <f>'Relocation Components'!AY73*(1+$A73)^($B73-$B$6)</f>
        <v>67777198.84331958</v>
      </c>
      <c r="AZ73" s="21">
        <f>'Relocation Components'!AZ73*(1+$A73)^($B73-$B$6)</f>
        <v>0</v>
      </c>
      <c r="BA73" s="21">
        <f>'Relocation Components'!BA73*(1+$A73)^($B73-$B$6)</f>
        <v>203047668.50131974</v>
      </c>
      <c r="BB73" s="21">
        <f>'Relocation Components'!BB73*(1+$A73)^($B73-$B$6)</f>
        <v>72914859.531498387</v>
      </c>
      <c r="BC73" s="21">
        <f>'Relocation Components'!BC73*(1+$A73)^($B73-$B$6)</f>
        <v>0</v>
      </c>
      <c r="BD73" s="21">
        <f>'Relocation Components'!BD73*(1+$A73)^($B73-$B$6)</f>
        <v>39645470.842321955</v>
      </c>
      <c r="BE73" s="21">
        <f>'Relocation Components'!BE73*(1+$A73)^($B73-$B$6)</f>
        <v>11171258.321113694</v>
      </c>
      <c r="BF73" s="21">
        <f>'Relocation Components'!BF73*(1+$A73)^($B73-$B$6)</f>
        <v>0</v>
      </c>
      <c r="BG73" s="21">
        <f t="shared" si="29"/>
        <v>42063290162.720085</v>
      </c>
      <c r="BI73" s="16">
        <f t="shared" si="30"/>
        <v>23147323537.617279</v>
      </c>
      <c r="BJ73" s="16">
        <f t="shared" si="31"/>
        <v>7276943183.9826221</v>
      </c>
      <c r="BK73" s="16">
        <f t="shared" si="32"/>
        <v>18602280.672926176</v>
      </c>
      <c r="BL73" s="16">
        <f t="shared" si="33"/>
        <v>30792020516.446201</v>
      </c>
      <c r="BM73" s="16">
        <f t="shared" si="34"/>
        <v>7504285167.5980759</v>
      </c>
      <c r="BN73" s="16">
        <f t="shared" si="35"/>
        <v>35762334.962375358</v>
      </c>
      <c r="BO73" s="16">
        <f t="shared" si="36"/>
        <v>60002186782.133781</v>
      </c>
      <c r="BP73" s="16">
        <f t="shared" si="37"/>
        <v>12246620499.866335</v>
      </c>
      <c r="BQ73" s="16">
        <f t="shared" si="38"/>
        <v>23918309.609987304</v>
      </c>
      <c r="BR73" s="16">
        <f t="shared" si="39"/>
        <v>1198904874.396131</v>
      </c>
      <c r="BS73" s="16">
        <f t="shared" si="40"/>
        <v>239507453.78853306</v>
      </c>
      <c r="BT73" s="16">
        <f t="shared" si="41"/>
        <v>7747494.5725198314</v>
      </c>
      <c r="BU73" s="16">
        <f t="shared" si="42"/>
        <v>1922246008.4100652</v>
      </c>
      <c r="BV73" s="16">
        <f t="shared" si="43"/>
        <v>253099899.07418954</v>
      </c>
      <c r="BW73" s="16">
        <f t="shared" si="44"/>
        <v>7536329.7711734567</v>
      </c>
      <c r="BX73" s="16">
        <f t="shared" si="45"/>
        <v>199839114.06923679</v>
      </c>
      <c r="BY73" s="16">
        <f t="shared" si="46"/>
        <v>44841692.097449452</v>
      </c>
      <c r="BZ73" s="16">
        <f t="shared" si="47"/>
        <v>4860495.8174631419</v>
      </c>
    </row>
    <row r="74" spans="1:78">
      <c r="A74">
        <f t="shared" si="26"/>
        <v>0.02</v>
      </c>
      <c r="B74" s="18">
        <f t="shared" si="48"/>
        <v>2088</v>
      </c>
      <c r="C74" s="21">
        <f>'Relocation Components'!C74*(1+$D$2)^($B74-$B$6)</f>
        <v>593874768.98553443</v>
      </c>
      <c r="D74" s="21">
        <f>'Relocation Components'!D74*(1+$D$2)^($B74-$B$6)</f>
        <v>92823404.112270251</v>
      </c>
      <c r="E74" s="21">
        <f>'Relocation Components'!E74*(1+$D$2)^($B74-$B$6)</f>
        <v>19437552.475848261</v>
      </c>
      <c r="F74" s="21">
        <f>'Relocation Components'!F74*(1+$D$2)^($B74-$B$6)</f>
        <v>5786225910.0586624</v>
      </c>
      <c r="G74" s="21">
        <f>'Relocation Components'!G74*(1+$D$2)^($B74-$B$6)</f>
        <v>181653787.08023408</v>
      </c>
      <c r="H74" s="21">
        <f>'Relocation Components'!H74*(1+$D$2)^($B74-$B$6)</f>
        <v>37368346.697561294</v>
      </c>
      <c r="I74" s="21">
        <f>'Relocation Components'!I74*(1+$D$2)^($B74-$B$6)</f>
        <v>945878660.09035051</v>
      </c>
      <c r="J74" s="21">
        <f>'Relocation Components'!J74*(1+$D$2)^($B74-$B$6)</f>
        <v>65478264.060690552</v>
      </c>
      <c r="K74" s="21">
        <f>'Relocation Components'!K74*(1+$D$2)^($B74-$B$6)</f>
        <v>24992520.617559522</v>
      </c>
      <c r="L74" s="21">
        <f>'Relocation Components'!L74*(1+$D$2)^($B74-$B$6)</f>
        <v>591429730.57341254</v>
      </c>
      <c r="M74" s="21">
        <f>'Relocation Components'!M74*(1+$D$2)^($B74-$B$6)</f>
        <v>22062800.054343615</v>
      </c>
      <c r="N74" s="21">
        <f>'Relocation Components'!N74*(1+$D$2)^($B74-$B$6)</f>
        <v>8095514.4411884109</v>
      </c>
      <c r="O74" s="21">
        <f>'Relocation Components'!O74*(1+$D$2)^($B74-$B$6)</f>
        <v>1325146966.272722</v>
      </c>
      <c r="P74" s="21">
        <f>'Relocation Components'!P74*(1+$D$2)^($B74-$B$6)</f>
        <v>18967529.701120079</v>
      </c>
      <c r="Q74" s="21">
        <f>'Relocation Components'!Q74*(1+$D$2)^($B74-$B$6)</f>
        <v>7874829.0598249389</v>
      </c>
      <c r="R74" s="21">
        <f>'Relocation Components'!R74*(1+$D$2)^($B74-$B$6)</f>
        <v>75305013.14604041</v>
      </c>
      <c r="S74" s="21">
        <f>'Relocation Components'!S74*(1+$D$2)^($B74-$B$6)</f>
        <v>9242144.2236651126</v>
      </c>
      <c r="T74" s="21">
        <f>'Relocation Components'!T74*(1+$D$2)^($B74-$B$6)</f>
        <v>5078759.5919077126</v>
      </c>
      <c r="U74" s="21">
        <f t="shared" si="27"/>
        <v>9810936501.2429352</v>
      </c>
      <c r="V74" s="21">
        <f>'Relocation Components'!V74*(1+$A74)^($B74-$B$6)</f>
        <v>16491180508.64506</v>
      </c>
      <c r="W74" s="21">
        <f>'Relocation Components'!W74*(1+$A74)^($B74-$B$6)</f>
        <v>5249722047.818409</v>
      </c>
      <c r="X74" s="21">
        <f>'Relocation Components'!X74*(1+$A74)^($B74-$B$6)</f>
        <v>0</v>
      </c>
      <c r="Y74" s="21">
        <f>'Relocation Components'!Y74*(1+$A74)^($B74-$B$6)</f>
        <v>18406652520.425758</v>
      </c>
      <c r="Z74" s="21">
        <f>'Relocation Components'!Z74*(1+$A74)^($B74-$B$6)</f>
        <v>5342478637.3580475</v>
      </c>
      <c r="AA74" s="21">
        <f>'Relocation Components'!AA74*(1+$A74)^($B74-$B$6)</f>
        <v>0</v>
      </c>
      <c r="AB74" s="21">
        <f>'Relocation Components'!AB74*(1+$A74)^($B74-$B$6)</f>
        <v>43156915923.081268</v>
      </c>
      <c r="AC74" s="21">
        <f>'Relocation Components'!AC74*(1+$A74)^($B74-$B$6)</f>
        <v>8898005616.5354099</v>
      </c>
      <c r="AD74" s="21">
        <f>'Relocation Components'!AD74*(1+$A74)^($B74-$B$6)</f>
        <v>0</v>
      </c>
      <c r="AE74" s="21">
        <f>'Relocation Components'!AE74*(1+$A74)^($B74-$B$6)</f>
        <v>445435469.75050849</v>
      </c>
      <c r="AF74" s="21">
        <f>'Relocation Components'!AF74*(1+$A74)^($B74-$B$6)</f>
        <v>153722030.68725625</v>
      </c>
      <c r="AG74" s="21">
        <f>'Relocation Components'!AG74*(1+$A74)^($B74-$B$6)</f>
        <v>0</v>
      </c>
      <c r="AH74" s="21">
        <f>'Relocation Components'!AH74*(1+$A74)^($B74-$B$6)</f>
        <v>460755551.69189572</v>
      </c>
      <c r="AI74" s="21">
        <f>'Relocation Components'!AI74*(1+$A74)^($B74-$B$6)</f>
        <v>165433426.63956937</v>
      </c>
      <c r="AJ74" s="21">
        <f>'Relocation Components'!AJ74*(1+$A74)^($B74-$B$6)</f>
        <v>0</v>
      </c>
      <c r="AK74" s="21">
        <f>'Relocation Components'!AK74*(1+$A74)^($B74-$B$6)</f>
        <v>90290443.117408782</v>
      </c>
      <c r="AL74" s="21">
        <f>'Relocation Components'!AL74*(1+$A74)^($B74-$B$6)</f>
        <v>25449051.111304384</v>
      </c>
      <c r="AM74" s="21">
        <f>'Relocation Components'!AM74*(1+$A74)^($B74-$B$6)</f>
        <v>0</v>
      </c>
      <c r="AN74" s="21">
        <f t="shared" si="28"/>
        <v>98886041226.861908</v>
      </c>
      <c r="AO74" s="21">
        <f>'Relocation Components'!AO74*(1+$A74)^($B74-$B$6)</f>
        <v>7421031228.8902769</v>
      </c>
      <c r="AP74" s="21">
        <f>'Relocation Components'!AP74*(1+$A74)^($B74-$B$6)</f>
        <v>2362374921.5182838</v>
      </c>
      <c r="AQ74" s="21">
        <f>'Relocation Components'!AQ74*(1+$A74)^($B74-$B$6)</f>
        <v>0</v>
      </c>
      <c r="AR74" s="21">
        <f>'Relocation Components'!AR74*(1+$A74)^($B74-$B$6)</f>
        <v>8282993634.1915913</v>
      </c>
      <c r="AS74" s="21">
        <f>'Relocation Components'!AS74*(1+$A74)^($B74-$B$6)</f>
        <v>2404115386.8111215</v>
      </c>
      <c r="AT74" s="21">
        <f>'Relocation Components'!AT74*(1+$A74)^($B74-$B$6)</f>
        <v>0</v>
      </c>
      <c r="AU74" s="21">
        <f>'Relocation Components'!AU74*(1+$A74)^($B74-$B$6)</f>
        <v>19420612165.38657</v>
      </c>
      <c r="AV74" s="21">
        <f>'Relocation Components'!AV74*(1+$A74)^($B74-$B$6)</f>
        <v>4004102527.4409351</v>
      </c>
      <c r="AW74" s="21">
        <f>'Relocation Components'!AW74*(1+$A74)^($B74-$B$6)</f>
        <v>0</v>
      </c>
      <c r="AX74" s="21">
        <f>'Relocation Components'!AX74*(1+$A74)^($B74-$B$6)</f>
        <v>200445961.38772881</v>
      </c>
      <c r="AY74" s="21">
        <f>'Relocation Components'!AY74*(1+$A74)^($B74-$B$6)</f>
        <v>69174913.809265316</v>
      </c>
      <c r="AZ74" s="21">
        <f>'Relocation Components'!AZ74*(1+$A74)^($B74-$B$6)</f>
        <v>0</v>
      </c>
      <c r="BA74" s="21">
        <f>'Relocation Components'!BA74*(1+$A74)^($B74-$B$6)</f>
        <v>207339998.26135308</v>
      </c>
      <c r="BB74" s="21">
        <f>'Relocation Components'!BB74*(1+$A74)^($B74-$B$6)</f>
        <v>74445041.987806216</v>
      </c>
      <c r="BC74" s="21">
        <f>'Relocation Components'!BC74*(1+$A74)^($B74-$B$6)</f>
        <v>0</v>
      </c>
      <c r="BD74" s="21">
        <f>'Relocation Components'!BD74*(1+$A74)^($B74-$B$6)</f>
        <v>40630699.402833953</v>
      </c>
      <c r="BE74" s="21">
        <f>'Relocation Components'!BE74*(1+$A74)^($B74-$B$6)</f>
        <v>11452073.000086974</v>
      </c>
      <c r="BF74" s="21">
        <f>'Relocation Components'!BF74*(1+$A74)^($B74-$B$6)</f>
        <v>0</v>
      </c>
      <c r="BG74" s="21">
        <f t="shared" si="29"/>
        <v>44498718552.087845</v>
      </c>
      <c r="BI74" s="16">
        <f t="shared" si="30"/>
        <v>24506086506.52087</v>
      </c>
      <c r="BJ74" s="16">
        <f t="shared" si="31"/>
        <v>7704920373.4489632</v>
      </c>
      <c r="BK74" s="16">
        <f t="shared" si="32"/>
        <v>19437552.475848261</v>
      </c>
      <c r="BL74" s="16">
        <f t="shared" si="33"/>
        <v>32475872064.67601</v>
      </c>
      <c r="BM74" s="16">
        <f t="shared" si="34"/>
        <v>7928247811.249403</v>
      </c>
      <c r="BN74" s="16">
        <f t="shared" si="35"/>
        <v>37368346.697561294</v>
      </c>
      <c r="BO74" s="16">
        <f t="shared" si="36"/>
        <v>63523406748.558182</v>
      </c>
      <c r="BP74" s="16">
        <f t="shared" si="37"/>
        <v>12967586408.037035</v>
      </c>
      <c r="BQ74" s="16">
        <f t="shared" si="38"/>
        <v>24992520.617559522</v>
      </c>
      <c r="BR74" s="16">
        <f t="shared" si="39"/>
        <v>1237311161.7116499</v>
      </c>
      <c r="BS74" s="16">
        <f t="shared" si="40"/>
        <v>244959744.55086517</v>
      </c>
      <c r="BT74" s="16">
        <f t="shared" si="41"/>
        <v>8095514.4411884109</v>
      </c>
      <c r="BU74" s="16">
        <f t="shared" si="42"/>
        <v>1993242516.2259707</v>
      </c>
      <c r="BV74" s="16">
        <f t="shared" si="43"/>
        <v>258845998.32849568</v>
      </c>
      <c r="BW74" s="16">
        <f t="shared" si="44"/>
        <v>7874829.0598249389</v>
      </c>
      <c r="BX74" s="16">
        <f t="shared" si="45"/>
        <v>206226155.66628313</v>
      </c>
      <c r="BY74" s="16">
        <f t="shared" si="46"/>
        <v>46143268.335056469</v>
      </c>
      <c r="BZ74" s="16">
        <f t="shared" si="47"/>
        <v>5078759.5919077126</v>
      </c>
    </row>
    <row r="75" spans="1:78">
      <c r="A75">
        <f t="shared" si="26"/>
        <v>0.02</v>
      </c>
      <c r="B75" s="18">
        <f t="shared" si="48"/>
        <v>2089</v>
      </c>
      <c r="C75" s="21">
        <f>'Relocation Components'!C75*(1+$D$2)^($B75-$B$6)</f>
        <v>620541505.0664984</v>
      </c>
      <c r="D75" s="21">
        <f>'Relocation Components'!D75*(1+$D$2)^($B75-$B$6)</f>
        <v>96986699.094390973</v>
      </c>
      <c r="E75" s="21">
        <f>'Relocation Components'!E75*(1+$D$2)^($B75-$B$6)</f>
        <v>20309845.75738024</v>
      </c>
      <c r="F75" s="21">
        <f>'Relocation Components'!F75*(1+$D$2)^($B75-$B$6)</f>
        <v>6046113261.1792831</v>
      </c>
      <c r="G75" s="21">
        <f>'Relocation Components'!G75*(1+$D$2)^($B75-$B$6)</f>
        <v>189803645.5656088</v>
      </c>
      <c r="H75" s="21">
        <f>'Relocation Components'!H75*(1+$D$2)^($B75-$B$6)</f>
        <v>39045553.768859886</v>
      </c>
      <c r="I75" s="21">
        <f>'Relocation Components'!I75*(1+$D$2)^($B75-$B$6)</f>
        <v>988297866.32551622</v>
      </c>
      <c r="J75" s="21">
        <f>'Relocation Components'!J75*(1+$D$2)^($B75-$B$6)</f>
        <v>68417720.675059229</v>
      </c>
      <c r="K75" s="21">
        <f>'Relocation Components'!K75*(1+$D$2)^($B75-$B$6)</f>
        <v>26114356.951864</v>
      </c>
      <c r="L75" s="21">
        <f>'Relocation Components'!L75*(1+$D$2)^($B75-$B$6)</f>
        <v>617947567.84498751</v>
      </c>
      <c r="M75" s="21">
        <f>'Relocation Components'!M75*(1+$D$2)^($B75-$B$6)</f>
        <v>23053411.20315668</v>
      </c>
      <c r="N75" s="21">
        <f>'Relocation Components'!N75*(1+$D$2)^($B75-$B$6)</f>
        <v>8458967.5602925494</v>
      </c>
      <c r="O75" s="21">
        <f>'Relocation Components'!O75*(1+$D$2)^($B75-$B$6)</f>
        <v>1384859247.2515578</v>
      </c>
      <c r="P75" s="21">
        <f>'Relocation Components'!P75*(1+$D$2)^($B75-$B$6)</f>
        <v>19819212.128706209</v>
      </c>
      <c r="Q75" s="21">
        <f>'Relocation Components'!Q75*(1+$D$2)^($B75-$B$6)</f>
        <v>8228337.4529136373</v>
      </c>
      <c r="R75" s="21">
        <f>'Relocation Components'!R75*(1+$D$2)^($B75-$B$6)</f>
        <v>78658439.512700021</v>
      </c>
      <c r="S75" s="21">
        <f>'Relocation Components'!S75*(1+$D$2)^($B75-$B$6)</f>
        <v>9656432.5180151146</v>
      </c>
      <c r="T75" s="21">
        <f>'Relocation Components'!T75*(1+$D$2)^($B75-$B$6)</f>
        <v>5306698.5042530829</v>
      </c>
      <c r="U75" s="21">
        <f t="shared" si="27"/>
        <v>10251618768.361044</v>
      </c>
      <c r="V75" s="21">
        <f>'Relocation Components'!V75*(1+$A75)^($B75-$B$6)</f>
        <v>17469179306.361801</v>
      </c>
      <c r="W75" s="21">
        <f>'Relocation Components'!W75*(1+$A75)^($B75-$B$6)</f>
        <v>5560722895.4827948</v>
      </c>
      <c r="X75" s="21">
        <f>'Relocation Components'!X75*(1+$A75)^($B75-$B$6)</f>
        <v>0</v>
      </c>
      <c r="Y75" s="21">
        <f>'Relocation Components'!Y75*(1+$A75)^($B75-$B$6)</f>
        <v>19458643289.329414</v>
      </c>
      <c r="Z75" s="21">
        <f>'Relocation Components'!Z75*(1+$A75)^($B75-$B$6)</f>
        <v>5647545488.9906425</v>
      </c>
      <c r="AA75" s="21">
        <f>'Relocation Components'!AA75*(1+$A75)^($B75-$B$6)</f>
        <v>0</v>
      </c>
      <c r="AB75" s="21">
        <f>'Relocation Components'!AB75*(1+$A75)^($B75-$B$6)</f>
        <v>45709895522.068199</v>
      </c>
      <c r="AC75" s="21">
        <f>'Relocation Components'!AC75*(1+$A75)^($B75-$B$6)</f>
        <v>9424786414.2595787</v>
      </c>
      <c r="AD75" s="21">
        <f>'Relocation Components'!AD75*(1+$A75)^($B75-$B$6)</f>
        <v>0</v>
      </c>
      <c r="AE75" s="21">
        <f>'Relocation Components'!AE75*(1+$A75)^($B75-$B$6)</f>
        <v>454569833.45476127</v>
      </c>
      <c r="AF75" s="21">
        <f>'Relocation Components'!AF75*(1+$A75)^($B75-$B$6)</f>
        <v>156883771.13729557</v>
      </c>
      <c r="AG75" s="21">
        <f>'Relocation Components'!AG75*(1+$A75)^($B75-$B$6)</f>
        <v>0</v>
      </c>
      <c r="AH75" s="21">
        <f>'Relocation Components'!AH75*(1+$A75)^($B75-$B$6)</f>
        <v>470469504.33602673</v>
      </c>
      <c r="AI75" s="21">
        <f>'Relocation Components'!AI75*(1+$A75)^($B75-$B$6)</f>
        <v>168895543.7723411</v>
      </c>
      <c r="AJ75" s="21">
        <f>'Relocation Components'!AJ75*(1+$A75)^($B75-$B$6)</f>
        <v>0</v>
      </c>
      <c r="AK75" s="21">
        <f>'Relocation Components'!AK75*(1+$A75)^($B75-$B$6)</f>
        <v>92531634.848319724</v>
      </c>
      <c r="AL75" s="21">
        <f>'Relocation Components'!AL75*(1+$A75)^($B75-$B$6)</f>
        <v>26088107.52137183</v>
      </c>
      <c r="AM75" s="21">
        <f>'Relocation Components'!AM75*(1+$A75)^($B75-$B$6)</f>
        <v>0</v>
      </c>
      <c r="AN75" s="21">
        <f t="shared" si="28"/>
        <v>104640211311.56255</v>
      </c>
      <c r="AO75" s="21">
        <f>'Relocation Components'!AO75*(1+$A75)^($B75-$B$6)</f>
        <v>7861130687.8628101</v>
      </c>
      <c r="AP75" s="21">
        <f>'Relocation Components'!AP75*(1+$A75)^($B75-$B$6)</f>
        <v>2502325302.9672575</v>
      </c>
      <c r="AQ75" s="21">
        <f>'Relocation Components'!AQ75*(1+$A75)^($B75-$B$6)</f>
        <v>0</v>
      </c>
      <c r="AR75" s="21">
        <f>'Relocation Components'!AR75*(1+$A75)^($B75-$B$6)</f>
        <v>8756389480.1982365</v>
      </c>
      <c r="AS75" s="21">
        <f>'Relocation Components'!AS75*(1+$A75)^($B75-$B$6)</f>
        <v>2541395470.0457892</v>
      </c>
      <c r="AT75" s="21">
        <f>'Relocation Components'!AT75*(1+$A75)^($B75-$B$6)</f>
        <v>0</v>
      </c>
      <c r="AU75" s="21">
        <f>'Relocation Components'!AU75*(1+$A75)^($B75-$B$6)</f>
        <v>20569452984.930691</v>
      </c>
      <c r="AV75" s="21">
        <f>'Relocation Components'!AV75*(1+$A75)^($B75-$B$6)</f>
        <v>4241153886.4168105</v>
      </c>
      <c r="AW75" s="21">
        <f>'Relocation Components'!AW75*(1+$A75)^($B75-$B$6)</f>
        <v>0</v>
      </c>
      <c r="AX75" s="21">
        <f>'Relocation Components'!AX75*(1+$A75)^($B75-$B$6)</f>
        <v>204556425.05464259</v>
      </c>
      <c r="AY75" s="21">
        <f>'Relocation Components'!AY75*(1+$A75)^($B75-$B$6)</f>
        <v>70597697.011783004</v>
      </c>
      <c r="AZ75" s="21">
        <f>'Relocation Components'!AZ75*(1+$A75)^($B75-$B$6)</f>
        <v>0</v>
      </c>
      <c r="BA75" s="21">
        <f>'Relocation Components'!BA75*(1+$A75)^($B75-$B$6)</f>
        <v>211711276.95121202</v>
      </c>
      <c r="BB75" s="21">
        <f>'Relocation Components'!BB75*(1+$A75)^($B75-$B$6)</f>
        <v>76002994.697553501</v>
      </c>
      <c r="BC75" s="21">
        <f>'Relocation Components'!BC75*(1+$A75)^($B75-$B$6)</f>
        <v>0</v>
      </c>
      <c r="BD75" s="21">
        <f>'Relocation Components'!BD75*(1+$A75)^($B75-$B$6)</f>
        <v>41639235.681743875</v>
      </c>
      <c r="BE75" s="21">
        <f>'Relocation Components'!BE75*(1+$A75)^($B75-$B$6)</f>
        <v>11739648.384617325</v>
      </c>
      <c r="BF75" s="21">
        <f>'Relocation Components'!BF75*(1+$A75)^($B75-$B$6)</f>
        <v>0</v>
      </c>
      <c r="BG75" s="21">
        <f t="shared" si="29"/>
        <v>47088095090.203148</v>
      </c>
      <c r="BI75" s="16">
        <f t="shared" si="30"/>
        <v>25950851499.291107</v>
      </c>
      <c r="BJ75" s="16">
        <f t="shared" si="31"/>
        <v>8160034897.5444431</v>
      </c>
      <c r="BK75" s="16">
        <f t="shared" si="32"/>
        <v>20309845.75738024</v>
      </c>
      <c r="BL75" s="16">
        <f t="shared" si="33"/>
        <v>34261146030.706932</v>
      </c>
      <c r="BM75" s="16">
        <f t="shared" si="34"/>
        <v>8378744604.6020412</v>
      </c>
      <c r="BN75" s="16">
        <f t="shared" si="35"/>
        <v>39045553.768859886</v>
      </c>
      <c r="BO75" s="16">
        <f t="shared" si="36"/>
        <v>67267646373.324402</v>
      </c>
      <c r="BP75" s="16">
        <f t="shared" si="37"/>
        <v>13734358021.351448</v>
      </c>
      <c r="BQ75" s="16">
        <f t="shared" si="38"/>
        <v>26114356.951864</v>
      </c>
      <c r="BR75" s="16">
        <f t="shared" si="39"/>
        <v>1277073826.3543913</v>
      </c>
      <c r="BS75" s="16">
        <f t="shared" si="40"/>
        <v>250534879.35223526</v>
      </c>
      <c r="BT75" s="16">
        <f t="shared" si="41"/>
        <v>8458967.5602925494</v>
      </c>
      <c r="BU75" s="16">
        <f t="shared" si="42"/>
        <v>2067040028.5387964</v>
      </c>
      <c r="BV75" s="16">
        <f t="shared" si="43"/>
        <v>264717750.5986008</v>
      </c>
      <c r="BW75" s="16">
        <f t="shared" si="44"/>
        <v>8228337.4529136373</v>
      </c>
      <c r="BX75" s="16">
        <f t="shared" si="45"/>
        <v>212829310.04276362</v>
      </c>
      <c r="BY75" s="16">
        <f t="shared" si="46"/>
        <v>47484188.424004272</v>
      </c>
      <c r="BZ75" s="16">
        <f t="shared" si="47"/>
        <v>5306698.5042530829</v>
      </c>
    </row>
    <row r="76" spans="1:78">
      <c r="A76">
        <f t="shared" si="26"/>
        <v>0.02</v>
      </c>
      <c r="B76" s="18">
        <f t="shared" si="48"/>
        <v>2090</v>
      </c>
      <c r="C76" s="21">
        <f>'Relocation Components'!C76*(1+$D$2)^($B76-$B$6)</f>
        <v>648390227.83309507</v>
      </c>
      <c r="D76" s="21">
        <f>'Relocation Components'!D76*(1+$D$2)^($B76-$B$6)</f>
        <v>101334265.06444314</v>
      </c>
      <c r="E76" s="21">
        <f>'Relocation Components'!E76*(1+$D$2)^($B76-$B$6)</f>
        <v>21220774.485875811</v>
      </c>
      <c r="F76" s="21">
        <f>'Relocation Components'!F76*(1+$D$2)^($B76-$B$6)</f>
        <v>6317523782.6368179</v>
      </c>
      <c r="G76" s="21">
        <f>'Relocation Components'!G76*(1+$D$2)^($B76-$B$6)</f>
        <v>198314355.43182048</v>
      </c>
      <c r="H76" s="21">
        <f>'Relocation Components'!H76*(1+$D$2)^($B76-$B$6)</f>
        <v>40797060.680544421</v>
      </c>
      <c r="I76" s="21">
        <f>'Relocation Components'!I76*(1+$D$2)^($B76-$B$6)</f>
        <v>1032594296.5339738</v>
      </c>
      <c r="J76" s="21">
        <f>'Relocation Components'!J76*(1+$D$2)^($B76-$B$6)</f>
        <v>71487427.290713057</v>
      </c>
      <c r="K76" s="21">
        <f>'Relocation Components'!K76*(1+$D$2)^($B76-$B$6)</f>
        <v>27285895.61805502</v>
      </c>
      <c r="L76" s="21">
        <f>'Relocation Components'!L76*(1+$D$2)^($B76-$B$6)</f>
        <v>645638614.51728678</v>
      </c>
      <c r="M76" s="21">
        <f>'Relocation Components'!M76*(1+$D$2)^($B76-$B$6)</f>
        <v>24087926.466715179</v>
      </c>
      <c r="N76" s="21">
        <f>'Relocation Components'!N76*(1+$D$2)^($B76-$B$6)</f>
        <v>8838527.2052041329</v>
      </c>
      <c r="O76" s="21">
        <f>'Relocation Components'!O76*(1+$D$2)^($B76-$B$6)</f>
        <v>1447229888.912596</v>
      </c>
      <c r="P76" s="21">
        <f>'Relocation Components'!P76*(1+$D$2)^($B76-$B$6)</f>
        <v>20708643.97479815</v>
      </c>
      <c r="Q76" s="21">
        <f>'Relocation Components'!Q76*(1+$D$2)^($B76-$B$6)</f>
        <v>8597509.6126616448</v>
      </c>
      <c r="R76" s="21">
        <f>'Relocation Components'!R76*(1+$D$2)^($B76-$B$6)</f>
        <v>82158945.983160511</v>
      </c>
      <c r="S76" s="21">
        <f>'Relocation Components'!S76*(1+$D$2)^($B76-$B$6)</f>
        <v>10089044.281240949</v>
      </c>
      <c r="T76" s="21">
        <f>'Relocation Components'!T76*(1+$D$2)^($B76-$B$6)</f>
        <v>5544734.4088532217</v>
      </c>
      <c r="U76" s="21">
        <f t="shared" si="27"/>
        <v>10711841920.937855</v>
      </c>
      <c r="V76" s="21">
        <f>'Relocation Components'!V76*(1+$A76)^($B76-$B$6)</f>
        <v>18509487646.983051</v>
      </c>
      <c r="W76" s="21">
        <f>'Relocation Components'!W76*(1+$A76)^($B76-$B$6)</f>
        <v>5891516267.3458719</v>
      </c>
      <c r="X76" s="21">
        <f>'Relocation Components'!X76*(1+$A76)^($B76-$B$6)</f>
        <v>0</v>
      </c>
      <c r="Y76" s="21">
        <f>'Relocation Components'!Y76*(1+$A76)^($B76-$B$6)</f>
        <v>20576981249.395092</v>
      </c>
      <c r="Z76" s="21">
        <f>'Relocation Components'!Z76*(1+$A76)^($B76-$B$6)</f>
        <v>5971835536.2915592</v>
      </c>
      <c r="AA76" s="21">
        <f>'Relocation Components'!AA76*(1+$A76)^($B76-$B$6)</f>
        <v>0</v>
      </c>
      <c r="AB76" s="21">
        <f>'Relocation Components'!AB76*(1+$A76)^($B76-$B$6)</f>
        <v>48425274422.06855</v>
      </c>
      <c r="AC76" s="21">
        <f>'Relocation Components'!AC76*(1+$A76)^($B76-$B$6)</f>
        <v>9985103729.1625156</v>
      </c>
      <c r="AD76" s="21">
        <f>'Relocation Components'!AD76*(1+$A76)^($B76-$B$6)</f>
        <v>0</v>
      </c>
      <c r="AE76" s="21">
        <f>'Relocation Components'!AE76*(1+$A76)^($B76-$B$6)</f>
        <v>463866600.60433841</v>
      </c>
      <c r="AF76" s="21">
        <f>'Relocation Components'!AF76*(1+$A76)^($B76-$B$6)</f>
        <v>160102038.89933032</v>
      </c>
      <c r="AG76" s="21">
        <f>'Relocation Components'!AG76*(1+$A76)^($B76-$B$6)</f>
        <v>0</v>
      </c>
      <c r="AH76" s="21">
        <f>'Relocation Components'!AH76*(1+$A76)^($B76-$B$6)</f>
        <v>480361589.09404862</v>
      </c>
      <c r="AI76" s="21">
        <f>'Relocation Components'!AI76*(1+$A76)^($B76-$B$6)</f>
        <v>172420291.05750066</v>
      </c>
      <c r="AJ76" s="21">
        <f>'Relocation Components'!AJ76*(1+$A76)^($B76-$B$6)</f>
        <v>0</v>
      </c>
      <c r="AK76" s="21">
        <f>'Relocation Components'!AK76*(1+$A76)^($B76-$B$6)</f>
        <v>94826012.568441808</v>
      </c>
      <c r="AL76" s="21">
        <f>'Relocation Components'!AL76*(1+$A76)^($B76-$B$6)</f>
        <v>26742599.158556178</v>
      </c>
      <c r="AM76" s="21">
        <f>'Relocation Components'!AM76*(1+$A76)^($B76-$B$6)</f>
        <v>0</v>
      </c>
      <c r="AN76" s="21">
        <f t="shared" si="28"/>
        <v>110758517982.62886</v>
      </c>
      <c r="AO76" s="21">
        <f>'Relocation Components'!AO76*(1+$A76)^($B76-$B$6)</f>
        <v>8329269441.142374</v>
      </c>
      <c r="AP76" s="21">
        <f>'Relocation Components'!AP76*(1+$A76)^($B76-$B$6)</f>
        <v>2651182320.3056426</v>
      </c>
      <c r="AQ76" s="21">
        <f>'Relocation Components'!AQ76*(1+$A76)^($B76-$B$6)</f>
        <v>0</v>
      </c>
      <c r="AR76" s="21">
        <f>'Relocation Components'!AR76*(1+$A76)^($B76-$B$6)</f>
        <v>9259641562.2277908</v>
      </c>
      <c r="AS76" s="21">
        <f>'Relocation Components'!AS76*(1+$A76)^($B76-$B$6)</f>
        <v>2687325991.331202</v>
      </c>
      <c r="AT76" s="21">
        <f>'Relocation Components'!AT76*(1+$A76)^($B76-$B$6)</f>
        <v>0</v>
      </c>
      <c r="AU76" s="21">
        <f>'Relocation Components'!AU76*(1+$A76)^($B76-$B$6)</f>
        <v>21791373489.930847</v>
      </c>
      <c r="AV76" s="21">
        <f>'Relocation Components'!AV76*(1+$A76)^($B76-$B$6)</f>
        <v>4493296678.1231327</v>
      </c>
      <c r="AW76" s="21">
        <f>'Relocation Components'!AW76*(1+$A76)^($B76-$B$6)</f>
        <v>0</v>
      </c>
      <c r="AX76" s="21">
        <f>'Relocation Components'!AX76*(1+$A76)^($B76-$B$6)</f>
        <v>208739970.27195227</v>
      </c>
      <c r="AY76" s="21">
        <f>'Relocation Components'!AY76*(1+$A76)^($B76-$B$6)</f>
        <v>72045917.504698634</v>
      </c>
      <c r="AZ76" s="21">
        <f>'Relocation Components'!AZ76*(1+$A76)^($B76-$B$6)</f>
        <v>0</v>
      </c>
      <c r="BA76" s="21">
        <f>'Relocation Components'!BA76*(1+$A76)^($B76-$B$6)</f>
        <v>216162715.0923219</v>
      </c>
      <c r="BB76" s="21">
        <f>'Relocation Components'!BB76*(1+$A76)^($B76-$B$6)</f>
        <v>77589130.975875288</v>
      </c>
      <c r="BC76" s="21">
        <f>'Relocation Components'!BC76*(1+$A76)^($B76-$B$6)</f>
        <v>0</v>
      </c>
      <c r="BD76" s="21">
        <f>'Relocation Components'!BD76*(1+$A76)^($B76-$B$6)</f>
        <v>42671705.655798815</v>
      </c>
      <c r="BE76" s="21">
        <f>'Relocation Components'!BE76*(1+$A76)^($B76-$B$6)</f>
        <v>12034169.621350281</v>
      </c>
      <c r="BF76" s="21">
        <f>'Relocation Components'!BF76*(1+$A76)^($B76-$B$6)</f>
        <v>0</v>
      </c>
      <c r="BG76" s="21">
        <f t="shared" si="29"/>
        <v>49841333092.182991</v>
      </c>
      <c r="BI76" s="16">
        <f t="shared" si="30"/>
        <v>27487147315.958523</v>
      </c>
      <c r="BJ76" s="16">
        <f t="shared" si="31"/>
        <v>8644032852.7159576</v>
      </c>
      <c r="BK76" s="16">
        <f t="shared" si="32"/>
        <v>21220774.485875811</v>
      </c>
      <c r="BL76" s="16">
        <f t="shared" si="33"/>
        <v>36154146594.259705</v>
      </c>
      <c r="BM76" s="16">
        <f t="shared" si="34"/>
        <v>8857475883.0545807</v>
      </c>
      <c r="BN76" s="16">
        <f t="shared" si="35"/>
        <v>40797060.680544421</v>
      </c>
      <c r="BO76" s="16">
        <f t="shared" si="36"/>
        <v>71249242208.533371</v>
      </c>
      <c r="BP76" s="16">
        <f t="shared" si="37"/>
        <v>14549887834.576361</v>
      </c>
      <c r="BQ76" s="16">
        <f t="shared" si="38"/>
        <v>27285895.61805502</v>
      </c>
      <c r="BR76" s="16">
        <f t="shared" si="39"/>
        <v>1318245185.3935776</v>
      </c>
      <c r="BS76" s="16">
        <f t="shared" si="40"/>
        <v>256235882.87074414</v>
      </c>
      <c r="BT76" s="16">
        <f t="shared" si="41"/>
        <v>8838527.2052041329</v>
      </c>
      <c r="BU76" s="16">
        <f t="shared" si="42"/>
        <v>2143754193.0989666</v>
      </c>
      <c r="BV76" s="16">
        <f t="shared" si="43"/>
        <v>270718066.00817412</v>
      </c>
      <c r="BW76" s="16">
        <f t="shared" si="44"/>
        <v>8597509.6126616448</v>
      </c>
      <c r="BX76" s="16">
        <f t="shared" si="45"/>
        <v>219656664.20740116</v>
      </c>
      <c r="BY76" s="16">
        <f t="shared" si="46"/>
        <v>48865813.061147407</v>
      </c>
      <c r="BZ76" s="16">
        <f t="shared" si="47"/>
        <v>5544734.4088532217</v>
      </c>
    </row>
    <row r="77" spans="1:78">
      <c r="A77">
        <f t="shared" ref="A77:A116" si="49">0.02</f>
        <v>0.02</v>
      </c>
      <c r="B77" s="18">
        <f t="shared" si="48"/>
        <v>2091</v>
      </c>
      <c r="C77" s="21">
        <f>'Relocation Components'!C77*(1+$D$2)^($B77-$B$6)</f>
        <v>677485824.87783909</v>
      </c>
      <c r="D77" s="21">
        <f>'Relocation Components'!D77*(1+$D$2)^($B77-$B$6)</f>
        <v>105886232.54891166</v>
      </c>
      <c r="E77" s="21">
        <f>'Relocation Components'!E77*(1+$D$2)^($B77-$B$6)</f>
        <v>22173265.571834188</v>
      </c>
      <c r="F77" s="21">
        <f>'Relocation Components'!F77*(1+$D$2)^($B77-$B$6)</f>
        <v>6600960073.0871611</v>
      </c>
      <c r="G77" s="21">
        <f>'Relocation Components'!G77*(1+$D$2)^($B77-$B$6)</f>
        <v>207219776.21837464</v>
      </c>
      <c r="H77" s="21">
        <f>'Relocation Components'!H77*(1+$D$2)^($B77-$B$6)</f>
        <v>42628408.325921685</v>
      </c>
      <c r="I77" s="21">
        <f>'Relocation Components'!I77*(1+$D$2)^($B77-$B$6)</f>
        <v>1078966459.5814452</v>
      </c>
      <c r="J77" s="21">
        <f>'Relocation Components'!J77*(1+$D$2)^($B77-$B$6)</f>
        <v>74696983.015063822</v>
      </c>
      <c r="K77" s="21">
        <f>'Relocation Components'!K77*(1+$D$2)^($B77-$B$6)</f>
        <v>28510623.084802415</v>
      </c>
      <c r="L77" s="21">
        <f>'Relocation Components'!L77*(1+$D$2)^($B77-$B$6)</f>
        <v>674706926.40565538</v>
      </c>
      <c r="M77" s="21">
        <f>'Relocation Components'!M77*(1+$D$2)^($B77-$B$6)</f>
        <v>25168259.728621654</v>
      </c>
      <c r="N77" s="21">
        <f>'Relocation Components'!N77*(1+$D$2)^($B77-$B$6)</f>
        <v>9235242.2853235919</v>
      </c>
      <c r="O77" s="21">
        <f>'Relocation Components'!O77*(1+$D$2)^($B77-$B$6)</f>
        <v>1511950979.7547488</v>
      </c>
      <c r="P77" s="21">
        <f>'Relocation Components'!P77*(1+$D$2)^($B77-$B$6)</f>
        <v>21639163.121183246</v>
      </c>
      <c r="Q77" s="21">
        <f>'Relocation Components'!Q77*(1+$D$2)^($B77-$B$6)</f>
        <v>8983435.0892342106</v>
      </c>
      <c r="R77" s="21">
        <f>'Relocation Components'!R77*(1+$D$2)^($B77-$B$6)</f>
        <v>85850693.358588055</v>
      </c>
      <c r="S77" s="21">
        <f>'Relocation Components'!S77*(1+$D$2)^($B77-$B$6)</f>
        <v>10542423.650613358</v>
      </c>
      <c r="T77" s="21">
        <f>'Relocation Components'!T77*(1+$D$2)^($B77-$B$6)</f>
        <v>5793625.6462265551</v>
      </c>
      <c r="U77" s="21">
        <f t="shared" si="27"/>
        <v>11192398395.351549</v>
      </c>
      <c r="V77" s="21">
        <f>'Relocation Components'!V77*(1+$A77)^($B77-$B$6)</f>
        <v>19616126839.920559</v>
      </c>
      <c r="W77" s="21">
        <f>'Relocation Components'!W77*(1+$A77)^($B77-$B$6)</f>
        <v>6244092077.1165295</v>
      </c>
      <c r="X77" s="21">
        <f>'Relocation Components'!X77*(1+$A77)^($B77-$B$6)</f>
        <v>0</v>
      </c>
      <c r="Y77" s="21">
        <f>'Relocation Components'!Y77*(1+$A77)^($B77-$B$6)</f>
        <v>21765938207.711224</v>
      </c>
      <c r="Z77" s="21">
        <f>'Relocation Components'!Z77*(1+$A77)^($B77-$B$6)</f>
        <v>6317138463.2158327</v>
      </c>
      <c r="AA77" s="21">
        <f>'Relocation Components'!AA77*(1+$A77)^($B77-$B$6)</f>
        <v>0</v>
      </c>
      <c r="AB77" s="21">
        <f>'Relocation Components'!AB77*(1+$A77)^($B77-$B$6)</f>
        <v>51319080784.164894</v>
      </c>
      <c r="AC77" s="21">
        <f>'Relocation Components'!AC77*(1+$A77)^($B77-$B$6)</f>
        <v>10581677707.548109</v>
      </c>
      <c r="AD77" s="21">
        <f>'Relocation Components'!AD77*(1+$A77)^($B77-$B$6)</f>
        <v>0</v>
      </c>
      <c r="AE77" s="21">
        <f>'Relocation Components'!AE77*(1+$A77)^($B77-$B$6)</f>
        <v>473435496.9903084</v>
      </c>
      <c r="AF77" s="21">
        <f>'Relocation Components'!AF77*(1+$A77)^($B77-$B$6)</f>
        <v>163377661.29978547</v>
      </c>
      <c r="AG77" s="21">
        <f>'Relocation Components'!AG77*(1+$A77)^($B77-$B$6)</f>
        <v>0</v>
      </c>
      <c r="AH77" s="21">
        <f>'Relocation Components'!AH77*(1+$A77)^($B77-$B$6)</f>
        <v>490296876.68177277</v>
      </c>
      <c r="AI77" s="21">
        <f>'Relocation Components'!AI77*(1+$A77)^($B77-$B$6)</f>
        <v>176022359.88227144</v>
      </c>
      <c r="AJ77" s="21">
        <f>'Relocation Components'!AJ77*(1+$A77)^($B77-$B$6)</f>
        <v>0</v>
      </c>
      <c r="AK77" s="21">
        <f>'Relocation Components'!AK77*(1+$A77)^($B77-$B$6)</f>
        <v>97217494.458095148</v>
      </c>
      <c r="AL77" s="21">
        <f>'Relocation Components'!AL77*(1+$A77)^($B77-$B$6)</f>
        <v>27417132.967710484</v>
      </c>
      <c r="AM77" s="21">
        <f>'Relocation Components'!AM77*(1+$A77)^($B77-$B$6)</f>
        <v>0</v>
      </c>
      <c r="AN77" s="21">
        <f t="shared" si="28"/>
        <v>117271821101.95711</v>
      </c>
      <c r="AO77" s="21">
        <f>'Relocation Components'!AO77*(1+$A77)^($B77-$B$6)</f>
        <v>8827257077.9642525</v>
      </c>
      <c r="AP77" s="21">
        <f>'Relocation Components'!AP77*(1+$A77)^($B77-$B$6)</f>
        <v>2809841434.7024384</v>
      </c>
      <c r="AQ77" s="21">
        <f>'Relocation Components'!AQ77*(1+$A77)^($B77-$B$6)</f>
        <v>0</v>
      </c>
      <c r="AR77" s="21">
        <f>'Relocation Components'!AR77*(1+$A77)^($B77-$B$6)</f>
        <v>9794672193.4700508</v>
      </c>
      <c r="AS77" s="21">
        <f>'Relocation Components'!AS77*(1+$A77)^($B77-$B$6)</f>
        <v>2842712308.4471245</v>
      </c>
      <c r="AT77" s="21">
        <f>'Relocation Components'!AT77*(1+$A77)^($B77-$B$6)</f>
        <v>0</v>
      </c>
      <c r="AU77" s="21">
        <f>'Relocation Components'!AU77*(1+$A77)^($B77-$B$6)</f>
        <v>23093586352.874203</v>
      </c>
      <c r="AV77" s="21">
        <f>'Relocation Components'!AV77*(1+$A77)^($B77-$B$6)</f>
        <v>4761754968.3966494</v>
      </c>
      <c r="AW77" s="21">
        <f>'Relocation Components'!AW77*(1+$A77)^($B77-$B$6)</f>
        <v>0</v>
      </c>
      <c r="AX77" s="21">
        <f>'Relocation Components'!AX77*(1+$A77)^($B77-$B$6)</f>
        <v>213045973.64563879</v>
      </c>
      <c r="AY77" s="21">
        <f>'Relocation Components'!AY77*(1+$A77)^($B77-$B$6)</f>
        <v>73519947.584903464</v>
      </c>
      <c r="AZ77" s="21">
        <f>'Relocation Components'!AZ77*(1+$A77)^($B77-$B$6)</f>
        <v>0</v>
      </c>
      <c r="BA77" s="21">
        <f>'Relocation Components'!BA77*(1+$A77)^($B77-$B$6)</f>
        <v>220633594.50679776</v>
      </c>
      <c r="BB77" s="21">
        <f>'Relocation Components'!BB77*(1+$A77)^($B77-$B$6)</f>
        <v>79210061.94702214</v>
      </c>
      <c r="BC77" s="21">
        <f>'Relocation Components'!BC77*(1+$A77)^($B77-$B$6)</f>
        <v>0</v>
      </c>
      <c r="BD77" s="21">
        <f>'Relocation Components'!BD77*(1+$A77)^($B77-$B$6)</f>
        <v>43747872.506142817</v>
      </c>
      <c r="BE77" s="21">
        <f>'Relocation Components'!BE77*(1+$A77)^($B77-$B$6)</f>
        <v>12337709.835469719</v>
      </c>
      <c r="BF77" s="21">
        <f>'Relocation Components'!BF77*(1+$A77)^($B77-$B$6)</f>
        <v>0</v>
      </c>
      <c r="BG77" s="21">
        <f t="shared" si="29"/>
        <v>52772319495.880692</v>
      </c>
      <c r="BI77" s="16">
        <f t="shared" si="30"/>
        <v>29120869742.76265</v>
      </c>
      <c r="BJ77" s="16">
        <f t="shared" si="31"/>
        <v>9159819744.3678799</v>
      </c>
      <c r="BK77" s="16">
        <f t="shared" si="32"/>
        <v>22173265.571834188</v>
      </c>
      <c r="BL77" s="16">
        <f t="shared" si="33"/>
        <v>38161570474.268433</v>
      </c>
      <c r="BM77" s="16">
        <f t="shared" si="34"/>
        <v>9367070547.8813305</v>
      </c>
      <c r="BN77" s="16">
        <f t="shared" si="35"/>
        <v>42628408.325921685</v>
      </c>
      <c r="BO77" s="16">
        <f t="shared" si="36"/>
        <v>75491633596.620544</v>
      </c>
      <c r="BP77" s="16">
        <f t="shared" si="37"/>
        <v>15418129658.959824</v>
      </c>
      <c r="BQ77" s="16">
        <f t="shared" si="38"/>
        <v>28510623.084802415</v>
      </c>
      <c r="BR77" s="16">
        <f t="shared" si="39"/>
        <v>1361188397.0416026</v>
      </c>
      <c r="BS77" s="16">
        <f t="shared" si="40"/>
        <v>262065868.61331058</v>
      </c>
      <c r="BT77" s="16">
        <f t="shared" si="41"/>
        <v>9235242.2853235919</v>
      </c>
      <c r="BU77" s="16">
        <f t="shared" si="42"/>
        <v>2222881450.9433193</v>
      </c>
      <c r="BV77" s="16">
        <f t="shared" si="43"/>
        <v>276871584.95047683</v>
      </c>
      <c r="BW77" s="16">
        <f t="shared" si="44"/>
        <v>8983435.0892342106</v>
      </c>
      <c r="BX77" s="16">
        <f t="shared" si="45"/>
        <v>226816060.32282603</v>
      </c>
      <c r="BY77" s="16">
        <f t="shared" si="46"/>
        <v>50297266.453793563</v>
      </c>
      <c r="BZ77" s="16">
        <f t="shared" si="47"/>
        <v>5793625.6462265551</v>
      </c>
    </row>
    <row r="78" spans="1:78">
      <c r="A78">
        <f t="shared" si="49"/>
        <v>0.02</v>
      </c>
      <c r="B78" s="18">
        <f t="shared" si="48"/>
        <v>2092</v>
      </c>
      <c r="C78" s="21">
        <f>'Relocation Components'!C78*(1+$D$2)^($B78-$B$6)</f>
        <v>707870006.05747461</v>
      </c>
      <c r="D78" s="21">
        <f>'Relocation Components'!D78*(1+$D$2)^($B78-$B$6)</f>
        <v>110640061.11916593</v>
      </c>
      <c r="E78" s="21">
        <f>'Relocation Components'!E78*(1+$D$2)^($B78-$B$6)</f>
        <v>23167953.830173712</v>
      </c>
      <c r="F78" s="21">
        <f>'Relocation Components'!F78*(1+$D$2)^($B78-$B$6)</f>
        <v>6896946183.1259441</v>
      </c>
      <c r="G78" s="21">
        <f>'Relocation Components'!G78*(1+$D$2)^($B78-$B$6)</f>
        <v>216519953.19500464</v>
      </c>
      <c r="H78" s="21">
        <f>'Relocation Components'!H78*(1+$D$2)^($B78-$B$6)</f>
        <v>44540898.084135309</v>
      </c>
      <c r="I78" s="21">
        <f>'Relocation Components'!I78*(1+$D$2)^($B78-$B$6)</f>
        <v>1127394353.1923287</v>
      </c>
      <c r="J78" s="21">
        <f>'Relocation Components'!J78*(1+$D$2)^($B78-$B$6)</f>
        <v>78048775.743622854</v>
      </c>
      <c r="K78" s="21">
        <f>'Relocation Components'!K78*(1+$D$2)^($B78-$B$6)</f>
        <v>29789608.559179414</v>
      </c>
      <c r="L78" s="21">
        <f>'Relocation Components'!L78*(1+$D$2)^($B78-$B$6)</f>
        <v>705067972.94656765</v>
      </c>
      <c r="M78" s="21">
        <f>'Relocation Components'!M78*(1+$D$2)^($B78-$B$6)</f>
        <v>26296406.500551987</v>
      </c>
      <c r="N78" s="21">
        <f>'Relocation Components'!N78*(1+$D$2)^($B78-$B$6)</f>
        <v>9649532.5554419849</v>
      </c>
      <c r="O78" s="21">
        <f>'Relocation Components'!O78*(1+$D$2)^($B78-$B$6)</f>
        <v>1579526104.9588354</v>
      </c>
      <c r="P78" s="21">
        <f>'Relocation Components'!P78*(1+$D$2)^($B78-$B$6)</f>
        <v>22610962.572269853</v>
      </c>
      <c r="Q78" s="21">
        <f>'Relocation Components'!Q78*(1+$D$2)^($B78-$B$6)</f>
        <v>9386459.3394323755</v>
      </c>
      <c r="R78" s="21">
        <f>'Relocation Components'!R78*(1+$D$2)^($B78-$B$6)</f>
        <v>89706218.106600448</v>
      </c>
      <c r="S78" s="21">
        <f>'Relocation Components'!S78*(1+$D$2)^($B78-$B$6)</f>
        <v>11015918.346219903</v>
      </c>
      <c r="T78" s="21">
        <f>'Relocation Components'!T78*(1+$D$2)^($B78-$B$6)</f>
        <v>6053544.1713150879</v>
      </c>
      <c r="U78" s="21">
        <f t="shared" si="27"/>
        <v>11694230912.404263</v>
      </c>
      <c r="V78" s="21">
        <f>'Relocation Components'!V78*(1+$A78)^($B78-$B$6)</f>
        <v>20793378532.681557</v>
      </c>
      <c r="W78" s="21">
        <f>'Relocation Components'!W78*(1+$A78)^($B78-$B$6)</f>
        <v>6619187458.2630644</v>
      </c>
      <c r="X78" s="21">
        <f>'Relocation Components'!X78*(1+$A78)^($B78-$B$6)</f>
        <v>0</v>
      </c>
      <c r="Y78" s="21">
        <f>'Relocation Components'!Y78*(1+$A78)^($B78-$B$6)</f>
        <v>23030063305.401142</v>
      </c>
      <c r="Z78" s="21">
        <f>'Relocation Components'!Z78*(1+$A78)^($B78-$B$6)</f>
        <v>6684287617.7444105</v>
      </c>
      <c r="AA78" s="21">
        <f>'Relocation Components'!AA78*(1+$A78)^($B78-$B$6)</f>
        <v>0</v>
      </c>
      <c r="AB78" s="21">
        <f>'Relocation Components'!AB78*(1+$A78)^($B78-$B$6)</f>
        <v>54397616444.686356</v>
      </c>
      <c r="AC78" s="21">
        <f>'Relocation Components'!AC78*(1+$A78)^($B78-$B$6)</f>
        <v>11216326811.864655</v>
      </c>
      <c r="AD78" s="21">
        <f>'Relocation Components'!AD78*(1+$A78)^($B78-$B$6)</f>
        <v>0</v>
      </c>
      <c r="AE78" s="21">
        <f>'Relocation Components'!AE78*(1+$A78)^($B78-$B$6)</f>
        <v>483176976.54981685</v>
      </c>
      <c r="AF78" s="21">
        <f>'Relocation Components'!AF78*(1+$A78)^($B78-$B$6)</f>
        <v>166711472.76582098</v>
      </c>
      <c r="AG78" s="21">
        <f>'Relocation Components'!AG78*(1+$A78)^($B78-$B$6)</f>
        <v>0</v>
      </c>
      <c r="AH78" s="21">
        <f>'Relocation Components'!AH78*(1+$A78)^($B78-$B$6)</f>
        <v>500408653.19101739</v>
      </c>
      <c r="AI78" s="21">
        <f>'Relocation Components'!AI78*(1+$A78)^($B78-$B$6)</f>
        <v>179689630.93986699</v>
      </c>
      <c r="AJ78" s="21">
        <f>'Relocation Components'!AJ78*(1+$A78)^($B78-$B$6)</f>
        <v>0</v>
      </c>
      <c r="AK78" s="21">
        <f>'Relocation Components'!AK78*(1+$A78)^($B78-$B$6)</f>
        <v>99666909.167862222</v>
      </c>
      <c r="AL78" s="21">
        <f>'Relocation Components'!AL78*(1+$A78)^($B78-$B$6)</f>
        <v>28108010.521742541</v>
      </c>
      <c r="AM78" s="21">
        <f>'Relocation Components'!AM78*(1+$A78)^($B78-$B$6)</f>
        <v>0</v>
      </c>
      <c r="AN78" s="21">
        <f t="shared" si="28"/>
        <v>124198621823.77731</v>
      </c>
      <c r="AO78" s="21">
        <f>'Relocation Components'!AO78*(1+$A78)^($B78-$B$6)</f>
        <v>9357020339.7067013</v>
      </c>
      <c r="AP78" s="21">
        <f>'Relocation Components'!AP78*(1+$A78)^($B78-$B$6)</f>
        <v>2978634356.218379</v>
      </c>
      <c r="AQ78" s="21">
        <f>'Relocation Components'!AQ78*(1+$A78)^($B78-$B$6)</f>
        <v>0</v>
      </c>
      <c r="AR78" s="21">
        <f>'Relocation Components'!AR78*(1+$A78)^($B78-$B$6)</f>
        <v>10363528487.430513</v>
      </c>
      <c r="AS78" s="21">
        <f>'Relocation Components'!AS78*(1+$A78)^($B78-$B$6)</f>
        <v>3007929427.9849849</v>
      </c>
      <c r="AT78" s="21">
        <f>'Relocation Components'!AT78*(1+$A78)^($B78-$B$6)</f>
        <v>0</v>
      </c>
      <c r="AU78" s="21">
        <f>'Relocation Components'!AU78*(1+$A78)^($B78-$B$6)</f>
        <v>24478927400.108864</v>
      </c>
      <c r="AV78" s="21">
        <f>'Relocation Components'!AV78*(1+$A78)^($B78-$B$6)</f>
        <v>5047347065.3390951</v>
      </c>
      <c r="AW78" s="21">
        <f>'Relocation Components'!AW78*(1+$A78)^($B78-$B$6)</f>
        <v>0</v>
      </c>
      <c r="AX78" s="21">
        <f>'Relocation Components'!AX78*(1+$A78)^($B78-$B$6)</f>
        <v>217429639.44741759</v>
      </c>
      <c r="AY78" s="21">
        <f>'Relocation Components'!AY78*(1+$A78)^($B78-$B$6)</f>
        <v>75020162.744619459</v>
      </c>
      <c r="AZ78" s="21">
        <f>'Relocation Components'!AZ78*(1+$A78)^($B78-$B$6)</f>
        <v>0</v>
      </c>
      <c r="BA78" s="21">
        <f>'Relocation Components'!BA78*(1+$A78)^($B78-$B$6)</f>
        <v>225183893.93595782</v>
      </c>
      <c r="BB78" s="21">
        <f>'Relocation Components'!BB78*(1+$A78)^($B78-$B$6)</f>
        <v>80860333.92294015</v>
      </c>
      <c r="BC78" s="21">
        <f>'Relocation Components'!BC78*(1+$A78)^($B78-$B$6)</f>
        <v>0</v>
      </c>
      <c r="BD78" s="21">
        <f>'Relocation Components'!BD78*(1+$A78)^($B78-$B$6)</f>
        <v>44850109.125537999</v>
      </c>
      <c r="BE78" s="21">
        <f>'Relocation Components'!BE78*(1+$A78)^($B78-$B$6)</f>
        <v>12648604.734784145</v>
      </c>
      <c r="BF78" s="21">
        <f>'Relocation Components'!BF78*(1+$A78)^($B78-$B$6)</f>
        <v>0</v>
      </c>
      <c r="BG78" s="21">
        <f t="shared" si="29"/>
        <v>55889379820.699806</v>
      </c>
      <c r="BI78" s="16">
        <f t="shared" si="30"/>
        <v>30858268878.445736</v>
      </c>
      <c r="BJ78" s="16">
        <f t="shared" si="31"/>
        <v>9708461875.6006088</v>
      </c>
      <c r="BK78" s="16">
        <f t="shared" si="32"/>
        <v>23167953.830173712</v>
      </c>
      <c r="BL78" s="16">
        <f t="shared" si="33"/>
        <v>40290537975.957603</v>
      </c>
      <c r="BM78" s="16">
        <f t="shared" si="34"/>
        <v>9908736998.9244003</v>
      </c>
      <c r="BN78" s="16">
        <f t="shared" si="35"/>
        <v>44540898.084135309</v>
      </c>
      <c r="BO78" s="16">
        <f t="shared" si="36"/>
        <v>80003938197.987549</v>
      </c>
      <c r="BP78" s="16">
        <f t="shared" si="37"/>
        <v>16341722652.947374</v>
      </c>
      <c r="BQ78" s="16">
        <f t="shared" si="38"/>
        <v>29789608.559179414</v>
      </c>
      <c r="BR78" s="16">
        <f t="shared" si="39"/>
        <v>1405674588.9438021</v>
      </c>
      <c r="BS78" s="16">
        <f t="shared" si="40"/>
        <v>268028042.01099244</v>
      </c>
      <c r="BT78" s="16">
        <f t="shared" si="41"/>
        <v>9649532.5554419849</v>
      </c>
      <c r="BU78" s="16">
        <f t="shared" si="42"/>
        <v>2305118652.0858107</v>
      </c>
      <c r="BV78" s="16">
        <f t="shared" si="43"/>
        <v>283160927.43507701</v>
      </c>
      <c r="BW78" s="16">
        <f t="shared" si="44"/>
        <v>9386459.3394323755</v>
      </c>
      <c r="BX78" s="16">
        <f t="shared" si="45"/>
        <v>234223236.40000069</v>
      </c>
      <c r="BY78" s="16">
        <f t="shared" si="46"/>
        <v>51772533.602746591</v>
      </c>
      <c r="BZ78" s="16">
        <f t="shared" si="47"/>
        <v>6053544.1713150879</v>
      </c>
    </row>
    <row r="79" spans="1:78">
      <c r="A79">
        <f t="shared" si="49"/>
        <v>0.02</v>
      </c>
      <c r="B79" s="18">
        <f t="shared" si="48"/>
        <v>2093</v>
      </c>
      <c r="C79" s="21">
        <f>'Relocation Components'!C79*(1+$D$2)^($B79-$B$6)</f>
        <v>739598890.7928791</v>
      </c>
      <c r="D79" s="21">
        <f>'Relocation Components'!D79*(1+$D$2)^($B79-$B$6)</f>
        <v>115604556.96507333</v>
      </c>
      <c r="E79" s="21">
        <f>'Relocation Components'!E79*(1+$D$2)^($B79-$B$6)</f>
        <v>24206677.750417601</v>
      </c>
      <c r="F79" s="21">
        <f>'Relocation Components'!F79*(1+$D$2)^($B79-$B$6)</f>
        <v>7206028503.9858885</v>
      </c>
      <c r="G79" s="21">
        <f>'Relocation Components'!G79*(1+$D$2)^($B79-$B$6)</f>
        <v>226232098.42875168</v>
      </c>
      <c r="H79" s="21">
        <f>'Relocation Components'!H79*(1+$D$2)^($B79-$B$6)</f>
        <v>46538065.797355488</v>
      </c>
      <c r="I79" s="21">
        <f>'Relocation Components'!I79*(1+$D$2)^($B79-$B$6)</f>
        <v>1177967620.015347</v>
      </c>
      <c r="J79" s="21">
        <f>'Relocation Components'!J79*(1+$D$2)^($B79-$B$6)</f>
        <v>81549005.287500143</v>
      </c>
      <c r="K79" s="21">
        <f>'Relocation Components'!K79*(1+$D$2)^($B79-$B$6)</f>
        <v>31125216.0232821</v>
      </c>
      <c r="L79" s="21">
        <f>'Relocation Components'!L79*(1+$D$2)^($B79-$B$6)</f>
        <v>736778356.82555676</v>
      </c>
      <c r="M79" s="21">
        <f>'Relocation Components'!M79*(1+$D$2)^($B79-$B$6)</f>
        <v>27474447.300353795</v>
      </c>
      <c r="N79" s="21">
        <f>'Relocation Components'!N79*(1+$D$2)^($B79-$B$6)</f>
        <v>10082163.746858906</v>
      </c>
      <c r="O79" s="21">
        <f>'Relocation Components'!O79*(1+$D$2)^($B79-$B$6)</f>
        <v>1650078865.2339432</v>
      </c>
      <c r="P79" s="21">
        <f>'Relocation Components'!P79*(1+$D$2)^($B79-$B$6)</f>
        <v>23625844.060662162</v>
      </c>
      <c r="Q79" s="21">
        <f>'Relocation Components'!Q79*(1+$D$2)^($B79-$B$6)</f>
        <v>9807327.4269272722</v>
      </c>
      <c r="R79" s="21">
        <f>'Relocation Components'!R79*(1+$D$2)^($B79-$B$6)</f>
        <v>93732668.596017599</v>
      </c>
      <c r="S79" s="21">
        <f>'Relocation Components'!S79*(1+$D$2)^($B79-$B$6)</f>
        <v>11510406.452260569</v>
      </c>
      <c r="T79" s="21">
        <f>'Relocation Components'!T79*(1+$D$2)^($B79-$B$6)</f>
        <v>6324970.4847969068</v>
      </c>
      <c r="U79" s="21">
        <f t="shared" si="27"/>
        <v>12218265685.173876</v>
      </c>
      <c r="V79" s="21">
        <f>'Relocation Components'!V79*(1+$A79)^($B79-$B$6)</f>
        <v>22045797483.035297</v>
      </c>
      <c r="W79" s="21">
        <f>'Relocation Components'!W79*(1+$A79)^($B79-$B$6)</f>
        <v>7018256727.6844301</v>
      </c>
      <c r="X79" s="21">
        <f>'Relocation Components'!X79*(1+$A79)^($B79-$B$6)</f>
        <v>0</v>
      </c>
      <c r="Y79" s="21">
        <f>'Relocation Components'!Y79*(1+$A79)^($B79-$B$6)</f>
        <v>24374193990.042782</v>
      </c>
      <c r="Z79" s="21">
        <f>'Relocation Components'!Z79*(1+$A79)^($B79-$B$6)</f>
        <v>7074690107.378581</v>
      </c>
      <c r="AA79" s="21">
        <f>'Relocation Components'!AA79*(1+$A79)^($B79-$B$6)</f>
        <v>0</v>
      </c>
      <c r="AB79" s="21">
        <f>'Relocation Components'!AB79*(1+$A79)^($B79-$B$6)</f>
        <v>57672810899.420731</v>
      </c>
      <c r="AC79" s="21">
        <f>'Relocation Components'!AC79*(1+$A79)^($B79-$B$6)</f>
        <v>11891509265.385204</v>
      </c>
      <c r="AD79" s="21">
        <f>'Relocation Components'!AD79*(1+$A79)^($B79-$B$6)</f>
        <v>0</v>
      </c>
      <c r="AE79" s="21">
        <f>'Relocation Components'!AE79*(1+$A79)^($B79-$B$6)</f>
        <v>493093622.53041756</v>
      </c>
      <c r="AF79" s="21">
        <f>'Relocation Components'!AF79*(1+$A79)^($B79-$B$6)</f>
        <v>170104314.71080235</v>
      </c>
      <c r="AG79" s="21">
        <f>'Relocation Components'!AG79*(1+$A79)^($B79-$B$6)</f>
        <v>0</v>
      </c>
      <c r="AH79" s="21">
        <f>'Relocation Components'!AH79*(1+$A79)^($B79-$B$6)</f>
        <v>510699428.50468117</v>
      </c>
      <c r="AI79" s="21">
        <f>'Relocation Components'!AI79*(1+$A79)^($B79-$B$6)</f>
        <v>183423073.24399558</v>
      </c>
      <c r="AJ79" s="21">
        <f>'Relocation Components'!AJ79*(1+$A79)^($B79-$B$6)</f>
        <v>0</v>
      </c>
      <c r="AK79" s="21">
        <f>'Relocation Components'!AK79*(1+$A79)^($B79-$B$6)</f>
        <v>102175476.68941206</v>
      </c>
      <c r="AL79" s="21">
        <f>'Relocation Components'!AL79*(1+$A79)^($B79-$B$6)</f>
        <v>28815576.136217363</v>
      </c>
      <c r="AM79" s="21">
        <f>'Relocation Components'!AM79*(1+$A79)^($B79-$B$6)</f>
        <v>0</v>
      </c>
      <c r="AN79" s="21">
        <f t="shared" si="28"/>
        <v>131565569964.76254</v>
      </c>
      <c r="AO79" s="21">
        <f>'Relocation Components'!AO79*(1+$A79)^($B79-$B$6)</f>
        <v>9920608867.3658829</v>
      </c>
      <c r="AP79" s="21">
        <f>'Relocation Components'!AP79*(1+$A79)^($B79-$B$6)</f>
        <v>3158215527.4579935</v>
      </c>
      <c r="AQ79" s="21">
        <f>'Relocation Components'!AQ79*(1+$A79)^($B79-$B$6)</f>
        <v>0</v>
      </c>
      <c r="AR79" s="21">
        <f>'Relocation Components'!AR79*(1+$A79)^($B79-$B$6)</f>
        <v>10968387295.519251</v>
      </c>
      <c r="AS79" s="21">
        <f>'Relocation Components'!AS79*(1+$A79)^($B79-$B$6)</f>
        <v>3183610548.3203616</v>
      </c>
      <c r="AT79" s="21">
        <f>'Relocation Components'!AT79*(1+$A79)^($B79-$B$6)</f>
        <v>0</v>
      </c>
      <c r="AU79" s="21">
        <f>'Relocation Components'!AU79*(1+$A79)^($B79-$B$6)</f>
        <v>25952764904.73933</v>
      </c>
      <c r="AV79" s="21">
        <f>'Relocation Components'!AV79*(1+$A79)^($B79-$B$6)</f>
        <v>5351179169.4233427</v>
      </c>
      <c r="AW79" s="21">
        <f>'Relocation Components'!AW79*(1+$A79)^($B79-$B$6)</f>
        <v>0</v>
      </c>
      <c r="AX79" s="21">
        <f>'Relocation Components'!AX79*(1+$A79)^($B79-$B$6)</f>
        <v>221892130.13868791</v>
      </c>
      <c r="AY79" s="21">
        <f>'Relocation Components'!AY79*(1+$A79)^($B79-$B$6)</f>
        <v>76546941.619861066</v>
      </c>
      <c r="AZ79" s="21">
        <f>'Relocation Components'!AZ79*(1+$A79)^($B79-$B$6)</f>
        <v>0</v>
      </c>
      <c r="BA79" s="21">
        <f>'Relocation Components'!BA79*(1+$A79)^($B79-$B$6)</f>
        <v>229814742.82710654</v>
      </c>
      <c r="BB79" s="21">
        <f>'Relocation Components'!BB79*(1+$A79)^($B79-$B$6)</f>
        <v>82540382.959798008</v>
      </c>
      <c r="BC79" s="21">
        <f>'Relocation Components'!BC79*(1+$A79)^($B79-$B$6)</f>
        <v>0</v>
      </c>
      <c r="BD79" s="21">
        <f>'Relocation Components'!BD79*(1+$A79)^($B79-$B$6)</f>
        <v>45978964.510235429</v>
      </c>
      <c r="BE79" s="21">
        <f>'Relocation Components'!BE79*(1+$A79)^($B79-$B$6)</f>
        <v>12967009.261297815</v>
      </c>
      <c r="BF79" s="21">
        <f>'Relocation Components'!BF79*(1+$A79)^($B79-$B$6)</f>
        <v>0</v>
      </c>
      <c r="BG79" s="21">
        <f t="shared" si="29"/>
        <v>59204506484.14315</v>
      </c>
      <c r="BI79" s="16">
        <f t="shared" si="30"/>
        <v>32706005241.194061</v>
      </c>
      <c r="BJ79" s="16">
        <f t="shared" si="31"/>
        <v>10292076812.107496</v>
      </c>
      <c r="BK79" s="16">
        <f t="shared" si="32"/>
        <v>24206677.750417601</v>
      </c>
      <c r="BL79" s="16">
        <f t="shared" si="33"/>
        <v>42548609789.54792</v>
      </c>
      <c r="BM79" s="16">
        <f t="shared" si="34"/>
        <v>10484532754.127693</v>
      </c>
      <c r="BN79" s="16">
        <f t="shared" si="35"/>
        <v>46538065.797355488</v>
      </c>
      <c r="BO79" s="16">
        <f t="shared" si="36"/>
        <v>84803543424.175415</v>
      </c>
      <c r="BP79" s="16">
        <f t="shared" si="37"/>
        <v>17324237440.096046</v>
      </c>
      <c r="BQ79" s="16">
        <f t="shared" si="38"/>
        <v>31125216.0232821</v>
      </c>
      <c r="BR79" s="16">
        <f t="shared" si="39"/>
        <v>1451764109.4946623</v>
      </c>
      <c r="BS79" s="16">
        <f t="shared" si="40"/>
        <v>274125703.63101721</v>
      </c>
      <c r="BT79" s="16">
        <f t="shared" si="41"/>
        <v>10082163.746858906</v>
      </c>
      <c r="BU79" s="16">
        <f t="shared" si="42"/>
        <v>2390593036.565731</v>
      </c>
      <c r="BV79" s="16">
        <f t="shared" si="43"/>
        <v>289589300.26445574</v>
      </c>
      <c r="BW79" s="16">
        <f t="shared" si="44"/>
        <v>9807327.4269272722</v>
      </c>
      <c r="BX79" s="16">
        <f t="shared" si="45"/>
        <v>241887109.79566509</v>
      </c>
      <c r="BY79" s="16">
        <f t="shared" si="46"/>
        <v>53292991.849775746</v>
      </c>
      <c r="BZ79" s="16">
        <f t="shared" si="47"/>
        <v>6324970.4847969068</v>
      </c>
    </row>
    <row r="80" spans="1:78">
      <c r="A80">
        <f t="shared" si="49"/>
        <v>0.02</v>
      </c>
      <c r="B80" s="18">
        <f t="shared" si="48"/>
        <v>2094</v>
      </c>
      <c r="C80" s="21">
        <f>'Relocation Components'!C80*(1+$D$2)^($B80-$B$6)</f>
        <v>772730988.98668039</v>
      </c>
      <c r="D80" s="21">
        <f>'Relocation Components'!D80*(1+$D$2)^($B80-$B$6)</f>
        <v>120788902.24277356</v>
      </c>
      <c r="E80" s="21">
        <f>'Relocation Components'!E80*(1+$D$2)^($B80-$B$6)</f>
        <v>25291354.178110447</v>
      </c>
      <c r="F80" s="21">
        <f>'Relocation Components'!F80*(1+$D$2)^($B80-$B$6)</f>
        <v>7528776691.4740114</v>
      </c>
      <c r="G80" s="21">
        <f>'Relocation Components'!G80*(1+$D$2)^($B80-$B$6)</f>
        <v>236374158.30288592</v>
      </c>
      <c r="H80" s="21">
        <f>'Relocation Components'!H80*(1+$D$2)^($B80-$B$6)</f>
        <v>48623598.036687359</v>
      </c>
      <c r="I80" s="21">
        <f>'Relocation Components'!I80*(1+$D$2)^($B80-$B$6)</f>
        <v>1230779727.6376863</v>
      </c>
      <c r="J80" s="21">
        <f>'Relocation Components'!J80*(1+$D$2)^($B80-$B$6)</f>
        <v>85204135.846406102</v>
      </c>
      <c r="K80" s="21">
        <f>'Relocation Components'!K80*(1+$D$2)^($B80-$B$6)</f>
        <v>32519910.21239711</v>
      </c>
      <c r="L80" s="21">
        <f>'Relocation Components'!L80*(1+$D$2)^($B80-$B$6)</f>
        <v>769897109.16007853</v>
      </c>
      <c r="M80" s="21">
        <f>'Relocation Components'!M80*(1+$D$2)^($B80-$B$6)</f>
        <v>28704551.163884405</v>
      </c>
      <c r="N80" s="21">
        <f>'Relocation Components'!N80*(1+$D$2)^($B80-$B$6)</f>
        <v>10533934.226028917</v>
      </c>
      <c r="O80" s="21">
        <f>'Relocation Components'!O80*(1+$D$2)^($B80-$B$6)</f>
        <v>1723738086.2741652</v>
      </c>
      <c r="P80" s="21">
        <f>'Relocation Components'!P80*(1+$D$2)^($B80-$B$6)</f>
        <v>24685686.291463029</v>
      </c>
      <c r="Q80" s="21">
        <f>'Relocation Components'!Q80*(1+$D$2)^($B80-$B$6)</f>
        <v>10246816.174823079</v>
      </c>
      <c r="R80" s="21">
        <f>'Relocation Components'!R80*(1+$D$2)^($B80-$B$6)</f>
        <v>97937498.589109987</v>
      </c>
      <c r="S80" s="21">
        <f>'Relocation Components'!S80*(1+$D$2)^($B80-$B$6)</f>
        <v>12026803.573039753</v>
      </c>
      <c r="T80" s="21">
        <f>'Relocation Components'!T80*(1+$D$2)^($B80-$B$6)</f>
        <v>6608405.5691986205</v>
      </c>
      <c r="U80" s="21">
        <f t="shared" si="27"/>
        <v>12765468357.93943</v>
      </c>
      <c r="V80" s="21">
        <f>'Relocation Components'!V80*(1+$A80)^($B80-$B$6)</f>
        <v>23378232007.838081</v>
      </c>
      <c r="W80" s="21">
        <f>'Relocation Components'!W80*(1+$A80)^($B80-$B$6)</f>
        <v>7442848069.0142336</v>
      </c>
      <c r="X80" s="21">
        <f>'Relocation Components'!X80*(1+$A80)^($B80-$B$6)</f>
        <v>0</v>
      </c>
      <c r="Y80" s="21">
        <f>'Relocation Components'!Y80*(1+$A80)^($B80-$B$6)</f>
        <v>25803481636.284069</v>
      </c>
      <c r="Z80" s="21">
        <f>'Relocation Components'!Z80*(1+$A80)^($B80-$B$6)</f>
        <v>7489844446.0600271</v>
      </c>
      <c r="AA80" s="21">
        <f>'Relocation Components'!AA80*(1+$A80)^($B80-$B$6)</f>
        <v>0</v>
      </c>
      <c r="AB80" s="21">
        <f>'Relocation Components'!AB80*(1+$A80)^($B80-$B$6)</f>
        <v>61157359710.761757</v>
      </c>
      <c r="AC80" s="21">
        <f>'Relocation Components'!AC80*(1+$A80)^($B80-$B$6)</f>
        <v>12609841101.681564</v>
      </c>
      <c r="AD80" s="21">
        <f>'Relocation Components'!AD80*(1+$A80)^($B80-$B$6)</f>
        <v>0</v>
      </c>
      <c r="AE80" s="21">
        <f>'Relocation Components'!AE80*(1+$A80)^($B80-$B$6)</f>
        <v>503188042.62588078</v>
      </c>
      <c r="AF80" s="21">
        <f>'Relocation Components'!AF80*(1+$A80)^($B80-$B$6)</f>
        <v>173557035.41099745</v>
      </c>
      <c r="AG80" s="21">
        <f>'Relocation Components'!AG80*(1+$A80)^($B80-$B$6)</f>
        <v>0</v>
      </c>
      <c r="AH80" s="21">
        <f>'Relocation Components'!AH80*(1+$A80)^($B80-$B$6)</f>
        <v>521171730.79423189</v>
      </c>
      <c r="AI80" s="21">
        <f>'Relocation Components'!AI80*(1+$A80)^($B80-$B$6)</f>
        <v>187223664.52305901</v>
      </c>
      <c r="AJ80" s="21">
        <f>'Relocation Components'!AJ80*(1+$A80)^($B80-$B$6)</f>
        <v>0</v>
      </c>
      <c r="AK80" s="21">
        <f>'Relocation Components'!AK80*(1+$A80)^($B80-$B$6)</f>
        <v>104744807.59810114</v>
      </c>
      <c r="AL80" s="21">
        <f>'Relocation Components'!AL80*(1+$A80)^($B80-$B$6)</f>
        <v>29540284.28951814</v>
      </c>
      <c r="AM80" s="21">
        <f>'Relocation Components'!AM80*(1+$A80)^($B80-$B$6)</f>
        <v>0</v>
      </c>
      <c r="AN80" s="21">
        <f t="shared" si="28"/>
        <v>139401032536.88153</v>
      </c>
      <c r="AO80" s="21">
        <f>'Relocation Components'!AO80*(1+$A80)^($B80-$B$6)</f>
        <v>10520204403.527138</v>
      </c>
      <c r="AP80" s="21">
        <f>'Relocation Components'!AP80*(1+$A80)^($B80-$B$6)</f>
        <v>3349281631.0564051</v>
      </c>
      <c r="AQ80" s="21">
        <f>'Relocation Components'!AQ80*(1+$A80)^($B80-$B$6)</f>
        <v>0</v>
      </c>
      <c r="AR80" s="21">
        <f>'Relocation Components'!AR80*(1+$A80)^($B80-$B$6)</f>
        <v>11611566736.327833</v>
      </c>
      <c r="AS80" s="21">
        <f>'Relocation Components'!AS80*(1+$A80)^($B80-$B$6)</f>
        <v>3370430000.7270122</v>
      </c>
      <c r="AT80" s="21">
        <f>'Relocation Components'!AT80*(1+$A80)^($B80-$B$6)</f>
        <v>0</v>
      </c>
      <c r="AU80" s="21">
        <f>'Relocation Components'!AU80*(1+$A80)^($B80-$B$6)</f>
        <v>27520811869.842793</v>
      </c>
      <c r="AV80" s="21">
        <f>'Relocation Components'!AV80*(1+$A80)^($B80-$B$6)</f>
        <v>5674428495.7567043</v>
      </c>
      <c r="AW80" s="21">
        <f>'Relocation Components'!AW80*(1+$A80)^($B80-$B$6)</f>
        <v>0</v>
      </c>
      <c r="AX80" s="21">
        <f>'Relocation Components'!AX80*(1+$A80)^($B80-$B$6)</f>
        <v>226434619.18164632</v>
      </c>
      <c r="AY80" s="21">
        <f>'Relocation Components'!AY80*(1+$A80)^($B80-$B$6)</f>
        <v>78100665.934948862</v>
      </c>
      <c r="AZ80" s="21">
        <f>'Relocation Components'!AZ80*(1+$A80)^($B80-$B$6)</f>
        <v>0</v>
      </c>
      <c r="BA80" s="21">
        <f>'Relocation Components'!BA80*(1+$A80)^($B80-$B$6)</f>
        <v>234527278.85740435</v>
      </c>
      <c r="BB80" s="21">
        <f>'Relocation Components'!BB80*(1+$A80)^($B80-$B$6)</f>
        <v>84250649.035376564</v>
      </c>
      <c r="BC80" s="21">
        <f>'Relocation Components'!BC80*(1+$A80)^($B80-$B$6)</f>
        <v>0</v>
      </c>
      <c r="BD80" s="21">
        <f>'Relocation Components'!BD80*(1+$A80)^($B80-$B$6)</f>
        <v>47135163.419145517</v>
      </c>
      <c r="BE80" s="21">
        <f>'Relocation Components'!BE80*(1+$A80)^($B80-$B$6)</f>
        <v>13293127.930283163</v>
      </c>
      <c r="BF80" s="21">
        <f>'Relocation Components'!BF80*(1+$A80)^($B80-$B$6)</f>
        <v>0</v>
      </c>
      <c r="BG80" s="21">
        <f t="shared" si="29"/>
        <v>62730464641.596703</v>
      </c>
      <c r="BI80" s="16">
        <f t="shared" si="30"/>
        <v>34671167400.351898</v>
      </c>
      <c r="BJ80" s="16">
        <f t="shared" si="31"/>
        <v>10912918602.313412</v>
      </c>
      <c r="BK80" s="16">
        <f t="shared" si="32"/>
        <v>25291354.178110447</v>
      </c>
      <c r="BL80" s="16">
        <f t="shared" si="33"/>
        <v>44943825064.085915</v>
      </c>
      <c r="BM80" s="16">
        <f t="shared" si="34"/>
        <v>11096648605.089924</v>
      </c>
      <c r="BN80" s="16">
        <f t="shared" si="35"/>
        <v>48623598.036687359</v>
      </c>
      <c r="BO80" s="16">
        <f t="shared" si="36"/>
        <v>89908951308.242233</v>
      </c>
      <c r="BP80" s="16">
        <f t="shared" si="37"/>
        <v>18369473733.284676</v>
      </c>
      <c r="BQ80" s="16">
        <f t="shared" si="38"/>
        <v>32519910.21239711</v>
      </c>
      <c r="BR80" s="16">
        <f t="shared" si="39"/>
        <v>1499519770.9676056</v>
      </c>
      <c r="BS80" s="16">
        <f t="shared" si="40"/>
        <v>280362252.50983071</v>
      </c>
      <c r="BT80" s="16">
        <f t="shared" si="41"/>
        <v>10533934.226028917</v>
      </c>
      <c r="BU80" s="16">
        <f t="shared" si="42"/>
        <v>2479437095.9258013</v>
      </c>
      <c r="BV80" s="16">
        <f t="shared" si="43"/>
        <v>296159999.84989858</v>
      </c>
      <c r="BW80" s="16">
        <f t="shared" si="44"/>
        <v>10246816.174823079</v>
      </c>
      <c r="BX80" s="16">
        <f t="shared" si="45"/>
        <v>249817469.60635665</v>
      </c>
      <c r="BY80" s="16">
        <f t="shared" si="46"/>
        <v>54860215.792841062</v>
      </c>
      <c r="BZ80" s="16">
        <f t="shared" si="47"/>
        <v>6608405.5691986205</v>
      </c>
    </row>
    <row r="81" spans="1:78">
      <c r="A81">
        <f t="shared" si="49"/>
        <v>0.02</v>
      </c>
      <c r="B81" s="18">
        <f t="shared" si="48"/>
        <v>2095</v>
      </c>
      <c r="C81" s="21">
        <f>'Relocation Components'!C81*(1+$D$2)^($B81-$B$6)</f>
        <v>807327299.7728796</v>
      </c>
      <c r="D81" s="21">
        <f>'Relocation Components'!D81*(1+$D$2)^($B81-$B$6)</f>
        <v>126202670.65583114</v>
      </c>
      <c r="E81" s="21">
        <f>'Relocation Components'!E81*(1+$D$2)^($B81-$B$6)</f>
        <v>26423981.554196533</v>
      </c>
      <c r="F81" s="21">
        <f>'Relocation Components'!F81*(1+$D$2)^($B81-$B$6)</f>
        <v>7865784626.450984</v>
      </c>
      <c r="G81" s="21">
        <f>'Relocation Components'!G81*(1+$D$2)^($B81-$B$6)</f>
        <v>246964843.91836172</v>
      </c>
      <c r="H81" s="21">
        <f>'Relocation Components'!H81*(1+$D$2)^($B81-$B$6)</f>
        <v>50801338.335459024</v>
      </c>
      <c r="I81" s="21">
        <f>'Relocation Components'!I81*(1+$D$2)^($B81-$B$6)</f>
        <v>1285928126.9722211</v>
      </c>
      <c r="J81" s="21">
        <f>'Relocation Components'!J81*(1+$D$2)^($B81-$B$6)</f>
        <v>89020906.947983921</v>
      </c>
      <c r="K81" s="21">
        <f>'Relocation Components'!K81*(1+$D$2)^($B81-$B$6)</f>
        <v>33976260.780365415</v>
      </c>
      <c r="L81" s="21">
        <f>'Relocation Components'!L81*(1+$D$2)^($B81-$B$6)</f>
        <v>804485790.83598876</v>
      </c>
      <c r="M81" s="21">
        <f>'Relocation Components'!M81*(1+$D$2)^($B81-$B$6)</f>
        <v>29988979.295517199</v>
      </c>
      <c r="N81" s="21">
        <f>'Relocation Components'!N81*(1+$D$2)^($B81-$B$6)</f>
        <v>11005676.343748782</v>
      </c>
      <c r="O81" s="21">
        <f>'Relocation Components'!O81*(1+$D$2)^($B81-$B$6)</f>
        <v>1800638032.2553246</v>
      </c>
      <c r="P81" s="21">
        <f>'Relocation Components'!P81*(1+$D$2)^($B81-$B$6)</f>
        <v>25792448.135192327</v>
      </c>
      <c r="Q81" s="21">
        <f>'Relocation Components'!Q81*(1+$D$2)^($B81-$B$6)</f>
        <v>10705735.478941148</v>
      </c>
      <c r="R81" s="21">
        <f>'Relocation Components'!R81*(1+$D$2)^($B81-$B$6)</f>
        <v>102328479.91002156</v>
      </c>
      <c r="S81" s="21">
        <f>'Relocation Components'!S81*(1+$D$2)^($B81-$B$6)</f>
        <v>12566064.389766205</v>
      </c>
      <c r="T81" s="21">
        <f>'Relocation Components'!T81*(1+$D$2)^($B81-$B$6)</f>
        <v>6904371.7358285142</v>
      </c>
      <c r="U81" s="21">
        <f t="shared" si="27"/>
        <v>13336845633.768612</v>
      </c>
      <c r="V81" s="21">
        <f>'Relocation Components'!V81*(1+$A81)^($B81-$B$6)</f>
        <v>24795841349.332874</v>
      </c>
      <c r="W81" s="21">
        <f>'Relocation Components'!W81*(1+$A81)^($B81-$B$6)</f>
        <v>7894609098.1302166</v>
      </c>
      <c r="X81" s="21">
        <f>'Relocation Components'!X81*(1+$A81)^($B81-$B$6)</f>
        <v>0</v>
      </c>
      <c r="Y81" s="21">
        <f>'Relocation Components'!Y81*(1+$A81)^($B81-$B$6)</f>
        <v>27323405704.055099</v>
      </c>
      <c r="Z81" s="21">
        <f>'Relocation Components'!Z81*(1+$A81)^($B81-$B$6)</f>
        <v>7931344689.4614563</v>
      </c>
      <c r="AA81" s="21">
        <f>'Relocation Components'!AA81*(1+$A81)^($B81-$B$6)</f>
        <v>0</v>
      </c>
      <c r="AB81" s="21">
        <f>'Relocation Components'!AB81*(1+$A81)^($B81-$B$6)</f>
        <v>64864772868.693214</v>
      </c>
      <c r="AC81" s="21">
        <f>'Relocation Components'!AC81*(1+$A81)^($B81-$B$6)</f>
        <v>13374106123.230278</v>
      </c>
      <c r="AD81" s="21">
        <f>'Relocation Components'!AD81*(1+$A81)^($B81-$B$6)</f>
        <v>0</v>
      </c>
      <c r="AE81" s="21">
        <f>'Relocation Components'!AE81*(1+$A81)^($B81-$B$6)</f>
        <v>513462868.72373372</v>
      </c>
      <c r="AF81" s="21">
        <f>'Relocation Components'!AF81*(1+$A81)^($B81-$B$6)</f>
        <v>177070489.87316728</v>
      </c>
      <c r="AG81" s="21">
        <f>'Relocation Components'!AG81*(1+$A81)^($B81-$B$6)</f>
        <v>0</v>
      </c>
      <c r="AH81" s="21">
        <f>'Relocation Components'!AH81*(1+$A81)^($B81-$B$6)</f>
        <v>531828106.01707125</v>
      </c>
      <c r="AI81" s="21">
        <f>'Relocation Components'!AI81*(1+$A81)^($B81-$B$6)</f>
        <v>191092391.10183597</v>
      </c>
      <c r="AJ81" s="21">
        <f>'Relocation Components'!AJ81*(1+$A81)^($B81-$B$6)</f>
        <v>0</v>
      </c>
      <c r="AK81" s="21">
        <f>'Relocation Components'!AK81*(1+$A81)^($B81-$B$6)</f>
        <v>107376178.51390609</v>
      </c>
      <c r="AL81" s="21">
        <f>'Relocation Components'!AL81*(1+$A81)^($B81-$B$6)</f>
        <v>30282495.288753282</v>
      </c>
      <c r="AM81" s="21">
        <f>'Relocation Components'!AM81*(1+$A81)^($B81-$B$6)</f>
        <v>0</v>
      </c>
      <c r="AN81" s="21">
        <f t="shared" si="28"/>
        <v>147735192362.4216</v>
      </c>
      <c r="AO81" s="21">
        <f>'Relocation Components'!AO81*(1+$A81)^($B81-$B$6)</f>
        <v>11158128607.199795</v>
      </c>
      <c r="AP81" s="21">
        <f>'Relocation Components'!AP81*(1+$A81)^($B81-$B$6)</f>
        <v>3552574094.1585979</v>
      </c>
      <c r="AQ81" s="21">
        <f>'Relocation Components'!AQ81*(1+$A81)^($B81-$B$6)</f>
        <v>0</v>
      </c>
      <c r="AR81" s="21">
        <f>'Relocation Components'!AR81*(1+$A81)^($B81-$B$6)</f>
        <v>12295532566.824797</v>
      </c>
      <c r="AS81" s="21">
        <f>'Relocation Components'!AS81*(1+$A81)^($B81-$B$6)</f>
        <v>3569105110.2576556</v>
      </c>
      <c r="AT81" s="21">
        <f>'Relocation Components'!AT81*(1+$A81)^($B81-$B$6)</f>
        <v>0</v>
      </c>
      <c r="AU81" s="21">
        <f>'Relocation Components'!AU81*(1+$A81)^($B81-$B$6)</f>
        <v>29189147790.911945</v>
      </c>
      <c r="AV81" s="21">
        <f>'Relocation Components'!AV81*(1+$A81)^($B81-$B$6)</f>
        <v>6018347755.4536247</v>
      </c>
      <c r="AW81" s="21">
        <f>'Relocation Components'!AW81*(1+$A81)^($B81-$B$6)</f>
        <v>0</v>
      </c>
      <c r="AX81" s="21">
        <f>'Relocation Components'!AX81*(1+$A81)^($B81-$B$6)</f>
        <v>231058290.92568019</v>
      </c>
      <c r="AY81" s="21">
        <f>'Relocation Components'!AY81*(1+$A81)^($B81-$B$6)</f>
        <v>79681720.442925289</v>
      </c>
      <c r="AZ81" s="21">
        <f>'Relocation Components'!AZ81*(1+$A81)^($B81-$B$6)</f>
        <v>0</v>
      </c>
      <c r="BA81" s="21">
        <f>'Relocation Components'!BA81*(1+$A81)^($B81-$B$6)</f>
        <v>239322647.70768207</v>
      </c>
      <c r="BB81" s="21">
        <f>'Relocation Components'!BB81*(1+$A81)^($B81-$B$6)</f>
        <v>85991575.995826185</v>
      </c>
      <c r="BC81" s="21">
        <f>'Relocation Components'!BC81*(1+$A81)^($B81-$B$6)</f>
        <v>0</v>
      </c>
      <c r="BD81" s="21">
        <f>'Relocation Components'!BD81*(1+$A81)^($B81-$B$6)</f>
        <v>48319280.331257738</v>
      </c>
      <c r="BE81" s="21">
        <f>'Relocation Components'!BE81*(1+$A81)^($B81-$B$6)</f>
        <v>13627122.879938977</v>
      </c>
      <c r="BF81" s="21">
        <f>'Relocation Components'!BF81*(1+$A81)^($B81-$B$6)</f>
        <v>0</v>
      </c>
      <c r="BG81" s="21">
        <f t="shared" si="29"/>
        <v>66480836563.089722</v>
      </c>
      <c r="BI81" s="16">
        <f t="shared" si="30"/>
        <v>36761297256.30555</v>
      </c>
      <c r="BJ81" s="16">
        <f t="shared" si="31"/>
        <v>11573385862.944645</v>
      </c>
      <c r="BK81" s="16">
        <f t="shared" si="32"/>
        <v>26423981.554196533</v>
      </c>
      <c r="BL81" s="16">
        <f t="shared" si="33"/>
        <v>47484722897.330879</v>
      </c>
      <c r="BM81" s="16">
        <f t="shared" si="34"/>
        <v>11747414643.637474</v>
      </c>
      <c r="BN81" s="16">
        <f t="shared" si="35"/>
        <v>50801338.335459024</v>
      </c>
      <c r="BO81" s="16">
        <f t="shared" si="36"/>
        <v>95339848786.577377</v>
      </c>
      <c r="BP81" s="16">
        <f t="shared" si="37"/>
        <v>19481474785.631886</v>
      </c>
      <c r="BQ81" s="16">
        <f t="shared" si="38"/>
        <v>33976260.780365415</v>
      </c>
      <c r="BR81" s="16">
        <f t="shared" si="39"/>
        <v>1549006950.4854026</v>
      </c>
      <c r="BS81" s="16">
        <f t="shared" si="40"/>
        <v>286741189.61160976</v>
      </c>
      <c r="BT81" s="16">
        <f t="shared" si="41"/>
        <v>11005676.343748782</v>
      </c>
      <c r="BU81" s="16">
        <f t="shared" si="42"/>
        <v>2571788785.9800777</v>
      </c>
      <c r="BV81" s="16">
        <f t="shared" si="43"/>
        <v>302876415.23285449</v>
      </c>
      <c r="BW81" s="16">
        <f t="shared" si="44"/>
        <v>10705735.478941148</v>
      </c>
      <c r="BX81" s="16">
        <f t="shared" si="45"/>
        <v>258023938.75518537</v>
      </c>
      <c r="BY81" s="16">
        <f t="shared" si="46"/>
        <v>56475682.558458462</v>
      </c>
      <c r="BZ81" s="16">
        <f t="shared" si="47"/>
        <v>6904371.7358285142</v>
      </c>
    </row>
    <row r="82" spans="1:78">
      <c r="A82">
        <f t="shared" si="49"/>
        <v>0.02</v>
      </c>
      <c r="B82" s="18">
        <f t="shared" si="48"/>
        <v>2096</v>
      </c>
      <c r="C82" s="21">
        <f>'Relocation Components'!C82*(1+$D$2)^($B82-$B$6)</f>
        <v>843451414.16523194</v>
      </c>
      <c r="D82" s="21">
        <f>'Relocation Components'!D82*(1+$D$2)^($B82-$B$6)</f>
        <v>131855843.65458752</v>
      </c>
      <c r="E82" s="21">
        <f>'Relocation Components'!E82*(1+$D$2)^($B82-$B$6)</f>
        <v>27606643.282445949</v>
      </c>
      <c r="F82" s="21">
        <f>'Relocation Components'!F82*(1+$D$2)^($B82-$B$6)</f>
        <v>8217671413.1969662</v>
      </c>
      <c r="G82" s="21">
        <f>'Relocation Components'!G82*(1+$D$2)^($B82-$B$6)</f>
        <v>258023662.69962785</v>
      </c>
      <c r="H82" s="21">
        <f>'Relocation Components'!H82*(1+$D$2)^($B82-$B$6)</f>
        <v>53075293.669016123</v>
      </c>
      <c r="I82" s="21">
        <f>'Relocation Components'!I82*(1+$D$2)^($B82-$B$6)</f>
        <v>1343514416.9211152</v>
      </c>
      <c r="J82" s="21">
        <f>'Relocation Components'!J82*(1+$D$2)^($B82-$B$6)</f>
        <v>93006344.820103481</v>
      </c>
      <c r="K82" s="21">
        <f>'Relocation Components'!K82*(1+$D$2)^($B82-$B$6)</f>
        <v>35496946.629599556</v>
      </c>
      <c r="L82" s="21">
        <f>'Relocation Components'!L82*(1+$D$2)^($B82-$B$6)</f>
        <v>840608597.90658951</v>
      </c>
      <c r="M82" s="21">
        <f>'Relocation Components'!M82*(1+$D$2)^($B82-$B$6)</f>
        <v>31330088.862403549</v>
      </c>
      <c r="N82" s="21">
        <f>'Relocation Components'!N82*(1+$D$2)^($B82-$B$6)</f>
        <v>11498257.837675558</v>
      </c>
      <c r="O82" s="21">
        <f>'Relocation Components'!O82*(1+$D$2)^($B82-$B$6)</f>
        <v>1880918627.6189141</v>
      </c>
      <c r="P82" s="21">
        <f>'Relocation Components'!P82*(1+$D$2)^($B82-$B$6)</f>
        <v>26948171.947565895</v>
      </c>
      <c r="Q82" s="21">
        <f>'Relocation Components'!Q82*(1+$D$2)^($B82-$B$6)</f>
        <v>11184929.673033964</v>
      </c>
      <c r="R82" s="21">
        <f>'Relocation Components'!R82*(1+$D$2)^($B82-$B$6)</f>
        <v>106913715.6165515</v>
      </c>
      <c r="S82" s="21">
        <f>'Relocation Components'!S82*(1+$D$2)^($B82-$B$6)</f>
        <v>13129184.279232699</v>
      </c>
      <c r="T82" s="21">
        <f>'Relocation Components'!T82*(1+$D$2)^($B82-$B$6)</f>
        <v>7213413.5051983986</v>
      </c>
      <c r="U82" s="21">
        <f t="shared" si="27"/>
        <v>13933446966.285856</v>
      </c>
      <c r="V82" s="21">
        <f>'Relocation Components'!V82*(1+$A82)^($B82-$B$6)</f>
        <v>26304115941.175468</v>
      </c>
      <c r="W82" s="21">
        <f>'Relocation Components'!W82*(1+$A82)^($B82-$B$6)</f>
        <v>8375293354.9170151</v>
      </c>
      <c r="X82" s="21">
        <f>'Relocation Components'!X82*(1+$A82)^($B82-$B$6)</f>
        <v>0</v>
      </c>
      <c r="Y82" s="21">
        <f>'Relocation Components'!Y82*(1+$A82)^($B82-$B$6)</f>
        <v>28939798218.48106</v>
      </c>
      <c r="Z82" s="21">
        <f>'Relocation Components'!Z82*(1+$A82)^($B82-$B$6)</f>
        <v>8400887568.3217506</v>
      </c>
      <c r="AA82" s="21">
        <f>'Relocation Components'!AA82*(1+$A82)^($B82-$B$6)</f>
        <v>0</v>
      </c>
      <c r="AB82" s="21">
        <f>'Relocation Components'!AB82*(1+$A82)^($B82-$B$6)</f>
        <v>68809428996.367142</v>
      </c>
      <c r="AC82" s="21">
        <f>'Relocation Components'!AC82*(1+$A82)^($B82-$B$6)</f>
        <v>14187267063.990141</v>
      </c>
      <c r="AD82" s="21">
        <f>'Relocation Components'!AD82*(1+$A82)^($B82-$B$6)</f>
        <v>0</v>
      </c>
      <c r="AE82" s="21">
        <f>'Relocation Components'!AE82*(1+$A82)^($B82-$B$6)</f>
        <v>523920756.62898588</v>
      </c>
      <c r="AF82" s="21">
        <f>'Relocation Components'!AF82*(1+$A82)^($B82-$B$6)</f>
        <v>180645539.69270787</v>
      </c>
      <c r="AG82" s="21">
        <f>'Relocation Components'!AG82*(1+$A82)^($B82-$B$6)</f>
        <v>0</v>
      </c>
      <c r="AH82" s="21">
        <f>'Relocation Components'!AH82*(1+$A82)^($B82-$B$6)</f>
        <v>542671117.38187802</v>
      </c>
      <c r="AI82" s="21">
        <f>'Relocation Components'!AI82*(1+$A82)^($B82-$B$6)</f>
        <v>195030247.77336043</v>
      </c>
      <c r="AJ82" s="21">
        <f>'Relocation Components'!AJ82*(1+$A82)^($B82-$B$6)</f>
        <v>0</v>
      </c>
      <c r="AK82" s="21">
        <f>'Relocation Components'!AK82*(1+$A82)^($B82-$B$6)</f>
        <v>110070886.68172786</v>
      </c>
      <c r="AL82" s="21">
        <f>'Relocation Components'!AL82*(1+$A82)^($B82-$B$6)</f>
        <v>31042575.268324681</v>
      </c>
      <c r="AM82" s="21">
        <f>'Relocation Components'!AM82*(1+$A82)^($B82-$B$6)</f>
        <v>0</v>
      </c>
      <c r="AN82" s="21">
        <f t="shared" si="28"/>
        <v>156600172266.67957</v>
      </c>
      <c r="AO82" s="21">
        <f>'Relocation Components'!AO82*(1+$A82)^($B82-$B$6)</f>
        <v>11836852173.528961</v>
      </c>
      <c r="AP82" s="21">
        <f>'Relocation Components'!AP82*(1+$A82)^($B82-$B$6)</f>
        <v>3768882009.712657</v>
      </c>
      <c r="AQ82" s="21">
        <f>'Relocation Components'!AQ82*(1+$A82)^($B82-$B$6)</f>
        <v>0</v>
      </c>
      <c r="AR82" s="21">
        <f>'Relocation Components'!AR82*(1+$A82)^($B82-$B$6)</f>
        <v>13022909198.316479</v>
      </c>
      <c r="AS82" s="21">
        <f>'Relocation Components'!AS82*(1+$A82)^($B82-$B$6)</f>
        <v>3780399405.7447877</v>
      </c>
      <c r="AT82" s="21">
        <f>'Relocation Components'!AT82*(1+$A82)^($B82-$B$6)</f>
        <v>0</v>
      </c>
      <c r="AU82" s="21">
        <f>'Relocation Components'!AU82*(1+$A82)^($B82-$B$6)</f>
        <v>30964243048.365215</v>
      </c>
      <c r="AV82" s="21">
        <f>'Relocation Components'!AV82*(1+$A82)^($B82-$B$6)</f>
        <v>6384270178.7955637</v>
      </c>
      <c r="AW82" s="21">
        <f>'Relocation Components'!AW82*(1+$A82)^($B82-$B$6)</f>
        <v>0</v>
      </c>
      <c r="AX82" s="21">
        <f>'Relocation Components'!AX82*(1+$A82)^($B82-$B$6)</f>
        <v>235764340.48304364</v>
      </c>
      <c r="AY82" s="21">
        <f>'Relocation Components'!AY82*(1+$A82)^($B82-$B$6)</f>
        <v>81290492.86171855</v>
      </c>
      <c r="AZ82" s="21">
        <f>'Relocation Components'!AZ82*(1+$A82)^($B82-$B$6)</f>
        <v>0</v>
      </c>
      <c r="BA82" s="21">
        <f>'Relocation Components'!BA82*(1+$A82)^($B82-$B$6)</f>
        <v>244202002.82184511</v>
      </c>
      <c r="BB82" s="21">
        <f>'Relocation Components'!BB82*(1+$A82)^($B82-$B$6)</f>
        <v>87763611.4980122</v>
      </c>
      <c r="BC82" s="21">
        <f>'Relocation Components'!BC82*(1+$A82)^($B82-$B$6)</f>
        <v>0</v>
      </c>
      <c r="BD82" s="21">
        <f>'Relocation Components'!BD82*(1+$A82)^($B82-$B$6)</f>
        <v>49531899.006777532</v>
      </c>
      <c r="BE82" s="21">
        <f>'Relocation Components'!BE82*(1+$A82)^($B82-$B$6)</f>
        <v>13969158.870746108</v>
      </c>
      <c r="BF82" s="21">
        <f>'Relocation Components'!BF82*(1+$A82)^($B82-$B$6)</f>
        <v>0</v>
      </c>
      <c r="BG82" s="21">
        <f t="shared" si="29"/>
        <v>70470077520.005814</v>
      </c>
      <c r="BI82" s="16">
        <f t="shared" si="30"/>
        <v>38984419528.869659</v>
      </c>
      <c r="BJ82" s="16">
        <f t="shared" si="31"/>
        <v>12276031208.28426</v>
      </c>
      <c r="BK82" s="16">
        <f t="shared" si="32"/>
        <v>27606643.282445949</v>
      </c>
      <c r="BL82" s="16">
        <f t="shared" si="33"/>
        <v>50180378829.994507</v>
      </c>
      <c r="BM82" s="16">
        <f t="shared" si="34"/>
        <v>12439310636.766165</v>
      </c>
      <c r="BN82" s="16">
        <f t="shared" si="35"/>
        <v>53075293.669016123</v>
      </c>
      <c r="BO82" s="16">
        <f t="shared" si="36"/>
        <v>101117186461.65347</v>
      </c>
      <c r="BP82" s="16">
        <f t="shared" si="37"/>
        <v>20664543587.605808</v>
      </c>
      <c r="BQ82" s="16">
        <f t="shared" si="38"/>
        <v>35496946.629599556</v>
      </c>
      <c r="BR82" s="16">
        <f t="shared" si="39"/>
        <v>1600293695.0186191</v>
      </c>
      <c r="BS82" s="16">
        <f t="shared" si="40"/>
        <v>293266121.41683</v>
      </c>
      <c r="BT82" s="16">
        <f t="shared" si="41"/>
        <v>11498257.837675558</v>
      </c>
      <c r="BU82" s="16">
        <f t="shared" si="42"/>
        <v>2667791747.8226376</v>
      </c>
      <c r="BV82" s="16">
        <f t="shared" si="43"/>
        <v>309742031.21893853</v>
      </c>
      <c r="BW82" s="16">
        <f t="shared" si="44"/>
        <v>11184929.673033964</v>
      </c>
      <c r="BX82" s="16">
        <f t="shared" si="45"/>
        <v>266516501.30505687</v>
      </c>
      <c r="BY82" s="16">
        <f t="shared" si="46"/>
        <v>58140918.41830349</v>
      </c>
      <c r="BZ82" s="16">
        <f t="shared" si="47"/>
        <v>7213413.5051983986</v>
      </c>
    </row>
    <row r="83" spans="1:78">
      <c r="A83">
        <f t="shared" si="49"/>
        <v>0.02</v>
      </c>
      <c r="B83" s="18">
        <f t="shared" si="48"/>
        <v>2097</v>
      </c>
      <c r="C83" s="21">
        <f>'Relocation Components'!C83*(1+$D$2)^($B83-$B$6)</f>
        <v>881169621.74738765</v>
      </c>
      <c r="D83" s="21">
        <f>'Relocation Components'!D83*(1+$D$2)^($B83-$B$6)</f>
        <v>137758827.27658004</v>
      </c>
      <c r="E83" s="21">
        <f>'Relocation Components'!E83*(1+$D$2)^($B83-$B$6)</f>
        <v>28841511.229634825</v>
      </c>
      <c r="F83" s="21">
        <f>'Relocation Components'!F83*(1+$D$2)^($B83-$B$6)</f>
        <v>8585082417.0514231</v>
      </c>
      <c r="G83" s="21">
        <f>'Relocation Components'!G83*(1+$D$2)^($B83-$B$6)</f>
        <v>269570951.24922478</v>
      </c>
      <c r="H83" s="21">
        <f>'Relocation Components'!H83*(1+$D$2)^($B83-$B$6)</f>
        <v>55449641.190090314</v>
      </c>
      <c r="I83" s="21">
        <f>'Relocation Components'!I83*(1+$D$2)^($B83-$B$6)</f>
        <v>1403644515.5474684</v>
      </c>
      <c r="J83" s="21">
        <f>'Relocation Components'!J83*(1+$D$2)^($B83-$B$6)</f>
        <v>97167774.212065071</v>
      </c>
      <c r="K83" s="21">
        <f>'Relocation Components'!K83*(1+$D$2)^($B83-$B$6)</f>
        <v>37084760.411806211</v>
      </c>
      <c r="L83" s="21">
        <f>'Relocation Components'!L83*(1+$D$2)^($B83-$B$6)</f>
        <v>878332471.20716071</v>
      </c>
      <c r="M83" s="21">
        <f>'Relocation Components'!M83*(1+$D$2)^($B83-$B$6)</f>
        <v>32730336.937739756</v>
      </c>
      <c r="N83" s="21">
        <f>'Relocation Components'!N83*(1+$D$2)^($B83-$B$6)</f>
        <v>12012583.290135646</v>
      </c>
      <c r="O83" s="21">
        <f>'Relocation Components'!O83*(1+$D$2)^($B83-$B$6)</f>
        <v>1964725687.438225</v>
      </c>
      <c r="P83" s="21">
        <f>'Relocation Components'!P83*(1+$D$2)^($B83-$B$6)</f>
        <v>28154987.020838846</v>
      </c>
      <c r="Q83" s="21">
        <f>'Relocation Components'!Q83*(1+$D$2)^($B83-$B$6)</f>
        <v>11685278.947838714</v>
      </c>
      <c r="R83" s="21">
        <f>'Relocation Components'!R83*(1+$D$2)^($B83-$B$6)</f>
        <v>111701653.69395943</v>
      </c>
      <c r="S83" s="21">
        <f>'Relocation Components'!S83*(1+$D$2)^($B83-$B$6)</f>
        <v>13717200.996671433</v>
      </c>
      <c r="T83" s="21">
        <f>'Relocation Components'!T83*(1+$D$2)^($B83-$B$6)</f>
        <v>7536098.5221657036</v>
      </c>
      <c r="U83" s="21">
        <f t="shared" si="27"/>
        <v>14556366317.970417</v>
      </c>
      <c r="V83" s="21">
        <f>'Relocation Components'!V83*(1+$A83)^($B83-$B$6)</f>
        <v>27908897581.80442</v>
      </c>
      <c r="W83" s="21">
        <f>'Relocation Components'!W83*(1+$A83)^($B83-$B$6)</f>
        <v>8886766768.9200974</v>
      </c>
      <c r="X83" s="21">
        <f>'Relocation Components'!X83*(1+$A83)^($B83-$B$6)</f>
        <v>0</v>
      </c>
      <c r="Y83" s="21">
        <f>'Relocation Components'!Y83*(1+$A83)^($B83-$B$6)</f>
        <v>30658866222.91671</v>
      </c>
      <c r="Z83" s="21">
        <f>'Relocation Components'!Z83*(1+$A83)^($B83-$B$6)</f>
        <v>8900279035.9542828</v>
      </c>
      <c r="AA83" s="21">
        <f>'Relocation Components'!AA83*(1+$A83)^($B83-$B$6)</f>
        <v>0</v>
      </c>
      <c r="AB83" s="21">
        <f>'Relocation Components'!AB83*(1+$A83)^($B83-$B$6)</f>
        <v>73006628649.596069</v>
      </c>
      <c r="AC83" s="21">
        <f>'Relocation Components'!AC83*(1+$A83)^($B83-$B$6)</f>
        <v>15052476563.961327</v>
      </c>
      <c r="AD83" s="21">
        <f>'Relocation Components'!AD83*(1+$A83)^($B83-$B$6)</f>
        <v>0</v>
      </c>
      <c r="AE83" s="21">
        <f>'Relocation Components'!AE83*(1+$A83)^($B83-$B$6)</f>
        <v>534564385.76310432</v>
      </c>
      <c r="AF83" s="21">
        <f>'Relocation Components'!AF83*(1+$A83)^($B83-$B$6)</f>
        <v>184283052.90198991</v>
      </c>
      <c r="AG83" s="21">
        <f>'Relocation Components'!AG83*(1+$A83)^($B83-$B$6)</f>
        <v>0</v>
      </c>
      <c r="AH83" s="21">
        <f>'Relocation Components'!AH83*(1+$A83)^($B83-$B$6)</f>
        <v>553703344.78074837</v>
      </c>
      <c r="AI83" s="21">
        <f>'Relocation Components'!AI83*(1+$A83)^($B83-$B$6)</f>
        <v>199038237.66061884</v>
      </c>
      <c r="AJ83" s="21">
        <f>'Relocation Components'!AJ83*(1+$A83)^($B83-$B$6)</f>
        <v>0</v>
      </c>
      <c r="AK83" s="21">
        <f>'Relocation Components'!AK83*(1+$A83)^($B83-$B$6)</f>
        <v>112830637.65091825</v>
      </c>
      <c r="AL83" s="21">
        <f>'Relocation Components'!AL83*(1+$A83)^($B83-$B$6)</f>
        <v>31821005.525426909</v>
      </c>
      <c r="AM83" s="21">
        <f>'Relocation Components'!AM83*(1+$A83)^($B83-$B$6)</f>
        <v>0</v>
      </c>
      <c r="AN83" s="21">
        <f t="shared" si="28"/>
        <v>166030155487.4357</v>
      </c>
      <c r="AO83" s="21">
        <f>'Relocation Components'!AO83*(1+$A83)^($B83-$B$6)</f>
        <v>12559003911.811991</v>
      </c>
      <c r="AP83" s="21">
        <f>'Relocation Components'!AP83*(1+$A83)^($B83-$B$6)</f>
        <v>3999045046.0140438</v>
      </c>
      <c r="AQ83" s="21">
        <f>'Relocation Components'!AQ83*(1+$A83)^($B83-$B$6)</f>
        <v>0</v>
      </c>
      <c r="AR83" s="21">
        <f>'Relocation Components'!AR83*(1+$A83)^($B83-$B$6)</f>
        <v>13796489800.312519</v>
      </c>
      <c r="AS83" s="21">
        <f>'Relocation Components'!AS83*(1+$A83)^($B83-$B$6)</f>
        <v>4005125566.1794271</v>
      </c>
      <c r="AT83" s="21">
        <f>'Relocation Components'!AT83*(1+$A83)^($B83-$B$6)</f>
        <v>0</v>
      </c>
      <c r="AU83" s="21">
        <f>'Relocation Components'!AU83*(1+$A83)^($B83-$B$6)</f>
        <v>32852982892.318233</v>
      </c>
      <c r="AV83" s="21">
        <f>'Relocation Components'!AV83*(1+$A83)^($B83-$B$6)</f>
        <v>6773614453.7825966</v>
      </c>
      <c r="AW83" s="21">
        <f>'Relocation Components'!AW83*(1+$A83)^($B83-$B$6)</f>
        <v>0</v>
      </c>
      <c r="AX83" s="21">
        <f>'Relocation Components'!AX83*(1+$A83)^($B83-$B$6)</f>
        <v>240553973.59339693</v>
      </c>
      <c r="AY83" s="21">
        <f>'Relocation Components'!AY83*(1+$A83)^($B83-$B$6)</f>
        <v>82927373.805895463</v>
      </c>
      <c r="AZ83" s="21">
        <f>'Relocation Components'!AZ83*(1+$A83)^($B83-$B$6)</f>
        <v>0</v>
      </c>
      <c r="BA83" s="21">
        <f>'Relocation Components'!BA83*(1+$A83)^($B83-$B$6)</f>
        <v>249166505.15133676</v>
      </c>
      <c r="BB83" s="21">
        <f>'Relocation Components'!BB83*(1+$A83)^($B83-$B$6)</f>
        <v>89567206.947278485</v>
      </c>
      <c r="BC83" s="21">
        <f>'Relocation Components'!BC83*(1+$A83)^($B83-$B$6)</f>
        <v>0</v>
      </c>
      <c r="BD83" s="21">
        <f>'Relocation Components'!BD83*(1+$A83)^($B83-$B$6)</f>
        <v>50773786.942913204</v>
      </c>
      <c r="BE83" s="21">
        <f>'Relocation Components'!BE83*(1+$A83)^($B83-$B$6)</f>
        <v>14319452.48644211</v>
      </c>
      <c r="BF83" s="21">
        <f>'Relocation Components'!BF83*(1+$A83)^($B83-$B$6)</f>
        <v>0</v>
      </c>
      <c r="BG83" s="21">
        <f t="shared" si="29"/>
        <v>74713569969.346069</v>
      </c>
      <c r="BI83" s="16">
        <f t="shared" si="30"/>
        <v>41349071115.3638</v>
      </c>
      <c r="BJ83" s="16">
        <f t="shared" si="31"/>
        <v>13023570642.210722</v>
      </c>
      <c r="BK83" s="16">
        <f t="shared" si="32"/>
        <v>28841511.229634825</v>
      </c>
      <c r="BL83" s="16">
        <f t="shared" si="33"/>
        <v>53040438440.280655</v>
      </c>
      <c r="BM83" s="16">
        <f t="shared" si="34"/>
        <v>13174975553.382935</v>
      </c>
      <c r="BN83" s="16">
        <f t="shared" si="35"/>
        <v>55449641.190090314</v>
      </c>
      <c r="BO83" s="16">
        <f t="shared" si="36"/>
        <v>107263256057.46178</v>
      </c>
      <c r="BP83" s="16">
        <f t="shared" si="37"/>
        <v>21923258791.95599</v>
      </c>
      <c r="BQ83" s="16">
        <f t="shared" si="38"/>
        <v>37084760.411806211</v>
      </c>
      <c r="BR83" s="16">
        <f t="shared" si="39"/>
        <v>1653450830.5636621</v>
      </c>
      <c r="BS83" s="16">
        <f t="shared" si="40"/>
        <v>299940763.64562511</v>
      </c>
      <c r="BT83" s="16">
        <f t="shared" si="41"/>
        <v>12012583.290135646</v>
      </c>
      <c r="BU83" s="16">
        <f t="shared" si="42"/>
        <v>2767595537.3703103</v>
      </c>
      <c r="BV83" s="16">
        <f t="shared" si="43"/>
        <v>316760431.6287362</v>
      </c>
      <c r="BW83" s="16">
        <f t="shared" si="44"/>
        <v>11685278.947838714</v>
      </c>
      <c r="BX83" s="16">
        <f t="shared" si="45"/>
        <v>275306078.28779089</v>
      </c>
      <c r="BY83" s="16">
        <f t="shared" si="46"/>
        <v>59857659.008540452</v>
      </c>
      <c r="BZ83" s="16">
        <f t="shared" si="47"/>
        <v>7536098.5221657036</v>
      </c>
    </row>
    <row r="84" spans="1:78">
      <c r="A84">
        <f t="shared" si="49"/>
        <v>0.02</v>
      </c>
      <c r="B84" s="18">
        <f t="shared" si="48"/>
        <v>2098</v>
      </c>
      <c r="C84" s="21">
        <f>'Relocation Components'!C84*(1+$D$2)^($B84-$B$6)</f>
        <v>920551021.55234528</v>
      </c>
      <c r="D84" s="21">
        <f>'Relocation Components'!D84*(1+$D$2)^($B84-$B$6)</f>
        <v>143922469.6516352</v>
      </c>
      <c r="E84" s="21">
        <f>'Relocation Components'!E84*(1+$D$2)^($B84-$B$6)</f>
        <v>30130849.363336455</v>
      </c>
      <c r="F84" s="21">
        <f>'Relocation Components'!F84*(1+$D$2)^($B84-$B$6)</f>
        <v>8968690342.7583275</v>
      </c>
      <c r="G84" s="21">
        <f>'Relocation Components'!G84*(1+$D$2)^($B84-$B$6)</f>
        <v>281627909.49703217</v>
      </c>
      <c r="H84" s="21">
        <f>'Relocation Components'!H84*(1+$D$2)^($B84-$B$6)</f>
        <v>57928735.229099348</v>
      </c>
      <c r="I84" s="21">
        <f>'Relocation Components'!I84*(1+$D$2)^($B84-$B$6)</f>
        <v>1466428837.9941535</v>
      </c>
      <c r="J84" s="21">
        <f>'Relocation Components'!J84*(1+$D$2)^($B84-$B$6)</f>
        <v>101512830.68117251</v>
      </c>
      <c r="K84" s="21">
        <f>'Relocation Components'!K84*(1+$D$2)^($B84-$B$6)</f>
        <v>38742613.205659509</v>
      </c>
      <c r="L84" s="21">
        <f>'Relocation Components'!L84*(1+$D$2)^($B84-$B$6)</f>
        <v>917727210.34302199</v>
      </c>
      <c r="M84" s="21">
        <f>'Relocation Components'!M84*(1+$D$2)^($B84-$B$6)</f>
        <v>34192284.598453552</v>
      </c>
      <c r="N84" s="21">
        <f>'Relocation Components'!N84*(1+$D$2)^($B84-$B$6)</f>
        <v>12549595.643247547</v>
      </c>
      <c r="O84" s="21">
        <f>'Relocation Components'!O84*(1+$D$2)^($B84-$B$6)</f>
        <v>2052211156.6704185</v>
      </c>
      <c r="P84" s="21">
        <f>'Relocation Components'!P84*(1+$D$2)^($B84-$B$6)</f>
        <v>29415113.171570163</v>
      </c>
      <c r="Q84" s="21">
        <f>'Relocation Components'!Q84*(1+$D$2)^($B84-$B$6)</f>
        <v>12207700.825941345</v>
      </c>
      <c r="R84" s="21">
        <f>'Relocation Components'!R84*(1+$D$2)^($B84-$B$6)</f>
        <v>116701101.29006669</v>
      </c>
      <c r="S84" s="21">
        <f>'Relocation Components'!S84*(1+$D$2)^($B84-$B$6)</f>
        <v>14331196.425155949</v>
      </c>
      <c r="T84" s="21">
        <f>'Relocation Components'!T84*(1+$D$2)^($B84-$B$6)</f>
        <v>7873018.5070667379</v>
      </c>
      <c r="U84" s="21">
        <f t="shared" si="27"/>
        <v>15206743987.407703</v>
      </c>
      <c r="V84" s="21">
        <f>'Relocation Components'!V84*(1+$A84)^($B84-$B$6)</f>
        <v>29616401625.384495</v>
      </c>
      <c r="W84" s="21">
        <f>'Relocation Components'!W84*(1+$A84)^($B84-$B$6)</f>
        <v>9431014770.9793434</v>
      </c>
      <c r="X84" s="21">
        <f>'Relocation Components'!X84*(1+$A84)^($B84-$B$6)</f>
        <v>0</v>
      </c>
      <c r="Y84" s="21">
        <f>'Relocation Components'!Y84*(1+$A84)^($B84-$B$6)</f>
        <v>32487211904.53944</v>
      </c>
      <c r="Z84" s="21">
        <f>'Relocation Components'!Z84*(1+$A84)^($B84-$B$6)</f>
        <v>9431440142.5919857</v>
      </c>
      <c r="AA84" s="21">
        <f>'Relocation Components'!AA84*(1+$A84)^($B84-$B$6)</f>
        <v>0</v>
      </c>
      <c r="AB84" s="21">
        <f>'Relocation Components'!AB84*(1+$A84)^($B84-$B$6)</f>
        <v>77472653728.083832</v>
      </c>
      <c r="AC84" s="21">
        <f>'Relocation Components'!AC84*(1+$A84)^($B84-$B$6)</f>
        <v>15973089402.614223</v>
      </c>
      <c r="AD84" s="21">
        <f>'Relocation Components'!AD84*(1+$A84)^($B84-$B$6)</f>
        <v>0</v>
      </c>
      <c r="AE84" s="21">
        <f>'Relocation Components'!AE84*(1+$A84)^($B84-$B$6)</f>
        <v>545396458.83728456</v>
      </c>
      <c r="AF84" s="21">
        <f>'Relocation Components'!AF84*(1+$A84)^($B84-$B$6)</f>
        <v>187983903.80853364</v>
      </c>
      <c r="AG84" s="21">
        <f>'Relocation Components'!AG84*(1+$A84)^($B84-$B$6)</f>
        <v>0</v>
      </c>
      <c r="AH84" s="21">
        <f>'Relocation Components'!AH84*(1+$A84)^($B84-$B$6)</f>
        <v>564927384.18693697</v>
      </c>
      <c r="AI84" s="21">
        <f>'Relocation Components'!AI84*(1+$A84)^($B84-$B$6)</f>
        <v>203117372.06767821</v>
      </c>
      <c r="AJ84" s="21">
        <f>'Relocation Components'!AJ84*(1+$A84)^($B84-$B$6)</f>
        <v>0</v>
      </c>
      <c r="AK84" s="21">
        <f>'Relocation Components'!AK84*(1+$A84)^($B84-$B$6)</f>
        <v>115656394.29970105</v>
      </c>
      <c r="AL84" s="21">
        <f>'Relocation Components'!AL84*(1+$A84)^($B84-$B$6)</f>
        <v>32618057.917917505</v>
      </c>
      <c r="AM84" s="21">
        <f>'Relocation Components'!AM84*(1+$A84)^($B84-$B$6)</f>
        <v>0</v>
      </c>
      <c r="AN84" s="21">
        <f t="shared" si="28"/>
        <v>176061511145.3114</v>
      </c>
      <c r="AO84" s="21">
        <f>'Relocation Components'!AO84*(1+$A84)^($B84-$B$6)</f>
        <v>13327380731.423023</v>
      </c>
      <c r="AP84" s="21">
        <f>'Relocation Components'!AP84*(1+$A84)^($B84-$B$6)</f>
        <v>4243956646.9407043</v>
      </c>
      <c r="AQ84" s="21">
        <f>'Relocation Components'!AQ84*(1+$A84)^($B84-$B$6)</f>
        <v>0</v>
      </c>
      <c r="AR84" s="21">
        <f>'Relocation Components'!AR84*(1+$A84)^($B84-$B$6)</f>
        <v>14619245357.042747</v>
      </c>
      <c r="AS84" s="21">
        <f>'Relocation Components'!AS84*(1+$A84)^($B84-$B$6)</f>
        <v>4244148064.1663933</v>
      </c>
      <c r="AT84" s="21">
        <f>'Relocation Components'!AT84*(1+$A84)^($B84-$B$6)</f>
        <v>0</v>
      </c>
      <c r="AU84" s="21">
        <f>'Relocation Components'!AU84*(1+$A84)^($B84-$B$6)</f>
        <v>34862694177.637726</v>
      </c>
      <c r="AV84" s="21">
        <f>'Relocation Components'!AV84*(1+$A84)^($B84-$B$6)</f>
        <v>7187890231.1764011</v>
      </c>
      <c r="AW84" s="21">
        <f>'Relocation Components'!AW84*(1+$A84)^($B84-$B$6)</f>
        <v>0</v>
      </c>
      <c r="AX84" s="21">
        <f>'Relocation Components'!AX84*(1+$A84)^($B84-$B$6)</f>
        <v>245428406.47677803</v>
      </c>
      <c r="AY84" s="21">
        <f>'Relocation Components'!AY84*(1+$A84)^($B84-$B$6)</f>
        <v>84592756.713840142</v>
      </c>
      <c r="AZ84" s="21">
        <f>'Relocation Components'!AZ84*(1+$A84)^($B84-$B$6)</f>
        <v>0</v>
      </c>
      <c r="BA84" s="21">
        <f>'Relocation Components'!BA84*(1+$A84)^($B84-$B$6)</f>
        <v>254217322.88412163</v>
      </c>
      <c r="BB84" s="21">
        <f>'Relocation Components'!BB84*(1+$A84)^($B84-$B$6)</f>
        <v>91402817.430455193</v>
      </c>
      <c r="BC84" s="21">
        <f>'Relocation Components'!BC84*(1+$A84)^($B84-$B$6)</f>
        <v>0</v>
      </c>
      <c r="BD84" s="21">
        <f>'Relocation Components'!BD84*(1+$A84)^($B84-$B$6)</f>
        <v>52045377.434865475</v>
      </c>
      <c r="BE84" s="21">
        <f>'Relocation Components'!BE84*(1+$A84)^($B84-$B$6)</f>
        <v>14678126.063062876</v>
      </c>
      <c r="BF84" s="21">
        <f>'Relocation Components'!BF84*(1+$A84)^($B84-$B$6)</f>
        <v>0</v>
      </c>
      <c r="BG84" s="21">
        <f t="shared" si="29"/>
        <v>79227680015.390121</v>
      </c>
      <c r="BI84" s="16">
        <f t="shared" si="30"/>
        <v>43864333378.359863</v>
      </c>
      <c r="BJ84" s="16">
        <f t="shared" si="31"/>
        <v>13818893887.571684</v>
      </c>
      <c r="BK84" s="16">
        <f t="shared" si="32"/>
        <v>30130849.363336455</v>
      </c>
      <c r="BL84" s="16">
        <f t="shared" si="33"/>
        <v>56075147604.340515</v>
      </c>
      <c r="BM84" s="16">
        <f t="shared" si="34"/>
        <v>13957216116.255411</v>
      </c>
      <c r="BN84" s="16">
        <f t="shared" si="35"/>
        <v>57928735.229099348</v>
      </c>
      <c r="BO84" s="16">
        <f t="shared" si="36"/>
        <v>113801776743.71571</v>
      </c>
      <c r="BP84" s="16">
        <f t="shared" si="37"/>
        <v>23262492464.471798</v>
      </c>
      <c r="BQ84" s="16">
        <f t="shared" si="38"/>
        <v>38742613.205659509</v>
      </c>
      <c r="BR84" s="16">
        <f t="shared" si="39"/>
        <v>1708552075.6570845</v>
      </c>
      <c r="BS84" s="16">
        <f t="shared" si="40"/>
        <v>306768945.12082732</v>
      </c>
      <c r="BT84" s="16">
        <f t="shared" si="41"/>
        <v>12549595.643247547</v>
      </c>
      <c r="BU84" s="16">
        <f t="shared" si="42"/>
        <v>2871355863.741477</v>
      </c>
      <c r="BV84" s="16">
        <f t="shared" si="43"/>
        <v>323935302.6697036</v>
      </c>
      <c r="BW84" s="16">
        <f t="shared" si="44"/>
        <v>12207700.825941345</v>
      </c>
      <c r="BX84" s="16">
        <f t="shared" si="45"/>
        <v>284402873.02463317</v>
      </c>
      <c r="BY84" s="16">
        <f t="shared" si="46"/>
        <v>61627380.406136334</v>
      </c>
      <c r="BZ84" s="16">
        <f t="shared" si="47"/>
        <v>7873018.5070667379</v>
      </c>
    </row>
    <row r="85" spans="1:78">
      <c r="A85">
        <f t="shared" si="49"/>
        <v>0.02</v>
      </c>
      <c r="B85" s="18">
        <f t="shared" si="48"/>
        <v>2099</v>
      </c>
      <c r="C85" s="21">
        <f>'Relocation Components'!C85*(1+$D$2)^($B85-$B$6)</f>
        <v>961667637.28343081</v>
      </c>
      <c r="D85" s="21">
        <f>'Relocation Components'!D85*(1+$D$2)^($B85-$B$6)</f>
        <v>150358079.19600457</v>
      </c>
      <c r="E85" s="21">
        <f>'Relocation Components'!E85*(1+$D$2)^($B85-$B$6)</f>
        <v>31477017.532334182</v>
      </c>
      <c r="F85" s="21">
        <f>'Relocation Components'!F85*(1+$D$2)^($B85-$B$6)</f>
        <v>9369196354.9933014</v>
      </c>
      <c r="G85" s="21">
        <f>'Relocation Components'!G85*(1+$D$2)^($B85-$B$6)</f>
        <v>294216636.19149745</v>
      </c>
      <c r="H85" s="21">
        <f>'Relocation Components'!H85*(1+$D$2)^($B85-$B$6)</f>
        <v>60517114.5690341</v>
      </c>
      <c r="I85" s="21">
        <f>'Relocation Components'!I85*(1+$D$2)^($B85-$B$6)</f>
        <v>1531982481.3966393</v>
      </c>
      <c r="J85" s="21">
        <f>'Relocation Components'!J85*(1+$D$2)^($B85-$B$6)</f>
        <v>106049473.3616606</v>
      </c>
      <c r="K85" s="21">
        <f>'Relocation Components'!K85*(1+$D$2)^($B85-$B$6)</f>
        <v>40473539.377868652</v>
      </c>
      <c r="L85" s="21">
        <f>'Relocation Components'!L85*(1+$D$2)^($B85-$B$6)</f>
        <v>958865592.21445215</v>
      </c>
      <c r="M85" s="21">
        <f>'Relocation Components'!M85*(1+$D$2)^($B85-$B$6)</f>
        <v>35718601.182894409</v>
      </c>
      <c r="N85" s="21">
        <f>'Relocation Components'!N85*(1+$D$2)^($B85-$B$6)</f>
        <v>13110277.773445306</v>
      </c>
      <c r="O85" s="21">
        <f>'Relocation Components'!O85*(1+$D$2)^($B85-$B$6)</f>
        <v>2143533358.6072371</v>
      </c>
      <c r="P85" s="21">
        <f>'Relocation Components'!P85*(1+$D$2)^($B85-$B$6)</f>
        <v>30730864.469822533</v>
      </c>
      <c r="Q85" s="21">
        <f>'Relocation Components'!Q85*(1+$D$2)^($B85-$B$6)</f>
        <v>12753151.694484653</v>
      </c>
      <c r="R85" s="21">
        <f>'Relocation Components'!R85*(1+$D$2)^($B85-$B$6)</f>
        <v>121921239.51154988</v>
      </c>
      <c r="S85" s="21">
        <f>'Relocation Components'!S85*(1+$D$2)^($B85-$B$6)</f>
        <v>14972298.39399725</v>
      </c>
      <c r="T85" s="21">
        <f>'Relocation Components'!T85*(1+$D$2)^($B85-$B$6)</f>
        <v>8224790.2441524668</v>
      </c>
      <c r="U85" s="21">
        <f t="shared" si="27"/>
        <v>15885768507.993805</v>
      </c>
      <c r="V85" s="21">
        <f>'Relocation Components'!V85*(1+$A85)^($B85-$B$6)</f>
        <v>31433243554.603001</v>
      </c>
      <c r="W85" s="21">
        <f>'Relocation Components'!W85*(1+$A85)^($B85-$B$6)</f>
        <v>10010150804.152052</v>
      </c>
      <c r="X85" s="21">
        <f>'Relocation Components'!X85*(1+$A85)^($B85-$B$6)</f>
        <v>0</v>
      </c>
      <c r="Y85" s="21">
        <f>'Relocation Components'!Y85*(1+$A85)^($B85-$B$6)</f>
        <v>34431858689.587212</v>
      </c>
      <c r="Z85" s="21">
        <f>'Relocation Components'!Z85*(1+$A85)^($B85-$B$6)</f>
        <v>9996414645.3090687</v>
      </c>
      <c r="AA85" s="21">
        <f>'Relocation Components'!AA85*(1+$A85)^($B85-$B$6)</f>
        <v>0</v>
      </c>
      <c r="AB85" s="21">
        <f>'Relocation Components'!AB85*(1+$A85)^($B85-$B$6)</f>
        <v>82224826044.350113</v>
      </c>
      <c r="AC85" s="21">
        <f>'Relocation Components'!AC85*(1+$A85)^($B85-$B$6)</f>
        <v>16952674557.290331</v>
      </c>
      <c r="AD85" s="21">
        <f>'Relocation Components'!AD85*(1+$A85)^($B85-$B$6)</f>
        <v>0</v>
      </c>
      <c r="AE85" s="21">
        <f>'Relocation Components'!AE85*(1+$A85)^($B85-$B$6)</f>
        <v>556419701.49902236</v>
      </c>
      <c r="AF85" s="21">
        <f>'Relocation Components'!AF85*(1+$A85)^($B85-$B$6)</f>
        <v>191748972.82264102</v>
      </c>
      <c r="AG85" s="21">
        <f>'Relocation Components'!AG85*(1+$A85)^($B85-$B$6)</f>
        <v>0</v>
      </c>
      <c r="AH85" s="21">
        <f>'Relocation Components'!AH85*(1+$A85)^($B85-$B$6)</f>
        <v>576345847.0169431</v>
      </c>
      <c r="AI85" s="21">
        <f>'Relocation Components'!AI85*(1+$A85)^($B85-$B$6)</f>
        <v>207268670.31984404</v>
      </c>
      <c r="AJ85" s="21">
        <f>'Relocation Components'!AJ85*(1+$A85)^($B85-$B$6)</f>
        <v>0</v>
      </c>
      <c r="AK85" s="21">
        <f>'Relocation Components'!AK85*(1+$A85)^($B85-$B$6)</f>
        <v>118549915.89910319</v>
      </c>
      <c r="AL85" s="21">
        <f>'Relocation Components'!AL85*(1+$A85)^($B85-$B$6)</f>
        <v>33434228.917715885</v>
      </c>
      <c r="AM85" s="21">
        <f>'Relocation Components'!AM85*(1+$A85)^($B85-$B$6)</f>
        <v>0</v>
      </c>
      <c r="AN85" s="21">
        <f t="shared" si="28"/>
        <v>186732935631.76706</v>
      </c>
      <c r="AO85" s="21">
        <f>'Relocation Components'!AO85*(1+$A85)^($B85-$B$6)</f>
        <v>14144959599.571352</v>
      </c>
      <c r="AP85" s="21">
        <f>'Relocation Components'!AP85*(1+$A85)^($B85-$B$6)</f>
        <v>4504567861.8684235</v>
      </c>
      <c r="AQ85" s="21">
        <f>'Relocation Components'!AQ85*(1+$A85)^($B85-$B$6)</f>
        <v>0</v>
      </c>
      <c r="AR85" s="21">
        <f>'Relocation Components'!AR85*(1+$A85)^($B85-$B$6)</f>
        <v>15494336410.314243</v>
      </c>
      <c r="AS85" s="21">
        <f>'Relocation Components'!AS85*(1+$A85)^($B85-$B$6)</f>
        <v>4498386590.389081</v>
      </c>
      <c r="AT85" s="21">
        <f>'Relocation Components'!AT85*(1+$A85)^($B85-$B$6)</f>
        <v>0</v>
      </c>
      <c r="AU85" s="21">
        <f>'Relocation Components'!AU85*(1+$A85)^($B85-$B$6)</f>
        <v>37001171719.95755</v>
      </c>
      <c r="AV85" s="21">
        <f>'Relocation Components'!AV85*(1+$A85)^($B85-$B$6)</f>
        <v>7628703550.7806482</v>
      </c>
      <c r="AW85" s="21">
        <f>'Relocation Components'!AW85*(1+$A85)^($B85-$B$6)</f>
        <v>0</v>
      </c>
      <c r="AX85" s="21">
        <f>'Relocation Components'!AX85*(1+$A85)^($B85-$B$6)</f>
        <v>250388865.67456007</v>
      </c>
      <c r="AY85" s="21">
        <f>'Relocation Components'!AY85*(1+$A85)^($B85-$B$6)</f>
        <v>86287037.770188466</v>
      </c>
      <c r="AZ85" s="21">
        <f>'Relocation Components'!AZ85*(1+$A85)^($B85-$B$6)</f>
        <v>0</v>
      </c>
      <c r="BA85" s="21">
        <f>'Relocation Components'!BA85*(1+$A85)^($B85-$B$6)</f>
        <v>259355631.15762439</v>
      </c>
      <c r="BB85" s="21">
        <f>'Relocation Components'!BB85*(1+$A85)^($B85-$B$6)</f>
        <v>93270901.643929824</v>
      </c>
      <c r="BC85" s="21">
        <f>'Relocation Components'!BC85*(1+$A85)^($B85-$B$6)</f>
        <v>0</v>
      </c>
      <c r="BD85" s="21">
        <f>'Relocation Components'!BD85*(1+$A85)^($B85-$B$6)</f>
        <v>53347462.154596433</v>
      </c>
      <c r="BE85" s="21">
        <f>'Relocation Components'!BE85*(1+$A85)^($B85-$B$6)</f>
        <v>15045403.012972148</v>
      </c>
      <c r="BF85" s="21">
        <f>'Relocation Components'!BF85*(1+$A85)^($B85-$B$6)</f>
        <v>0</v>
      </c>
      <c r="BG85" s="21">
        <f t="shared" si="29"/>
        <v>84029821034.295181</v>
      </c>
      <c r="BI85" s="16">
        <f t="shared" si="30"/>
        <v>46539870791.457787</v>
      </c>
      <c r="BJ85" s="16">
        <f t="shared" si="31"/>
        <v>14665076745.21648</v>
      </c>
      <c r="BK85" s="16">
        <f t="shared" si="32"/>
        <v>31477017.532334182</v>
      </c>
      <c r="BL85" s="16">
        <f t="shared" si="33"/>
        <v>59295391454.89476</v>
      </c>
      <c r="BM85" s="16">
        <f t="shared" si="34"/>
        <v>14789017871.889648</v>
      </c>
      <c r="BN85" s="16">
        <f t="shared" si="35"/>
        <v>60517114.5690341</v>
      </c>
      <c r="BO85" s="16">
        <f t="shared" si="36"/>
        <v>120757980245.7043</v>
      </c>
      <c r="BP85" s="16">
        <f t="shared" si="37"/>
        <v>24687427581.43264</v>
      </c>
      <c r="BQ85" s="16">
        <f t="shared" si="38"/>
        <v>40473539.377868652</v>
      </c>
      <c r="BR85" s="16">
        <f t="shared" si="39"/>
        <v>1765674159.3880346</v>
      </c>
      <c r="BS85" s="16">
        <f t="shared" si="40"/>
        <v>313754611.77572387</v>
      </c>
      <c r="BT85" s="16">
        <f t="shared" si="41"/>
        <v>13110277.773445306</v>
      </c>
      <c r="BU85" s="16">
        <f t="shared" si="42"/>
        <v>2979234836.7818046</v>
      </c>
      <c r="BV85" s="16">
        <f t="shared" si="43"/>
        <v>331270436.43359637</v>
      </c>
      <c r="BW85" s="16">
        <f t="shared" si="44"/>
        <v>12753151.694484653</v>
      </c>
      <c r="BX85" s="16">
        <f t="shared" si="45"/>
        <v>293818617.5652495</v>
      </c>
      <c r="BY85" s="16">
        <f t="shared" si="46"/>
        <v>63451930.324685283</v>
      </c>
      <c r="BZ85" s="16">
        <f t="shared" si="47"/>
        <v>8224790.2441524668</v>
      </c>
    </row>
    <row r="86" spans="1:78">
      <c r="A86">
        <f t="shared" si="49"/>
        <v>0.02</v>
      </c>
      <c r="B86" s="18">
        <f t="shared" si="48"/>
        <v>2100</v>
      </c>
      <c r="C86" s="21">
        <f>'Relocation Components'!C86*(1+$D$2)^($B86-$B$6)</f>
        <v>1004594537.0337428</v>
      </c>
      <c r="D86" s="21">
        <f>'Relocation Components'!D86*(1+$D$2)^($B86-$B$6)</f>
        <v>157077443.52068162</v>
      </c>
      <c r="E86" s="21">
        <f>'Relocation Components'!E86*(1+$D$2)^($B86-$B$6)</f>
        <v>32882475.394823324</v>
      </c>
      <c r="F86" s="21">
        <f>'Relocation Components'!F86*(1+$D$2)^($B86-$B$6)</f>
        <v>9787331242.5948696</v>
      </c>
      <c r="G86" s="21">
        <f>'Relocation Components'!G86*(1+$D$2)^($B86-$B$6)</f>
        <v>307360165.78166664</v>
      </c>
      <c r="H86" s="21">
        <f>'Relocation Components'!H86*(1+$D$2)^($B86-$B$6)</f>
        <v>63219510.004889518</v>
      </c>
      <c r="I86" s="21">
        <f>'Relocation Components'!I86*(1+$D$2)^($B86-$B$6)</f>
        <v>1600425417.0443869</v>
      </c>
      <c r="J86" s="21">
        <f>'Relocation Components'!J86*(1+$D$2)^($B86-$B$6)</f>
        <v>110785998.23349448</v>
      </c>
      <c r="K86" s="21">
        <f>'Relocation Components'!K86*(1+$D$2)^($B86-$B$6)</f>
        <v>42280701.634284534</v>
      </c>
      <c r="L86" s="21">
        <f>'Relocation Components'!L86*(1+$D$2)^($B86-$B$6)</f>
        <v>1001823494.2471679</v>
      </c>
      <c r="M86" s="21">
        <f>'Relocation Components'!M86*(1+$D$2)^($B86-$B$6)</f>
        <v>37312068.714283168</v>
      </c>
      <c r="N86" s="21">
        <f>'Relocation Components'!N86*(1+$D$2)^($B86-$B$6)</f>
        <v>13695654.127554715</v>
      </c>
      <c r="O86" s="21">
        <f>'Relocation Components'!O86*(1+$D$2)^($B86-$B$6)</f>
        <v>2238857252.8460622</v>
      </c>
      <c r="P86" s="21">
        <f>'Relocation Components'!P86*(1+$D$2)^($B86-$B$6)</f>
        <v>32104653.114971209</v>
      </c>
      <c r="Q86" s="21">
        <f>'Relocation Components'!Q86*(1+$D$2)^($B86-$B$6)</f>
        <v>13322628.397817435</v>
      </c>
      <c r="R86" s="21">
        <f>'Relocation Components'!R86*(1+$D$2)^($B86-$B$6)</f>
        <v>127371638.80195616</v>
      </c>
      <c r="S86" s="21">
        <f>'Relocation Components'!S86*(1+$D$2)^($B86-$B$6)</f>
        <v>15641682.568659769</v>
      </c>
      <c r="T86" s="21">
        <f>'Relocation Components'!T86*(1+$D$2)^($B86-$B$6)</f>
        <v>8592056.6086790953</v>
      </c>
      <c r="U86" s="21">
        <f t="shared" si="27"/>
        <v>16594678620.669989</v>
      </c>
      <c r="V86" s="21">
        <f>'Relocation Components'!V86*(1+$A86)^($B86-$B$6)</f>
        <v>33366459037.189175</v>
      </c>
      <c r="W86" s="21">
        <f>'Relocation Components'!W86*(1+$A86)^($B86-$B$6)</f>
        <v>10626422763.843864</v>
      </c>
      <c r="X86" s="21">
        <f>'Relocation Components'!X86*(1+$A86)^($B86-$B$6)</f>
        <v>0</v>
      </c>
      <c r="Y86" s="21">
        <f>'Relocation Components'!Y86*(1+$A86)^($B86-$B$6)</f>
        <v>36500283863.967888</v>
      </c>
      <c r="Z86" s="21">
        <f>'Relocation Components'!Z86*(1+$A86)^($B86-$B$6)</f>
        <v>10597378515.4694</v>
      </c>
      <c r="AA86" s="21">
        <f>'Relocation Components'!AA86*(1+$A86)^($B86-$B$6)</f>
        <v>0</v>
      </c>
      <c r="AB86" s="21">
        <f>'Relocation Components'!AB86*(1+$A86)^($B86-$B$6)</f>
        <v>87281583560.070023</v>
      </c>
      <c r="AC86" s="21">
        <f>'Relocation Components'!AC86*(1+$A86)^($B86-$B$6)</f>
        <v>17995030902.730179</v>
      </c>
      <c r="AD86" s="21">
        <f>'Relocation Components'!AD86*(1+$A86)^($B86-$B$6)</f>
        <v>0</v>
      </c>
      <c r="AE86" s="21">
        <f>'Relocation Components'!AE86*(1+$A86)^($B86-$B$6)</f>
        <v>567636861.9509685</v>
      </c>
      <c r="AF86" s="21">
        <f>'Relocation Components'!AF86*(1+$A86)^($B86-$B$6)</f>
        <v>195579146.27410147</v>
      </c>
      <c r="AG86" s="21">
        <f>'Relocation Components'!AG86*(1+$A86)^($B86-$B$6)</f>
        <v>0</v>
      </c>
      <c r="AH86" s="21">
        <f>'Relocation Components'!AH86*(1+$A86)^($B86-$B$6)</f>
        <v>587961359.45566738</v>
      </c>
      <c r="AI86" s="21">
        <f>'Relocation Components'!AI86*(1+$A86)^($B86-$B$6)</f>
        <v>211493159.5924356</v>
      </c>
      <c r="AJ86" s="21">
        <f>'Relocation Components'!AJ86*(1+$A86)^($B86-$B$6)</f>
        <v>0</v>
      </c>
      <c r="AK86" s="21">
        <f>'Relocation Components'!AK86*(1+$A86)^($B86-$B$6)</f>
        <v>121513006.53466223</v>
      </c>
      <c r="AL86" s="21">
        <f>'Relocation Components'!AL86*(1+$A86)^($B86-$B$6)</f>
        <v>34270027.649407044</v>
      </c>
      <c r="AM86" s="21">
        <f>'Relocation Components'!AM86*(1+$A86)^($B86-$B$6)</f>
        <v>0</v>
      </c>
      <c r="AN86" s="21">
        <f t="shared" si="28"/>
        <v>198085612204.72775</v>
      </c>
      <c r="AO86" s="21">
        <f>'Relocation Components'!AO86*(1+$A86)^($B86-$B$6)</f>
        <v>15014906566.735128</v>
      </c>
      <c r="AP86" s="21">
        <f>'Relocation Components'!AP86*(1+$A86)^($B86-$B$6)</f>
        <v>4781890243.7297392</v>
      </c>
      <c r="AQ86" s="21">
        <f>'Relocation Components'!AQ86*(1+$A86)^($B86-$B$6)</f>
        <v>0</v>
      </c>
      <c r="AR86" s="21">
        <f>'Relocation Components'!AR86*(1+$A86)^($B86-$B$6)</f>
        <v>16425127738.785553</v>
      </c>
      <c r="AS86" s="21">
        <f>'Relocation Components'!AS86*(1+$A86)^($B86-$B$6)</f>
        <v>4768820331.9612303</v>
      </c>
      <c r="AT86" s="21">
        <f>'Relocation Components'!AT86*(1+$A86)^($B86-$B$6)</f>
        <v>0</v>
      </c>
      <c r="AU86" s="21">
        <f>'Relocation Components'!AU86*(1+$A86)^($B86-$B$6)</f>
        <v>39276712602.031509</v>
      </c>
      <c r="AV86" s="21">
        <f>'Relocation Components'!AV86*(1+$A86)^($B86-$B$6)</f>
        <v>8097763906.2285805</v>
      </c>
      <c r="AW86" s="21">
        <f>'Relocation Components'!AW86*(1+$A86)^($B86-$B$6)</f>
        <v>0</v>
      </c>
      <c r="AX86" s="21">
        <f>'Relocation Components'!AX86*(1+$A86)^($B86-$B$6)</f>
        <v>255436587.87793586</v>
      </c>
      <c r="AY86" s="21">
        <f>'Relocation Components'!AY86*(1+$A86)^($B86-$B$6)</f>
        <v>88010615.823345661</v>
      </c>
      <c r="AZ86" s="21">
        <f>'Relocation Components'!AZ86*(1+$A86)^($B86-$B$6)</f>
        <v>0</v>
      </c>
      <c r="BA86" s="21">
        <f>'Relocation Components'!BA86*(1+$A86)^($B86-$B$6)</f>
        <v>264582611.7550503</v>
      </c>
      <c r="BB86" s="21">
        <f>'Relocation Components'!BB86*(1+$A86)^($B86-$B$6)</f>
        <v>95171921.816596016</v>
      </c>
      <c r="BC86" s="21">
        <f>'Relocation Components'!BC86*(1+$A86)^($B86-$B$6)</f>
        <v>0</v>
      </c>
      <c r="BD86" s="21">
        <f>'Relocation Components'!BD86*(1+$A86)^($B86-$B$6)</f>
        <v>54680852.940598004</v>
      </c>
      <c r="BE86" s="21">
        <f>'Relocation Components'!BE86*(1+$A86)^($B86-$B$6)</f>
        <v>15421512.442233169</v>
      </c>
      <c r="BF86" s="21">
        <f>'Relocation Components'!BF86*(1+$A86)^($B86-$B$6)</f>
        <v>0</v>
      </c>
      <c r="BG86" s="21">
        <f t="shared" si="29"/>
        <v>89138525492.127487</v>
      </c>
      <c r="BI86" s="16">
        <f t="shared" si="30"/>
        <v>49385960140.958046</v>
      </c>
      <c r="BJ86" s="16">
        <f t="shared" si="31"/>
        <v>15565390451.094286</v>
      </c>
      <c r="BK86" s="16">
        <f t="shared" si="32"/>
        <v>32882475.394823324</v>
      </c>
      <c r="BL86" s="16">
        <f t="shared" si="33"/>
        <v>62712742845.348312</v>
      </c>
      <c r="BM86" s="16">
        <f t="shared" si="34"/>
        <v>15673559013.212296</v>
      </c>
      <c r="BN86" s="16">
        <f t="shared" si="35"/>
        <v>63219510.004889518</v>
      </c>
      <c r="BO86" s="16">
        <f t="shared" si="36"/>
        <v>128158721579.14592</v>
      </c>
      <c r="BP86" s="16">
        <f t="shared" si="37"/>
        <v>26203580807.192253</v>
      </c>
      <c r="BQ86" s="16">
        <f t="shared" si="38"/>
        <v>42280701.634284534</v>
      </c>
      <c r="BR86" s="16">
        <f t="shared" si="39"/>
        <v>1824896944.0760722</v>
      </c>
      <c r="BS86" s="16">
        <f t="shared" si="40"/>
        <v>320901830.81173033</v>
      </c>
      <c r="BT86" s="16">
        <f t="shared" si="41"/>
        <v>13695654.127554715</v>
      </c>
      <c r="BU86" s="16">
        <f t="shared" si="42"/>
        <v>3091401224.0567799</v>
      </c>
      <c r="BV86" s="16">
        <f t="shared" si="43"/>
        <v>338769734.52400285</v>
      </c>
      <c r="BW86" s="16">
        <f t="shared" si="44"/>
        <v>13322628.397817435</v>
      </c>
      <c r="BX86" s="16">
        <f t="shared" si="45"/>
        <v>303565498.27721637</v>
      </c>
      <c r="BY86" s="16">
        <f t="shared" si="46"/>
        <v>65333222.660299979</v>
      </c>
      <c r="BZ86" s="16">
        <f t="shared" si="47"/>
        <v>8592056.6086790953</v>
      </c>
    </row>
    <row r="87" spans="1:78">
      <c r="A87">
        <f t="shared" si="49"/>
        <v>0.02</v>
      </c>
      <c r="B87" s="18">
        <f t="shared" si="48"/>
        <v>2101</v>
      </c>
      <c r="C87" s="21">
        <f>'Relocation Components'!C87*(1+$D$2)^($B87-$B$6)</f>
        <v>1049587308.541563</v>
      </c>
      <c r="D87" s="21">
        <f>'Relocation Components'!D87*(1+$D$2)^($B87-$B$6)</f>
        <v>164102713.39297625</v>
      </c>
      <c r="E87" s="21">
        <f>'Relocation Components'!E87*(1+$D$2)^($B87-$B$6)</f>
        <v>34354346.138651773</v>
      </c>
      <c r="F87" s="21">
        <f>'Relocation Components'!F87*(1+$D$2)^($B87-$B$6)</f>
        <v>10225678737.608961</v>
      </c>
      <c r="G87" s="21">
        <f>'Relocation Components'!G87*(1+$D$2)^($B87-$B$6)</f>
        <v>321112069.62654841</v>
      </c>
      <c r="H87" s="21">
        <f>'Relocation Components'!H87*(1+$D$2)^($B87-$B$6)</f>
        <v>66049108.477199614</v>
      </c>
      <c r="I87" s="21">
        <f>'Relocation Components'!I87*(1+$D$2)^($B87-$B$6)</f>
        <v>1672073001.1166008</v>
      </c>
      <c r="J87" s="21">
        <f>'Relocation Components'!J87*(1+$D$2)^($B87-$B$6)</f>
        <v>115743831.39805521</v>
      </c>
      <c r="K87" s="21">
        <f>'Relocation Components'!K87*(1+$D$2)^($B87-$B$6)</f>
        <v>44173372.620371096</v>
      </c>
      <c r="L87" s="21">
        <f>'Relocation Components'!L87*(1+$D$2)^($B87-$B$6)</f>
        <v>1046680022.502619</v>
      </c>
      <c r="M87" s="21">
        <f>'Relocation Components'!M87*(1+$D$2)^($B87-$B$6)</f>
        <v>38983669.922019355</v>
      </c>
      <c r="N87" s="21">
        <f>'Relocation Components'!N87*(1+$D$2)^($B87-$B$6)</f>
        <v>14308675.911421277</v>
      </c>
      <c r="O87" s="21">
        <f>'Relocation Components'!O87*(1+$D$2)^($B87-$B$6)</f>
        <v>2339046114.9109235</v>
      </c>
      <c r="P87" s="21">
        <f>'Relocation Components'!P87*(1+$D$2)^($B87-$B$6)</f>
        <v>33541749.790996645</v>
      </c>
      <c r="Q87" s="21">
        <f>'Relocation Components'!Q87*(1+$D$2)^($B87-$B$6)</f>
        <v>13918937.544727802</v>
      </c>
      <c r="R87" s="21">
        <f>'Relocation Components'!R87*(1+$D$2)^($B87-$B$6)</f>
        <v>133123906.36075419</v>
      </c>
      <c r="S87" s="21">
        <f>'Relocation Components'!S87*(1+$D$2)^($B87-$B$6)</f>
        <v>16340574.414803566</v>
      </c>
      <c r="T87" s="21">
        <f>'Relocation Components'!T87*(1+$D$2)^($B87-$B$6)</f>
        <v>8976525.202701157</v>
      </c>
      <c r="U87" s="21">
        <f t="shared" si="27"/>
        <v>17337794665.481892</v>
      </c>
      <c r="V87" s="21">
        <f>'Relocation Components'!V87*(1+$A87)^($B87-$B$6)</f>
        <v>35430317225.972778</v>
      </c>
      <c r="W87" s="21">
        <f>'Relocation Components'!W87*(1+$A87)^($B87-$B$6)</f>
        <v>11282901174.794849</v>
      </c>
      <c r="X87" s="21">
        <f>'Relocation Components'!X87*(1+$A87)^($B87-$B$6)</f>
        <v>0</v>
      </c>
      <c r="Y87" s="21">
        <f>'Relocation Components'!Y87*(1+$A87)^($B87-$B$6)</f>
        <v>38707336030.362061</v>
      </c>
      <c r="Z87" s="21">
        <f>'Relocation Components'!Z87*(1+$A87)^($B87-$B$6)</f>
        <v>11237680433.761389</v>
      </c>
      <c r="AA87" s="21">
        <f>'Relocation Components'!AA87*(1+$A87)^($B87-$B$6)</f>
        <v>0</v>
      </c>
      <c r="AB87" s="21">
        <f>'Relocation Components'!AB87*(1+$A87)^($B87-$B$6)</f>
        <v>92673089397.401001</v>
      </c>
      <c r="AC87" s="21">
        <f>'Relocation Components'!AC87*(1+$A87)^($B87-$B$6)</f>
        <v>19106309371.096298</v>
      </c>
      <c r="AD87" s="21">
        <f>'Relocation Components'!AD87*(1+$A87)^($B87-$B$6)</f>
        <v>0</v>
      </c>
      <c r="AE87" s="21">
        <f>'Relocation Components'!AE87*(1+$A87)^($B87-$B$6)</f>
        <v>579050710.54101217</v>
      </c>
      <c r="AF87" s="21">
        <f>'Relocation Components'!AF87*(1+$A87)^($B87-$B$6)</f>
        <v>199516686.83275458</v>
      </c>
      <c r="AG87" s="21">
        <f>'Relocation Components'!AG87*(1+$A87)^($B87-$B$6)</f>
        <v>0</v>
      </c>
      <c r="AH87" s="21">
        <f>'Relocation Components'!AH87*(1+$A87)^($B87-$B$6)</f>
        <v>599953905.49308538</v>
      </c>
      <c r="AI87" s="21">
        <f>'Relocation Components'!AI87*(1+$A87)^($B87-$B$6)</f>
        <v>215809609.10272995</v>
      </c>
      <c r="AJ87" s="21">
        <f>'Relocation Components'!AJ87*(1+$A87)^($B87-$B$6)</f>
        <v>0</v>
      </c>
      <c r="AK87" s="21">
        <f>'Relocation Components'!AK87*(1+$A87)^($B87-$B$6)</f>
        <v>124604380.95215255</v>
      </c>
      <c r="AL87" s="21">
        <f>'Relocation Components'!AL87*(1+$A87)^($B87-$B$6)</f>
        <v>35125744.241558187</v>
      </c>
      <c r="AM87" s="21">
        <f>'Relocation Components'!AM87*(1+$A87)^($B87-$B$6)</f>
        <v>0</v>
      </c>
      <c r="AN87" s="21">
        <f t="shared" si="28"/>
        <v>210191694670.55164</v>
      </c>
      <c r="AO87" s="21">
        <f>'Relocation Components'!AO87*(1+$A87)^($B87-$B$6)</f>
        <v>15943642751.687748</v>
      </c>
      <c r="AP87" s="21">
        <f>'Relocation Components'!AP87*(1+$A87)^($B87-$B$6)</f>
        <v>5077305528.6576824</v>
      </c>
      <c r="AQ87" s="21">
        <f>'Relocation Components'!AQ87*(1+$A87)^($B87-$B$6)</f>
        <v>0</v>
      </c>
      <c r="AR87" s="21">
        <f>'Relocation Components'!AR87*(1+$A87)^($B87-$B$6)</f>
        <v>17418301213.662926</v>
      </c>
      <c r="AS87" s="21">
        <f>'Relocation Components'!AS87*(1+$A87)^($B87-$B$6)</f>
        <v>5056956195.192625</v>
      </c>
      <c r="AT87" s="21">
        <f>'Relocation Components'!AT87*(1+$A87)^($B87-$B$6)</f>
        <v>0</v>
      </c>
      <c r="AU87" s="21">
        <f>'Relocation Components'!AU87*(1+$A87)^($B87-$B$6)</f>
        <v>41702890228.830452</v>
      </c>
      <c r="AV87" s="21">
        <f>'Relocation Components'!AV87*(1+$A87)^($B87-$B$6)</f>
        <v>8597839216.9933357</v>
      </c>
      <c r="AW87" s="21">
        <f>'Relocation Components'!AW87*(1+$A87)^($B87-$B$6)</f>
        <v>0</v>
      </c>
      <c r="AX87" s="21">
        <f>'Relocation Components'!AX87*(1+$A87)^($B87-$B$6)</f>
        <v>260572819.74345553</v>
      </c>
      <c r="AY87" s="21">
        <f>'Relocation Components'!AY87*(1+$A87)^($B87-$B$6)</f>
        <v>89782509.074739575</v>
      </c>
      <c r="AZ87" s="21">
        <f>'Relocation Components'!AZ87*(1+$A87)^($B87-$B$6)</f>
        <v>0</v>
      </c>
      <c r="BA87" s="21">
        <f>'Relocation Components'!BA87*(1+$A87)^($B87-$B$6)</f>
        <v>269979257.47188842</v>
      </c>
      <c r="BB87" s="21">
        <f>'Relocation Components'!BB87*(1+$A87)^($B87-$B$6)</f>
        <v>97114324.09622848</v>
      </c>
      <c r="BC87" s="21">
        <f>'Relocation Components'!BC87*(1+$A87)^($B87-$B$6)</f>
        <v>0</v>
      </c>
      <c r="BD87" s="21">
        <f>'Relocation Components'!BD87*(1+$A87)^($B87-$B$6)</f>
        <v>56071971.428468652</v>
      </c>
      <c r="BE87" s="21">
        <f>'Relocation Components'!BE87*(1+$A87)^($B87-$B$6)</f>
        <v>15806584.908701183</v>
      </c>
      <c r="BF87" s="21">
        <f>'Relocation Components'!BF87*(1+$A87)^($B87-$B$6)</f>
        <v>0</v>
      </c>
      <c r="BG87" s="21">
        <f t="shared" si="29"/>
        <v>94586262601.748245</v>
      </c>
      <c r="BI87" s="16">
        <f t="shared" si="30"/>
        <v>52423547286.202087</v>
      </c>
      <c r="BJ87" s="16">
        <f t="shared" si="31"/>
        <v>16524309416.845509</v>
      </c>
      <c r="BK87" s="16">
        <f t="shared" si="32"/>
        <v>34354346.138651773</v>
      </c>
      <c r="BL87" s="16">
        <f t="shared" si="33"/>
        <v>66351315981.633949</v>
      </c>
      <c r="BM87" s="16">
        <f t="shared" si="34"/>
        <v>16615748698.580563</v>
      </c>
      <c r="BN87" s="16">
        <f t="shared" si="35"/>
        <v>66049108.477199614</v>
      </c>
      <c r="BO87" s="16">
        <f t="shared" si="36"/>
        <v>136048052627.34805</v>
      </c>
      <c r="BP87" s="16">
        <f t="shared" si="37"/>
        <v>27819892419.48769</v>
      </c>
      <c r="BQ87" s="16">
        <f t="shared" si="38"/>
        <v>44173372.620371096</v>
      </c>
      <c r="BR87" s="16">
        <f t="shared" si="39"/>
        <v>1886303552.7870867</v>
      </c>
      <c r="BS87" s="16">
        <f t="shared" si="40"/>
        <v>328282865.82951355</v>
      </c>
      <c r="BT87" s="16">
        <f t="shared" si="41"/>
        <v>14308675.911421277</v>
      </c>
      <c r="BU87" s="16">
        <f t="shared" si="42"/>
        <v>3208979277.8758974</v>
      </c>
      <c r="BV87" s="16">
        <f t="shared" si="43"/>
        <v>346465682.98995507</v>
      </c>
      <c r="BW87" s="16">
        <f t="shared" si="44"/>
        <v>13918937.544727802</v>
      </c>
      <c r="BX87" s="16">
        <f t="shared" si="45"/>
        <v>313800258.74137539</v>
      </c>
      <c r="BY87" s="16">
        <f t="shared" si="46"/>
        <v>67272903.56506294</v>
      </c>
      <c r="BZ87" s="16">
        <f t="shared" si="47"/>
        <v>8976525.202701157</v>
      </c>
    </row>
    <row r="88" spans="1:78">
      <c r="A88">
        <f t="shared" si="49"/>
        <v>0.02</v>
      </c>
      <c r="B88" s="18">
        <f t="shared" si="48"/>
        <v>2102</v>
      </c>
      <c r="C88" s="21">
        <f>'Relocation Components'!C88*(1+$D$2)^($B88-$B$6)</f>
        <v>1096567870.8575809</v>
      </c>
      <c r="D88" s="21">
        <f>'Relocation Components'!D88*(1+$D$2)^($B88-$B$6)</f>
        <v>171437816.6436986</v>
      </c>
      <c r="E88" s="21">
        <f>'Relocation Components'!E88*(1+$D$2)^($B88-$B$6)</f>
        <v>35891197.768376</v>
      </c>
      <c r="F88" s="21">
        <f>'Relocation Components'!F88*(1+$D$2)^($B88-$B$6)</f>
        <v>10683392654.017971</v>
      </c>
      <c r="G88" s="21">
        <f>'Relocation Components'!G88*(1+$D$2)^($B88-$B$6)</f>
        <v>335470763.44146413</v>
      </c>
      <c r="H88" s="21">
        <f>'Relocation Components'!H88*(1+$D$2)^($B88-$B$6)</f>
        <v>69003618.021728486</v>
      </c>
      <c r="I88" s="21">
        <f>'Relocation Components'!I88*(1+$D$2)^($B88-$B$6)</f>
        <v>1746884280.0534246</v>
      </c>
      <c r="J88" s="21">
        <f>'Relocation Components'!J88*(1+$D$2)^($B88-$B$6)</f>
        <v>120920482.88348825</v>
      </c>
      <c r="K88" s="21">
        <f>'Relocation Components'!K88*(1+$D$2)^($B88-$B$6)</f>
        <v>46149608.950980596</v>
      </c>
      <c r="L88" s="21">
        <f>'Relocation Components'!L88*(1+$D$2)^($B88-$B$6)</f>
        <v>1093517644.8479972</v>
      </c>
      <c r="M88" s="21">
        <f>'Relocation Components'!M88*(1+$D$2)^($B88-$B$6)</f>
        <v>40729151.07874345</v>
      </c>
      <c r="N88" s="21">
        <f>'Relocation Components'!N88*(1+$D$2)^($B88-$B$6)</f>
        <v>14948760.738355607</v>
      </c>
      <c r="O88" s="21">
        <f>'Relocation Components'!O88*(1+$D$2)^($B88-$B$6)</f>
        <v>2443656720.0501556</v>
      </c>
      <c r="P88" s="21">
        <f>'Relocation Components'!P88*(1+$D$2)^($B88-$B$6)</f>
        <v>35042294.501837187</v>
      </c>
      <c r="Q88" s="21">
        <f>'Relocation Components'!Q88*(1+$D$2)^($B88-$B$6)</f>
        <v>14541571.035334658</v>
      </c>
      <c r="R88" s="21">
        <f>'Relocation Components'!R88*(1+$D$2)^($B88-$B$6)</f>
        <v>139132971.57842714</v>
      </c>
      <c r="S88" s="21">
        <f>'Relocation Components'!S88*(1+$D$2)^($B88-$B$6)</f>
        <v>17070251.23914009</v>
      </c>
      <c r="T88" s="21">
        <f>'Relocation Components'!T88*(1+$D$2)^($B88-$B$6)</f>
        <v>9377960.5146037266</v>
      </c>
      <c r="U88" s="21">
        <f t="shared" si="27"/>
        <v>18113735618.223309</v>
      </c>
      <c r="V88" s="21">
        <f>'Relocation Components'!V88*(1+$A88)^($B88-$B$6)</f>
        <v>37626915204.649559</v>
      </c>
      <c r="W88" s="21">
        <f>'Relocation Components'!W88*(1+$A88)^($B88-$B$6)</f>
        <v>11981544833.923809</v>
      </c>
      <c r="X88" s="21">
        <f>'Relocation Components'!X88*(1+$A88)^($B88-$B$6)</f>
        <v>0</v>
      </c>
      <c r="Y88" s="21">
        <f>'Relocation Components'!Y88*(1+$A88)^($B88-$B$6)</f>
        <v>41055486983.482208</v>
      </c>
      <c r="Z88" s="21">
        <f>'Relocation Components'!Z88*(1+$A88)^($B88-$B$6)</f>
        <v>11918884303.173889</v>
      </c>
      <c r="AA88" s="21">
        <f>'Relocation Components'!AA88*(1+$A88)^($B88-$B$6)</f>
        <v>0</v>
      </c>
      <c r="AB88" s="21">
        <f>'Relocation Components'!AB88*(1+$A88)^($B88-$B$6)</f>
        <v>98411086496.450989</v>
      </c>
      <c r="AC88" s="21">
        <f>'Relocation Components'!AC88*(1+$A88)^($B88-$B$6)</f>
        <v>20288984350.555199</v>
      </c>
      <c r="AD88" s="21">
        <f>'Relocation Components'!AD88*(1+$A88)^($B88-$B$6)</f>
        <v>0</v>
      </c>
      <c r="AE88" s="21">
        <f>'Relocation Components'!AE88*(1+$A88)^($B88-$B$6)</f>
        <v>590664039.32250869</v>
      </c>
      <c r="AF88" s="21">
        <f>'Relocation Components'!AF88*(1+$A88)^($B88-$B$6)</f>
        <v>203523205.12414631</v>
      </c>
      <c r="AG88" s="21">
        <f>'Relocation Components'!AG88*(1+$A88)^($B88-$B$6)</f>
        <v>0</v>
      </c>
      <c r="AH88" s="21">
        <f>'Relocation Components'!AH88*(1+$A88)^($B88-$B$6)</f>
        <v>612157837.56975412</v>
      </c>
      <c r="AI88" s="21">
        <f>'Relocation Components'!AI88*(1+$A88)^($B88-$B$6)</f>
        <v>220202231.05450326</v>
      </c>
      <c r="AJ88" s="21">
        <f>'Relocation Components'!AJ88*(1+$A88)^($B88-$B$6)</f>
        <v>0</v>
      </c>
      <c r="AK88" s="21">
        <f>'Relocation Components'!AK88*(1+$A88)^($B88-$B$6)</f>
        <v>127771694.71344115</v>
      </c>
      <c r="AL88" s="21">
        <f>'Relocation Components'!AL88*(1+$A88)^($B88-$B$6)</f>
        <v>36001903.561582625</v>
      </c>
      <c r="AM88" s="21">
        <f>'Relocation Components'!AM88*(1+$A88)^($B88-$B$6)</f>
        <v>0</v>
      </c>
      <c r="AN88" s="21">
        <f t="shared" si="28"/>
        <v>223073223083.5816</v>
      </c>
      <c r="AO88" s="21">
        <f>'Relocation Components'!AO88*(1+$A88)^($B88-$B$6)</f>
        <v>16932111842.0923</v>
      </c>
      <c r="AP88" s="21">
        <f>'Relocation Components'!AP88*(1+$A88)^($B88-$B$6)</f>
        <v>5391695175.2657137</v>
      </c>
      <c r="AQ88" s="21">
        <f>'Relocation Components'!AQ88*(1+$A88)^($B88-$B$6)</f>
        <v>0</v>
      </c>
      <c r="AR88" s="21">
        <f>'Relocation Components'!AR88*(1+$A88)^($B88-$B$6)</f>
        <v>18474969142.566994</v>
      </c>
      <c r="AS88" s="21">
        <f>'Relocation Components'!AS88*(1+$A88)^($B88-$B$6)</f>
        <v>5363497936.4282503</v>
      </c>
      <c r="AT88" s="21">
        <f>'Relocation Components'!AT88*(1+$A88)^($B88-$B$6)</f>
        <v>0</v>
      </c>
      <c r="AU88" s="21">
        <f>'Relocation Components'!AU88*(1+$A88)^($B88-$B$6)</f>
        <v>44284988923.402939</v>
      </c>
      <c r="AV88" s="21">
        <f>'Relocation Components'!AV88*(1+$A88)^($B88-$B$6)</f>
        <v>9130042957.7498398</v>
      </c>
      <c r="AW88" s="21">
        <f>'Relocation Components'!AW88*(1+$A88)^($B88-$B$6)</f>
        <v>0</v>
      </c>
      <c r="AX88" s="21">
        <f>'Relocation Components'!AX88*(1+$A88)^($B88-$B$6)</f>
        <v>265798817.69512895</v>
      </c>
      <c r="AY88" s="21">
        <f>'Relocation Components'!AY88*(1+$A88)^($B88-$B$6)</f>
        <v>91585442.305865854</v>
      </c>
      <c r="AZ88" s="21">
        <f>'Relocation Components'!AZ88*(1+$A88)^($B88-$B$6)</f>
        <v>0</v>
      </c>
      <c r="BA88" s="21">
        <f>'Relocation Components'!BA88*(1+$A88)^($B88-$B$6)</f>
        <v>275471026.90638936</v>
      </c>
      <c r="BB88" s="21">
        <f>'Relocation Components'!BB88*(1+$A88)^($B88-$B$6)</f>
        <v>99091003.97452648</v>
      </c>
      <c r="BC88" s="21">
        <f>'Relocation Components'!BC88*(1+$A88)^($B88-$B$6)</f>
        <v>0</v>
      </c>
      <c r="BD88" s="21">
        <f>'Relocation Components'!BD88*(1+$A88)^($B88-$B$6)</f>
        <v>57497262.621048525</v>
      </c>
      <c r="BE88" s="21">
        <f>'Relocation Components'!BE88*(1+$A88)^($B88-$B$6)</f>
        <v>16200856.602712184</v>
      </c>
      <c r="BF88" s="21">
        <f>'Relocation Components'!BF88*(1+$A88)^($B88-$B$6)</f>
        <v>0</v>
      </c>
      <c r="BG88" s="21">
        <f t="shared" si="29"/>
        <v>100382950387.61171</v>
      </c>
      <c r="BI88" s="16">
        <f t="shared" si="30"/>
        <v>55655594917.599442</v>
      </c>
      <c r="BJ88" s="16">
        <f t="shared" si="31"/>
        <v>17544677825.833221</v>
      </c>
      <c r="BK88" s="16">
        <f t="shared" si="32"/>
        <v>35891197.768376</v>
      </c>
      <c r="BL88" s="16">
        <f t="shared" si="33"/>
        <v>70213848780.067169</v>
      </c>
      <c r="BM88" s="16">
        <f t="shared" si="34"/>
        <v>17617853003.043602</v>
      </c>
      <c r="BN88" s="16">
        <f t="shared" si="35"/>
        <v>69003618.021728486</v>
      </c>
      <c r="BO88" s="16">
        <f t="shared" si="36"/>
        <v>144442959699.90738</v>
      </c>
      <c r="BP88" s="16">
        <f t="shared" si="37"/>
        <v>29539947791.188526</v>
      </c>
      <c r="BQ88" s="16">
        <f t="shared" si="38"/>
        <v>46149608.950980596</v>
      </c>
      <c r="BR88" s="16">
        <f t="shared" si="39"/>
        <v>1949980501.8656349</v>
      </c>
      <c r="BS88" s="16">
        <f t="shared" si="40"/>
        <v>335837798.50875562</v>
      </c>
      <c r="BT88" s="16">
        <f t="shared" si="41"/>
        <v>14948760.738355607</v>
      </c>
      <c r="BU88" s="16">
        <f t="shared" si="42"/>
        <v>3331285584.526299</v>
      </c>
      <c r="BV88" s="16">
        <f t="shared" si="43"/>
        <v>354335529.53086692</v>
      </c>
      <c r="BW88" s="16">
        <f t="shared" si="44"/>
        <v>14541571.035334658</v>
      </c>
      <c r="BX88" s="16">
        <f t="shared" si="45"/>
        <v>324401928.91291678</v>
      </c>
      <c r="BY88" s="16">
        <f t="shared" si="46"/>
        <v>69273011.403434902</v>
      </c>
      <c r="BZ88" s="16">
        <f t="shared" si="47"/>
        <v>9377960.5146037266</v>
      </c>
    </row>
    <row r="89" spans="1:78">
      <c r="A89">
        <f t="shared" si="49"/>
        <v>0.02</v>
      </c>
      <c r="B89" s="18">
        <f t="shared" si="48"/>
        <v>2103</v>
      </c>
      <c r="C89" s="21">
        <f>'Relocation Components'!C89*(1+$D$2)^($B89-$B$6)</f>
        <v>1145622521.1338465</v>
      </c>
      <c r="D89" s="21">
        <f>'Relocation Components'!D89*(1+$D$2)^($B89-$B$6)</f>
        <v>179096173.43601075</v>
      </c>
      <c r="E89" s="21">
        <f>'Relocation Components'!E89*(1+$D$2)^($B89-$B$6)</f>
        <v>37495848.69572603</v>
      </c>
      <c r="F89" s="21">
        <f>'Relocation Components'!F89*(1+$D$2)^($B89-$B$6)</f>
        <v>11161313765.22386</v>
      </c>
      <c r="G89" s="21">
        <f>'Relocation Components'!G89*(1+$D$2)^($B89-$B$6)</f>
        <v>350462546.46380502</v>
      </c>
      <c r="H89" s="21">
        <f>'Relocation Components'!H89*(1+$D$2)^($B89-$B$6)</f>
        <v>72088455.749517262</v>
      </c>
      <c r="I89" s="21">
        <f>'Relocation Components'!I89*(1+$D$2)^($B89-$B$6)</f>
        <v>1824996504.3811393</v>
      </c>
      <c r="J89" s="21">
        <f>'Relocation Components'!J89*(1+$D$2)^($B89-$B$6)</f>
        <v>126325439.93896946</v>
      </c>
      <c r="K89" s="21">
        <f>'Relocation Components'!K89*(1+$D$2)^($B89-$B$6)</f>
        <v>48213035.483100116</v>
      </c>
      <c r="L89" s="21">
        <f>'Relocation Components'!L89*(1+$D$2)^($B89-$B$6)</f>
        <v>1142422329.3716564</v>
      </c>
      <c r="M89" s="21">
        <f>'Relocation Components'!M89*(1+$D$2)^($B89-$B$6)</f>
        <v>42551721.176334895</v>
      </c>
      <c r="N89" s="21">
        <f>'Relocation Components'!N89*(1+$D$2)^($B89-$B$6)</f>
        <v>15617082.358204817</v>
      </c>
      <c r="O89" s="21">
        <f>'Relocation Components'!O89*(1+$D$2)^($B89-$B$6)</f>
        <v>2552880770.4160337</v>
      </c>
      <c r="P89" s="21">
        <f>'Relocation Components'!P89*(1+$D$2)^($B89-$B$6)</f>
        <v>36609039.309284292</v>
      </c>
      <c r="Q89" s="21">
        <f>'Relocation Components'!Q89*(1+$D$2)^($B89-$B$6)</f>
        <v>15191670.531140381</v>
      </c>
      <c r="R89" s="21">
        <f>'Relocation Components'!R89*(1+$D$2)^($B89-$B$6)</f>
        <v>145410133.55196545</v>
      </c>
      <c r="S89" s="21">
        <f>'Relocation Components'!S89*(1+$D$2)^($B89-$B$6)</f>
        <v>17832044.309873257</v>
      </c>
      <c r="T89" s="21">
        <f>'Relocation Components'!T89*(1+$D$2)^($B89-$B$6)</f>
        <v>9797098.0446897987</v>
      </c>
      <c r="U89" s="21">
        <f t="shared" si="27"/>
        <v>18923926179.57515</v>
      </c>
      <c r="V89" s="21">
        <f>'Relocation Components'!V89*(1+$A89)^($B89-$B$6)</f>
        <v>39964821374.320854</v>
      </c>
      <c r="W89" s="21">
        <f>'Relocation Components'!W89*(1+$A89)^($B89-$B$6)</f>
        <v>12725071121.274477</v>
      </c>
      <c r="X89" s="21">
        <f>'Relocation Components'!X89*(1+$A89)^($B89-$B$6)</f>
        <v>0</v>
      </c>
      <c r="Y89" s="21">
        <f>'Relocation Components'!Y89*(1+$A89)^($B89-$B$6)</f>
        <v>43553833031.61554</v>
      </c>
      <c r="Z89" s="21">
        <f>'Relocation Components'!Z89*(1+$A89)^($B89-$B$6)</f>
        <v>12643624423.450813</v>
      </c>
      <c r="AA89" s="21">
        <f>'Relocation Components'!AA89*(1+$A89)^($B89-$B$6)</f>
        <v>0</v>
      </c>
      <c r="AB89" s="21">
        <f>'Relocation Components'!AB89*(1+$A89)^($B89-$B$6)</f>
        <v>104517923280.57887</v>
      </c>
      <c r="AC89" s="21">
        <f>'Relocation Components'!AC89*(1+$A89)^($B89-$B$6)</f>
        <v>21547659235.080936</v>
      </c>
      <c r="AD89" s="21">
        <f>'Relocation Components'!AD89*(1+$A89)^($B89-$B$6)</f>
        <v>0</v>
      </c>
      <c r="AE89" s="21">
        <f>'Relocation Components'!AE89*(1+$A89)^($B89-$B$6)</f>
        <v>602479661.58353293</v>
      </c>
      <c r="AF89" s="21">
        <f>'Relocation Components'!AF89*(1+$A89)^($B89-$B$6)</f>
        <v>207599679.39674094</v>
      </c>
      <c r="AG89" s="21">
        <f>'Relocation Components'!AG89*(1+$A89)^($B89-$B$6)</f>
        <v>0</v>
      </c>
      <c r="AH89" s="21">
        <f>'Relocation Components'!AH89*(1+$A89)^($B89-$B$6)</f>
        <v>624576151.48365903</v>
      </c>
      <c r="AI89" s="21">
        <f>'Relocation Components'!AI89*(1+$A89)^($B89-$B$6)</f>
        <v>224672108.00010866</v>
      </c>
      <c r="AJ89" s="21">
        <f>'Relocation Components'!AJ89*(1+$A89)^($B89-$B$6)</f>
        <v>0</v>
      </c>
      <c r="AK89" s="21">
        <f>'Relocation Components'!AK89*(1+$A89)^($B89-$B$6)</f>
        <v>131017012.29499294</v>
      </c>
      <c r="AL89" s="21">
        <f>'Relocation Components'!AL89*(1+$A89)^($B89-$B$6)</f>
        <v>36899043.602893569</v>
      </c>
      <c r="AM89" s="21">
        <f>'Relocation Components'!AM89*(1+$A89)^($B89-$B$6)</f>
        <v>0</v>
      </c>
      <c r="AN89" s="21">
        <f t="shared" si="28"/>
        <v>236780176122.68341</v>
      </c>
      <c r="AO89" s="21">
        <f>'Relocation Components'!AO89*(1+$A89)^($B89-$B$6)</f>
        <v>17984169618.444386</v>
      </c>
      <c r="AP89" s="21">
        <f>'Relocation Components'!AP89*(1+$A89)^($B89-$B$6)</f>
        <v>5726282004.5735149</v>
      </c>
      <c r="AQ89" s="21">
        <f>'Relocation Components'!AQ89*(1+$A89)^($B89-$B$6)</f>
        <v>0</v>
      </c>
      <c r="AR89" s="21">
        <f>'Relocation Components'!AR89*(1+$A89)^($B89-$B$6)</f>
        <v>19599224864.226994</v>
      </c>
      <c r="AS89" s="21">
        <f>'Relocation Components'!AS89*(1+$A89)^($B89-$B$6)</f>
        <v>5689630990.552866</v>
      </c>
      <c r="AT89" s="21">
        <f>'Relocation Components'!AT89*(1+$A89)^($B89-$B$6)</f>
        <v>0</v>
      </c>
      <c r="AU89" s="21">
        <f>'Relocation Components'!AU89*(1+$A89)^($B89-$B$6)</f>
        <v>47033065476.26049</v>
      </c>
      <c r="AV89" s="21">
        <f>'Relocation Components'!AV89*(1+$A89)^($B89-$B$6)</f>
        <v>9696446655.7864208</v>
      </c>
      <c r="AW89" s="21">
        <f>'Relocation Components'!AW89*(1+$A89)^($B89-$B$6)</f>
        <v>0</v>
      </c>
      <c r="AX89" s="21">
        <f>'Relocation Components'!AX89*(1+$A89)^($B89-$B$6)</f>
        <v>271115847.7125898</v>
      </c>
      <c r="AY89" s="21">
        <f>'Relocation Components'!AY89*(1+$A89)^($B89-$B$6)</f>
        <v>93419855.728533417</v>
      </c>
      <c r="AZ89" s="21">
        <f>'Relocation Components'!AZ89*(1+$A89)^($B89-$B$6)</f>
        <v>0</v>
      </c>
      <c r="BA89" s="21">
        <f>'Relocation Components'!BA89*(1+$A89)^($B89-$B$6)</f>
        <v>281059268.16764659</v>
      </c>
      <c r="BB89" s="21">
        <f>'Relocation Components'!BB89*(1+$A89)^($B89-$B$6)</f>
        <v>101102448.6000489</v>
      </c>
      <c r="BC89" s="21">
        <f>'Relocation Components'!BC89*(1+$A89)^($B89-$B$6)</f>
        <v>0</v>
      </c>
      <c r="BD89" s="21">
        <f>'Relocation Components'!BD89*(1+$A89)^($B89-$B$6)</f>
        <v>58957655.532746822</v>
      </c>
      <c r="BE89" s="21">
        <f>'Relocation Components'!BE89*(1+$A89)^($B89-$B$6)</f>
        <v>16604569.621302105</v>
      </c>
      <c r="BF89" s="21">
        <f>'Relocation Components'!BF89*(1+$A89)^($B89-$B$6)</f>
        <v>0</v>
      </c>
      <c r="BG89" s="21">
        <f t="shared" si="29"/>
        <v>106551079255.20753</v>
      </c>
      <c r="BI89" s="16">
        <f t="shared" si="30"/>
        <v>59094613513.899094</v>
      </c>
      <c r="BJ89" s="16">
        <f t="shared" si="31"/>
        <v>18630449299.284004</v>
      </c>
      <c r="BK89" s="16">
        <f t="shared" si="32"/>
        <v>37495848.69572603</v>
      </c>
      <c r="BL89" s="16">
        <f t="shared" si="33"/>
        <v>74314371661.066391</v>
      </c>
      <c r="BM89" s="16">
        <f t="shared" si="34"/>
        <v>18683717960.467484</v>
      </c>
      <c r="BN89" s="16">
        <f t="shared" si="35"/>
        <v>72088455.749517262</v>
      </c>
      <c r="BO89" s="16">
        <f t="shared" si="36"/>
        <v>153375985261.22049</v>
      </c>
      <c r="BP89" s="16">
        <f t="shared" si="37"/>
        <v>31370431330.806324</v>
      </c>
      <c r="BQ89" s="16">
        <f t="shared" si="38"/>
        <v>48213035.483100116</v>
      </c>
      <c r="BR89" s="16">
        <f t="shared" si="39"/>
        <v>2016017838.6677792</v>
      </c>
      <c r="BS89" s="16">
        <f t="shared" si="40"/>
        <v>343571256.30160928</v>
      </c>
      <c r="BT89" s="16">
        <f t="shared" si="41"/>
        <v>15617082.358204817</v>
      </c>
      <c r="BU89" s="16">
        <f t="shared" si="42"/>
        <v>3458516190.0673394</v>
      </c>
      <c r="BV89" s="16">
        <f t="shared" si="43"/>
        <v>362383595.90944183</v>
      </c>
      <c r="BW89" s="16">
        <f t="shared" si="44"/>
        <v>15191670.531140381</v>
      </c>
      <c r="BX89" s="16">
        <f t="shared" si="45"/>
        <v>335384801.37970519</v>
      </c>
      <c r="BY89" s="16">
        <f t="shared" si="46"/>
        <v>71335657.534068927</v>
      </c>
      <c r="BZ89" s="16">
        <f t="shared" si="47"/>
        <v>9797098.0446897987</v>
      </c>
    </row>
    <row r="90" spans="1:78">
      <c r="A90">
        <f t="shared" si="49"/>
        <v>0.02</v>
      </c>
      <c r="B90" s="18">
        <f t="shared" si="48"/>
        <v>2104</v>
      </c>
      <c r="C90" s="21">
        <f>'Relocation Components'!C90*(1+$D$2)^($B90-$B$6)</f>
        <v>1196841216.7605948</v>
      </c>
      <c r="D90" s="21">
        <f>'Relocation Components'!D90*(1+$D$2)^($B90-$B$6)</f>
        <v>187091771.36594486</v>
      </c>
      <c r="E90" s="21">
        <f>'Relocation Components'!E90*(1+$D$2)^($B90-$B$6)</f>
        <v>39171236.721390113</v>
      </c>
      <c r="F90" s="21">
        <f>'Relocation Components'!F90*(1+$D$2)^($B90-$B$6)</f>
        <v>11660318505.915295</v>
      </c>
      <c r="G90" s="21">
        <f>'Relocation Components'!G90*(1+$D$2)^($B90-$B$6)</f>
        <v>366114830.87977636</v>
      </c>
      <c r="H90" s="21">
        <f>'Relocation Components'!H90*(1+$D$2)^($B90-$B$6)</f>
        <v>75309268.205030575</v>
      </c>
      <c r="I90" s="21">
        <f>'Relocation Components'!I90*(1+$D$2)^($B90-$B$6)</f>
        <v>1906552740.4414921</v>
      </c>
      <c r="J90" s="21">
        <f>'Relocation Components'!J90*(1+$D$2)^($B90-$B$6)</f>
        <v>131968591.49279009</v>
      </c>
      <c r="K90" s="21">
        <f>'Relocation Components'!K90*(1+$D$2)^($B90-$B$6)</f>
        <v>50367430.646054149</v>
      </c>
      <c r="L90" s="21">
        <f>'Relocation Components'!L90*(1+$D$2)^($B90-$B$6)</f>
        <v>1193483688.2355618</v>
      </c>
      <c r="M90" s="21">
        <f>'Relocation Components'!M90*(1+$D$2)^($B90-$B$6)</f>
        <v>44454725.405988634</v>
      </c>
      <c r="N90" s="21">
        <f>'Relocation Components'!N90*(1+$D$2)^($B90-$B$6)</f>
        <v>16314864.238193059</v>
      </c>
      <c r="O90" s="21">
        <f>'Relocation Components'!O90*(1+$D$2)^($B90-$B$6)</f>
        <v>2666918084.018374</v>
      </c>
      <c r="P90" s="21">
        <f>'Relocation Components'!P90*(1+$D$2)^($B90-$B$6)</f>
        <v>38244852.861221515</v>
      </c>
      <c r="Q90" s="21">
        <f>'Relocation Components'!Q90*(1+$D$2)^($B90-$B$6)</f>
        <v>15870426.048938341</v>
      </c>
      <c r="R90" s="21">
        <f>'Relocation Components'!R90*(1+$D$2)^($B90-$B$6)</f>
        <v>151967179.29391158</v>
      </c>
      <c r="S90" s="21">
        <f>'Relocation Components'!S90*(1+$D$2)^($B90-$B$6)</f>
        <v>18627341.059581894</v>
      </c>
      <c r="T90" s="21">
        <f>'Relocation Components'!T90*(1+$D$2)^($B90-$B$6)</f>
        <v>10234704.426497972</v>
      </c>
      <c r="U90" s="21">
        <f t="shared" si="27"/>
        <v>19769851458.016636</v>
      </c>
      <c r="V90" s="21">
        <f>'Relocation Components'!V90*(1+$A90)^($B90-$B$6)</f>
        <v>42453154873.404655</v>
      </c>
      <c r="W90" s="21">
        <f>'Relocation Components'!W90*(1+$A90)^($B90-$B$6)</f>
        <v>13516371734.276371</v>
      </c>
      <c r="X90" s="21">
        <f>'Relocation Components'!X90*(1+$A90)^($B90-$B$6)</f>
        <v>0</v>
      </c>
      <c r="Y90" s="21">
        <f>'Relocation Components'!Y90*(1+$A90)^($B90-$B$6)</f>
        <v>46212051496.803482</v>
      </c>
      <c r="Z90" s="21">
        <f>'Relocation Components'!Z90*(1+$A90)^($B90-$B$6)</f>
        <v>13414703154.290985</v>
      </c>
      <c r="AA90" s="21">
        <f>'Relocation Components'!AA90*(1+$A90)^($B90-$B$6)</f>
        <v>0</v>
      </c>
      <c r="AB90" s="21">
        <f>'Relocation Components'!AB90*(1+$A90)^($B90-$B$6)</f>
        <v>111017384301.2038</v>
      </c>
      <c r="AC90" s="21">
        <f>'Relocation Components'!AC90*(1+$A90)^($B90-$B$6)</f>
        <v>22887233109.75013</v>
      </c>
      <c r="AD90" s="21">
        <f>'Relocation Components'!AD90*(1+$A90)^($B90-$B$6)</f>
        <v>0</v>
      </c>
      <c r="AE90" s="21">
        <f>'Relocation Components'!AE90*(1+$A90)^($B90-$B$6)</f>
        <v>614500411.34400272</v>
      </c>
      <c r="AF90" s="21">
        <f>'Relocation Components'!AF90*(1+$A90)^($B90-$B$6)</f>
        <v>211747095.32095557</v>
      </c>
      <c r="AG90" s="21">
        <f>'Relocation Components'!AG90*(1+$A90)^($B90-$B$6)</f>
        <v>0</v>
      </c>
      <c r="AH90" s="21">
        <f>'Relocation Components'!AH90*(1+$A90)^($B90-$B$6)</f>
        <v>637211865.05778658</v>
      </c>
      <c r="AI90" s="21">
        <f>'Relocation Components'!AI90*(1+$A90)^($B90-$B$6)</f>
        <v>229220330.56970671</v>
      </c>
      <c r="AJ90" s="21">
        <f>'Relocation Components'!AJ90*(1+$A90)^($B90-$B$6)</f>
        <v>0</v>
      </c>
      <c r="AK90" s="21">
        <f>'Relocation Components'!AK90*(1+$A90)^($B90-$B$6)</f>
        <v>134341591.63183144</v>
      </c>
      <c r="AL90" s="21">
        <f>'Relocation Components'!AL90*(1+$A90)^($B90-$B$6)</f>
        <v>37817473.400209449</v>
      </c>
      <c r="AM90" s="21">
        <f>'Relocation Components'!AM90*(1+$A90)^($B90-$B$6)</f>
        <v>0</v>
      </c>
      <c r="AN90" s="21">
        <f t="shared" si="28"/>
        <v>251365737437.05392</v>
      </c>
      <c r="AO90" s="21">
        <f>'Relocation Components'!AO90*(1+$A90)^($B90-$B$6)</f>
        <v>19103919693.032097</v>
      </c>
      <c r="AP90" s="21">
        <f>'Relocation Components'!AP90*(1+$A90)^($B90-$B$6)</f>
        <v>6082367280.424367</v>
      </c>
      <c r="AQ90" s="21">
        <f>'Relocation Components'!AQ90*(1+$A90)^($B90-$B$6)</f>
        <v>0</v>
      </c>
      <c r="AR90" s="21">
        <f>'Relocation Components'!AR90*(1+$A90)^($B90-$B$6)</f>
        <v>20795423173.561565</v>
      </c>
      <c r="AS90" s="21">
        <f>'Relocation Components'!AS90*(1+$A90)^($B90-$B$6)</f>
        <v>6036616419.4309435</v>
      </c>
      <c r="AT90" s="21">
        <f>'Relocation Components'!AT90*(1+$A90)^($B90-$B$6)</f>
        <v>0</v>
      </c>
      <c r="AU90" s="21">
        <f>'Relocation Components'!AU90*(1+$A90)^($B90-$B$6)</f>
        <v>49957822935.541718</v>
      </c>
      <c r="AV90" s="21">
        <f>'Relocation Components'!AV90*(1+$A90)^($B90-$B$6)</f>
        <v>10299254899.387558</v>
      </c>
      <c r="AW90" s="21">
        <f>'Relocation Components'!AW90*(1+$A90)^($B90-$B$6)</f>
        <v>0</v>
      </c>
      <c r="AX90" s="21">
        <f>'Relocation Components'!AX90*(1+$A90)^($B90-$B$6)</f>
        <v>276525185.10480124</v>
      </c>
      <c r="AY90" s="21">
        <f>'Relocation Components'!AY90*(1+$A90)^($B90-$B$6)</f>
        <v>95286192.894430012</v>
      </c>
      <c r="AZ90" s="21">
        <f>'Relocation Components'!AZ90*(1+$A90)^($B90-$B$6)</f>
        <v>0</v>
      </c>
      <c r="BA90" s="21">
        <f>'Relocation Components'!BA90*(1+$A90)^($B90-$B$6)</f>
        <v>286745339.27600396</v>
      </c>
      <c r="BB90" s="21">
        <f>'Relocation Components'!BB90*(1+$A90)^($B90-$B$6)</f>
        <v>103149148.75636801</v>
      </c>
      <c r="BC90" s="21">
        <f>'Relocation Components'!BC90*(1+$A90)^($B90-$B$6)</f>
        <v>0</v>
      </c>
      <c r="BD90" s="21">
        <f>'Relocation Components'!BD90*(1+$A90)^($B90-$B$6)</f>
        <v>60453716.234324142</v>
      </c>
      <c r="BE90" s="21">
        <f>'Relocation Components'!BE90*(1+$A90)^($B90-$B$6)</f>
        <v>17017863.030094251</v>
      </c>
      <c r="BF90" s="21">
        <f>'Relocation Components'!BF90*(1+$A90)^($B90-$B$6)</f>
        <v>0</v>
      </c>
      <c r="BG90" s="21">
        <f t="shared" si="29"/>
        <v>113114581846.67426</v>
      </c>
      <c r="BI90" s="16">
        <f t="shared" si="30"/>
        <v>62753915783.19735</v>
      </c>
      <c r="BJ90" s="16">
        <f t="shared" si="31"/>
        <v>19785830786.066681</v>
      </c>
      <c r="BK90" s="16">
        <f t="shared" si="32"/>
        <v>39171236.721390113</v>
      </c>
      <c r="BL90" s="16">
        <f t="shared" si="33"/>
        <v>78667793176.28035</v>
      </c>
      <c r="BM90" s="16">
        <f t="shared" si="34"/>
        <v>19817434404.601704</v>
      </c>
      <c r="BN90" s="16">
        <f t="shared" si="35"/>
        <v>75309268.205030575</v>
      </c>
      <c r="BO90" s="16">
        <f t="shared" si="36"/>
        <v>162881759977.18701</v>
      </c>
      <c r="BP90" s="16">
        <f t="shared" si="37"/>
        <v>33318456600.630478</v>
      </c>
      <c r="BQ90" s="16">
        <f t="shared" si="38"/>
        <v>50367430.646054149</v>
      </c>
      <c r="BR90" s="16">
        <f t="shared" si="39"/>
        <v>2084509284.6843657</v>
      </c>
      <c r="BS90" s="16">
        <f t="shared" si="40"/>
        <v>351488013.62137419</v>
      </c>
      <c r="BT90" s="16">
        <f t="shared" si="41"/>
        <v>16314864.238193059</v>
      </c>
      <c r="BU90" s="16">
        <f t="shared" si="42"/>
        <v>3590875288.3521643</v>
      </c>
      <c r="BV90" s="16">
        <f t="shared" si="43"/>
        <v>370614332.18729621</v>
      </c>
      <c r="BW90" s="16">
        <f t="shared" si="44"/>
        <v>15870426.048938341</v>
      </c>
      <c r="BX90" s="16">
        <f t="shared" si="45"/>
        <v>346762487.16006714</v>
      </c>
      <c r="BY90" s="16">
        <f t="shared" si="46"/>
        <v>73462677.489885598</v>
      </c>
      <c r="BZ90" s="16">
        <f t="shared" si="47"/>
        <v>10234704.426497972</v>
      </c>
    </row>
    <row r="91" spans="1:78">
      <c r="A91">
        <f t="shared" si="49"/>
        <v>0.02</v>
      </c>
      <c r="B91" s="18">
        <f t="shared" si="48"/>
        <v>2105</v>
      </c>
      <c r="C91" s="21">
        <f>'Relocation Components'!C91*(1+$D$2)^($B91-$B$6)</f>
        <v>1250317725.6471832</v>
      </c>
      <c r="D91" s="21">
        <f>'Relocation Components'!D91*(1+$D$2)^($B91-$B$6)</f>
        <v>195439188.65528235</v>
      </c>
      <c r="E91" s="21">
        <f>'Relocation Components'!E91*(1+$D$2)^($B91-$B$6)</f>
        <v>40920423.927881293</v>
      </c>
      <c r="F91" s="21">
        <f>'Relocation Components'!F91*(1+$D$2)^($B91-$B$6)</f>
        <v>12181320436.26281</v>
      </c>
      <c r="G91" s="21">
        <f>'Relocation Components'!G91*(1+$D$2)^($B91-$B$6)</f>
        <v>382456187.3711853</v>
      </c>
      <c r="H91" s="21">
        <f>'Relocation Components'!H91*(1+$D$2)^($B91-$B$6)</f>
        <v>78671940.766721427</v>
      </c>
      <c r="I91" s="21">
        <f>'Relocation Components'!I91*(1+$D$2)^($B91-$B$6)</f>
        <v>1991702108.8469269</v>
      </c>
      <c r="J91" s="21">
        <f>'Relocation Components'!J91*(1+$D$2)^($B91-$B$6)</f>
        <v>137860244.60214531</v>
      </c>
      <c r="K91" s="21">
        <f>'Relocation Components'!K91*(1+$D$2)^($B91-$B$6)</f>
        <v>52616732.736595817</v>
      </c>
      <c r="L91" s="21">
        <f>'Relocation Components'!L91*(1+$D$2)^($B91-$B$6)</f>
        <v>1246795127.1624284</v>
      </c>
      <c r="M91" s="21">
        <f>'Relocation Components'!M91*(1+$D$2)^($B91-$B$6)</f>
        <v>46441650.755666904</v>
      </c>
      <c r="N91" s="21">
        <f>'Relocation Components'!N91*(1+$D$2)^($B91-$B$6)</f>
        <v>17043381.600284614</v>
      </c>
      <c r="O91" s="21">
        <f>'Relocation Components'!O91*(1+$D$2)^($B91-$B$6)</f>
        <v>2785976927.0549083</v>
      </c>
      <c r="P91" s="21">
        <f>'Relocation Components'!P91*(1+$D$2)^($B91-$B$6)</f>
        <v>39952725.170079246</v>
      </c>
      <c r="Q91" s="21">
        <f>'Relocation Components'!Q91*(1+$D$2)^($B91-$B$6)</f>
        <v>16579077.942188246</v>
      </c>
      <c r="R91" s="21">
        <f>'Relocation Components'!R91*(1+$D$2)^($B91-$B$6)</f>
        <v>158816404.27617234</v>
      </c>
      <c r="S91" s="21">
        <f>'Relocation Components'!S91*(1+$D$2)^($B91-$B$6)</f>
        <v>19457587.373486705</v>
      </c>
      <c r="T91" s="21">
        <f>'Relocation Components'!T91*(1+$D$2)^($B91-$B$6)</f>
        <v>10691578.701375235</v>
      </c>
      <c r="U91" s="21">
        <f t="shared" si="27"/>
        <v>20653059448.853321</v>
      </c>
      <c r="V91" s="21">
        <f>'Relocation Components'!V91*(1+$A91)^($B91-$B$6)</f>
        <v>45101618649.273849</v>
      </c>
      <c r="W91" s="21">
        <f>'Relocation Components'!W91*(1+$A91)^($B91-$B$6)</f>
        <v>14358523124.671173</v>
      </c>
      <c r="X91" s="21">
        <f>'Relocation Components'!X91*(1+$A91)^($B91-$B$6)</f>
        <v>0</v>
      </c>
      <c r="Y91" s="21">
        <f>'Relocation Components'!Y91*(1+$A91)^($B91-$B$6)</f>
        <v>49040441571.652</v>
      </c>
      <c r="Z91" s="21">
        <f>'Relocation Components'!Z91*(1+$A91)^($B91-$B$6)</f>
        <v>14235102721.662262</v>
      </c>
      <c r="AA91" s="21">
        <f>'Relocation Components'!AA91*(1+$A91)^($B91-$B$6)</f>
        <v>0</v>
      </c>
      <c r="AB91" s="21">
        <f>'Relocation Components'!AB91*(1+$A91)^($B91-$B$6)</f>
        <v>117934774419.17776</v>
      </c>
      <c r="AC91" s="21">
        <f>'Relocation Components'!AC91*(1+$A91)^($B91-$B$6)</f>
        <v>24312918071.317123</v>
      </c>
      <c r="AD91" s="21">
        <f>'Relocation Components'!AD91*(1+$A91)^($B91-$B$6)</f>
        <v>0</v>
      </c>
      <c r="AE91" s="21">
        <f>'Relocation Components'!AE91*(1+$A91)^($B91-$B$6)</f>
        <v>626729142.81948674</v>
      </c>
      <c r="AF91" s="21">
        <f>'Relocation Components'!AF91*(1+$A91)^($B91-$B$6)</f>
        <v>215966445.81240132</v>
      </c>
      <c r="AG91" s="21">
        <f>'Relocation Components'!AG91*(1+$A91)^($B91-$B$6)</f>
        <v>0</v>
      </c>
      <c r="AH91" s="21">
        <f>'Relocation Components'!AH91*(1+$A91)^($B91-$B$6)</f>
        <v>650068017.55775368</v>
      </c>
      <c r="AI91" s="21">
        <f>'Relocation Components'!AI91*(1+$A91)^($B91-$B$6)</f>
        <v>233847997.26625067</v>
      </c>
      <c r="AJ91" s="21">
        <f>'Relocation Components'!AJ91*(1+$A91)^($B91-$B$6)</f>
        <v>0</v>
      </c>
      <c r="AK91" s="21">
        <f>'Relocation Components'!AK91*(1+$A91)^($B91-$B$6)</f>
        <v>137747567.68517572</v>
      </c>
      <c r="AL91" s="21">
        <f>'Relocation Components'!AL91*(1+$A91)^($B91-$B$6)</f>
        <v>38757747.228399679</v>
      </c>
      <c r="AM91" s="21">
        <f>'Relocation Components'!AM91*(1+$A91)^($B91-$B$6)</f>
        <v>0</v>
      </c>
      <c r="AN91" s="21">
        <f t="shared" si="28"/>
        <v>266886495476.12363</v>
      </c>
      <c r="AO91" s="21">
        <f>'Relocation Components'!AO91*(1+$A91)^($B91-$B$6)</f>
        <v>20295728392.173229</v>
      </c>
      <c r="AP91" s="21">
        <f>'Relocation Components'!AP91*(1+$A91)^($B91-$B$6)</f>
        <v>6461335406.1020288</v>
      </c>
      <c r="AQ91" s="21">
        <f>'Relocation Components'!AQ91*(1+$A91)^($B91-$B$6)</f>
        <v>0</v>
      </c>
      <c r="AR91" s="21">
        <f>'Relocation Components'!AR91*(1+$A91)^($B91-$B$6)</f>
        <v>22068198707.243401</v>
      </c>
      <c r="AS91" s="21">
        <f>'Relocation Components'!AS91*(1+$A91)^($B91-$B$6)</f>
        <v>6405796224.7480183</v>
      </c>
      <c r="AT91" s="21">
        <f>'Relocation Components'!AT91*(1+$A91)^($B91-$B$6)</f>
        <v>0</v>
      </c>
      <c r="AU91" s="21">
        <f>'Relocation Components'!AU91*(1+$A91)^($B91-$B$6)</f>
        <v>53070648488.629997</v>
      </c>
      <c r="AV91" s="21">
        <f>'Relocation Components'!AV91*(1+$A91)^($B91-$B$6)</f>
        <v>10940813132.092705</v>
      </c>
      <c r="AW91" s="21">
        <f>'Relocation Components'!AW91*(1+$A91)^($B91-$B$6)</f>
        <v>0</v>
      </c>
      <c r="AX91" s="21">
        <f>'Relocation Components'!AX91*(1+$A91)^($B91-$B$6)</f>
        <v>282028114.26876903</v>
      </c>
      <c r="AY91" s="21">
        <f>'Relocation Components'!AY91*(1+$A91)^($B91-$B$6)</f>
        <v>97184900.615580603</v>
      </c>
      <c r="AZ91" s="21">
        <f>'Relocation Components'!AZ91*(1+$A91)^($B91-$B$6)</f>
        <v>0</v>
      </c>
      <c r="BA91" s="21">
        <f>'Relocation Components'!BA91*(1+$A91)^($B91-$B$6)</f>
        <v>292530607.90098917</v>
      </c>
      <c r="BB91" s="21">
        <f>'Relocation Components'!BB91*(1+$A91)^($B91-$B$6)</f>
        <v>105231598.76981281</v>
      </c>
      <c r="BC91" s="21">
        <f>'Relocation Components'!BC91*(1+$A91)^($B91-$B$6)</f>
        <v>0</v>
      </c>
      <c r="BD91" s="21">
        <f>'Relocation Components'!BD91*(1+$A91)^($B91-$B$6)</f>
        <v>61986405.458329067</v>
      </c>
      <c r="BE91" s="21">
        <f>'Relocation Components'!BE91*(1+$A91)^($B91-$B$6)</f>
        <v>17440986.252779853</v>
      </c>
      <c r="BF91" s="21">
        <f>'Relocation Components'!BF91*(1+$A91)^($B91-$B$6)</f>
        <v>0</v>
      </c>
      <c r="BG91" s="21">
        <f t="shared" si="29"/>
        <v>120098922964.25563</v>
      </c>
      <c r="BI91" s="16">
        <f t="shared" si="30"/>
        <v>66647664767.094269</v>
      </c>
      <c r="BJ91" s="16">
        <f t="shared" si="31"/>
        <v>21015297719.428482</v>
      </c>
      <c r="BK91" s="16">
        <f t="shared" si="32"/>
        <v>40920423.927881293</v>
      </c>
      <c r="BL91" s="16">
        <f t="shared" si="33"/>
        <v>83289960715.158203</v>
      </c>
      <c r="BM91" s="16">
        <f t="shared" si="34"/>
        <v>21023355133.781464</v>
      </c>
      <c r="BN91" s="16">
        <f t="shared" si="35"/>
        <v>78671940.766721427</v>
      </c>
      <c r="BO91" s="16">
        <f t="shared" si="36"/>
        <v>172997125016.65469</v>
      </c>
      <c r="BP91" s="16">
        <f t="shared" si="37"/>
        <v>35391591448.011971</v>
      </c>
      <c r="BQ91" s="16">
        <f t="shared" si="38"/>
        <v>52616732.736595817</v>
      </c>
      <c r="BR91" s="16">
        <f t="shared" si="39"/>
        <v>2155552384.2506843</v>
      </c>
      <c r="BS91" s="16">
        <f t="shared" si="40"/>
        <v>359592997.18364882</v>
      </c>
      <c r="BT91" s="16">
        <f t="shared" si="41"/>
        <v>17043381.600284614</v>
      </c>
      <c r="BU91" s="16">
        <f t="shared" si="42"/>
        <v>3728575552.5136509</v>
      </c>
      <c r="BV91" s="16">
        <f t="shared" si="43"/>
        <v>379032321.20614272</v>
      </c>
      <c r="BW91" s="16">
        <f t="shared" si="44"/>
        <v>16579077.942188246</v>
      </c>
      <c r="BX91" s="16">
        <f t="shared" si="45"/>
        <v>358550377.41967714</v>
      </c>
      <c r="BY91" s="16">
        <f t="shared" si="46"/>
        <v>75656320.854666233</v>
      </c>
      <c r="BZ91" s="16">
        <f t="shared" si="47"/>
        <v>10691578.701375235</v>
      </c>
    </row>
    <row r="92" spans="1:78">
      <c r="A92">
        <f t="shared" si="49"/>
        <v>0.02</v>
      </c>
      <c r="B92" s="18">
        <f t="shared" si="48"/>
        <v>2106</v>
      </c>
      <c r="C92" s="21">
        <f>'Relocation Components'!C92*(1+$D$2)^($B92-$B$6)</f>
        <v>1306149782.3805292</v>
      </c>
      <c r="D92" s="21">
        <f>'Relocation Components'!D92*(1+$D$2)^($B92-$B$6)</f>
        <v>204153618.2451387</v>
      </c>
      <c r="E92" s="21">
        <f>'Relocation Components'!E92*(1+$D$2)^($B92-$B$6)</f>
        <v>42746601.763218112</v>
      </c>
      <c r="F92" s="21">
        <f>'Relocation Components'!F92*(1+$D$2)^($B92-$B$6)</f>
        <v>12725271763.380291</v>
      </c>
      <c r="G92" s="21">
        <f>'Relocation Components'!G92*(1+$D$2)^($B92-$B$6)</f>
        <v>399516392.43453568</v>
      </c>
      <c r="H92" s="21">
        <f>'Relocation Components'!H92*(1+$D$2)^($B92-$B$6)</f>
        <v>82182607.414068803</v>
      </c>
      <c r="I92" s="21">
        <f>'Relocation Components'!I92*(1+$D$2)^($B92-$B$6)</f>
        <v>2080600032.2418017</v>
      </c>
      <c r="J92" s="21">
        <f>'Relocation Components'!J92*(1+$D$2)^($B92-$B$6)</f>
        <v>144011141.54370412</v>
      </c>
      <c r="K92" s="21">
        <f>'Relocation Components'!K92*(1+$D$2)^($B92-$B$6)</f>
        <v>54965046.459576525</v>
      </c>
      <c r="L92" s="21">
        <f>'Relocation Components'!L92*(1+$D$2)^($B92-$B$6)</f>
        <v>1302454000.7613928</v>
      </c>
      <c r="M92" s="21">
        <f>'Relocation Components'!M92*(1+$D$2)^($B92-$B$6)</f>
        <v>48516131.826798037</v>
      </c>
      <c r="N92" s="21">
        <f>'Relocation Components'!N92*(1+$D$2)^($B92-$B$6)</f>
        <v>17803963.53798984</v>
      </c>
      <c r="O92" s="21">
        <f>'Relocation Components'!O92*(1+$D$2)^($B92-$B$6)</f>
        <v>2910274359.18505</v>
      </c>
      <c r="P92" s="21">
        <f>'Relocation Components'!P92*(1+$D$2)^($B92-$B$6)</f>
        <v>41735772.577669695</v>
      </c>
      <c r="Q92" s="21">
        <f>'Relocation Components'!Q92*(1+$D$2)^($B92-$B$6)</f>
        <v>17318918.959640797</v>
      </c>
      <c r="R92" s="21">
        <f>'Relocation Components'!R92*(1+$D$2)^($B92-$B$6)</f>
        <v>165970633.80842444</v>
      </c>
      <c r="S92" s="21">
        <f>'Relocation Components'!S92*(1+$D$2)^($B92-$B$6)</f>
        <v>20324289.966133047</v>
      </c>
      <c r="T92" s="21">
        <f>'Relocation Components'!T92*(1+$D$2)^($B92-$B$6)</f>
        <v>11168553.642673979</v>
      </c>
      <c r="U92" s="21">
        <f t="shared" si="27"/>
        <v>21575163610.128639</v>
      </c>
      <c r="V92" s="21">
        <f>'Relocation Components'!V92*(1+$A92)^($B92-$B$6)</f>
        <v>47920536484.088692</v>
      </c>
      <c r="W92" s="21">
        <f>'Relocation Components'!W92*(1+$A92)^($B92-$B$6)</f>
        <v>15254798186.611362</v>
      </c>
      <c r="X92" s="21">
        <f>'Relocation Components'!X92*(1+$A92)^($B92-$B$6)</f>
        <v>0</v>
      </c>
      <c r="Y92" s="21">
        <f>'Relocation Components'!Y92*(1+$A92)^($B92-$B$6)</f>
        <v>52049957728.478622</v>
      </c>
      <c r="Z92" s="21">
        <f>'Relocation Components'!Z92*(1+$A92)^($B92-$B$6)</f>
        <v>15107994857.482204</v>
      </c>
      <c r="AA92" s="21">
        <f>'Relocation Components'!AA92*(1+$A92)^($B92-$B$6)</f>
        <v>0</v>
      </c>
      <c r="AB92" s="21">
        <f>'Relocation Components'!AB92*(1+$A92)^($B92-$B$6)</f>
        <v>125297023112.55486</v>
      </c>
      <c r="AC92" s="21">
        <f>'Relocation Components'!AC92*(1+$A92)^($B92-$B$6)</f>
        <v>25830260695.1273</v>
      </c>
      <c r="AD92" s="21">
        <f>'Relocation Components'!AD92*(1+$A92)^($B92-$B$6)</f>
        <v>0</v>
      </c>
      <c r="AE92" s="21">
        <f>'Relocation Components'!AE92*(1+$A92)^($B92-$B$6)</f>
        <v>639168729.85046518</v>
      </c>
      <c r="AF92" s="21">
        <f>'Relocation Components'!AF92*(1+$A92)^($B92-$B$6)</f>
        <v>220258730.84343818</v>
      </c>
      <c r="AG92" s="21">
        <f>'Relocation Components'!AG92*(1+$A92)^($B92-$B$6)</f>
        <v>0</v>
      </c>
      <c r="AH92" s="21">
        <f>'Relocation Components'!AH92*(1+$A92)^($B92-$B$6)</f>
        <v>663147669.07203376</v>
      </c>
      <c r="AI92" s="21">
        <f>'Relocation Components'!AI92*(1+$A92)^($B92-$B$6)</f>
        <v>238556214.24713778</v>
      </c>
      <c r="AJ92" s="21">
        <f>'Relocation Components'!AJ92*(1+$A92)^($B92-$B$6)</f>
        <v>0</v>
      </c>
      <c r="AK92" s="21">
        <f>'Relocation Components'!AK92*(1+$A92)^($B92-$B$6)</f>
        <v>141236687.37577823</v>
      </c>
      <c r="AL92" s="21">
        <f>'Relocation Components'!AL92*(1+$A92)^($B92-$B$6)</f>
        <v>39720308.19373782</v>
      </c>
      <c r="AM92" s="21">
        <f>'Relocation Components'!AM92*(1+$A92)^($B92-$B$6)</f>
        <v>0</v>
      </c>
      <c r="AN92" s="21">
        <f t="shared" si="28"/>
        <v>283402659403.92566</v>
      </c>
      <c r="AO92" s="21">
        <f>'Relocation Components'!AO92*(1+$A92)^($B92-$B$6)</f>
        <v>21564241417.839912</v>
      </c>
      <c r="AP92" s="21">
        <f>'Relocation Components'!AP92*(1+$A92)^($B92-$B$6)</f>
        <v>6864659183.9751129</v>
      </c>
      <c r="AQ92" s="21">
        <f>'Relocation Components'!AQ92*(1+$A92)^($B92-$B$6)</f>
        <v>0</v>
      </c>
      <c r="AR92" s="21">
        <f>'Relocation Components'!AR92*(1+$A92)^($B92-$B$6)</f>
        <v>23422480977.81538</v>
      </c>
      <c r="AS92" s="21">
        <f>'Relocation Components'!AS92*(1+$A92)^($B92-$B$6)</f>
        <v>6798597685.866992</v>
      </c>
      <c r="AT92" s="21">
        <f>'Relocation Components'!AT92*(1+$A92)^($B92-$B$6)</f>
        <v>0</v>
      </c>
      <c r="AU92" s="21">
        <f>'Relocation Components'!AU92*(1+$A92)^($B92-$B$6)</f>
        <v>56383660400.649689</v>
      </c>
      <c r="AV92" s="21">
        <f>'Relocation Components'!AV92*(1+$A92)^($B92-$B$6)</f>
        <v>11623617312.807285</v>
      </c>
      <c r="AW92" s="21">
        <f>'Relocation Components'!AW92*(1+$A92)^($B92-$B$6)</f>
        <v>0</v>
      </c>
      <c r="AX92" s="21">
        <f>'Relocation Components'!AX92*(1+$A92)^($B92-$B$6)</f>
        <v>287625928.43270934</v>
      </c>
      <c r="AY92" s="21">
        <f>'Relocation Components'!AY92*(1+$A92)^($B92-$B$6)</f>
        <v>99116428.879547194</v>
      </c>
      <c r="AZ92" s="21">
        <f>'Relocation Components'!AZ92*(1+$A92)^($B92-$B$6)</f>
        <v>0</v>
      </c>
      <c r="BA92" s="21">
        <f>'Relocation Components'!BA92*(1+$A92)^($B92-$B$6)</f>
        <v>298416451.08241522</v>
      </c>
      <c r="BB92" s="21">
        <f>'Relocation Components'!BB92*(1+$A92)^($B92-$B$6)</f>
        <v>107350296.41121201</v>
      </c>
      <c r="BC92" s="21">
        <f>'Relocation Components'!BC92*(1+$A92)^($B92-$B$6)</f>
        <v>0</v>
      </c>
      <c r="BD92" s="21">
        <f>'Relocation Components'!BD92*(1+$A92)^($B92-$B$6)</f>
        <v>63556509.319100209</v>
      </c>
      <c r="BE92" s="21">
        <f>'Relocation Components'!BE92*(1+$A92)^($B92-$B$6)</f>
        <v>17874138.68718202</v>
      </c>
      <c r="BF92" s="21">
        <f>'Relocation Components'!BF92*(1+$A92)^($B92-$B$6)</f>
        <v>0</v>
      </c>
      <c r="BG92" s="21">
        <f t="shared" si="29"/>
        <v>127531196731.76653</v>
      </c>
      <c r="BI92" s="16">
        <f t="shared" si="30"/>
        <v>70790927684.309128</v>
      </c>
      <c r="BJ92" s="16">
        <f t="shared" si="31"/>
        <v>22323610988.831615</v>
      </c>
      <c r="BK92" s="16">
        <f t="shared" si="32"/>
        <v>42746601.763218112</v>
      </c>
      <c r="BL92" s="16">
        <f t="shared" si="33"/>
        <v>88197710469.674301</v>
      </c>
      <c r="BM92" s="16">
        <f t="shared" si="34"/>
        <v>22306108935.783733</v>
      </c>
      <c r="BN92" s="16">
        <f t="shared" si="35"/>
        <v>82182607.414068803</v>
      </c>
      <c r="BO92" s="16">
        <f t="shared" si="36"/>
        <v>183761283545.44632</v>
      </c>
      <c r="BP92" s="16">
        <f t="shared" si="37"/>
        <v>37597889149.478287</v>
      </c>
      <c r="BQ92" s="16">
        <f t="shared" si="38"/>
        <v>54965046.459576525</v>
      </c>
      <c r="BR92" s="16">
        <f t="shared" si="39"/>
        <v>2229248659.0445671</v>
      </c>
      <c r="BS92" s="16">
        <f t="shared" si="40"/>
        <v>367891291.54978341</v>
      </c>
      <c r="BT92" s="16">
        <f t="shared" si="41"/>
        <v>17803963.53798984</v>
      </c>
      <c r="BU92" s="16">
        <f t="shared" si="42"/>
        <v>3871838479.339499</v>
      </c>
      <c r="BV92" s="16">
        <f t="shared" si="43"/>
        <v>387642283.23601949</v>
      </c>
      <c r="BW92" s="16">
        <f t="shared" si="44"/>
        <v>17318918.959640797</v>
      </c>
      <c r="BX92" s="16">
        <f t="shared" si="45"/>
        <v>370763830.50330287</v>
      </c>
      <c r="BY92" s="16">
        <f t="shared" si="46"/>
        <v>77918736.847052887</v>
      </c>
      <c r="BZ92" s="16">
        <f t="shared" si="47"/>
        <v>11168553.642673979</v>
      </c>
    </row>
    <row r="93" spans="1:78">
      <c r="A93">
        <f t="shared" si="49"/>
        <v>0.02</v>
      </c>
      <c r="B93" s="18">
        <f t="shared" si="48"/>
        <v>2107</v>
      </c>
      <c r="C93" s="21">
        <f>'Relocation Components'!C93*(1+$D$2)^($B93-$B$6)</f>
        <v>1364439250.4730921</v>
      </c>
      <c r="D93" s="21">
        <f>'Relocation Components'!D93*(1+$D$2)^($B93-$B$6)</f>
        <v>213250892.82234257</v>
      </c>
      <c r="E93" s="21">
        <f>'Relocation Components'!E93*(1+$D$2)^($B93-$B$6)</f>
        <v>44653096.322268926</v>
      </c>
      <c r="F93" s="21">
        <f>'Relocation Components'!F93*(1+$D$2)^($B93-$B$6)</f>
        <v>13293164922.118866</v>
      </c>
      <c r="G93" s="21">
        <f>'Relocation Components'!G93*(1+$D$2)^($B93-$B$6)</f>
        <v>417326477.53579324</v>
      </c>
      <c r="H93" s="21">
        <f>'Relocation Components'!H93*(1+$D$2)^($B93-$B$6)</f>
        <v>85847660.874234125</v>
      </c>
      <c r="I93" s="21">
        <f>'Relocation Components'!I93*(1+$D$2)^($B93-$B$6)</f>
        <v>2173408492.7040472</v>
      </c>
      <c r="J93" s="21">
        <f>'Relocation Components'!J93*(1+$D$2)^($B93-$B$6)</f>
        <v>150432477.56791347</v>
      </c>
      <c r="K93" s="21">
        <f>'Relocation Components'!K93*(1+$D$2)^($B93-$B$6)</f>
        <v>57416649.723013833</v>
      </c>
      <c r="L93" s="21">
        <f>'Relocation Components'!L93*(1+$D$2)^($B93-$B$6)</f>
        <v>1360561773.9023478</v>
      </c>
      <c r="M93" s="21">
        <f>'Relocation Components'!M93*(1+$D$2)^($B93-$B$6)</f>
        <v>50681956.878153123</v>
      </c>
      <c r="N93" s="21">
        <f>'Relocation Components'!N93*(1+$D$2)^($B93-$B$6)</f>
        <v>18597995.215464883</v>
      </c>
      <c r="O93" s="21">
        <f>'Relocation Components'!O93*(1+$D$2)^($B93-$B$6)</f>
        <v>3040036592.2105694</v>
      </c>
      <c r="P93" s="21">
        <f>'Relocation Components'!P93*(1+$D$2)^($B93-$B$6)</f>
        <v>43597242.913094006</v>
      </c>
      <c r="Q93" s="21">
        <f>'Relocation Components'!Q93*(1+$D$2)^($B93-$B$6)</f>
        <v>18091296.383983135</v>
      </c>
      <c r="R93" s="21">
        <f>'Relocation Components'!R93*(1+$D$2)^($B93-$B$6)</f>
        <v>173443245.28321138</v>
      </c>
      <c r="S93" s="21">
        <f>'Relocation Components'!S93*(1+$D$2)^($B93-$B$6)</f>
        <v>21229018.84961031</v>
      </c>
      <c r="T93" s="21">
        <f>'Relocation Components'!T93*(1+$D$2)^($B93-$B$6)</f>
        <v>11666497.131349163</v>
      </c>
      <c r="U93" s="21">
        <f t="shared" si="27"/>
        <v>22537845538.909351</v>
      </c>
      <c r="V93" s="21">
        <f>'Relocation Components'!V93*(1+$A93)^($B93-$B$6)</f>
        <v>50920894275.064323</v>
      </c>
      <c r="W93" s="21">
        <f>'Relocation Components'!W93*(1+$A93)^($B93-$B$6)</f>
        <v>16208679290.555218</v>
      </c>
      <c r="X93" s="21">
        <f>'Relocation Components'!X93*(1+$A93)^($B93-$B$6)</f>
        <v>0</v>
      </c>
      <c r="Y93" s="21">
        <f>'Relocation Components'!Y93*(1+$A93)^($B93-$B$6)</f>
        <v>55252259966.446167</v>
      </c>
      <c r="Z93" s="21">
        <f>'Relocation Components'!Z93*(1+$A93)^($B93-$B$6)</f>
        <v>16036755322.002506</v>
      </c>
      <c r="AA93" s="21">
        <f>'Relocation Components'!AA93*(1+$A93)^($B93-$B$6)</f>
        <v>0</v>
      </c>
      <c r="AB93" s="21">
        <f>'Relocation Components'!AB93*(1+$A93)^($B93-$B$6)</f>
        <v>133132777366.81506</v>
      </c>
      <c r="AC93" s="21">
        <f>'Relocation Components'!AC93*(1+$A93)^($B93-$B$6)</f>
        <v>27445161145.038788</v>
      </c>
      <c r="AD93" s="21">
        <f>'Relocation Components'!AD93*(1+$A93)^($B93-$B$6)</f>
        <v>0</v>
      </c>
      <c r="AE93" s="21">
        <f>'Relocation Components'!AE93*(1+$A93)^($B93-$B$6)</f>
        <v>651822065.29578853</v>
      </c>
      <c r="AF93" s="21">
        <f>'Relocation Components'!AF93*(1+$A93)^($B93-$B$6)</f>
        <v>224624957.24261433</v>
      </c>
      <c r="AG93" s="21">
        <f>'Relocation Components'!AG93*(1+$A93)^($B93-$B$6)</f>
        <v>0</v>
      </c>
      <c r="AH93" s="21">
        <f>'Relocation Components'!AH93*(1+$A93)^($B93-$B$6)</f>
        <v>676453899.85340583</v>
      </c>
      <c r="AI93" s="21">
        <f>'Relocation Components'!AI93*(1+$A93)^($B93-$B$6)</f>
        <v>243346095.09203732</v>
      </c>
      <c r="AJ93" s="21">
        <f>'Relocation Components'!AJ93*(1+$A93)^($B93-$B$6)</f>
        <v>0</v>
      </c>
      <c r="AK93" s="21">
        <f>'Relocation Components'!AK93*(1+$A93)^($B93-$B$6)</f>
        <v>144811177.7836723</v>
      </c>
      <c r="AL93" s="21">
        <f>'Relocation Components'!AL93*(1+$A93)^($B93-$B$6)</f>
        <v>40705732.497953221</v>
      </c>
      <c r="AM93" s="21">
        <f>'Relocation Components'!AM93*(1+$A93)^($B93-$B$6)</f>
        <v>0</v>
      </c>
      <c r="AN93" s="21">
        <f t="shared" si="28"/>
        <v>300978291293.6875</v>
      </c>
      <c r="AO93" s="21">
        <f>'Relocation Components'!AO93*(1+$A93)^($B93-$B$6)</f>
        <v>22914402423.77895</v>
      </c>
      <c r="AP93" s="21">
        <f>'Relocation Components'!AP93*(1+$A93)^($B93-$B$6)</f>
        <v>7293905680.7498474</v>
      </c>
      <c r="AQ93" s="21">
        <f>'Relocation Components'!AQ93*(1+$A93)^($B93-$B$6)</f>
        <v>0</v>
      </c>
      <c r="AR93" s="21">
        <f>'Relocation Components'!AR93*(1+$A93)^($B93-$B$6)</f>
        <v>24863516984.90078</v>
      </c>
      <c r="AS93" s="21">
        <f>'Relocation Components'!AS93*(1+$A93)^($B93-$B$6)</f>
        <v>7216539894.9011269</v>
      </c>
      <c r="AT93" s="21">
        <f>'Relocation Components'!AT93*(1+$A93)^($B93-$B$6)</f>
        <v>0</v>
      </c>
      <c r="AU93" s="21">
        <f>'Relocation Components'!AU93*(1+$A93)^($B93-$B$6)</f>
        <v>59909749815.06678</v>
      </c>
      <c r="AV93" s="21">
        <f>'Relocation Components'!AV93*(1+$A93)^($B93-$B$6)</f>
        <v>12350322515.267454</v>
      </c>
      <c r="AW93" s="21">
        <f>'Relocation Components'!AW93*(1+$A93)^($B93-$B$6)</f>
        <v>0</v>
      </c>
      <c r="AX93" s="21">
        <f>'Relocation Components'!AX93*(1+$A93)^($B93-$B$6)</f>
        <v>293319929.3831048</v>
      </c>
      <c r="AY93" s="21">
        <f>'Relocation Components'!AY93*(1+$A93)^($B93-$B$6)</f>
        <v>101081230.75917645</v>
      </c>
      <c r="AZ93" s="21">
        <f>'Relocation Components'!AZ93*(1+$A93)^($B93-$B$6)</f>
        <v>0</v>
      </c>
      <c r="BA93" s="21">
        <f>'Relocation Components'!BA93*(1+$A93)^($B93-$B$6)</f>
        <v>304404254.93403268</v>
      </c>
      <c r="BB93" s="21">
        <f>'Relocation Components'!BB93*(1+$A93)^($B93-$B$6)</f>
        <v>109505742.79141679</v>
      </c>
      <c r="BC93" s="21">
        <f>'Relocation Components'!BC93*(1+$A93)^($B93-$B$6)</f>
        <v>0</v>
      </c>
      <c r="BD93" s="21">
        <f>'Relocation Components'!BD93*(1+$A93)^($B93-$B$6)</f>
        <v>65165030.002652541</v>
      </c>
      <c r="BE93" s="21">
        <f>'Relocation Components'!BE93*(1+$A93)^($B93-$B$6)</f>
        <v>18317579.624078948</v>
      </c>
      <c r="BF93" s="21">
        <f>'Relocation Components'!BF93*(1+$A93)^($B93-$B$6)</f>
        <v>0</v>
      </c>
      <c r="BG93" s="21">
        <f t="shared" si="29"/>
        <v>135440231082.15941</v>
      </c>
      <c r="BI93" s="16">
        <f t="shared" si="30"/>
        <v>75199735949.316376</v>
      </c>
      <c r="BJ93" s="16">
        <f t="shared" si="31"/>
        <v>23715835864.127407</v>
      </c>
      <c r="BK93" s="16">
        <f t="shared" si="32"/>
        <v>44653096.322268926</v>
      </c>
      <c r="BL93" s="16">
        <f t="shared" si="33"/>
        <v>93408941873.46582</v>
      </c>
      <c r="BM93" s="16">
        <f t="shared" si="34"/>
        <v>23670621694.439426</v>
      </c>
      <c r="BN93" s="16">
        <f t="shared" si="35"/>
        <v>85847660.874234125</v>
      </c>
      <c r="BO93" s="16">
        <f t="shared" si="36"/>
        <v>195215935674.58588</v>
      </c>
      <c r="BP93" s="16">
        <f t="shared" si="37"/>
        <v>39945916137.874161</v>
      </c>
      <c r="BQ93" s="16">
        <f t="shared" si="38"/>
        <v>57416649.723013833</v>
      </c>
      <c r="BR93" s="16">
        <f t="shared" si="39"/>
        <v>2305703768.5812411</v>
      </c>
      <c r="BS93" s="16">
        <f t="shared" si="40"/>
        <v>376388144.87994391</v>
      </c>
      <c r="BT93" s="16">
        <f t="shared" si="41"/>
        <v>18597995.215464883</v>
      </c>
      <c r="BU93" s="16">
        <f t="shared" si="42"/>
        <v>4020894746.9980078</v>
      </c>
      <c r="BV93" s="16">
        <f t="shared" si="43"/>
        <v>396449080.79654807</v>
      </c>
      <c r="BW93" s="16">
        <f t="shared" si="44"/>
        <v>18091296.383983135</v>
      </c>
      <c r="BX93" s="16">
        <f t="shared" si="45"/>
        <v>383419453.06953621</v>
      </c>
      <c r="BY93" s="16">
        <f t="shared" si="46"/>
        <v>80252330.971642479</v>
      </c>
      <c r="BZ93" s="16">
        <f t="shared" si="47"/>
        <v>11666497.131349163</v>
      </c>
    </row>
    <row r="94" spans="1:78">
      <c r="A94">
        <f t="shared" si="49"/>
        <v>0.02</v>
      </c>
      <c r="B94" s="18">
        <f t="shared" si="48"/>
        <v>2108</v>
      </c>
      <c r="C94" s="21">
        <f>'Relocation Components'!C94*(1+$D$2)^($B94-$B$6)</f>
        <v>1425292290.9189591</v>
      </c>
      <c r="D94" s="21">
        <f>'Relocation Components'!D94*(1+$D$2)^($B94-$B$6)</f>
        <v>222747510.81165391</v>
      </c>
      <c r="E94" s="21">
        <f>'Relocation Components'!E94*(1+$D$2)^($B94-$B$6)</f>
        <v>46643373.832816757</v>
      </c>
      <c r="F94" s="21">
        <f>'Relocation Components'!F94*(1+$D$2)^($B94-$B$6)</f>
        <v>13886034217.322842</v>
      </c>
      <c r="G94" s="21">
        <f>'Relocation Components'!G94*(1+$D$2)^($B94-$B$6)</f>
        <v>435918780.16609013</v>
      </c>
      <c r="H94" s="21">
        <f>'Relocation Components'!H94*(1+$D$2)^($B94-$B$6)</f>
        <v>89673763.161880761</v>
      </c>
      <c r="I94" s="21">
        <f>'Relocation Components'!I94*(1+$D$2)^($B94-$B$6)</f>
        <v>2270296299.1319122</v>
      </c>
      <c r="J94" s="21">
        <f>'Relocation Components'!J94*(1+$D$2)^($B94-$B$6)</f>
        <v>157135919.34068444</v>
      </c>
      <c r="K94" s="21">
        <f>'Relocation Components'!K94*(1+$D$2)^($B94-$B$6)</f>
        <v>59976000.696645901</v>
      </c>
      <c r="L94" s="21">
        <f>'Relocation Components'!L94*(1+$D$2)^($B94-$B$6)</f>
        <v>1421224189.3554945</v>
      </c>
      <c r="M94" s="21">
        <f>'Relocation Components'!M94*(1+$D$2)^($B94-$B$6)</f>
        <v>52943074.1050767</v>
      </c>
      <c r="N94" s="21">
        <f>'Relocation Components'!N94*(1+$D$2)^($B94-$B$6)</f>
        <v>19426920.151842445</v>
      </c>
      <c r="O94" s="21">
        <f>'Relocation Components'!O94*(1+$D$2)^($B94-$B$6)</f>
        <v>3175499362.640677</v>
      </c>
      <c r="P94" s="21">
        <f>'Relocation Components'!P94*(1+$D$2)^($B94-$B$6)</f>
        <v>45540520.850616559</v>
      </c>
      <c r="Q94" s="21">
        <f>'Relocation Components'!Q94*(1+$D$2)^($B94-$B$6)</f>
        <v>18897614.253360599</v>
      </c>
      <c r="R94" s="21">
        <f>'Relocation Components'!R94*(1+$D$2)^($B94-$B$6)</f>
        <v>181248191.32095584</v>
      </c>
      <c r="S94" s="21">
        <f>'Relocation Components'!S94*(1+$D$2)^($B94-$B$6)</f>
        <v>22173409.896519959</v>
      </c>
      <c r="T94" s="21">
        <f>'Relocation Components'!T94*(1+$D$2)^($B94-$B$6)</f>
        <v>12186313.584785176</v>
      </c>
      <c r="U94" s="21">
        <f t="shared" si="27"/>
        <v>23542857751.542816</v>
      </c>
      <c r="V94" s="21">
        <f>'Relocation Components'!V94*(1+$A94)^($B94-$B$6)</f>
        <v>54114380807.765114</v>
      </c>
      <c r="W94" s="21">
        <f>'Relocation Components'!W94*(1+$A94)^($B94-$B$6)</f>
        <v>17223871146.430286</v>
      </c>
      <c r="X94" s="21">
        <f>'Relocation Components'!X94*(1+$A94)^($B94-$B$6)</f>
        <v>0</v>
      </c>
      <c r="Y94" s="21">
        <f>'Relocation Components'!Y94*(1+$A94)^($B94-$B$6)</f>
        <v>58659749089.813889</v>
      </c>
      <c r="Z94" s="21">
        <f>'Relocation Components'!Z94*(1+$A94)^($B94-$B$6)</f>
        <v>17024974075.753048</v>
      </c>
      <c r="AA94" s="21">
        <f>'Relocation Components'!AA94*(1+$A94)^($B94-$B$6)</f>
        <v>0</v>
      </c>
      <c r="AB94" s="21">
        <f>'Relocation Components'!AB94*(1+$A94)^($B94-$B$6)</f>
        <v>141472515443.60425</v>
      </c>
      <c r="AC94" s="21">
        <f>'Relocation Components'!AC94*(1+$A94)^($B94-$B$6)</f>
        <v>29163896584.192848</v>
      </c>
      <c r="AD94" s="21">
        <f>'Relocation Components'!AD94*(1+$A94)^($B94-$B$6)</f>
        <v>0</v>
      </c>
      <c r="AE94" s="21">
        <f>'Relocation Components'!AE94*(1+$A94)^($B94-$B$6)</f>
        <v>664692060.38902259</v>
      </c>
      <c r="AF94" s="21">
        <f>'Relocation Components'!AF94*(1+$A94)^($B94-$B$6)</f>
        <v>229066138.48154745</v>
      </c>
      <c r="AG94" s="21">
        <f>'Relocation Components'!AG94*(1+$A94)^($B94-$B$6)</f>
        <v>0</v>
      </c>
      <c r="AH94" s="21">
        <f>'Relocation Components'!AH94*(1+$A94)^($B94-$B$6)</f>
        <v>689989809.62021935</v>
      </c>
      <c r="AI94" s="21">
        <f>'Relocation Components'!AI94*(1+$A94)^($B94-$B$6)</f>
        <v>248218760.55639127</v>
      </c>
      <c r="AJ94" s="21">
        <f>'Relocation Components'!AJ94*(1+$A94)^($B94-$B$6)</f>
        <v>0</v>
      </c>
      <c r="AK94" s="21">
        <f>'Relocation Components'!AK94*(1+$A94)^($B94-$B$6)</f>
        <v>148472866.20453304</v>
      </c>
      <c r="AL94" s="21">
        <f>'Relocation Components'!AL94*(1+$A94)^($B94-$B$6)</f>
        <v>41714481.835072637</v>
      </c>
      <c r="AM94" s="21">
        <f>'Relocation Components'!AM94*(1+$A94)^($B94-$B$6)</f>
        <v>0</v>
      </c>
      <c r="AN94" s="21">
        <f t="shared" si="28"/>
        <v>319681541264.6463</v>
      </c>
      <c r="AO94" s="21">
        <f>'Relocation Components'!AO94*(1+$A94)^($B94-$B$6)</f>
        <v>24351471363.494301</v>
      </c>
      <c r="AP94" s="21">
        <f>'Relocation Components'!AP94*(1+$A94)^($B94-$B$6)</f>
        <v>7750742015.89363</v>
      </c>
      <c r="AQ94" s="21">
        <f>'Relocation Components'!AQ94*(1+$A94)^($B94-$B$6)</f>
        <v>0</v>
      </c>
      <c r="AR94" s="21">
        <f>'Relocation Components'!AR94*(1+$A94)^($B94-$B$6)</f>
        <v>26396887090.416252</v>
      </c>
      <c r="AS94" s="21">
        <f>'Relocation Components'!AS94*(1+$A94)^($B94-$B$6)</f>
        <v>7661238334.0888729</v>
      </c>
      <c r="AT94" s="21">
        <f>'Relocation Components'!AT94*(1+$A94)^($B94-$B$6)</f>
        <v>0</v>
      </c>
      <c r="AU94" s="21">
        <f>'Relocation Components'!AU94*(1+$A94)^($B94-$B$6)</f>
        <v>63662631949.621918</v>
      </c>
      <c r="AV94" s="21">
        <f>'Relocation Components'!AV94*(1+$A94)^($B94-$B$6)</f>
        <v>13123753462.886782</v>
      </c>
      <c r="AW94" s="21">
        <f>'Relocation Components'!AW94*(1+$A94)^($B94-$B$6)</f>
        <v>0</v>
      </c>
      <c r="AX94" s="21">
        <f>'Relocation Components'!AX94*(1+$A94)^($B94-$B$6)</f>
        <v>299111427.17506015</v>
      </c>
      <c r="AY94" s="21">
        <f>'Relocation Components'!AY94*(1+$A94)^($B94-$B$6)</f>
        <v>103079762.31669636</v>
      </c>
      <c r="AZ94" s="21">
        <f>'Relocation Components'!AZ94*(1+$A94)^($B94-$B$6)</f>
        <v>0</v>
      </c>
      <c r="BA94" s="21">
        <f>'Relocation Components'!BA94*(1+$A94)^($B94-$B$6)</f>
        <v>310495414.3290987</v>
      </c>
      <c r="BB94" s="21">
        <f>'Relocation Components'!BB94*(1+$A94)^($B94-$B$6)</f>
        <v>111698442.25037608</v>
      </c>
      <c r="BC94" s="21">
        <f>'Relocation Components'!BC94*(1+$A94)^($B94-$B$6)</f>
        <v>0</v>
      </c>
      <c r="BD94" s="21">
        <f>'Relocation Components'!BD94*(1+$A94)^($B94-$B$6)</f>
        <v>66812789.792039864</v>
      </c>
      <c r="BE94" s="21">
        <f>'Relocation Components'!BE94*(1+$A94)^($B94-$B$6)</f>
        <v>18771516.825782686</v>
      </c>
      <c r="BF94" s="21">
        <f>'Relocation Components'!BF94*(1+$A94)^($B94-$B$6)</f>
        <v>0</v>
      </c>
      <c r="BG94" s="21">
        <f t="shared" si="29"/>
        <v>143856693569.09082</v>
      </c>
      <c r="BI94" s="16">
        <f t="shared" si="30"/>
        <v>79891144462.178375</v>
      </c>
      <c r="BJ94" s="16">
        <f t="shared" si="31"/>
        <v>25197360673.135571</v>
      </c>
      <c r="BK94" s="16">
        <f t="shared" si="32"/>
        <v>46643373.832816757</v>
      </c>
      <c r="BL94" s="16">
        <f t="shared" si="33"/>
        <v>98942670397.552979</v>
      </c>
      <c r="BM94" s="16">
        <f t="shared" si="34"/>
        <v>25122131190.008011</v>
      </c>
      <c r="BN94" s="16">
        <f t="shared" si="35"/>
        <v>89673763.161880761</v>
      </c>
      <c r="BO94" s="16">
        <f t="shared" si="36"/>
        <v>207405443692.35809</v>
      </c>
      <c r="BP94" s="16">
        <f t="shared" si="37"/>
        <v>42444785966.420311</v>
      </c>
      <c r="BQ94" s="16">
        <f t="shared" si="38"/>
        <v>59976000.696645901</v>
      </c>
      <c r="BR94" s="16">
        <f t="shared" si="39"/>
        <v>2385027676.9195771</v>
      </c>
      <c r="BS94" s="16">
        <f t="shared" si="40"/>
        <v>385088974.90332055</v>
      </c>
      <c r="BT94" s="16">
        <f t="shared" si="41"/>
        <v>19426920.151842445</v>
      </c>
      <c r="BU94" s="16">
        <f t="shared" si="42"/>
        <v>4175984586.5899949</v>
      </c>
      <c r="BV94" s="16">
        <f t="shared" si="43"/>
        <v>405457723.65738392</v>
      </c>
      <c r="BW94" s="16">
        <f t="shared" si="44"/>
        <v>18897614.253360599</v>
      </c>
      <c r="BX94" s="16">
        <f t="shared" si="45"/>
        <v>396533847.31752872</v>
      </c>
      <c r="BY94" s="16">
        <f t="shared" si="46"/>
        <v>82659408.557375282</v>
      </c>
      <c r="BZ94" s="16">
        <f t="shared" si="47"/>
        <v>12186313.584785176</v>
      </c>
    </row>
    <row r="95" spans="1:78">
      <c r="A95">
        <f t="shared" si="49"/>
        <v>0.02</v>
      </c>
      <c r="B95" s="18">
        <f t="shared" si="48"/>
        <v>2109</v>
      </c>
      <c r="C95" s="21">
        <f>'Relocation Components'!C95*(1+$D$2)^($B95-$B$6)</f>
        <v>1488819537.2832308</v>
      </c>
      <c r="D95" s="21">
        <f>'Relocation Components'!D95*(1+$D$2)^($B95-$B$6)</f>
        <v>232660663.36784056</v>
      </c>
      <c r="E95" s="21">
        <f>'Relocation Components'!E95*(1+$D$2)^($B95-$B$6)</f>
        <v>48721046.353613712</v>
      </c>
      <c r="F95" s="21">
        <f>'Relocation Components'!F95*(1+$D$2)^($B95-$B$6)</f>
        <v>14504957529.741922</v>
      </c>
      <c r="G95" s="21">
        <f>'Relocation Components'!G95*(1+$D$2)^($B95-$B$6)</f>
        <v>455326996.86557728</v>
      </c>
      <c r="H95" s="21">
        <f>'Relocation Components'!H95*(1+$D$2)^($B95-$B$6)</f>
        <v>93667856.526106521</v>
      </c>
      <c r="I95" s="21">
        <f>'Relocation Components'!I95*(1+$D$2)^($B95-$B$6)</f>
        <v>2371439364.9708037</v>
      </c>
      <c r="J95" s="21">
        <f>'Relocation Components'!J95*(1+$D$2)^($B95-$B$6)</f>
        <v>164133624.09681278</v>
      </c>
      <c r="K95" s="21">
        <f>'Relocation Components'!K95*(1+$D$2)^($B95-$B$6)</f>
        <v>62647745.143333659</v>
      </c>
      <c r="L95" s="21">
        <f>'Relocation Components'!L95*(1+$D$2)^($B95-$B$6)</f>
        <v>1484551441.9192002</v>
      </c>
      <c r="M95" s="21">
        <f>'Relocation Components'!M95*(1+$D$2)^($B95-$B$6)</f>
        <v>55303598.162497275</v>
      </c>
      <c r="N95" s="21">
        <f>'Relocation Components'!N95*(1+$D$2)^($B95-$B$6)</f>
        <v>20292242.593819108</v>
      </c>
      <c r="O95" s="21">
        <f>'Relocation Components'!O95*(1+$D$2)^($B95-$B$6)</f>
        <v>3316908318.6332693</v>
      </c>
      <c r="P95" s="21">
        <f>'Relocation Components'!P95*(1+$D$2)^($B95-$B$6)</f>
        <v>47569133.474608637</v>
      </c>
      <c r="Q95" s="21">
        <f>'Relocation Components'!Q95*(1+$D$2)^($B95-$B$6)</f>
        <v>19739335.668715857</v>
      </c>
      <c r="R95" s="21">
        <f>'Relocation Components'!R95*(1+$D$2)^($B95-$B$6)</f>
        <v>189400023.8492668</v>
      </c>
      <c r="S95" s="21">
        <f>'Relocation Components'!S95*(1+$D$2)^($B95-$B$6)</f>
        <v>23159167.500996552</v>
      </c>
      <c r="T95" s="21">
        <f>'Relocation Components'!T95*(1+$D$2)^($B95-$B$6)</f>
        <v>12728945.440736422</v>
      </c>
      <c r="U95" s="21">
        <f t="shared" si="27"/>
        <v>24592026571.59235</v>
      </c>
      <c r="V95" s="21">
        <f>'Relocation Components'!V95*(1+$A95)^($B95-$B$6)</f>
        <v>57513430401.825279</v>
      </c>
      <c r="W95" s="21">
        <f>'Relocation Components'!W95*(1+$A95)^($B95-$B$6)</f>
        <v>18304314253.084923</v>
      </c>
      <c r="X95" s="21">
        <f>'Relocation Components'!X95*(1+$A95)^($B95-$B$6)</f>
        <v>0</v>
      </c>
      <c r="Y95" s="21">
        <f>'Relocation Components'!Y95*(1+$A95)^($B95-$B$6)</f>
        <v>62285621220.360031</v>
      </c>
      <c r="Z95" s="21">
        <f>'Relocation Components'!Z95*(1+$A95)^($B95-$B$6)</f>
        <v>18076471028.63345</v>
      </c>
      <c r="AA95" s="21">
        <f>'Relocation Components'!AA95*(1+$A95)^($B95-$B$6)</f>
        <v>0</v>
      </c>
      <c r="AB95" s="21">
        <f>'Relocation Components'!AB95*(1+$A95)^($B95-$B$6)</f>
        <v>150348661918.88156</v>
      </c>
      <c r="AC95" s="21">
        <f>'Relocation Components'!AC95*(1+$A95)^($B95-$B$6)</f>
        <v>30993144843.747593</v>
      </c>
      <c r="AD95" s="21">
        <f>'Relocation Components'!AD95*(1+$A95)^($B95-$B$6)</f>
        <v>0</v>
      </c>
      <c r="AE95" s="21">
        <f>'Relocation Components'!AE95*(1+$A95)^($B95-$B$6)</f>
        <v>677781644.05634654</v>
      </c>
      <c r="AF95" s="21">
        <f>'Relocation Components'!AF95*(1+$A95)^($B95-$B$6)</f>
        <v>233583294.44879079</v>
      </c>
      <c r="AG95" s="21">
        <f>'Relocation Components'!AG95*(1+$A95)^($B95-$B$6)</f>
        <v>0</v>
      </c>
      <c r="AH95" s="21">
        <f>'Relocation Components'!AH95*(1+$A95)^($B95-$B$6)</f>
        <v>703758516.81601524</v>
      </c>
      <c r="AI95" s="21">
        <f>'Relocation Components'!AI95*(1+$A95)^($B95-$B$6)</f>
        <v>253175338.31006679</v>
      </c>
      <c r="AJ95" s="21">
        <f>'Relocation Components'!AJ95*(1+$A95)^($B95-$B$6)</f>
        <v>0</v>
      </c>
      <c r="AK95" s="21">
        <f>'Relocation Components'!AK95*(1+$A95)^($B95-$B$6)</f>
        <v>152223610.84018728</v>
      </c>
      <c r="AL95" s="21">
        <f>'Relocation Components'!AL95*(1+$A95)^($B95-$B$6)</f>
        <v>42747024.563342974</v>
      </c>
      <c r="AM95" s="21">
        <f>'Relocation Components'!AM95*(1+$A95)^($B95-$B$6)</f>
        <v>0</v>
      </c>
      <c r="AN95" s="21">
        <f t="shared" si="28"/>
        <v>339584913095.56769</v>
      </c>
      <c r="AO95" s="21">
        <f>'Relocation Components'!AO95*(1+$A95)^($B95-$B$6)</f>
        <v>25881043680.821377</v>
      </c>
      <c r="AP95" s="21">
        <f>'Relocation Components'!AP95*(1+$A95)^($B95-$B$6)</f>
        <v>8236941413.8882151</v>
      </c>
      <c r="AQ95" s="21">
        <f>'Relocation Components'!AQ95*(1+$A95)^($B95-$B$6)</f>
        <v>0</v>
      </c>
      <c r="AR95" s="21">
        <f>'Relocation Components'!AR95*(1+$A95)^($B95-$B$6)</f>
        <v>28028529549.162014</v>
      </c>
      <c r="AS95" s="21">
        <f>'Relocation Components'!AS95*(1+$A95)^($B95-$B$6)</f>
        <v>8134411962.8850527</v>
      </c>
      <c r="AT95" s="21">
        <f>'Relocation Components'!AT95*(1+$A95)^($B95-$B$6)</f>
        <v>0</v>
      </c>
      <c r="AU95" s="21">
        <f>'Relocation Components'!AU95*(1+$A95)^($B95-$B$6)</f>
        <v>67656897863.496704</v>
      </c>
      <c r="AV95" s="21">
        <f>'Relocation Components'!AV95*(1+$A95)^($B95-$B$6)</f>
        <v>13946915179.686417</v>
      </c>
      <c r="AW95" s="21">
        <f>'Relocation Components'!AW95*(1+$A95)^($B95-$B$6)</f>
        <v>0</v>
      </c>
      <c r="AX95" s="21">
        <f>'Relocation Components'!AX95*(1+$A95)^($B95-$B$6)</f>
        <v>305001739.82535589</v>
      </c>
      <c r="AY95" s="21">
        <f>'Relocation Components'!AY95*(1+$A95)^($B95-$B$6)</f>
        <v>105112482.50195585</v>
      </c>
      <c r="AZ95" s="21">
        <f>'Relocation Components'!AZ95*(1+$A95)^($B95-$B$6)</f>
        <v>0</v>
      </c>
      <c r="BA95" s="21">
        <f>'Relocation Components'!BA95*(1+$A95)^($B95-$B$6)</f>
        <v>316691332.56720686</v>
      </c>
      <c r="BB95" s="21">
        <f>'Relocation Components'!BB95*(1+$A95)^($B95-$B$6)</f>
        <v>113928902.23953006</v>
      </c>
      <c r="BC95" s="21">
        <f>'Relocation Components'!BC95*(1+$A95)^($B95-$B$6)</f>
        <v>0</v>
      </c>
      <c r="BD95" s="21">
        <f>'Relocation Components'!BD95*(1+$A95)^($B95-$B$6)</f>
        <v>68500624.878084287</v>
      </c>
      <c r="BE95" s="21">
        <f>'Relocation Components'!BE95*(1+$A95)^($B95-$B$6)</f>
        <v>19236161.053504337</v>
      </c>
      <c r="BF95" s="21">
        <f>'Relocation Components'!BF95*(1+$A95)^($B95-$B$6)</f>
        <v>0</v>
      </c>
      <c r="BG95" s="21">
        <f t="shared" si="29"/>
        <v>152813210893.00537</v>
      </c>
      <c r="BI95" s="16">
        <f t="shared" si="30"/>
        <v>84883293619.929886</v>
      </c>
      <c r="BJ95" s="16">
        <f t="shared" si="31"/>
        <v>26773916330.340977</v>
      </c>
      <c r="BK95" s="16">
        <f t="shared" si="32"/>
        <v>48721046.353613712</v>
      </c>
      <c r="BL95" s="16">
        <f t="shared" si="33"/>
        <v>104819108299.26398</v>
      </c>
      <c r="BM95" s="16">
        <f t="shared" si="34"/>
        <v>26666209988.384079</v>
      </c>
      <c r="BN95" s="16">
        <f t="shared" si="35"/>
        <v>93667856.526106521</v>
      </c>
      <c r="BO95" s="16">
        <f t="shared" si="36"/>
        <v>220376999147.34906</v>
      </c>
      <c r="BP95" s="16">
        <f t="shared" si="37"/>
        <v>45104193647.530815</v>
      </c>
      <c r="BQ95" s="16">
        <f t="shared" si="38"/>
        <v>62647745.143333659</v>
      </c>
      <c r="BR95" s="16">
        <f t="shared" si="39"/>
        <v>2467334825.8009024</v>
      </c>
      <c r="BS95" s="16">
        <f t="shared" si="40"/>
        <v>393999375.11324394</v>
      </c>
      <c r="BT95" s="16">
        <f t="shared" si="41"/>
        <v>20292242.593819108</v>
      </c>
      <c r="BU95" s="16">
        <f t="shared" si="42"/>
        <v>4337358168.0164909</v>
      </c>
      <c r="BV95" s="16">
        <f t="shared" si="43"/>
        <v>414673374.02420551</v>
      </c>
      <c r="BW95" s="16">
        <f t="shared" si="44"/>
        <v>19739335.668715857</v>
      </c>
      <c r="BX95" s="16">
        <f t="shared" si="45"/>
        <v>410124259.56753838</v>
      </c>
      <c r="BY95" s="16">
        <f t="shared" si="46"/>
        <v>85142353.117843866</v>
      </c>
      <c r="BZ95" s="16">
        <f t="shared" si="47"/>
        <v>12728945.440736422</v>
      </c>
    </row>
    <row r="96" spans="1:78">
      <c r="A96">
        <f t="shared" si="49"/>
        <v>0.02</v>
      </c>
      <c r="B96" s="18">
        <f t="shared" si="48"/>
        <v>2110</v>
      </c>
      <c r="C96" s="21">
        <f>'Relocation Components'!C96*(1+$D$2)^($B96-$B$6)</f>
        <v>1555136277.5566308</v>
      </c>
      <c r="D96" s="21">
        <f>'Relocation Components'!D96*(1+$D$2)^($B96-$B$6)</f>
        <v>243008262.4026168</v>
      </c>
      <c r="E96" s="21">
        <f>'Relocation Components'!E96*(1+$D$2)^($B96-$B$6)</f>
        <v>50889877.691908307</v>
      </c>
      <c r="F96" s="21">
        <f>'Relocation Components'!F96*(1+$D$2)^($B96-$B$6)</f>
        <v>15151058087.859606</v>
      </c>
      <c r="G96" s="21">
        <f>'Relocation Components'!G96*(1+$D$2)^($B96-$B$6)</f>
        <v>475586238.28459799</v>
      </c>
      <c r="H96" s="21">
        <f>'Relocation Components'!H96*(1+$D$2)^($B96-$B$6)</f>
        <v>97837174.818850189</v>
      </c>
      <c r="I96" s="21">
        <f>'Relocation Components'!I96*(1+$D$2)^($B96-$B$6)</f>
        <v>2477020996.6457558</v>
      </c>
      <c r="J96" s="21">
        <f>'Relocation Components'!J96*(1+$D$2)^($B96-$B$6)</f>
        <v>171438259.53020236</v>
      </c>
      <c r="K96" s="21">
        <f>'Relocation Components'!K96*(1+$D$2)^($B96-$B$6)</f>
        <v>65436724.032948531</v>
      </c>
      <c r="L96" s="21">
        <f>'Relocation Components'!L96*(1+$D$2)^($B96-$B$6)</f>
        <v>1550658359.2658861</v>
      </c>
      <c r="M96" s="21">
        <f>'Relocation Components'!M96*(1+$D$2)^($B96-$B$6)</f>
        <v>57767816.940397188</v>
      </c>
      <c r="N96" s="21">
        <f>'Relocation Components'!N96*(1+$D$2)^($B96-$B$6)</f>
        <v>21195529.979613811</v>
      </c>
      <c r="O96" s="21">
        <f>'Relocation Components'!O96*(1+$D$2)^($B96-$B$6)</f>
        <v>3464519421.8185215</v>
      </c>
      <c r="P96" s="21">
        <f>'Relocation Components'!P96*(1+$D$2)^($B96-$B$6)</f>
        <v>49686756.058873385</v>
      </c>
      <c r="Q96" s="21">
        <f>'Relocation Components'!Q96*(1+$D$2)^($B96-$B$6)</f>
        <v>20617985.189973239</v>
      </c>
      <c r="R96" s="21">
        <f>'Relocation Components'!R96*(1+$D$2)^($B96-$B$6)</f>
        <v>197913919.15210643</v>
      </c>
      <c r="S96" s="21">
        <f>'Relocation Components'!S96*(1+$D$2)^($B96-$B$6)</f>
        <v>24188067.341179486</v>
      </c>
      <c r="T96" s="21">
        <f>'Relocation Components'!T96*(1+$D$2)^($B96-$B$6)</f>
        <v>13295374.698320825</v>
      </c>
      <c r="U96" s="21">
        <f t="shared" si="27"/>
        <v>25687255129.267982</v>
      </c>
      <c r="V96" s="21">
        <f>'Relocation Components'!V96*(1+$A96)^($B96-$B$6)</f>
        <v>61131271405.480843</v>
      </c>
      <c r="W96" s="21">
        <f>'Relocation Components'!W96*(1+$A96)^($B96-$B$6)</f>
        <v>19454200198.778275</v>
      </c>
      <c r="X96" s="21">
        <f>'Relocation Components'!X96*(1+$A96)^($B96-$B$6)</f>
        <v>0</v>
      </c>
      <c r="Y96" s="21">
        <f>'Relocation Components'!Y96*(1+$A96)^($B96-$B$6)</f>
        <v>66143913037.041206</v>
      </c>
      <c r="Z96" s="21">
        <f>'Relocation Components'!Z96*(1+$A96)^($B96-$B$6)</f>
        <v>19195309091.253281</v>
      </c>
      <c r="AA96" s="21">
        <f>'Relocation Components'!AA96*(1+$A96)^($B96-$B$6)</f>
        <v>0</v>
      </c>
      <c r="AB96" s="21">
        <f>'Relocation Components'!AB96*(1+$A96)^($B96-$B$6)</f>
        <v>159795708083.18588</v>
      </c>
      <c r="AC96" s="21">
        <f>'Relocation Components'!AC96*(1+$A96)^($B96-$B$6)</f>
        <v>32940009193.071518</v>
      </c>
      <c r="AD96" s="21">
        <f>'Relocation Components'!AD96*(1+$A96)^($B96-$B$6)</f>
        <v>0</v>
      </c>
      <c r="AE96" s="21">
        <f>'Relocation Components'!AE96*(1+$A96)^($B96-$B$6)</f>
        <v>691093762.19461584</v>
      </c>
      <c r="AF96" s="21">
        <f>'Relocation Components'!AF96*(1+$A96)^($B96-$B$6)</f>
        <v>238177451.21021423</v>
      </c>
      <c r="AG96" s="21">
        <f>'Relocation Components'!AG96*(1+$A96)^($B96-$B$6)</f>
        <v>0</v>
      </c>
      <c r="AH96" s="21">
        <f>'Relocation Components'!AH96*(1+$A96)^($B96-$B$6)</f>
        <v>717763157.8260107</v>
      </c>
      <c r="AI96" s="21">
        <f>'Relocation Components'!AI96*(1+$A96)^($B96-$B$6)</f>
        <v>258216962.66062671</v>
      </c>
      <c r="AJ96" s="21">
        <f>'Relocation Components'!AJ96*(1+$A96)^($B96-$B$6)</f>
        <v>0</v>
      </c>
      <c r="AK96" s="21">
        <f>'Relocation Components'!AK96*(1+$A96)^($B96-$B$6)</f>
        <v>156065301.05919984</v>
      </c>
      <c r="AL96" s="21">
        <f>'Relocation Components'!AL96*(1+$A96)^($B96-$B$6)</f>
        <v>43803835.70792035</v>
      </c>
      <c r="AM96" s="21">
        <f>'Relocation Components'!AM96*(1+$A96)^($B96-$B$6)</f>
        <v>0</v>
      </c>
      <c r="AN96" s="21">
        <f t="shared" si="28"/>
        <v>360765531479.46967</v>
      </c>
      <c r="AO96" s="21">
        <f>'Relocation Components'!AO96*(1+$A96)^($B96-$B$6)</f>
        <v>27509072132.466381</v>
      </c>
      <c r="AP96" s="21">
        <f>'Relocation Components'!AP96*(1+$A96)^($B96-$B$6)</f>
        <v>8754390089.4502239</v>
      </c>
      <c r="AQ96" s="21">
        <f>'Relocation Components'!AQ96*(1+$A96)^($B96-$B$6)</f>
        <v>0</v>
      </c>
      <c r="AR96" s="21">
        <f>'Relocation Components'!AR96*(1+$A96)^($B96-$B$6)</f>
        <v>29764760866.668545</v>
      </c>
      <c r="AS96" s="21">
        <f>'Relocation Components'!AS96*(1+$A96)^($B96-$B$6)</f>
        <v>8637889091.0639763</v>
      </c>
      <c r="AT96" s="21">
        <f>'Relocation Components'!AT96*(1+$A96)^($B96-$B$6)</f>
        <v>0</v>
      </c>
      <c r="AU96" s="21">
        <f>'Relocation Components'!AU96*(1+$A96)^($B96-$B$6)</f>
        <v>71908068637.433655</v>
      </c>
      <c r="AV96" s="21">
        <f>'Relocation Components'!AV96*(1+$A96)^($B96-$B$6)</f>
        <v>14823004136.882183</v>
      </c>
      <c r="AW96" s="21">
        <f>'Relocation Components'!AW96*(1+$A96)^($B96-$B$6)</f>
        <v>0</v>
      </c>
      <c r="AX96" s="21">
        <f>'Relocation Components'!AX96*(1+$A96)^($B96-$B$6)</f>
        <v>310992192.98757714</v>
      </c>
      <c r="AY96" s="21">
        <f>'Relocation Components'!AY96*(1+$A96)^($B96-$B$6)</f>
        <v>107179853.0445964</v>
      </c>
      <c r="AZ96" s="21">
        <f>'Relocation Components'!AZ96*(1+$A96)^($B96-$B$6)</f>
        <v>0</v>
      </c>
      <c r="BA96" s="21">
        <f>'Relocation Components'!BA96*(1+$A96)^($B96-$B$6)</f>
        <v>322993421.02170479</v>
      </c>
      <c r="BB96" s="21">
        <f>'Relocation Components'!BB96*(1+$A96)^($B96-$B$6)</f>
        <v>116197633.19728205</v>
      </c>
      <c r="BC96" s="21">
        <f>'Relocation Components'!BC96*(1+$A96)^($B96-$B$6)</f>
        <v>0</v>
      </c>
      <c r="BD96" s="21">
        <f>'Relocation Components'!BD96*(1+$A96)^($B96-$B$6)</f>
        <v>70229385.476639926</v>
      </c>
      <c r="BE96" s="21">
        <f>'Relocation Components'!BE96*(1+$A96)^($B96-$B$6)</f>
        <v>19711726.068564158</v>
      </c>
      <c r="BF96" s="21">
        <f>'Relocation Components'!BF96*(1+$A96)^($B96-$B$6)</f>
        <v>0</v>
      </c>
      <c r="BG96" s="21">
        <f t="shared" si="29"/>
        <v>162344489165.76132</v>
      </c>
      <c r="BI96" s="16">
        <f t="shared" si="30"/>
        <v>90195479815.503845</v>
      </c>
      <c r="BJ96" s="16">
        <f t="shared" si="31"/>
        <v>28451598550.631119</v>
      </c>
      <c r="BK96" s="16">
        <f t="shared" si="32"/>
        <v>50889877.691908307</v>
      </c>
      <c r="BL96" s="16">
        <f t="shared" si="33"/>
        <v>111059731991.56935</v>
      </c>
      <c r="BM96" s="16">
        <f t="shared" si="34"/>
        <v>28308784420.601856</v>
      </c>
      <c r="BN96" s="16">
        <f t="shared" si="35"/>
        <v>97837174.818850189</v>
      </c>
      <c r="BO96" s="16">
        <f t="shared" si="36"/>
        <v>234180797717.26529</v>
      </c>
      <c r="BP96" s="16">
        <f t="shared" si="37"/>
        <v>47934451589.48391</v>
      </c>
      <c r="BQ96" s="16">
        <f t="shared" si="38"/>
        <v>65436724.032948531</v>
      </c>
      <c r="BR96" s="16">
        <f t="shared" si="39"/>
        <v>2552744314.4480791</v>
      </c>
      <c r="BS96" s="16">
        <f t="shared" si="40"/>
        <v>403125121.19520783</v>
      </c>
      <c r="BT96" s="16">
        <f t="shared" si="41"/>
        <v>21195529.979613811</v>
      </c>
      <c r="BU96" s="16">
        <f t="shared" si="42"/>
        <v>4505276000.6662369</v>
      </c>
      <c r="BV96" s="16">
        <f t="shared" si="43"/>
        <v>424101351.91678214</v>
      </c>
      <c r="BW96" s="16">
        <f t="shared" si="44"/>
        <v>20617985.189973239</v>
      </c>
      <c r="BX96" s="16">
        <f t="shared" si="45"/>
        <v>424208605.6879462</v>
      </c>
      <c r="BY96" s="16">
        <f t="shared" si="46"/>
        <v>87703629.117663994</v>
      </c>
      <c r="BZ96" s="16">
        <f t="shared" si="47"/>
        <v>13295374.698320825</v>
      </c>
    </row>
    <row r="97" spans="1:78">
      <c r="A97">
        <f t="shared" si="49"/>
        <v>0.02</v>
      </c>
      <c r="B97" s="18">
        <f t="shared" si="48"/>
        <v>2111</v>
      </c>
      <c r="C97" s="21">
        <f>'Relocation Components'!C97*(1+$D$2)^($B97-$B$6)</f>
        <v>1624418273.9655137</v>
      </c>
      <c r="D97" s="21">
        <f>'Relocation Components'!D97*(1+$D$2)^($B97-$B$6)</f>
        <v>253857173.46246162</v>
      </c>
      <c r="E97" s="21">
        <f>'Relocation Components'!E97*(1+$D$2)^($B97-$B$6)</f>
        <v>53161216.719487168</v>
      </c>
      <c r="F97" s="21">
        <f>'Relocation Components'!F97*(1+$D$2)^($B97-$B$6)</f>
        <v>15826990320.18413</v>
      </c>
      <c r="G97" s="21">
        <f>'Relocation Components'!G97*(1+$D$2)^($B97-$B$6)</f>
        <v>496813344.39742607</v>
      </c>
      <c r="H97" s="21">
        <f>'Relocation Components'!H97*(1+$D$2)^($B97-$B$6)</f>
        <v>102203315.20893629</v>
      </c>
      <c r="I97" s="21">
        <f>'Relocation Components'!I97*(1+$D$2)^($B97-$B$6)</f>
        <v>2587542189.744009</v>
      </c>
      <c r="J97" s="21">
        <f>'Relocation Components'!J97*(1+$D$2)^($B97-$B$6)</f>
        <v>179089044.99778828</v>
      </c>
      <c r="K97" s="21">
        <f>'Relocation Components'!K97*(1+$D$2)^($B97-$B$6)</f>
        <v>68356937.509224251</v>
      </c>
      <c r="L97" s="21">
        <f>'Relocation Components'!L97*(1+$D$2)^($B97-$B$6)</f>
        <v>1619664589.7424443</v>
      </c>
      <c r="M97" s="21">
        <f>'Relocation Components'!M97*(1+$D$2)^($B97-$B$6)</f>
        <v>60344587.61716333</v>
      </c>
      <c r="N97" s="21">
        <f>'Relocation Components'!N97*(1+$D$2)^($B97-$B$6)</f>
        <v>22141483.502256509</v>
      </c>
      <c r="O97" s="21">
        <f>'Relocation Components'!O97*(1+$D$2)^($B97-$B$6)</f>
        <v>3619725601.4894638</v>
      </c>
      <c r="P97" s="21">
        <f>'Relocation Components'!P97*(1+$D$2)^($B97-$B$6)</f>
        <v>51901707.834991843</v>
      </c>
      <c r="Q97" s="21">
        <f>'Relocation Components'!Q97*(1+$D$2)^($B97-$B$6)</f>
        <v>21538030.643812101</v>
      </c>
      <c r="R97" s="21">
        <f>'Relocation Components'!R97*(1+$D$2)^($B97-$B$6)</f>
        <v>206705312.80719641</v>
      </c>
      <c r="S97" s="21">
        <f>'Relocation Components'!S97*(1+$D$2)^($B97-$B$6)</f>
        <v>25270701.921570837</v>
      </c>
      <c r="T97" s="21">
        <f>'Relocation Components'!T97*(1+$D$2)^($B97-$B$6)</f>
        <v>13888737.130566861</v>
      </c>
      <c r="U97" s="21">
        <f t="shared" si="27"/>
        <v>26833612568.878437</v>
      </c>
      <c r="V97" s="21">
        <f>'Relocation Components'!V97*(1+$A97)^($B97-$B$6)</f>
        <v>64981978347.96946</v>
      </c>
      <c r="W97" s="21">
        <f>'Relocation Components'!W97*(1+$A97)^($B97-$B$6)</f>
        <v>20681915308.613407</v>
      </c>
      <c r="X97" s="21">
        <f>'Relocation Components'!X97*(1+$A97)^($B97-$B$6)</f>
        <v>0</v>
      </c>
      <c r="Y97" s="21">
        <f>'Relocation Components'!Y97*(1+$A97)^($B97-$B$6)</f>
        <v>70256146744.213043</v>
      </c>
      <c r="Z97" s="21">
        <f>'Relocation Components'!Z97*(1+$A97)^($B97-$B$6)</f>
        <v>20389104527.708748</v>
      </c>
      <c r="AA97" s="21">
        <f>'Relocation Components'!AA97*(1+$A97)^($B97-$B$6)</f>
        <v>0</v>
      </c>
      <c r="AB97" s="21">
        <f>'Relocation Components'!AB97*(1+$A97)^($B97-$B$6)</f>
        <v>169870697813.93198</v>
      </c>
      <c r="AC97" s="21">
        <f>'Relocation Components'!AC97*(1+$A97)^($B97-$B$6)</f>
        <v>35017133843.721344</v>
      </c>
      <c r="AD97" s="21">
        <f>'Relocation Components'!AD97*(1+$A97)^($B97-$B$6)</f>
        <v>0</v>
      </c>
      <c r="AE97" s="21">
        <f>'Relocation Components'!AE97*(1+$A97)^($B97-$B$6)</f>
        <v>704631376.9081701</v>
      </c>
      <c r="AF97" s="21">
        <f>'Relocation Components'!AF97*(1+$A97)^($B97-$B$6)</f>
        <v>242867305.11683199</v>
      </c>
      <c r="AG97" s="21">
        <f>'Relocation Components'!AG97*(1+$A97)^($B97-$B$6)</f>
        <v>0</v>
      </c>
      <c r="AH97" s="21">
        <f>'Relocation Components'!AH97*(1+$A97)^($B97-$B$6)</f>
        <v>732234712.755234</v>
      </c>
      <c r="AI97" s="21">
        <f>'Relocation Components'!AI97*(1+$A97)^($B97-$B$6)</f>
        <v>263367556.92129749</v>
      </c>
      <c r="AJ97" s="21">
        <f>'Relocation Components'!AJ97*(1+$A97)^($B97-$B$6)</f>
        <v>0</v>
      </c>
      <c r="AK97" s="21">
        <f>'Relocation Components'!AK97*(1+$A97)^($B97-$B$6)</f>
        <v>159922665.75406131</v>
      </c>
      <c r="AL97" s="21">
        <f>'Relocation Components'!AL97*(1+$A97)^($B97-$B$6)</f>
        <v>44901065.11530979</v>
      </c>
      <c r="AM97" s="21">
        <f>'Relocation Components'!AM97*(1+$A97)^($B97-$B$6)</f>
        <v>0</v>
      </c>
      <c r="AN97" s="21">
        <f t="shared" si="28"/>
        <v>383344901268.72888</v>
      </c>
      <c r="AO97" s="21">
        <f>'Relocation Components'!AO97*(1+$A97)^($B97-$B$6)</f>
        <v>29241890256.586254</v>
      </c>
      <c r="AP97" s="21">
        <f>'Relocation Components'!AP97*(1+$A97)^($B97-$B$6)</f>
        <v>9306861888.8760338</v>
      </c>
      <c r="AQ97" s="21">
        <f>'Relocation Components'!AQ97*(1+$A97)^($B97-$B$6)</f>
        <v>0</v>
      </c>
      <c r="AR97" s="21">
        <f>'Relocation Components'!AR97*(1+$A97)^($B97-$B$6)</f>
        <v>31615266034.895866</v>
      </c>
      <c r="AS97" s="21">
        <f>'Relocation Components'!AS97*(1+$A97)^($B97-$B$6)</f>
        <v>9175097037.4689369</v>
      </c>
      <c r="AT97" s="21">
        <f>'Relocation Components'!AT97*(1+$A97)^($B97-$B$6)</f>
        <v>0</v>
      </c>
      <c r="AU97" s="21">
        <f>'Relocation Components'!AU97*(1+$A97)^($B97-$B$6)</f>
        <v>76441814016.269394</v>
      </c>
      <c r="AV97" s="21">
        <f>'Relocation Components'!AV97*(1+$A97)^($B97-$B$6)</f>
        <v>15757710229.674604</v>
      </c>
      <c r="AW97" s="21">
        <f>'Relocation Components'!AW97*(1+$A97)^($B97-$B$6)</f>
        <v>0</v>
      </c>
      <c r="AX97" s="21">
        <f>'Relocation Components'!AX97*(1+$A97)^($B97-$B$6)</f>
        <v>317084119.60867655</v>
      </c>
      <c r="AY97" s="21">
        <f>'Relocation Components'!AY97*(1+$A97)^($B97-$B$6)</f>
        <v>109290287.3025744</v>
      </c>
      <c r="AZ97" s="21">
        <f>'Relocation Components'!AZ97*(1+$A97)^($B97-$B$6)</f>
        <v>0</v>
      </c>
      <c r="BA97" s="21">
        <f>'Relocation Components'!BA97*(1+$A97)^($B97-$B$6)</f>
        <v>329505620.73985529</v>
      </c>
      <c r="BB97" s="21">
        <f>'Relocation Components'!BB97*(1+$A97)^($B97-$B$6)</f>
        <v>118515400.61458389</v>
      </c>
      <c r="BC97" s="21">
        <f>'Relocation Components'!BC97*(1+$A97)^($B97-$B$6)</f>
        <v>0</v>
      </c>
      <c r="BD97" s="21">
        <f>'Relocation Components'!BD97*(1+$A97)^($B97-$B$6)</f>
        <v>71965199.589327589</v>
      </c>
      <c r="BE97" s="21">
        <f>'Relocation Components'!BE97*(1+$A97)^($B97-$B$6)</f>
        <v>20205479.301889408</v>
      </c>
      <c r="BF97" s="21">
        <f>'Relocation Components'!BF97*(1+$A97)^($B97-$B$6)</f>
        <v>0</v>
      </c>
      <c r="BG97" s="21">
        <f t="shared" si="29"/>
        <v>172505205570.92801</v>
      </c>
      <c r="BI97" s="16">
        <f t="shared" si="30"/>
        <v>95848286878.521225</v>
      </c>
      <c r="BJ97" s="16">
        <f t="shared" si="31"/>
        <v>30242634370.951904</v>
      </c>
      <c r="BK97" s="16">
        <f t="shared" si="32"/>
        <v>53161216.719487168</v>
      </c>
      <c r="BL97" s="16">
        <f t="shared" si="33"/>
        <v>117698403099.29305</v>
      </c>
      <c r="BM97" s="16">
        <f t="shared" si="34"/>
        <v>30061014909.575111</v>
      </c>
      <c r="BN97" s="16">
        <f t="shared" si="35"/>
        <v>102203315.20893629</v>
      </c>
      <c r="BO97" s="16">
        <f t="shared" si="36"/>
        <v>248900054019.94537</v>
      </c>
      <c r="BP97" s="16">
        <f t="shared" si="37"/>
        <v>50953933118.393738</v>
      </c>
      <c r="BQ97" s="16">
        <f t="shared" si="38"/>
        <v>68356937.509224251</v>
      </c>
      <c r="BR97" s="16">
        <f t="shared" si="39"/>
        <v>2641380086.2592907</v>
      </c>
      <c r="BS97" s="16">
        <f t="shared" si="40"/>
        <v>412502180.03656971</v>
      </c>
      <c r="BT97" s="16">
        <f t="shared" si="41"/>
        <v>22141483.502256509</v>
      </c>
      <c r="BU97" s="16">
        <f t="shared" si="42"/>
        <v>4681465934.9845533</v>
      </c>
      <c r="BV97" s="16">
        <f t="shared" si="43"/>
        <v>433784665.37087321</v>
      </c>
      <c r="BW97" s="16">
        <f t="shared" si="44"/>
        <v>21538030.643812101</v>
      </c>
      <c r="BX97" s="16">
        <f t="shared" si="45"/>
        <v>438593178.15058529</v>
      </c>
      <c r="BY97" s="16">
        <f t="shared" si="46"/>
        <v>90377246.338770032</v>
      </c>
      <c r="BZ97" s="16">
        <f t="shared" si="47"/>
        <v>13888737.130566861</v>
      </c>
    </row>
    <row r="98" spans="1:78">
      <c r="A98">
        <f t="shared" si="49"/>
        <v>0.02</v>
      </c>
      <c r="B98" s="18">
        <f t="shared" si="48"/>
        <v>2112</v>
      </c>
      <c r="C98" s="21">
        <f>'Relocation Components'!C98*(1+$D$2)^($B98-$B$6)</f>
        <v>1696740629.3213925</v>
      </c>
      <c r="D98" s="21">
        <f>'Relocation Components'!D98*(1+$D$2)^($B98-$B$6)</f>
        <v>265183454.97228429</v>
      </c>
      <c r="E98" s="21">
        <f>'Relocation Components'!E98*(1+$D$2)^($B98-$B$6)</f>
        <v>55532464.955594115</v>
      </c>
      <c r="F98" s="21">
        <f>'Relocation Components'!F98*(1+$D$2)^($B98-$B$6)</f>
        <v>16532638130.52145</v>
      </c>
      <c r="G98" s="21">
        <f>'Relocation Components'!G98*(1+$D$2)^($B98-$B$6)</f>
        <v>518974195.5258252</v>
      </c>
      <c r="H98" s="21">
        <f>'Relocation Components'!H98*(1+$D$2)^($B98-$B$6)</f>
        <v>106761476.70098384</v>
      </c>
      <c r="I98" s="21">
        <f>'Relocation Components'!I98*(1+$D$2)^($B98-$B$6)</f>
        <v>2702922949.6604719</v>
      </c>
      <c r="J98" s="21">
        <f>'Relocation Components'!J98*(1+$D$2)^($B98-$B$6)</f>
        <v>187076313.36330724</v>
      </c>
      <c r="K98" s="21">
        <f>'Relocation Components'!K98*(1+$D$2)^($B98-$B$6)</f>
        <v>71405580.523045138</v>
      </c>
      <c r="L98" s="21">
        <f>'Relocation Components'!L98*(1+$D$2)^($B98-$B$6)</f>
        <v>1691694797.3684928</v>
      </c>
      <c r="M98" s="21">
        <f>'Relocation Components'!M98*(1+$D$2)^($B98-$B$6)</f>
        <v>63034615.819255069</v>
      </c>
      <c r="N98" s="21">
        <f>'Relocation Components'!N98*(1+$D$2)^($B98-$B$6)</f>
        <v>23129043.552214429</v>
      </c>
      <c r="O98" s="21">
        <f>'Relocation Components'!O98*(1+$D$2)^($B98-$B$6)</f>
        <v>3781791100.5729523</v>
      </c>
      <c r="P98" s="21">
        <f>'Relocation Components'!P98*(1+$D$2)^($B98-$B$6)</f>
        <v>54213937.898574948</v>
      </c>
      <c r="Q98" s="21">
        <f>'Relocation Components'!Q98*(1+$D$2)^($B98-$B$6)</f>
        <v>22498535.680059906</v>
      </c>
      <c r="R98" s="21">
        <f>'Relocation Components'!R98*(1+$D$2)^($B98-$B$6)</f>
        <v>215881061.02991503</v>
      </c>
      <c r="S98" s="21">
        <f>'Relocation Components'!S98*(1+$D$2)^($B98-$B$6)</f>
        <v>26401129.791648362</v>
      </c>
      <c r="T98" s="21">
        <f>'Relocation Components'!T98*(1+$D$2)^($B98-$B$6)</f>
        <v>14508197.369291695</v>
      </c>
      <c r="U98" s="21">
        <f t="shared" si="27"/>
        <v>28030387614.626766</v>
      </c>
      <c r="V98" s="21">
        <f>'Relocation Components'!V98*(1+$A98)^($B98-$B$6)</f>
        <v>69080521233.722519</v>
      </c>
      <c r="W98" s="21">
        <f>'Relocation Components'!W98*(1+$A98)^($B98-$B$6)</f>
        <v>21988813947.988068</v>
      </c>
      <c r="X98" s="21">
        <f>'Relocation Components'!X98*(1+$A98)^($B98-$B$6)</f>
        <v>0</v>
      </c>
      <c r="Y98" s="21">
        <f>'Relocation Components'!Y98*(1+$A98)^($B98-$B$6)</f>
        <v>74632510552.645111</v>
      </c>
      <c r="Z98" s="21">
        <f>'Relocation Components'!Z98*(1+$A98)^($B98-$B$6)</f>
        <v>21659606644.081512</v>
      </c>
      <c r="AA98" s="21">
        <f>'Relocation Components'!AA98*(1+$A98)^($B98-$B$6)</f>
        <v>0</v>
      </c>
      <c r="AB98" s="21">
        <f>'Relocation Components'!AB98*(1+$A98)^($B98-$B$6)</f>
        <v>180595109198.47974</v>
      </c>
      <c r="AC98" s="21">
        <f>'Relocation Components'!AC98*(1+$A98)^($B98-$B$6)</f>
        <v>37228168102.836891</v>
      </c>
      <c r="AD98" s="21">
        <f>'Relocation Components'!AD98*(1+$A98)^($B98-$B$6)</f>
        <v>0</v>
      </c>
      <c r="AE98" s="21">
        <f>'Relocation Components'!AE98*(1+$A98)^($B98-$B$6)</f>
        <v>718397465.70291305</v>
      </c>
      <c r="AF98" s="21">
        <f>'Relocation Components'!AF98*(1+$A98)^($B98-$B$6)</f>
        <v>247637110.27934581</v>
      </c>
      <c r="AG98" s="21">
        <f>'Relocation Components'!AG98*(1+$A98)^($B98-$B$6)</f>
        <v>0</v>
      </c>
      <c r="AH98" s="21">
        <f>'Relocation Components'!AH98*(1+$A98)^($B98-$B$6)</f>
        <v>746960013.49454784</v>
      </c>
      <c r="AI98" s="21">
        <f>'Relocation Components'!AI98*(1+$A98)^($B98-$B$6)</f>
        <v>268606633.99585044</v>
      </c>
      <c r="AJ98" s="21">
        <f>'Relocation Components'!AJ98*(1+$A98)^($B98-$B$6)</f>
        <v>0</v>
      </c>
      <c r="AK98" s="21">
        <f>'Relocation Components'!AK98*(1+$A98)^($B98-$B$6)</f>
        <v>163870659.21839398</v>
      </c>
      <c r="AL98" s="21">
        <f>'Relocation Components'!AL98*(1+$A98)^($B98-$B$6)</f>
        <v>46024610.928916097</v>
      </c>
      <c r="AM98" s="21">
        <f>'Relocation Components'!AM98*(1+$A98)^($B98-$B$6)</f>
        <v>0</v>
      </c>
      <c r="AN98" s="21">
        <f t="shared" si="28"/>
        <v>407376226173.3739</v>
      </c>
      <c r="AO98" s="21">
        <f>'Relocation Components'!AO98*(1+$A98)^($B98-$B$6)</f>
        <v>31086234555.175137</v>
      </c>
      <c r="AP98" s="21">
        <f>'Relocation Components'!AP98*(1+$A98)^($B98-$B$6)</f>
        <v>9894966276.5946312</v>
      </c>
      <c r="AQ98" s="21">
        <f>'Relocation Components'!AQ98*(1+$A98)^($B98-$B$6)</f>
        <v>0</v>
      </c>
      <c r="AR98" s="21">
        <f>'Relocation Components'!AR98*(1+$A98)^($B98-$B$6)</f>
        <v>33584629748.6903</v>
      </c>
      <c r="AS98" s="21">
        <f>'Relocation Components'!AS98*(1+$A98)^($B98-$B$6)</f>
        <v>9746822989.8366814</v>
      </c>
      <c r="AT98" s="21">
        <f>'Relocation Components'!AT98*(1+$A98)^($B98-$B$6)</f>
        <v>0</v>
      </c>
      <c r="AU98" s="21">
        <f>'Relocation Components'!AU98*(1+$A98)^($B98-$B$6)</f>
        <v>81267799139.315872</v>
      </c>
      <c r="AV98" s="21">
        <f>'Relocation Components'!AV98*(1+$A98)^($B98-$B$6)</f>
        <v>16752675646.276602</v>
      </c>
      <c r="AW98" s="21">
        <f>'Relocation Components'!AW98*(1+$A98)^($B98-$B$6)</f>
        <v>0</v>
      </c>
      <c r="AX98" s="21">
        <f>'Relocation Components'!AX98*(1+$A98)^($B98-$B$6)</f>
        <v>323278859.56631088</v>
      </c>
      <c r="AY98" s="21">
        <f>'Relocation Components'!AY98*(1+$A98)^($B98-$B$6)</f>
        <v>111436699.62570561</v>
      </c>
      <c r="AZ98" s="21">
        <f>'Relocation Components'!AZ98*(1+$A98)^($B98-$B$6)</f>
        <v>0</v>
      </c>
      <c r="BA98" s="21">
        <f>'Relocation Components'!BA98*(1+$A98)^($B98-$B$6)</f>
        <v>336132006.07254654</v>
      </c>
      <c r="BB98" s="21">
        <f>'Relocation Components'!BB98*(1+$A98)^($B98-$B$6)</f>
        <v>120872985.29813272</v>
      </c>
      <c r="BC98" s="21">
        <f>'Relocation Components'!BC98*(1+$A98)^($B98-$B$6)</f>
        <v>0</v>
      </c>
      <c r="BD98" s="21">
        <f>'Relocation Components'!BD98*(1+$A98)^($B98-$B$6)</f>
        <v>73741796.648277283</v>
      </c>
      <c r="BE98" s="21">
        <f>'Relocation Components'!BE98*(1+$A98)^($B98-$B$6)</f>
        <v>20711074.918012243</v>
      </c>
      <c r="BF98" s="21">
        <f>'Relocation Components'!BF98*(1+$A98)^($B98-$B$6)</f>
        <v>0</v>
      </c>
      <c r="BG98" s="21">
        <f t="shared" si="29"/>
        <v>183319301778.01819</v>
      </c>
      <c r="BI98" s="16">
        <f t="shared" si="30"/>
        <v>101863496418.21906</v>
      </c>
      <c r="BJ98" s="16">
        <f t="shared" si="31"/>
        <v>32148963679.554981</v>
      </c>
      <c r="BK98" s="16">
        <f t="shared" si="32"/>
        <v>55532464.955594115</v>
      </c>
      <c r="BL98" s="16">
        <f t="shared" si="33"/>
        <v>124749778431.85687</v>
      </c>
      <c r="BM98" s="16">
        <f t="shared" si="34"/>
        <v>31925403829.444019</v>
      </c>
      <c r="BN98" s="16">
        <f t="shared" si="35"/>
        <v>106761476.70098384</v>
      </c>
      <c r="BO98" s="16">
        <f t="shared" si="36"/>
        <v>264565831287.45605</v>
      </c>
      <c r="BP98" s="16">
        <f t="shared" si="37"/>
        <v>54167920062.476799</v>
      </c>
      <c r="BQ98" s="16">
        <f t="shared" si="38"/>
        <v>71405580.523045138</v>
      </c>
      <c r="BR98" s="16">
        <f t="shared" si="39"/>
        <v>2733371122.6377168</v>
      </c>
      <c r="BS98" s="16">
        <f t="shared" si="40"/>
        <v>422108425.72430646</v>
      </c>
      <c r="BT98" s="16">
        <f t="shared" si="41"/>
        <v>23129043.552214429</v>
      </c>
      <c r="BU98" s="16">
        <f t="shared" si="42"/>
        <v>4864883120.1400471</v>
      </c>
      <c r="BV98" s="16">
        <f t="shared" si="43"/>
        <v>443693557.19255811</v>
      </c>
      <c r="BW98" s="16">
        <f t="shared" si="44"/>
        <v>22498535.680059906</v>
      </c>
      <c r="BX98" s="16">
        <f t="shared" si="45"/>
        <v>453493516.8965863</v>
      </c>
      <c r="BY98" s="16">
        <f t="shared" si="46"/>
        <v>93136815.638576701</v>
      </c>
      <c r="BZ98" s="16">
        <f t="shared" si="47"/>
        <v>14508197.369291695</v>
      </c>
    </row>
    <row r="99" spans="1:78">
      <c r="A99">
        <f t="shared" si="49"/>
        <v>0.02</v>
      </c>
      <c r="B99" s="18">
        <f t="shared" si="48"/>
        <v>2113</v>
      </c>
      <c r="C99" s="21">
        <f>'Relocation Components'!C99*(1+$D$2)^($B99-$B$6)</f>
        <v>1772234174.527946</v>
      </c>
      <c r="D99" s="21">
        <f>'Relocation Components'!D99*(1+$D$2)^($B99-$B$6)</f>
        <v>277007721.69943321</v>
      </c>
      <c r="E99" s="21">
        <f>'Relocation Components'!E99*(1+$D$2)^($B99-$B$6)</f>
        <v>58007934.973513067</v>
      </c>
      <c r="F99" s="21">
        <f>'Relocation Components'!F99*(1+$D$2)^($B99-$B$6)</f>
        <v>17269283246.092049</v>
      </c>
      <c r="G99" s="21">
        <f>'Relocation Components'!G99*(1+$D$2)^($B99-$B$6)</f>
        <v>542109098.40607095</v>
      </c>
      <c r="H99" s="21">
        <f>'Relocation Components'!H99*(1+$D$2)^($B99-$B$6)</f>
        <v>111519946.05421384</v>
      </c>
      <c r="I99" s="21">
        <f>'Relocation Components'!I99*(1+$D$2)^($B99-$B$6)</f>
        <v>2823372930.0942225</v>
      </c>
      <c r="J99" s="21">
        <f>'Relocation Components'!J99*(1+$D$2)^($B99-$B$6)</f>
        <v>195414585.95288372</v>
      </c>
      <c r="K99" s="21">
        <f>'Relocation Components'!K99*(1+$D$2)^($B99-$B$6)</f>
        <v>74588195.494475082</v>
      </c>
      <c r="L99" s="21">
        <f>'Relocation Components'!L99*(1+$D$2)^($B99-$B$6)</f>
        <v>1766878864.2827909</v>
      </c>
      <c r="M99" s="21">
        <f>'Relocation Components'!M99*(1+$D$2)^($B99-$B$6)</f>
        <v>65842785.372513101</v>
      </c>
      <c r="N99" s="21">
        <f>'Relocation Components'!N99*(1+$D$2)^($B99-$B$6)</f>
        <v>24160005.898412507</v>
      </c>
      <c r="O99" s="21">
        <f>'Relocation Components'!O99*(1+$D$2)^($B99-$B$6)</f>
        <v>3951013835.5610676</v>
      </c>
      <c r="P99" s="21">
        <f>'Relocation Components'!P99*(1+$D$2)^($B99-$B$6)</f>
        <v>56627636.6989289</v>
      </c>
      <c r="Q99" s="21">
        <f>'Relocation Components'!Q99*(1+$D$2)^($B99-$B$6)</f>
        <v>23501246.143322971</v>
      </c>
      <c r="R99" s="21">
        <f>'Relocation Components'!R99*(1+$D$2)^($B99-$B$6)</f>
        <v>225457620.79288763</v>
      </c>
      <c r="S99" s="21">
        <f>'Relocation Components'!S99*(1+$D$2)^($B99-$B$6)</f>
        <v>27581423.693929724</v>
      </c>
      <c r="T99" s="21">
        <f>'Relocation Components'!T99*(1+$D$2)^($B99-$B$6)</f>
        <v>15154881.789062601</v>
      </c>
      <c r="U99" s="21">
        <f t="shared" si="27"/>
        <v>29279756133.527725</v>
      </c>
      <c r="V99" s="21">
        <f>'Relocation Components'!V99*(1+$A99)^($B99-$B$6)</f>
        <v>73442825154.618546</v>
      </c>
      <c r="W99" s="21">
        <f>'Relocation Components'!W99*(1+$A99)^($B99-$B$6)</f>
        <v>23379997087.597115</v>
      </c>
      <c r="X99" s="21">
        <f>'Relocation Components'!X99*(1+$A99)^($B99-$B$6)</f>
        <v>0</v>
      </c>
      <c r="Y99" s="21">
        <f>'Relocation Components'!Y99*(1+$A99)^($B99-$B$6)</f>
        <v>79289995394.673401</v>
      </c>
      <c r="Z99" s="21">
        <f>'Relocation Components'!Z99*(1+$A99)^($B99-$B$6)</f>
        <v>23011752050.450314</v>
      </c>
      <c r="AA99" s="21">
        <f>'Relocation Components'!AA99*(1+$A99)^($B99-$B$6)</f>
        <v>0</v>
      </c>
      <c r="AB99" s="21">
        <f>'Relocation Components'!AB99*(1+$A99)^($B99-$B$6)</f>
        <v>192010749322.81708</v>
      </c>
      <c r="AC99" s="21">
        <f>'Relocation Components'!AC99*(1+$A99)^($B99-$B$6)</f>
        <v>39581734119.270226</v>
      </c>
      <c r="AD99" s="21">
        <f>'Relocation Components'!AD99*(1+$A99)^($B99-$B$6)</f>
        <v>0</v>
      </c>
      <c r="AE99" s="21">
        <f>'Relocation Components'!AE99*(1+$A99)^($B99-$B$6)</f>
        <v>732395020.63615668</v>
      </c>
      <c r="AF99" s="21">
        <f>'Relocation Components'!AF99*(1+$A99)^($B99-$B$6)</f>
        <v>252487941.36803088</v>
      </c>
      <c r="AG99" s="21">
        <f>'Relocation Components'!AG99*(1+$A99)^($B99-$B$6)</f>
        <v>0</v>
      </c>
      <c r="AH99" s="21">
        <f>'Relocation Components'!AH99*(1+$A99)^($B99-$B$6)</f>
        <v>761942661.03190482</v>
      </c>
      <c r="AI99" s="21">
        <f>'Relocation Components'!AI99*(1+$A99)^($B99-$B$6)</f>
        <v>273935387.87570673</v>
      </c>
      <c r="AJ99" s="21">
        <f>'Relocation Components'!AJ99*(1+$A99)^($B99-$B$6)</f>
        <v>0</v>
      </c>
      <c r="AK99" s="21">
        <f>'Relocation Components'!AK99*(1+$A99)^($B99-$B$6)</f>
        <v>167911567.80475259</v>
      </c>
      <c r="AL99" s="21">
        <f>'Relocation Components'!AL99*(1+$A99)^($B99-$B$6)</f>
        <v>47175154.76419238</v>
      </c>
      <c r="AM99" s="21">
        <f>'Relocation Components'!AM99*(1+$A99)^($B99-$B$6)</f>
        <v>0</v>
      </c>
      <c r="AN99" s="21">
        <f t="shared" si="28"/>
        <v>432952900862.90753</v>
      </c>
      <c r="AO99" s="21">
        <f>'Relocation Components'!AO99*(1+$A99)^($B99-$B$6)</f>
        <v>33049271319.578346</v>
      </c>
      <c r="AP99" s="21">
        <f>'Relocation Components'!AP99*(1+$A99)^($B99-$B$6)</f>
        <v>10520998689.418701</v>
      </c>
      <c r="AQ99" s="21">
        <f>'Relocation Components'!AQ99*(1+$A99)^($B99-$B$6)</f>
        <v>0</v>
      </c>
      <c r="AR99" s="21">
        <f>'Relocation Components'!AR99*(1+$A99)^($B99-$B$6)</f>
        <v>35680497927.603035</v>
      </c>
      <c r="AS99" s="21">
        <f>'Relocation Components'!AS99*(1+$A99)^($B99-$B$6)</f>
        <v>10355288422.702641</v>
      </c>
      <c r="AT99" s="21">
        <f>'Relocation Components'!AT99*(1+$A99)^($B99-$B$6)</f>
        <v>0</v>
      </c>
      <c r="AU99" s="21">
        <f>'Relocation Components'!AU99*(1+$A99)^($B99-$B$6)</f>
        <v>86404837195.2677</v>
      </c>
      <c r="AV99" s="21">
        <f>'Relocation Components'!AV99*(1+$A99)^($B99-$B$6)</f>
        <v>17811780353.6716</v>
      </c>
      <c r="AW99" s="21">
        <f>'Relocation Components'!AW99*(1+$A99)^($B99-$B$6)</f>
        <v>0</v>
      </c>
      <c r="AX99" s="21">
        <f>'Relocation Components'!AX99*(1+$A99)^($B99-$B$6)</f>
        <v>329577759.2862705</v>
      </c>
      <c r="AY99" s="21">
        <f>'Relocation Components'!AY99*(1+$A99)^($B99-$B$6)</f>
        <v>113619573.61561389</v>
      </c>
      <c r="AZ99" s="21">
        <f>'Relocation Components'!AZ99*(1+$A99)^($B99-$B$6)</f>
        <v>0</v>
      </c>
      <c r="BA99" s="21">
        <f>'Relocation Components'!BA99*(1+$A99)^($B99-$B$6)</f>
        <v>342874197.4643572</v>
      </c>
      <c r="BB99" s="21">
        <f>'Relocation Components'!BB99*(1+$A99)^($B99-$B$6)</f>
        <v>123270924.54406805</v>
      </c>
      <c r="BC99" s="21">
        <f>'Relocation Components'!BC99*(1+$A99)^($B99-$B$6)</f>
        <v>0</v>
      </c>
      <c r="BD99" s="21">
        <f>'Relocation Components'!BD99*(1+$A99)^($B99-$B$6)</f>
        <v>75560205.512138665</v>
      </c>
      <c r="BE99" s="21">
        <f>'Relocation Components'!BE99*(1+$A99)^($B99-$B$6)</f>
        <v>21228819.643886574</v>
      </c>
      <c r="BF99" s="21">
        <f>'Relocation Components'!BF99*(1+$A99)^($B99-$B$6)</f>
        <v>0</v>
      </c>
      <c r="BG99" s="21">
        <f t="shared" si="29"/>
        <v>194828805388.30838</v>
      </c>
      <c r="BI99" s="16">
        <f t="shared" si="30"/>
        <v>108264330648.72484</v>
      </c>
      <c r="BJ99" s="16">
        <f t="shared" si="31"/>
        <v>34178003498.715248</v>
      </c>
      <c r="BK99" s="16">
        <f t="shared" si="32"/>
        <v>58007934.973513067</v>
      </c>
      <c r="BL99" s="16">
        <f t="shared" si="33"/>
        <v>132239776568.36847</v>
      </c>
      <c r="BM99" s="16">
        <f t="shared" si="34"/>
        <v>33909149571.559025</v>
      </c>
      <c r="BN99" s="16">
        <f t="shared" si="35"/>
        <v>111519946.05421384</v>
      </c>
      <c r="BO99" s="16">
        <f t="shared" si="36"/>
        <v>281238959448.17902</v>
      </c>
      <c r="BP99" s="16">
        <f t="shared" si="37"/>
        <v>57588929058.894707</v>
      </c>
      <c r="BQ99" s="16">
        <f t="shared" si="38"/>
        <v>74588195.494475082</v>
      </c>
      <c r="BR99" s="16">
        <f t="shared" si="39"/>
        <v>2828851644.2052183</v>
      </c>
      <c r="BS99" s="16">
        <f t="shared" si="40"/>
        <v>431950300.3561579</v>
      </c>
      <c r="BT99" s="16">
        <f t="shared" si="41"/>
        <v>24160005.898412507</v>
      </c>
      <c r="BU99" s="16">
        <f t="shared" si="42"/>
        <v>5055830694.0573292</v>
      </c>
      <c r="BV99" s="16">
        <f t="shared" si="43"/>
        <v>453833949.11870366</v>
      </c>
      <c r="BW99" s="16">
        <f t="shared" si="44"/>
        <v>23501246.143322971</v>
      </c>
      <c r="BX99" s="16">
        <f t="shared" si="45"/>
        <v>468929394.10977888</v>
      </c>
      <c r="BY99" s="16">
        <f t="shared" si="46"/>
        <v>95985398.102008671</v>
      </c>
      <c r="BZ99" s="16">
        <f t="shared" si="47"/>
        <v>15154881.789062601</v>
      </c>
    </row>
    <row r="100" spans="1:78">
      <c r="A100">
        <f t="shared" si="49"/>
        <v>0.02</v>
      </c>
      <c r="B100" s="18">
        <f t="shared" si="48"/>
        <v>2114</v>
      </c>
      <c r="C100" s="21">
        <f>'Relocation Components'!C100*(1+$D$2)^($B100-$B$6)</f>
        <v>1851035222.6818507</v>
      </c>
      <c r="D100" s="21">
        <f>'Relocation Components'!D100*(1+$D$2)^($B100-$B$6)</f>
        <v>289351456.46186608</v>
      </c>
      <c r="E100" s="21">
        <f>'Relocation Components'!E100*(1+$D$2)^($B100-$B$6)</f>
        <v>60592120.830834888</v>
      </c>
      <c r="F100" s="21">
        <f>'Relocation Components'!F100*(1+$D$2)^($B100-$B$6)</f>
        <v>18038261277.893394</v>
      </c>
      <c r="G100" s="21">
        <f>'Relocation Components'!G100*(1+$D$2)^($B100-$B$6)</f>
        <v>566260056.08552635</v>
      </c>
      <c r="H100" s="21">
        <f>'Relocation Components'!H100*(1+$D$2)^($B100-$B$6)</f>
        <v>116487358.65101431</v>
      </c>
      <c r="I100" s="21">
        <f>'Relocation Components'!I100*(1+$D$2)^($B100-$B$6)</f>
        <v>2949110601.1971951</v>
      </c>
      <c r="J100" s="21">
        <f>'Relocation Components'!J100*(1+$D$2)^($B100-$B$6)</f>
        <v>204118995.01800945</v>
      </c>
      <c r="K100" s="21">
        <f>'Relocation Components'!K100*(1+$D$2)^($B100-$B$6)</f>
        <v>77910558.011740372</v>
      </c>
      <c r="L100" s="21">
        <f>'Relocation Components'!L100*(1+$D$2)^($B100-$B$6)</f>
        <v>1845352100.8950965</v>
      </c>
      <c r="M100" s="21">
        <f>'Relocation Components'!M100*(1+$D$2)^($B100-$B$6)</f>
        <v>68774185.341548756</v>
      </c>
      <c r="N100" s="21">
        <f>'Relocation Components'!N100*(1+$D$2)^($B100-$B$6)</f>
        <v>25236241.870349847</v>
      </c>
      <c r="O100" s="21">
        <f>'Relocation Components'!O100*(1+$D$2)^($B100-$B$6)</f>
        <v>4127704366.2965598</v>
      </c>
      <c r="P100" s="21">
        <f>'Relocation Components'!P100*(1+$D$2)^($B100-$B$6)</f>
        <v>59147170.534571782</v>
      </c>
      <c r="Q100" s="21">
        <f>'Relocation Components'!Q100*(1+$D$2)^($B100-$B$6)</f>
        <v>24547981.313712176</v>
      </c>
      <c r="R100" s="21">
        <f>'Relocation Components'!R100*(1+$D$2)^($B100-$B$6)</f>
        <v>235452133.87958255</v>
      </c>
      <c r="S100" s="21">
        <f>'Relocation Components'!S100*(1+$D$2)^($B100-$B$6)</f>
        <v>28813744.161960088</v>
      </c>
      <c r="T100" s="21">
        <f>'Relocation Components'!T100*(1+$D$2)^($B100-$B$6)</f>
        <v>15829964.157387357</v>
      </c>
      <c r="U100" s="21">
        <f t="shared" si="27"/>
        <v>30583985535.2822</v>
      </c>
      <c r="V100" s="21">
        <f>'Relocation Components'!V100*(1+$A100)^($B100-$B$6)</f>
        <v>78085828654.183014</v>
      </c>
      <c r="W100" s="21">
        <f>'Relocation Components'!W100*(1+$A100)^($B100-$B$6)</f>
        <v>24860891333.288391</v>
      </c>
      <c r="X100" s="21">
        <f>'Relocation Components'!X100*(1+$A100)^($B100-$B$6)</f>
        <v>0</v>
      </c>
      <c r="Y100" s="21">
        <f>'Relocation Components'!Y100*(1+$A100)^($B100-$B$6)</f>
        <v>84246677136.965088</v>
      </c>
      <c r="Z100" s="21">
        <f>'Relocation Components'!Z100*(1+$A100)^($B100-$B$6)</f>
        <v>24450792753.065472</v>
      </c>
      <c r="AA100" s="21">
        <f>'Relocation Components'!AA100*(1+$A100)^($B100-$B$6)</f>
        <v>0</v>
      </c>
      <c r="AB100" s="21">
        <f>'Relocation Components'!AB100*(1+$A100)^($B100-$B$6)</f>
        <v>204162093052.76785</v>
      </c>
      <c r="AC100" s="21">
        <f>'Relocation Components'!AC100*(1+$A100)^($B100-$B$6)</f>
        <v>42087004361.242867</v>
      </c>
      <c r="AD100" s="21">
        <f>'Relocation Components'!AD100*(1+$A100)^($B100-$B$6)</f>
        <v>0</v>
      </c>
      <c r="AE100" s="21">
        <f>'Relocation Components'!AE100*(1+$A100)^($B100-$B$6)</f>
        <v>746627047.42067277</v>
      </c>
      <c r="AF100" s="21">
        <f>'Relocation Components'!AF100*(1+$A100)^($B100-$B$6)</f>
        <v>257420879.11070368</v>
      </c>
      <c r="AG100" s="21">
        <f>'Relocation Components'!AG100*(1+$A100)^($B100-$B$6)</f>
        <v>0</v>
      </c>
      <c r="AH100" s="21">
        <f>'Relocation Components'!AH100*(1+$A100)^($B100-$B$6)</f>
        <v>777186283.69200289</v>
      </c>
      <c r="AI100" s="21">
        <f>'Relocation Components'!AI100*(1+$A100)^($B100-$B$6)</f>
        <v>279355019.21715063</v>
      </c>
      <c r="AJ100" s="21">
        <f>'Relocation Components'!AJ100*(1+$A100)^($B100-$B$6)</f>
        <v>0</v>
      </c>
      <c r="AK100" s="21">
        <f>'Relocation Components'!AK100*(1+$A100)^($B100-$B$6)</f>
        <v>172046732.76410151</v>
      </c>
      <c r="AL100" s="21">
        <f>'Relocation Components'!AL100*(1+$A100)^($B100-$B$6)</f>
        <v>48353114.331628516</v>
      </c>
      <c r="AM100" s="21">
        <f>'Relocation Components'!AM100*(1+$A100)^($B100-$B$6)</f>
        <v>0</v>
      </c>
      <c r="AN100" s="21">
        <f t="shared" si="28"/>
        <v>460174276368.04889</v>
      </c>
      <c r="AO100" s="21">
        <f>'Relocation Components'!AO100*(1+$A100)^($B100-$B$6)</f>
        <v>35138622894.382355</v>
      </c>
      <c r="AP100" s="21">
        <f>'Relocation Components'!AP100*(1+$A100)^($B100-$B$6)</f>
        <v>11187401099.979776</v>
      </c>
      <c r="AQ100" s="21">
        <f>'Relocation Components'!AQ100*(1+$A100)^($B100-$B$6)</f>
        <v>0</v>
      </c>
      <c r="AR100" s="21">
        <f>'Relocation Components'!AR100*(1+$A100)^($B100-$B$6)</f>
        <v>37911004711.634293</v>
      </c>
      <c r="AS100" s="21">
        <f>'Relocation Components'!AS100*(1+$A100)^($B100-$B$6)</f>
        <v>11002856738.879461</v>
      </c>
      <c r="AT100" s="21">
        <f>'Relocation Components'!AT100*(1+$A100)^($B100-$B$6)</f>
        <v>0</v>
      </c>
      <c r="AU100" s="21">
        <f>'Relocation Components'!AU100*(1+$A100)^($B100-$B$6)</f>
        <v>91872941873.745544</v>
      </c>
      <c r="AV100" s="21">
        <f>'Relocation Components'!AV100*(1+$A100)^($B100-$B$6)</f>
        <v>18939151962.559288</v>
      </c>
      <c r="AW100" s="21">
        <f>'Relocation Components'!AW100*(1+$A100)^($B100-$B$6)</f>
        <v>0</v>
      </c>
      <c r="AX100" s="21">
        <f>'Relocation Components'!AX100*(1+$A100)^($B100-$B$6)</f>
        <v>335982171.33930272</v>
      </c>
      <c r="AY100" s="21">
        <f>'Relocation Components'!AY100*(1+$A100)^($B100-$B$6)</f>
        <v>115839395.59981665</v>
      </c>
      <c r="AZ100" s="21">
        <f>'Relocation Components'!AZ100*(1+$A100)^($B100-$B$6)</f>
        <v>0</v>
      </c>
      <c r="BA100" s="21">
        <f>'Relocation Components'!BA100*(1+$A100)^($B100-$B$6)</f>
        <v>349733827.66140127</v>
      </c>
      <c r="BB100" s="21">
        <f>'Relocation Components'!BB100*(1+$A100)^($B100-$B$6)</f>
        <v>125709758.64771779</v>
      </c>
      <c r="BC100" s="21">
        <f>'Relocation Components'!BC100*(1+$A100)^($B100-$B$6)</f>
        <v>0</v>
      </c>
      <c r="BD100" s="21">
        <f>'Relocation Components'!BD100*(1+$A100)^($B100-$B$6)</f>
        <v>77421029.743845671</v>
      </c>
      <c r="BE100" s="21">
        <f>'Relocation Components'!BE100*(1+$A100)^($B100-$B$6)</f>
        <v>21758901.449232832</v>
      </c>
      <c r="BF100" s="21">
        <f>'Relocation Components'!BF100*(1+$A100)^($B100-$B$6)</f>
        <v>0</v>
      </c>
      <c r="BG100" s="21">
        <f t="shared" si="29"/>
        <v>207078424365.62201</v>
      </c>
      <c r="BI100" s="16">
        <f t="shared" si="30"/>
        <v>115075486771.24722</v>
      </c>
      <c r="BJ100" s="16">
        <f t="shared" si="31"/>
        <v>36337643889.730034</v>
      </c>
      <c r="BK100" s="16">
        <f t="shared" si="32"/>
        <v>60592120.830834888</v>
      </c>
      <c r="BL100" s="16">
        <f t="shared" si="33"/>
        <v>140195943126.49277</v>
      </c>
      <c r="BM100" s="16">
        <f t="shared" si="34"/>
        <v>36019909548.030457</v>
      </c>
      <c r="BN100" s="16">
        <f t="shared" si="35"/>
        <v>116487358.65101431</v>
      </c>
      <c r="BO100" s="16">
        <f t="shared" si="36"/>
        <v>298984145527.71063</v>
      </c>
      <c r="BP100" s="16">
        <f t="shared" si="37"/>
        <v>61230275318.820168</v>
      </c>
      <c r="BQ100" s="16">
        <f t="shared" si="38"/>
        <v>77910558.011740372</v>
      </c>
      <c r="BR100" s="16">
        <f t="shared" si="39"/>
        <v>2927961319.6550722</v>
      </c>
      <c r="BS100" s="16">
        <f t="shared" si="40"/>
        <v>442034460.05206907</v>
      </c>
      <c r="BT100" s="16">
        <f t="shared" si="41"/>
        <v>25236241.870349847</v>
      </c>
      <c r="BU100" s="16">
        <f t="shared" si="42"/>
        <v>5254624477.6499634</v>
      </c>
      <c r="BV100" s="16">
        <f t="shared" si="43"/>
        <v>464211948.39944017</v>
      </c>
      <c r="BW100" s="16">
        <f t="shared" si="44"/>
        <v>24547981.313712176</v>
      </c>
      <c r="BX100" s="16">
        <f t="shared" si="45"/>
        <v>484919896.38752973</v>
      </c>
      <c r="BY100" s="16">
        <f t="shared" si="46"/>
        <v>98925759.942821443</v>
      </c>
      <c r="BZ100" s="16">
        <f t="shared" si="47"/>
        <v>15829964.157387357</v>
      </c>
    </row>
    <row r="101" spans="1:78">
      <c r="A101">
        <f t="shared" si="49"/>
        <v>0.02</v>
      </c>
      <c r="B101" s="18">
        <f t="shared" si="48"/>
        <v>2115</v>
      </c>
      <c r="C101" s="21">
        <f>'Relocation Components'!C101*(1+$D$2)^($B101-$B$6)</f>
        <v>1933285790.2148273</v>
      </c>
      <c r="D101" s="21">
        <f>'Relocation Components'!D101*(1+$D$2)^($B101-$B$6)</f>
        <v>302237045.39629394</v>
      </c>
      <c r="E101" s="21">
        <f>'Relocation Components'!E101*(1+$D$2)^($B101-$B$6)</f>
        <v>63289705.43645516</v>
      </c>
      <c r="F101" s="21">
        <f>'Relocation Components'!F101*(1+$D$2)^($B101-$B$6)</f>
        <v>18840963904.759659</v>
      </c>
      <c r="G101" s="21">
        <f>'Relocation Components'!G101*(1+$D$2)^($B101-$B$6)</f>
        <v>591470836.78691268</v>
      </c>
      <c r="H101" s="21">
        <f>'Relocation Components'!H101*(1+$D$2)^($B101-$B$6)</f>
        <v>121672712.64235939</v>
      </c>
      <c r="I101" s="21">
        <f>'Relocation Components'!I101*(1+$D$2)^($B101-$B$6)</f>
        <v>3080363607.0852323</v>
      </c>
      <c r="J101" s="21">
        <f>'Relocation Components'!J101*(1+$D$2)^($B101-$B$6)</f>
        <v>213205308.52476573</v>
      </c>
      <c r="K101" s="21">
        <f>'Relocation Components'!K101*(1+$D$2)^($B101-$B$6)</f>
        <v>81378686.291996062</v>
      </c>
      <c r="L101" s="21">
        <f>'Relocation Components'!L101*(1+$D$2)^($B101-$B$6)</f>
        <v>1927255464.0079272</v>
      </c>
      <c r="M101" s="21">
        <f>'Relocation Components'!M101*(1+$D$2)^($B101-$B$6)</f>
        <v>71834118.34405674</v>
      </c>
      <c r="N101" s="21">
        <f>'Relocation Components'!N101*(1+$D$2)^($B101-$B$6)</f>
        <v>26359701.424734909</v>
      </c>
      <c r="O101" s="21">
        <f>'Relocation Components'!O101*(1+$D$2)^($B101-$B$6)</f>
        <v>4312186415.5167017</v>
      </c>
      <c r="P101" s="21">
        <f>'Relocation Components'!P101*(1+$D$2)^($B101-$B$6)</f>
        <v>61777088.66203168</v>
      </c>
      <c r="Q101" s="21">
        <f>'Relocation Components'!Q101*(1+$D$2)^($B101-$B$6)</f>
        <v>25640636.885782018</v>
      </c>
      <c r="R101" s="21">
        <f>'Relocation Components'!R101*(1+$D$2)^($B101-$B$6)</f>
        <v>245882454.22296497</v>
      </c>
      <c r="S101" s="21">
        <f>'Relocation Components'!S101*(1+$D$2)^($B101-$B$6)</f>
        <v>30100343.117558684</v>
      </c>
      <c r="T101" s="21">
        <f>'Relocation Components'!T101*(1+$D$2)^($B101-$B$6)</f>
        <v>16534667.558071947</v>
      </c>
      <c r="U101" s="21">
        <f t="shared" si="27"/>
        <v>31945438486.878326</v>
      </c>
      <c r="V101" s="21">
        <f>'Relocation Components'!V101*(1+$A101)^($B101-$B$6)</f>
        <v>83027548940.596252</v>
      </c>
      <c r="W101" s="21">
        <f>'Relocation Components'!W101*(1+$A101)^($B101-$B$6)</f>
        <v>26437269955.879154</v>
      </c>
      <c r="X101" s="21">
        <f>'Relocation Components'!X101*(1+$A101)^($B101-$B$6)</f>
        <v>0</v>
      </c>
      <c r="Y101" s="21">
        <f>'Relocation Components'!Y101*(1+$A101)^($B101-$B$6)</f>
        <v>89521779457.92366</v>
      </c>
      <c r="Z101" s="21">
        <f>'Relocation Components'!Z101*(1+$A101)^($B101-$B$6)</f>
        <v>25982314449.659695</v>
      </c>
      <c r="AA101" s="21">
        <f>'Relocation Components'!AA101*(1+$A101)^($B101-$B$6)</f>
        <v>0</v>
      </c>
      <c r="AB101" s="21">
        <f>'Relocation Components'!AB101*(1+$A101)^($B101-$B$6)</f>
        <v>217096461036.28387</v>
      </c>
      <c r="AC101" s="21">
        <f>'Relocation Components'!AC101*(1+$A101)^($B101-$B$6)</f>
        <v>44753738343.901817</v>
      </c>
      <c r="AD101" s="21">
        <f>'Relocation Components'!AD101*(1+$A101)^($B101-$B$6)</f>
        <v>0</v>
      </c>
      <c r="AE101" s="21">
        <f>'Relocation Components'!AE101*(1+$A101)^($B101-$B$6)</f>
        <v>761096564.48134339</v>
      </c>
      <c r="AF101" s="21">
        <f>'Relocation Components'!AF101*(1+$A101)^($B101-$B$6)</f>
        <v>262437010.00617895</v>
      </c>
      <c r="AG101" s="21">
        <f>'Relocation Components'!AG101*(1+$A101)^($B101-$B$6)</f>
        <v>0</v>
      </c>
      <c r="AH101" s="21">
        <f>'Relocation Components'!AH101*(1+$A101)^($B101-$B$6)</f>
        <v>792694536.48526883</v>
      </c>
      <c r="AI101" s="21">
        <f>'Relocation Components'!AI101*(1+$A101)^($B101-$B$6)</f>
        <v>284866735.01629335</v>
      </c>
      <c r="AJ101" s="21">
        <f>'Relocation Components'!AJ101*(1+$A101)^($B101-$B$6)</f>
        <v>0</v>
      </c>
      <c r="AK101" s="21">
        <f>'Relocation Components'!AK101*(1+$A101)^($B101-$B$6)</f>
        <v>176278504.01700762</v>
      </c>
      <c r="AL101" s="21">
        <f>'Relocation Components'!AL101*(1+$A101)^($B101-$B$6)</f>
        <v>49559192.320414267</v>
      </c>
      <c r="AM101" s="21">
        <f>'Relocation Components'!AM101*(1+$A101)^($B101-$B$6)</f>
        <v>0</v>
      </c>
      <c r="AN101" s="21">
        <f t="shared" si="28"/>
        <v>489146044726.57098</v>
      </c>
      <c r="AO101" s="21">
        <f>'Relocation Components'!AO101*(1+$A101)^($B101-$B$6)</f>
        <v>37362397023.268318</v>
      </c>
      <c r="AP101" s="21">
        <f>'Relocation Components'!AP101*(1+$A101)^($B101-$B$6)</f>
        <v>11896771480.14562</v>
      </c>
      <c r="AQ101" s="21">
        <f>'Relocation Components'!AQ101*(1+$A101)^($B101-$B$6)</f>
        <v>0</v>
      </c>
      <c r="AR101" s="21">
        <f>'Relocation Components'!AR101*(1+$A101)^($B101-$B$6)</f>
        <v>40284800756.065651</v>
      </c>
      <c r="AS101" s="21">
        <f>'Relocation Components'!AS101*(1+$A101)^($B101-$B$6)</f>
        <v>11692041502.346865</v>
      </c>
      <c r="AT101" s="21">
        <f>'Relocation Components'!AT101*(1+$A101)^($B101-$B$6)</f>
        <v>0</v>
      </c>
      <c r="AU101" s="21">
        <f>'Relocation Components'!AU101*(1+$A101)^($B101-$B$6)</f>
        <v>97693407466.327744</v>
      </c>
      <c r="AV101" s="21">
        <f>'Relocation Components'!AV101*(1+$A101)^($B101-$B$6)</f>
        <v>20139182254.755817</v>
      </c>
      <c r="AW101" s="21">
        <f>'Relocation Components'!AW101*(1+$A101)^($B101-$B$6)</f>
        <v>0</v>
      </c>
      <c r="AX101" s="21">
        <f>'Relocation Components'!AX101*(1+$A101)^($B101-$B$6)</f>
        <v>342493454.01660454</v>
      </c>
      <c r="AY101" s="21">
        <f>'Relocation Components'!AY101*(1+$A101)^($B101-$B$6)</f>
        <v>118096654.50278053</v>
      </c>
      <c r="AZ101" s="21">
        <f>'Relocation Components'!AZ101*(1+$A101)^($B101-$B$6)</f>
        <v>0</v>
      </c>
      <c r="BA101" s="21">
        <f>'Relocation Components'!BA101*(1+$A101)^($B101-$B$6)</f>
        <v>356712541.41837096</v>
      </c>
      <c r="BB101" s="21">
        <f>'Relocation Components'!BB101*(1+$A101)^($B101-$B$6)</f>
        <v>128190030.75733201</v>
      </c>
      <c r="BC101" s="21">
        <f>'Relocation Components'!BC101*(1+$A101)^($B101-$B$6)</f>
        <v>0</v>
      </c>
      <c r="BD101" s="21">
        <f>'Relocation Components'!BD101*(1+$A101)^($B101-$B$6)</f>
        <v>79325326.807653427</v>
      </c>
      <c r="BE101" s="21">
        <f>'Relocation Components'!BE101*(1+$A101)^($B101-$B$6)</f>
        <v>22301636.544186421</v>
      </c>
      <c r="BF101" s="21">
        <f>'Relocation Components'!BF101*(1+$A101)^($B101-$B$6)</f>
        <v>0</v>
      </c>
      <c r="BG101" s="21">
        <f t="shared" si="29"/>
        <v>220115720126.95691</v>
      </c>
      <c r="BI101" s="16">
        <f t="shared" si="30"/>
        <v>122323231754.07939</v>
      </c>
      <c r="BJ101" s="16">
        <f t="shared" si="31"/>
        <v>38636278481.421066</v>
      </c>
      <c r="BK101" s="16">
        <f t="shared" si="32"/>
        <v>63289705.43645516</v>
      </c>
      <c r="BL101" s="16">
        <f t="shared" si="33"/>
        <v>148647544118.74896</v>
      </c>
      <c r="BM101" s="16">
        <f t="shared" si="34"/>
        <v>38265826788.793472</v>
      </c>
      <c r="BN101" s="16">
        <f t="shared" si="35"/>
        <v>121672712.64235939</v>
      </c>
      <c r="BO101" s="16">
        <f t="shared" si="36"/>
        <v>317870232109.69684</v>
      </c>
      <c r="BP101" s="16">
        <f t="shared" si="37"/>
        <v>65106125907.182404</v>
      </c>
      <c r="BQ101" s="16">
        <f t="shared" si="38"/>
        <v>81378686.291996062</v>
      </c>
      <c r="BR101" s="16">
        <f t="shared" si="39"/>
        <v>3030845482.5058751</v>
      </c>
      <c r="BS101" s="16">
        <f t="shared" si="40"/>
        <v>452367782.8530162</v>
      </c>
      <c r="BT101" s="16">
        <f t="shared" si="41"/>
        <v>26359701.424734909</v>
      </c>
      <c r="BU101" s="16">
        <f t="shared" si="42"/>
        <v>5461593493.4203415</v>
      </c>
      <c r="BV101" s="16">
        <f t="shared" si="43"/>
        <v>474833854.43565702</v>
      </c>
      <c r="BW101" s="16">
        <f t="shared" si="44"/>
        <v>25640636.885782018</v>
      </c>
      <c r="BX101" s="16">
        <f t="shared" si="45"/>
        <v>501486285.04762602</v>
      </c>
      <c r="BY101" s="16">
        <f t="shared" si="46"/>
        <v>101961171.98215938</v>
      </c>
      <c r="BZ101" s="16">
        <f t="shared" si="47"/>
        <v>16534667.558071947</v>
      </c>
    </row>
    <row r="102" spans="1:78">
      <c r="A102">
        <f t="shared" si="49"/>
        <v>0.02</v>
      </c>
      <c r="B102" s="18">
        <f t="shared" si="48"/>
        <v>2116</v>
      </c>
      <c r="C102" s="21">
        <f>'Relocation Components'!C102*(1+$D$2)^($B102-$B$6)</f>
        <v>2019133826.4443958</v>
      </c>
      <c r="D102" s="21">
        <f>'Relocation Components'!D102*(1+$D$2)^($B102-$B$6)</f>
        <v>315687814.58300978</v>
      </c>
      <c r="E102" s="21">
        <f>'Relocation Components'!E102*(1+$D$2)^($B102-$B$6)</f>
        <v>66105568.200560339</v>
      </c>
      <c r="F102" s="21">
        <f>'Relocation Components'!F102*(1+$D$2)^($B102-$B$6)</f>
        <v>19678841141.117805</v>
      </c>
      <c r="G102" s="21">
        <f>'Relocation Components'!G102*(1+$D$2)^($B102-$B$6)</f>
        <v>617787045.41822338</v>
      </c>
      <c r="H102" s="21">
        <f>'Relocation Components'!H102*(1+$D$2)^($B102-$B$6)</f>
        <v>127085383.63621138</v>
      </c>
      <c r="I102" s="21">
        <f>'Relocation Components'!I102*(1+$D$2)^($B102-$B$6)</f>
        <v>3217369137.0590777</v>
      </c>
      <c r="J102" s="21">
        <f>'Relocation Components'!J102*(1+$D$2)^($B102-$B$6)</f>
        <v>222689955.89465249</v>
      </c>
      <c r="K102" s="21">
        <f>'Relocation Components'!K102*(1+$D$2)^($B102-$B$6)</f>
        <v>84998851.005247921</v>
      </c>
      <c r="L102" s="21">
        <f>'Relocation Components'!L102*(1+$D$2)^($B102-$B$6)</f>
        <v>2012735783.1798019</v>
      </c>
      <c r="M102" s="21">
        <f>'Relocation Components'!M102*(1+$D$2)^($B102-$B$6)</f>
        <v>75028109.183461621</v>
      </c>
      <c r="N102" s="21">
        <f>'Relocation Components'!N102*(1+$D$2)^($B102-$B$6)</f>
        <v>27532416.329882588</v>
      </c>
      <c r="O102" s="21">
        <f>'Relocation Components'!O102*(1+$D$2)^($B102-$B$6)</f>
        <v>4504797408.7431145</v>
      </c>
      <c r="P102" s="21">
        <f>'Relocation Components'!P102*(1+$D$2)^($B102-$B$6)</f>
        <v>64522130.6759011</v>
      </c>
      <c r="Q102" s="21">
        <f>'Relocation Components'!Q102*(1+$D$2)^($B102-$B$6)</f>
        <v>26781188.061774544</v>
      </c>
      <c r="R102" s="21">
        <f>'Relocation Components'!R102*(1+$D$2)^($B102-$B$6)</f>
        <v>256767176.2659865</v>
      </c>
      <c r="S102" s="21">
        <f>'Relocation Components'!S102*(1+$D$2)^($B102-$B$6)</f>
        <v>31443567.608312223</v>
      </c>
      <c r="T102" s="21">
        <f>'Relocation Components'!T102*(1+$D$2)^($B102-$B$6)</f>
        <v>17270266.388431519</v>
      </c>
      <c r="U102" s="21">
        <f t="shared" si="27"/>
        <v>33366576769.795853</v>
      </c>
      <c r="V102" s="21">
        <f>'Relocation Components'!V102*(1+$A102)^($B102-$B$6)</f>
        <v>88287148752.504837</v>
      </c>
      <c r="W102" s="21">
        <f>'Relocation Components'!W102*(1+$A102)^($B102-$B$6)</f>
        <v>28115274470.336353</v>
      </c>
      <c r="X102" s="21">
        <f>'Relocation Components'!X102*(1+$A102)^($B102-$B$6)</f>
        <v>0</v>
      </c>
      <c r="Y102" s="21">
        <f>'Relocation Components'!Y102*(1+$A102)^($B102-$B$6)</f>
        <v>95135757115.625519</v>
      </c>
      <c r="Z102" s="21">
        <f>'Relocation Components'!Z102*(1+$A102)^($B102-$B$6)</f>
        <v>27612260746.667976</v>
      </c>
      <c r="AA102" s="21">
        <f>'Relocation Components'!AA102*(1+$A102)^($B102-$B$6)</f>
        <v>0</v>
      </c>
      <c r="AB102" s="21">
        <f>'Relocation Components'!AB102*(1+$A102)^($B102-$B$6)</f>
        <v>230864182642.22247</v>
      </c>
      <c r="AC102" s="21">
        <f>'Relocation Components'!AC102*(1+$A102)^($B102-$B$6)</f>
        <v>47592316254.478806</v>
      </c>
      <c r="AD102" s="21">
        <f>'Relocation Components'!AD102*(1+$A102)^($B102-$B$6)</f>
        <v>0</v>
      </c>
      <c r="AE102" s="21">
        <f>'Relocation Components'!AE102*(1+$A102)^($B102-$B$6)</f>
        <v>775806601.96276212</v>
      </c>
      <c r="AF102" s="21">
        <f>'Relocation Components'!AF102*(1+$A102)^($B102-$B$6)</f>
        <v>267537426.02186501</v>
      </c>
      <c r="AG102" s="21">
        <f>'Relocation Components'!AG102*(1+$A102)^($B102-$B$6)</f>
        <v>0</v>
      </c>
      <c r="AH102" s="21">
        <f>'Relocation Components'!AH102*(1+$A102)^($B102-$B$6)</f>
        <v>808471100.41378987</v>
      </c>
      <c r="AI102" s="21">
        <f>'Relocation Components'!AI102*(1+$A102)^($B102-$B$6)</f>
        <v>290471748.26609027</v>
      </c>
      <c r="AJ102" s="21">
        <f>'Relocation Components'!AJ102*(1+$A102)^($B102-$B$6)</f>
        <v>0</v>
      </c>
      <c r="AK102" s="21">
        <f>'Relocation Components'!AK102*(1+$A102)^($B102-$B$6)</f>
        <v>180609285.07578027</v>
      </c>
      <c r="AL102" s="21">
        <f>'Relocation Components'!AL102*(1+$A102)^($B102-$B$6)</f>
        <v>50794108.317719422</v>
      </c>
      <c r="AM102" s="21">
        <f>'Relocation Components'!AM102*(1+$A102)^($B102-$B$6)</f>
        <v>0</v>
      </c>
      <c r="AN102" s="21">
        <f t="shared" si="28"/>
        <v>519980630251.8941</v>
      </c>
      <c r="AO102" s="21">
        <f>'Relocation Components'!AO102*(1+$A102)^($B102-$B$6)</f>
        <v>39729216938.627174</v>
      </c>
      <c r="AP102" s="21">
        <f>'Relocation Components'!AP102*(1+$A102)^($B102-$B$6)</f>
        <v>12651873511.65136</v>
      </c>
      <c r="AQ102" s="21">
        <f>'Relocation Components'!AQ102*(1+$A102)^($B102-$B$6)</f>
        <v>0</v>
      </c>
      <c r="AR102" s="21">
        <f>'Relocation Components'!AR102*(1+$A102)^($B102-$B$6)</f>
        <v>42811090702.031487</v>
      </c>
      <c r="AS102" s="21">
        <f>'Relocation Components'!AS102*(1+$A102)^($B102-$B$6)</f>
        <v>12425517336.000589</v>
      </c>
      <c r="AT102" s="21">
        <f>'Relocation Components'!AT102*(1+$A102)^($B102-$B$6)</f>
        <v>0</v>
      </c>
      <c r="AU102" s="21">
        <f>'Relocation Components'!AU102*(1+$A102)^($B102-$B$6)</f>
        <v>103888882189.00012</v>
      </c>
      <c r="AV102" s="21">
        <f>'Relocation Components'!AV102*(1+$A102)^($B102-$B$6)</f>
        <v>21416542314.515465</v>
      </c>
      <c r="AW102" s="21">
        <f>'Relocation Components'!AW102*(1+$A102)^($B102-$B$6)</f>
        <v>0</v>
      </c>
      <c r="AX102" s="21">
        <f>'Relocation Components'!AX102*(1+$A102)^($B102-$B$6)</f>
        <v>349112970.88324296</v>
      </c>
      <c r="AY102" s="21">
        <f>'Relocation Components'!AY102*(1+$A102)^($B102-$B$6)</f>
        <v>120391841.70983925</v>
      </c>
      <c r="AZ102" s="21">
        <f>'Relocation Components'!AZ102*(1+$A102)^($B102-$B$6)</f>
        <v>0</v>
      </c>
      <c r="BA102" s="21">
        <f>'Relocation Components'!BA102*(1+$A102)^($B102-$B$6)</f>
        <v>363811995.18620545</v>
      </c>
      <c r="BB102" s="21">
        <f>'Relocation Components'!BB102*(1+$A102)^($B102-$B$6)</f>
        <v>130712286.71974063</v>
      </c>
      <c r="BC102" s="21">
        <f>'Relocation Components'!BC102*(1+$A102)^($B102-$B$6)</f>
        <v>0</v>
      </c>
      <c r="BD102" s="21">
        <f>'Relocation Components'!BD102*(1+$A102)^($B102-$B$6)</f>
        <v>81274178.284101129</v>
      </c>
      <c r="BE102" s="21">
        <f>'Relocation Components'!BE102*(1+$A102)^($B102-$B$6)</f>
        <v>22857348.742973737</v>
      </c>
      <c r="BF102" s="21">
        <f>'Relocation Components'!BF102*(1+$A102)^($B102-$B$6)</f>
        <v>0</v>
      </c>
      <c r="BG102" s="21">
        <f t="shared" si="29"/>
        <v>233991283613.35229</v>
      </c>
      <c r="BI102" s="16">
        <f t="shared" si="30"/>
        <v>130035499517.57642</v>
      </c>
      <c r="BJ102" s="16">
        <f t="shared" si="31"/>
        <v>41082835796.570724</v>
      </c>
      <c r="BK102" s="16">
        <f t="shared" si="32"/>
        <v>66105568.200560339</v>
      </c>
      <c r="BL102" s="16">
        <f t="shared" si="33"/>
        <v>157625688958.77481</v>
      </c>
      <c r="BM102" s="16">
        <f t="shared" si="34"/>
        <v>40655565128.086784</v>
      </c>
      <c r="BN102" s="16">
        <f t="shared" si="35"/>
        <v>127085383.63621138</v>
      </c>
      <c r="BO102" s="16">
        <f t="shared" si="36"/>
        <v>337970433968.28168</v>
      </c>
      <c r="BP102" s="16">
        <f t="shared" si="37"/>
        <v>69231548524.888916</v>
      </c>
      <c r="BQ102" s="16">
        <f t="shared" si="38"/>
        <v>84998851.005247921</v>
      </c>
      <c r="BR102" s="16">
        <f t="shared" si="39"/>
        <v>3137655356.0258069</v>
      </c>
      <c r="BS102" s="16">
        <f t="shared" si="40"/>
        <v>462957376.91516584</v>
      </c>
      <c r="BT102" s="16">
        <f t="shared" si="41"/>
        <v>27532416.329882588</v>
      </c>
      <c r="BU102" s="16">
        <f t="shared" si="42"/>
        <v>5677080504.3431101</v>
      </c>
      <c r="BV102" s="16">
        <f t="shared" si="43"/>
        <v>485706165.66173202</v>
      </c>
      <c r="BW102" s="16">
        <f t="shared" si="44"/>
        <v>26781188.061774544</v>
      </c>
      <c r="BX102" s="16">
        <f t="shared" si="45"/>
        <v>518650639.6258679</v>
      </c>
      <c r="BY102" s="16">
        <f t="shared" si="46"/>
        <v>105095024.66900538</v>
      </c>
      <c r="BZ102" s="16">
        <f t="shared" si="47"/>
        <v>17270266.388431519</v>
      </c>
    </row>
    <row r="103" spans="1:78">
      <c r="A103">
        <f t="shared" si="49"/>
        <v>0.02</v>
      </c>
      <c r="B103" s="18">
        <f t="shared" si="48"/>
        <v>2117</v>
      </c>
      <c r="C103" s="21">
        <f>'Relocation Components'!C103*(1+$D$2)^($B103-$B$6)</f>
        <v>2108733451.8213844</v>
      </c>
      <c r="D103" s="21">
        <f>'Relocation Components'!D103*(1+$D$2)^($B103-$B$6)</f>
        <v>329728068.07490647</v>
      </c>
      <c r="E103" s="21">
        <f>'Relocation Components'!E103*(1+$D$2)^($B103-$B$6)</f>
        <v>69044792.977484912</v>
      </c>
      <c r="F103" s="21">
        <f>'Relocation Components'!F103*(1+$D$2)^($B103-$B$6)</f>
        <v>20553403691.349873</v>
      </c>
      <c r="G103" s="21">
        <f>'Relocation Components'!G103*(1+$D$2)^($B103-$B$6)</f>
        <v>645256197.82069802</v>
      </c>
      <c r="H103" s="21">
        <f>'Relocation Components'!H103*(1+$D$2)^($B103-$B$6)</f>
        <v>132735139.9478427</v>
      </c>
      <c r="I103" s="21">
        <f>'Relocation Components'!I103*(1+$D$2)^($B103-$B$6)</f>
        <v>3360374311.0125957</v>
      </c>
      <c r="J103" s="21">
        <f>'Relocation Components'!J103*(1+$D$2)^($B103-$B$6)</f>
        <v>232590054.73021603</v>
      </c>
      <c r="K103" s="21">
        <f>'Relocation Components'!K103*(1+$D$2)^($B103-$B$6)</f>
        <v>88777585.474094987</v>
      </c>
      <c r="L103" s="21">
        <f>'Relocation Components'!L103*(1+$D$2)^($B103-$B$6)</f>
        <v>2101945995.608845</v>
      </c>
      <c r="M103" s="21">
        <f>'Relocation Components'!M103*(1+$D$2)^($B103-$B$6)</f>
        <v>78361913.810946867</v>
      </c>
      <c r="N103" s="21">
        <f>'Relocation Components'!N103*(1+$D$2)^($B103-$B$6)</f>
        <v>28756503.471983202</v>
      </c>
      <c r="O103" s="21">
        <f>'Relocation Components'!O103*(1+$D$2)^($B103-$B$6)</f>
        <v>4705889035.253377</v>
      </c>
      <c r="P103" s="21">
        <f>'Relocation Components'!P103*(1+$D$2)^($B103-$B$6)</f>
        <v>67387234.169502392</v>
      </c>
      <c r="Q103" s="21">
        <f>'Relocation Components'!Q103*(1+$D$2)^($B103-$B$6)</f>
        <v>27971692.763151877</v>
      </c>
      <c r="R103" s="21">
        <f>'Relocation Components'!R103*(1+$D$2)^($B103-$B$6)</f>
        <v>268125664.37775281</v>
      </c>
      <c r="S103" s="21">
        <f>'Relocation Components'!S103*(1+$D$2)^($B103-$B$6)</f>
        <v>32845863.690347228</v>
      </c>
      <c r="T103" s="21">
        <f>'Relocation Components'!T103*(1+$D$2)^($B103-$B$6)</f>
        <v>18038088.43293187</v>
      </c>
      <c r="U103" s="21">
        <f t="shared" si="27"/>
        <v>34849965284.787933</v>
      </c>
      <c r="V103" s="21">
        <f>'Relocation Components'!V103*(1+$A103)^($B103-$B$6)</f>
        <v>93885006271.57692</v>
      </c>
      <c r="W103" s="21">
        <f>'Relocation Components'!W103*(1+$A103)^($B103-$B$6)</f>
        <v>29901437209.581055</v>
      </c>
      <c r="X103" s="21">
        <f>'Relocation Components'!X103*(1+$A103)^($B103-$B$6)</f>
        <v>0</v>
      </c>
      <c r="Y103" s="21">
        <f>'Relocation Components'!Y103*(1+$A103)^($B103-$B$6)</f>
        <v>101110363355.21094</v>
      </c>
      <c r="Z103" s="21">
        <f>'Relocation Components'!Z103*(1+$A103)^($B103-$B$6)</f>
        <v>29346952777.612598</v>
      </c>
      <c r="AA103" s="21">
        <f>'Relocation Components'!AA103*(1+$A103)^($B103-$B$6)</f>
        <v>0</v>
      </c>
      <c r="AB103" s="21">
        <f>'Relocation Components'!AB103*(1+$A103)^($B103-$B$6)</f>
        <v>245518799562.57687</v>
      </c>
      <c r="AC103" s="21">
        <f>'Relocation Components'!AC103*(1+$A103)^($B103-$B$6)</f>
        <v>50613780963.107285</v>
      </c>
      <c r="AD103" s="21">
        <f>'Relocation Components'!AD103*(1+$A103)^($B103-$B$6)</f>
        <v>0</v>
      </c>
      <c r="AE103" s="21">
        <f>'Relocation Components'!AE103*(1+$A103)^($B103-$B$6)</f>
        <v>790760200.68607986</v>
      </c>
      <c r="AF103" s="21">
        <f>'Relocation Components'!AF103*(1+$A103)^($B103-$B$6)</f>
        <v>272723224.27493244</v>
      </c>
      <c r="AG103" s="21">
        <f>'Relocation Components'!AG103*(1+$A103)^($B103-$B$6)</f>
        <v>0</v>
      </c>
      <c r="AH103" s="21">
        <f>'Relocation Components'!AH103*(1+$A103)^($B103-$B$6)</f>
        <v>824519681.7325983</v>
      </c>
      <c r="AI103" s="21">
        <f>'Relocation Components'!AI103*(1+$A103)^($B103-$B$6)</f>
        <v>296171277.59477538</v>
      </c>
      <c r="AJ103" s="21">
        <f>'Relocation Components'!AJ103*(1+$A103)^($B103-$B$6)</f>
        <v>0</v>
      </c>
      <c r="AK103" s="21">
        <f>'Relocation Components'!AK103*(1+$A103)^($B103-$B$6)</f>
        <v>185041012.85213315</v>
      </c>
      <c r="AL103" s="21">
        <f>'Relocation Components'!AL103*(1+$A103)^($B103-$B$6)</f>
        <v>52058452.536974922</v>
      </c>
      <c r="AM103" s="21">
        <f>'Relocation Components'!AM103*(1+$A103)^($B103-$B$6)</f>
        <v>0</v>
      </c>
      <c r="AN103" s="21">
        <f t="shared" si="28"/>
        <v>552797613989.34302</v>
      </c>
      <c r="AO103" s="21">
        <f>'Relocation Components'!AO103*(1+$A103)^($B103-$B$6)</f>
        <v>42248252822.209618</v>
      </c>
      <c r="AP103" s="21">
        <f>'Relocation Components'!AP103*(1+$A103)^($B103-$B$6)</f>
        <v>13455646744.311476</v>
      </c>
      <c r="AQ103" s="21">
        <f>'Relocation Components'!AQ103*(1+$A103)^($B103-$B$6)</f>
        <v>0</v>
      </c>
      <c r="AR103" s="21">
        <f>'Relocation Components'!AR103*(1+$A103)^($B103-$B$6)</f>
        <v>45499663509.844925</v>
      </c>
      <c r="AS103" s="21">
        <f>'Relocation Components'!AS103*(1+$A103)^($B103-$B$6)</f>
        <v>13206128749.925669</v>
      </c>
      <c r="AT103" s="21">
        <f>'Relocation Components'!AT103*(1+$A103)^($B103-$B$6)</f>
        <v>0</v>
      </c>
      <c r="AU103" s="21">
        <f>'Relocation Components'!AU103*(1+$A103)^($B103-$B$6)</f>
        <v>110483459803.15959</v>
      </c>
      <c r="AV103" s="21">
        <f>'Relocation Components'!AV103*(1+$A103)^($B103-$B$6)</f>
        <v>22776201433.398277</v>
      </c>
      <c r="AW103" s="21">
        <f>'Relocation Components'!AW103*(1+$A103)^($B103-$B$6)</f>
        <v>0</v>
      </c>
      <c r="AX103" s="21">
        <f>'Relocation Components'!AX103*(1+$A103)^($B103-$B$6)</f>
        <v>355842090.30873597</v>
      </c>
      <c r="AY103" s="21">
        <f>'Relocation Components'!AY103*(1+$A103)^($B103-$B$6)</f>
        <v>122725450.92371961</v>
      </c>
      <c r="AZ103" s="21">
        <f>'Relocation Components'!AZ103*(1+$A103)^($B103-$B$6)</f>
        <v>0</v>
      </c>
      <c r="BA103" s="21">
        <f>'Relocation Components'!BA103*(1+$A103)^($B103-$B$6)</f>
        <v>371033856.77966923</v>
      </c>
      <c r="BB103" s="21">
        <f>'Relocation Components'!BB103*(1+$A103)^($B103-$B$6)</f>
        <v>133277074.91764891</v>
      </c>
      <c r="BC103" s="21">
        <f>'Relocation Components'!BC103*(1+$A103)^($B103-$B$6)</f>
        <v>0</v>
      </c>
      <c r="BD103" s="21">
        <f>'Relocation Components'!BD103*(1+$A103)^($B103-$B$6)</f>
        <v>83268455.783459932</v>
      </c>
      <c r="BE103" s="21">
        <f>'Relocation Components'!BE103*(1+$A103)^($B103-$B$6)</f>
        <v>23426303.641638715</v>
      </c>
      <c r="BF103" s="21">
        <f>'Relocation Components'!BF103*(1+$A103)^($B103-$B$6)</f>
        <v>0</v>
      </c>
      <c r="BG103" s="21">
        <f t="shared" si="29"/>
        <v>248758926295.20444</v>
      </c>
      <c r="BI103" s="16">
        <f t="shared" si="30"/>
        <v>138241992545.60791</v>
      </c>
      <c r="BJ103" s="16">
        <f t="shared" si="31"/>
        <v>43686812021.967438</v>
      </c>
      <c r="BK103" s="16">
        <f t="shared" si="32"/>
        <v>69044792.977484912</v>
      </c>
      <c r="BL103" s="16">
        <f t="shared" si="33"/>
        <v>167163430556.40573</v>
      </c>
      <c r="BM103" s="16">
        <f t="shared" si="34"/>
        <v>43198337725.358971</v>
      </c>
      <c r="BN103" s="16">
        <f t="shared" si="35"/>
        <v>132735139.9478427</v>
      </c>
      <c r="BO103" s="16">
        <f t="shared" si="36"/>
        <v>359362633676.74902</v>
      </c>
      <c r="BP103" s="16">
        <f t="shared" si="37"/>
        <v>73622572451.235764</v>
      </c>
      <c r="BQ103" s="16">
        <f t="shared" si="38"/>
        <v>88777585.474094987</v>
      </c>
      <c r="BR103" s="16">
        <f t="shared" si="39"/>
        <v>3248548286.6036606</v>
      </c>
      <c r="BS103" s="16">
        <f t="shared" si="40"/>
        <v>473810589.00959891</v>
      </c>
      <c r="BT103" s="16">
        <f t="shared" si="41"/>
        <v>28756503.471983202</v>
      </c>
      <c r="BU103" s="16">
        <f t="shared" si="42"/>
        <v>5901442573.7656441</v>
      </c>
      <c r="BV103" s="16">
        <f t="shared" si="43"/>
        <v>496835586.68192667</v>
      </c>
      <c r="BW103" s="16">
        <f t="shared" si="44"/>
        <v>27971692.763151877</v>
      </c>
      <c r="BX103" s="16">
        <f t="shared" si="45"/>
        <v>536435133.0133459</v>
      </c>
      <c r="BY103" s="16">
        <f t="shared" si="46"/>
        <v>108330619.86896086</v>
      </c>
      <c r="BZ103" s="16">
        <f t="shared" si="47"/>
        <v>18038088.43293187</v>
      </c>
    </row>
    <row r="104" spans="1:78">
      <c r="A104">
        <f t="shared" si="49"/>
        <v>0.02</v>
      </c>
      <c r="B104" s="18">
        <f t="shared" si="48"/>
        <v>2118</v>
      </c>
      <c r="C104" s="21">
        <f>'Relocation Components'!C104*(1+$D$2)^($B104-$B$6)</f>
        <v>2202245205.169961</v>
      </c>
      <c r="D104" s="21">
        <f>'Relocation Components'!D104*(1+$D$2)^($B104-$B$6)</f>
        <v>344383127.37953526</v>
      </c>
      <c r="E104" s="21">
        <f>'Relocation Components'!E104*(1+$D$2)^($B104-$B$6)</f>
        <v>72112676.311600521</v>
      </c>
      <c r="F104" s="21">
        <f>'Relocation Components'!F104*(1+$D$2)^($B104-$B$6)</f>
        <v>21466225393.75235</v>
      </c>
      <c r="G104" s="21">
        <f>'Relocation Components'!G104*(1+$D$2)^($B104-$B$6)</f>
        <v>673927797.8498745</v>
      </c>
      <c r="H104" s="21">
        <f>'Relocation Components'!H104*(1+$D$2)^($B104-$B$6)</f>
        <v>138632158.4315466</v>
      </c>
      <c r="I104" s="21">
        <f>'Relocation Components'!I104*(1+$D$2)^($B104-$B$6)</f>
        <v>3509636579.5188174</v>
      </c>
      <c r="J104" s="21">
        <f>'Relocation Components'!J104*(1+$D$2)^($B104-$B$6)</f>
        <v>242923438.55959931</v>
      </c>
      <c r="K104" s="21">
        <f>'Relocation Components'!K104*(1+$D$2)^($B104-$B$6)</f>
        <v>92721696.262313634</v>
      </c>
      <c r="L104" s="21">
        <f>'Relocation Components'!L104*(1+$D$2)^($B104-$B$6)</f>
        <v>2195045389.8228426</v>
      </c>
      <c r="M104" s="21">
        <f>'Relocation Components'!M104*(1+$D$2)^($B104-$B$6)</f>
        <v>81841528.628221974</v>
      </c>
      <c r="N104" s="21">
        <f>'Relocation Components'!N104*(1+$D$2)^($B104-$B$6)</f>
        <v>30034168.287469167</v>
      </c>
      <c r="O104" s="21">
        <f>'Relocation Components'!O104*(1+$D$2)^($B104-$B$6)</f>
        <v>4915827830.892808</v>
      </c>
      <c r="P104" s="21">
        <f>'Relocation Components'!P104*(1+$D$2)^($B104-$B$6)</f>
        <v>70377542.685774058</v>
      </c>
      <c r="Q104" s="21">
        <f>'Relocation Components'!Q104*(1+$D$2)^($B104-$B$6)</f>
        <v>29214294.964512505</v>
      </c>
      <c r="R104" s="21">
        <f>'Relocation Components'!R104*(1+$D$2)^($B104-$B$6)</f>
        <v>279978083.36003083</v>
      </c>
      <c r="S104" s="21">
        <f>'Relocation Components'!S104*(1+$D$2)^($B104-$B$6)</f>
        <v>34309780.461564951</v>
      </c>
      <c r="T104" s="21">
        <f>'Relocation Components'!T104*(1+$D$2)^($B104-$B$6)</f>
        <v>18839517.015911177</v>
      </c>
      <c r="U104" s="21">
        <f t="shared" si="27"/>
        <v>36398276209.354736</v>
      </c>
      <c r="V104" s="21">
        <f>'Relocation Components'!V104*(1+$A104)^($B104-$B$6)</f>
        <v>99842795504.575287</v>
      </c>
      <c r="W104" s="21">
        <f>'Relocation Components'!W104*(1+$A104)^($B104-$B$6)</f>
        <v>31802707259.006493</v>
      </c>
      <c r="X104" s="21">
        <f>'Relocation Components'!X104*(1+$A104)^($B104-$B$6)</f>
        <v>0</v>
      </c>
      <c r="Y104" s="21">
        <f>'Relocation Components'!Y104*(1+$A104)^($B104-$B$6)</f>
        <v>107468735953.62682</v>
      </c>
      <c r="Z104" s="21">
        <f>'Relocation Components'!Z104*(1+$A104)^($B104-$B$6)</f>
        <v>31193114235.255993</v>
      </c>
      <c r="AA104" s="21">
        <f>'Relocation Components'!AA104*(1+$A104)^($B104-$B$6)</f>
        <v>0</v>
      </c>
      <c r="AB104" s="21">
        <f>'Relocation Components'!AB104*(1+$A104)^($B104-$B$6)</f>
        <v>261117250091.43527</v>
      </c>
      <c r="AC104" s="21">
        <f>'Relocation Components'!AC104*(1+$A104)^($B104-$B$6)</f>
        <v>53829876053.525169</v>
      </c>
      <c r="AD104" s="21">
        <f>'Relocation Components'!AD104*(1+$A104)^($B104-$B$6)</f>
        <v>0</v>
      </c>
      <c r="AE104" s="21">
        <f>'Relocation Components'!AE104*(1+$A104)^($B104-$B$6)</f>
        <v>805960411.05334818</v>
      </c>
      <c r="AF104" s="21">
        <f>'Relocation Components'!AF104*(1+$A104)^($B104-$B$6)</f>
        <v>277995506.69648552</v>
      </c>
      <c r="AG104" s="21">
        <f>'Relocation Components'!AG104*(1+$A104)^($B104-$B$6)</f>
        <v>0</v>
      </c>
      <c r="AH104" s="21">
        <f>'Relocation Components'!AH104*(1+$A104)^($B104-$B$6)</f>
        <v>840844011.16468894</v>
      </c>
      <c r="AI104" s="21">
        <f>'Relocation Components'!AI104*(1+$A104)^($B104-$B$6)</f>
        <v>301966546.88506228</v>
      </c>
      <c r="AJ104" s="21">
        <f>'Relocation Components'!AJ104*(1+$A104)^($B104-$B$6)</f>
        <v>0</v>
      </c>
      <c r="AK104" s="21">
        <f>'Relocation Components'!AK104*(1+$A104)^($B104-$B$6)</f>
        <v>189575649.47638574</v>
      </c>
      <c r="AL104" s="21">
        <f>'Relocation Components'!AL104*(1+$A104)^($B104-$B$6)</f>
        <v>53352824.055463113</v>
      </c>
      <c r="AM104" s="21">
        <f>'Relocation Components'!AM104*(1+$A104)^($B104-$B$6)</f>
        <v>0</v>
      </c>
      <c r="AN104" s="21">
        <f t="shared" si="28"/>
        <v>587724174046.75647</v>
      </c>
      <c r="AO104" s="21">
        <f>'Relocation Components'!AO104*(1+$A104)^($B104-$B$6)</f>
        <v>44929257977.058884</v>
      </c>
      <c r="AP104" s="21">
        <f>'Relocation Components'!AP104*(1+$A104)^($B104-$B$6)</f>
        <v>14311218266.552921</v>
      </c>
      <c r="AQ104" s="21">
        <f>'Relocation Components'!AQ104*(1+$A104)^($B104-$B$6)</f>
        <v>0</v>
      </c>
      <c r="AR104" s="21">
        <f>'Relocation Components'!AR104*(1+$A104)^($B104-$B$6)</f>
        <v>48360931179.132072</v>
      </c>
      <c r="AS104" s="21">
        <f>'Relocation Components'!AS104*(1+$A104)^($B104-$B$6)</f>
        <v>14036901405.865198</v>
      </c>
      <c r="AT104" s="21">
        <f>'Relocation Components'!AT104*(1+$A104)^($B104-$B$6)</f>
        <v>0</v>
      </c>
      <c r="AU104" s="21">
        <f>'Relocation Components'!AU104*(1+$A104)^($B104-$B$6)</f>
        <v>117502762541.14587</v>
      </c>
      <c r="AV104" s="21">
        <f>'Relocation Components'!AV104*(1+$A104)^($B104-$B$6)</f>
        <v>24223444224.086327</v>
      </c>
      <c r="AW104" s="21">
        <f>'Relocation Components'!AW104*(1+$A104)^($B104-$B$6)</f>
        <v>0</v>
      </c>
      <c r="AX104" s="21">
        <f>'Relocation Components'!AX104*(1+$A104)^($B104-$B$6)</f>
        <v>362682184.97400671</v>
      </c>
      <c r="AY104" s="21">
        <f>'Relocation Components'!AY104*(1+$A104)^($B104-$B$6)</f>
        <v>125097978.01341848</v>
      </c>
      <c r="AZ104" s="21">
        <f>'Relocation Components'!AZ104*(1+$A104)^($B104-$B$6)</f>
        <v>0</v>
      </c>
      <c r="BA104" s="21">
        <f>'Relocation Components'!BA104*(1+$A104)^($B104-$B$6)</f>
        <v>378379805.02411002</v>
      </c>
      <c r="BB104" s="21">
        <f>'Relocation Components'!BB104*(1+$A104)^($B104-$B$6)</f>
        <v>135884946.09827805</v>
      </c>
      <c r="BC104" s="21">
        <f>'Relocation Components'!BC104*(1+$A104)^($B104-$B$6)</f>
        <v>0</v>
      </c>
      <c r="BD104" s="21">
        <f>'Relocation Components'!BD104*(1+$A104)^($B104-$B$6)</f>
        <v>85309042.264373571</v>
      </c>
      <c r="BE104" s="21">
        <f>'Relocation Components'!BE104*(1+$A104)^($B104-$B$6)</f>
        <v>24008770.824958399</v>
      </c>
      <c r="BF104" s="21">
        <f>'Relocation Components'!BF104*(1+$A104)^($B104-$B$6)</f>
        <v>0</v>
      </c>
      <c r="BG104" s="21">
        <f t="shared" si="29"/>
        <v>264475878321.04041</v>
      </c>
      <c r="BI104" s="16">
        <f t="shared" si="30"/>
        <v>146974298686.80411</v>
      </c>
      <c r="BJ104" s="16">
        <f t="shared" si="31"/>
        <v>46458308652.93895</v>
      </c>
      <c r="BK104" s="16">
        <f t="shared" si="32"/>
        <v>72112676.311600521</v>
      </c>
      <c r="BL104" s="16">
        <f t="shared" si="33"/>
        <v>177295892526.51123</v>
      </c>
      <c r="BM104" s="16">
        <f t="shared" si="34"/>
        <v>45903943438.971069</v>
      </c>
      <c r="BN104" s="16">
        <f t="shared" si="35"/>
        <v>138632158.4315466</v>
      </c>
      <c r="BO104" s="16">
        <f t="shared" si="36"/>
        <v>382129649212.09998</v>
      </c>
      <c r="BP104" s="16">
        <f t="shared" si="37"/>
        <v>78296243716.171097</v>
      </c>
      <c r="BQ104" s="16">
        <f t="shared" si="38"/>
        <v>92721696.262313634</v>
      </c>
      <c r="BR104" s="16">
        <f t="shared" si="39"/>
        <v>3363687985.8501978</v>
      </c>
      <c r="BS104" s="16">
        <f t="shared" si="40"/>
        <v>484935013.338126</v>
      </c>
      <c r="BT104" s="16">
        <f t="shared" si="41"/>
        <v>30034168.287469167</v>
      </c>
      <c r="BU104" s="16">
        <f t="shared" si="42"/>
        <v>6135051647.0816069</v>
      </c>
      <c r="BV104" s="16">
        <f t="shared" si="43"/>
        <v>508229035.66911435</v>
      </c>
      <c r="BW104" s="16">
        <f t="shared" si="44"/>
        <v>29214294.964512505</v>
      </c>
      <c r="BX104" s="16">
        <f t="shared" si="45"/>
        <v>554862775.10079014</v>
      </c>
      <c r="BY104" s="16">
        <f t="shared" si="46"/>
        <v>111671375.34198648</v>
      </c>
      <c r="BZ104" s="16">
        <f t="shared" si="47"/>
        <v>18839517.015911177</v>
      </c>
    </row>
    <row r="105" spans="1:78">
      <c r="A105">
        <f t="shared" si="49"/>
        <v>0.02</v>
      </c>
      <c r="B105" s="18">
        <f t="shared" si="48"/>
        <v>2119</v>
      </c>
      <c r="C105" s="21">
        <f>'Relocation Components'!C105*(1+$D$2)^($B105-$B$6)</f>
        <v>2299836300.2238417</v>
      </c>
      <c r="D105" s="21">
        <f>'Relocation Components'!D105*(1+$D$2)^($B105-$B$6)</f>
        <v>359679372.44443977</v>
      </c>
      <c r="E105" s="21">
        <f>'Relocation Components'!E105*(1+$D$2)^($B105-$B$6)</f>
        <v>75314735.996684015</v>
      </c>
      <c r="F105" s="21">
        <f>'Relocation Components'!F105*(1+$D$2)^($B105-$B$6)</f>
        <v>22418945757.166702</v>
      </c>
      <c r="G105" s="21">
        <f>'Relocation Components'!G105*(1+$D$2)^($B105-$B$6)</f>
        <v>703853417.38741696</v>
      </c>
      <c r="H105" s="21">
        <f>'Relocation Components'!H105*(1+$D$2)^($B105-$B$6)</f>
        <v>144787040.91375133</v>
      </c>
      <c r="I105" s="21">
        <f>'Relocation Components'!I105*(1+$D$2)^($B105-$B$6)</f>
        <v>3665424139.0981307</v>
      </c>
      <c r="J105" s="21">
        <f>'Relocation Components'!J105*(1+$D$2)^($B105-$B$6)</f>
        <v>253708685.63509542</v>
      </c>
      <c r="K105" s="21">
        <f>'Relocation Components'!K105*(1+$D$2)^($B105-$B$6)</f>
        <v>96838274.165668935</v>
      </c>
      <c r="L105" s="21">
        <f>'Relocation Components'!L105*(1+$D$2)^($B105-$B$6)</f>
        <v>2292199858.4692183</v>
      </c>
      <c r="M105" s="21">
        <f>'Relocation Components'!M105*(1+$D$2)^($B105-$B$6)</f>
        <v>85473200.14269723</v>
      </c>
      <c r="N105" s="21">
        <f>'Relocation Components'!N105*(1+$D$2)^($B105-$B$6)</f>
        <v>31367708.32582378</v>
      </c>
      <c r="O105" s="21">
        <f>'Relocation Components'!O105*(1+$D$2)^($B105-$B$6)</f>
        <v>5134995783.50805</v>
      </c>
      <c r="P105" s="21">
        <f>'Relocation Components'!P105*(1+$D$2)^($B105-$B$6)</f>
        <v>73498413.968249142</v>
      </c>
      <c r="Q105" s="21">
        <f>'Relocation Components'!Q105*(1+$D$2)^($B105-$B$6)</f>
        <v>30511228.15410132</v>
      </c>
      <c r="R105" s="21">
        <f>'Relocation Components'!R105*(1+$D$2)^($B105-$B$6)</f>
        <v>292345430.07959229</v>
      </c>
      <c r="S105" s="21">
        <f>'Relocation Components'!S105*(1+$D$2)^($B105-$B$6)</f>
        <v>35837974.250678577</v>
      </c>
      <c r="T105" s="21">
        <f>'Relocation Components'!T105*(1+$D$2)^($B105-$B$6)</f>
        <v>19675993.236106087</v>
      </c>
      <c r="U105" s="21">
        <f t="shared" si="27"/>
        <v>38014293313.166237</v>
      </c>
      <c r="V105" s="21">
        <f>'Relocation Components'!V105*(1+$A105)^($B105-$B$6)</f>
        <v>106183563083.96884</v>
      </c>
      <c r="W105" s="21">
        <f>'Relocation Components'!W105*(1+$A105)^($B105-$B$6)</f>
        <v>33826475279.335827</v>
      </c>
      <c r="X105" s="21">
        <f>'Relocation Components'!X105*(1+$A105)^($B105-$B$6)</f>
        <v>0</v>
      </c>
      <c r="Y105" s="21">
        <f>'Relocation Components'!Y105*(1+$A105)^($B105-$B$6)</f>
        <v>114235485119.77806</v>
      </c>
      <c r="Z105" s="21">
        <f>'Relocation Components'!Z105*(1+$A105)^($B105-$B$6)</f>
        <v>33157896947.382816</v>
      </c>
      <c r="AA105" s="21">
        <f>'Relocation Components'!AA105*(1+$A105)^($B105-$B$6)</f>
        <v>0</v>
      </c>
      <c r="AB105" s="21">
        <f>'Relocation Components'!AB105*(1+$A105)^($B105-$B$6)</f>
        <v>277720100917.1485</v>
      </c>
      <c r="AC105" s="21">
        <f>'Relocation Components'!AC105*(1+$A105)^($B105-$B$6)</f>
        <v>57253093652.150093</v>
      </c>
      <c r="AD105" s="21">
        <f>'Relocation Components'!AD105*(1+$A105)^($B105-$B$6)</f>
        <v>0</v>
      </c>
      <c r="AE105" s="21">
        <f>'Relocation Components'!AE105*(1+$A105)^($B105-$B$6)</f>
        <v>821410291.89755297</v>
      </c>
      <c r="AF105" s="21">
        <f>'Relocation Components'!AF105*(1+$A105)^($B105-$B$6)</f>
        <v>283355379.67813784</v>
      </c>
      <c r="AG105" s="21">
        <f>'Relocation Components'!AG105*(1+$A105)^($B105-$B$6)</f>
        <v>0</v>
      </c>
      <c r="AH105" s="21">
        <f>'Relocation Components'!AH105*(1+$A105)^($B105-$B$6)</f>
        <v>857447843.06807995</v>
      </c>
      <c r="AI105" s="21">
        <f>'Relocation Components'!AI105*(1+$A105)^($B105-$B$6)</f>
        <v>307858784.87343884</v>
      </c>
      <c r="AJ105" s="21">
        <f>'Relocation Components'!AJ105*(1+$A105)^($B105-$B$6)</f>
        <v>0</v>
      </c>
      <c r="AK105" s="21">
        <f>'Relocation Components'!AK105*(1+$A105)^($B105-$B$6)</f>
        <v>194215182.15759417</v>
      </c>
      <c r="AL105" s="21">
        <f>'Relocation Components'!AL105*(1+$A105)^($B105-$B$6)</f>
        <v>54677830.836757459</v>
      </c>
      <c r="AM105" s="21">
        <f>'Relocation Components'!AM105*(1+$A105)^($B105-$B$6)</f>
        <v>0</v>
      </c>
      <c r="AN105" s="21">
        <f t="shared" si="28"/>
        <v>624895580312.27576</v>
      </c>
      <c r="AO105" s="21">
        <f>'Relocation Components'!AO105*(1+$A105)^($B105-$B$6)</f>
        <v>47782603387.78598</v>
      </c>
      <c r="AP105" s="21">
        <f>'Relocation Components'!AP105*(1+$A105)^($B105-$B$6)</f>
        <v>15221913875.701122</v>
      </c>
      <c r="AQ105" s="21">
        <f>'Relocation Components'!AQ105*(1+$A105)^($B105-$B$6)</f>
        <v>0</v>
      </c>
      <c r="AR105" s="21">
        <f>'Relocation Components'!AR105*(1+$A105)^($B105-$B$6)</f>
        <v>51405968303.900131</v>
      </c>
      <c r="AS105" s="21">
        <f>'Relocation Components'!AS105*(1+$A105)^($B105-$B$6)</f>
        <v>14921053626.322268</v>
      </c>
      <c r="AT105" s="21">
        <f>'Relocation Components'!AT105*(1+$A105)^($B105-$B$6)</f>
        <v>0</v>
      </c>
      <c r="AU105" s="21">
        <f>'Relocation Components'!AU105*(1+$A105)^($B105-$B$6)</f>
        <v>124974045412.71684</v>
      </c>
      <c r="AV105" s="21">
        <f>'Relocation Components'!AV105*(1+$A105)^($B105-$B$6)</f>
        <v>25763892143.467545</v>
      </c>
      <c r="AW105" s="21">
        <f>'Relocation Components'!AW105*(1+$A105)^($B105-$B$6)</f>
        <v>0</v>
      </c>
      <c r="AX105" s="21">
        <f>'Relocation Components'!AX105*(1+$A105)^($B105-$B$6)</f>
        <v>369634631.35389882</v>
      </c>
      <c r="AY105" s="21">
        <f>'Relocation Components'!AY105*(1+$A105)^($B105-$B$6)</f>
        <v>127509920.85516204</v>
      </c>
      <c r="AZ105" s="21">
        <f>'Relocation Components'!AZ105*(1+$A105)^($B105-$B$6)</f>
        <v>0</v>
      </c>
      <c r="BA105" s="21">
        <f>'Relocation Components'!BA105*(1+$A105)^($B105-$B$6)</f>
        <v>385851529.38063598</v>
      </c>
      <c r="BB105" s="21">
        <f>'Relocation Components'!BB105*(1+$A105)^($B105-$B$6)</f>
        <v>138536453.19304746</v>
      </c>
      <c r="BC105" s="21">
        <f>'Relocation Components'!BC105*(1+$A105)^($B105-$B$6)</f>
        <v>0</v>
      </c>
      <c r="BD105" s="21">
        <f>'Relocation Components'!BD105*(1+$A105)^($B105-$B$6)</f>
        <v>87396831.970917374</v>
      </c>
      <c r="BE105" s="21">
        <f>'Relocation Components'!BE105*(1+$A105)^($B105-$B$6)</f>
        <v>24605023.876540858</v>
      </c>
      <c r="BF105" s="21">
        <f>'Relocation Components'!BF105*(1+$A105)^($B105-$B$6)</f>
        <v>0</v>
      </c>
      <c r="BG105" s="21">
        <f t="shared" si="29"/>
        <v>281203011140.52405</v>
      </c>
      <c r="BI105" s="16">
        <f t="shared" si="30"/>
        <v>156266002771.97867</v>
      </c>
      <c r="BJ105" s="16">
        <f t="shared" si="31"/>
        <v>49408068527.481392</v>
      </c>
      <c r="BK105" s="16">
        <f t="shared" si="32"/>
        <v>75314735.996684015</v>
      </c>
      <c r="BL105" s="16">
        <f t="shared" si="33"/>
        <v>188060399180.84491</v>
      </c>
      <c r="BM105" s="16">
        <f t="shared" si="34"/>
        <v>48782803991.092506</v>
      </c>
      <c r="BN105" s="16">
        <f t="shared" si="35"/>
        <v>144787040.91375133</v>
      </c>
      <c r="BO105" s="16">
        <f t="shared" si="36"/>
        <v>406359570468.9635</v>
      </c>
      <c r="BP105" s="16">
        <f t="shared" si="37"/>
        <v>83270694481.252747</v>
      </c>
      <c r="BQ105" s="16">
        <f t="shared" si="38"/>
        <v>96838274.165668935</v>
      </c>
      <c r="BR105" s="16">
        <f t="shared" si="39"/>
        <v>3483244781.7206697</v>
      </c>
      <c r="BS105" s="16">
        <f t="shared" si="40"/>
        <v>496338500.67599708</v>
      </c>
      <c r="BT105" s="16">
        <f t="shared" si="41"/>
        <v>31367708.32582378</v>
      </c>
      <c r="BU105" s="16">
        <f t="shared" si="42"/>
        <v>6378295155.9567661</v>
      </c>
      <c r="BV105" s="16">
        <f t="shared" si="43"/>
        <v>519893652.03473544</v>
      </c>
      <c r="BW105" s="16">
        <f t="shared" si="44"/>
        <v>30511228.15410132</v>
      </c>
      <c r="BX105" s="16">
        <f t="shared" si="45"/>
        <v>573957444.2081039</v>
      </c>
      <c r="BY105" s="16">
        <f t="shared" si="46"/>
        <v>115120828.96397689</v>
      </c>
      <c r="BZ105" s="16">
        <f t="shared" si="47"/>
        <v>19675993.236106087</v>
      </c>
    </row>
    <row r="106" spans="1:78">
      <c r="A106">
        <f t="shared" si="49"/>
        <v>0.02</v>
      </c>
      <c r="B106" s="18">
        <f t="shared" si="48"/>
        <v>2120</v>
      </c>
      <c r="C106" s="21">
        <f>'Relocation Components'!C106*(1+$D$2)^($B106-$B$6)</f>
        <v>2401680891.7701855</v>
      </c>
      <c r="D106" s="21">
        <f>'Relocation Components'!D106*(1+$D$2)^($B106-$B$6)</f>
        <v>375644284.19738573</v>
      </c>
      <c r="E106" s="21">
        <f>'Relocation Components'!E106*(1+$D$2)^($B106-$B$6)</f>
        <v>78656719.959496871</v>
      </c>
      <c r="F106" s="21">
        <f>'Relocation Components'!F106*(1+$D$2)^($B106-$B$6)</f>
        <v>23413272593.438087</v>
      </c>
      <c r="G106" s="21">
        <f>'Relocation Components'!G106*(1+$D$2)^($B106-$B$6)</f>
        <v>735086779.38408899</v>
      </c>
      <c r="H106" s="21">
        <f>'Relocation Components'!H106*(1+$D$2)^($B106-$B$6)</f>
        <v>151210831.24809766</v>
      </c>
      <c r="I106" s="21">
        <f>'Relocation Components'!I106*(1+$D$2)^($B106-$B$6)</f>
        <v>3828016363.1865735</v>
      </c>
      <c r="J106" s="21">
        <f>'Relocation Components'!J106*(1+$D$2)^($B106-$B$6)</f>
        <v>264965148.82174194</v>
      </c>
      <c r="K106" s="21">
        <f>'Relocation Components'!K106*(1+$D$2)^($B106-$B$6)</f>
        <v>101134705.61870399</v>
      </c>
      <c r="L106" s="21">
        <f>'Relocation Components'!L106*(1+$D$2)^($B106-$B$6)</f>
        <v>2393582160.5056744</v>
      </c>
      <c r="M106" s="21">
        <f>'Relocation Components'!M106*(1+$D$2)^($B106-$B$6)</f>
        <v>89263434.987049371</v>
      </c>
      <c r="N106" s="21">
        <f>'Relocation Components'!N106*(1+$D$2)^($B106-$B$6)</f>
        <v>32759516.947295163</v>
      </c>
      <c r="O106" s="21">
        <f>'Relocation Components'!O106*(1+$D$2)^($B106-$B$6)</f>
        <v>5363790961.8075771</v>
      </c>
      <c r="P106" s="21">
        <f>'Relocation Components'!P106*(1+$D$2)^($B106-$B$6)</f>
        <v>76755428.522257313</v>
      </c>
      <c r="Q106" s="21">
        <f>'Relocation Components'!Q106*(1+$D$2)^($B106-$B$6)</f>
        <v>31864818.925237715</v>
      </c>
      <c r="R106" s="21">
        <f>'Relocation Components'!R106*(1+$D$2)^($B106-$B$6)</f>
        <v>305249566.26270968</v>
      </c>
      <c r="S106" s="21">
        <f>'Relocation Components'!S106*(1+$D$2)^($B106-$B$6)</f>
        <v>37433212.967549667</v>
      </c>
      <c r="T106" s="21">
        <f>'Relocation Components'!T106*(1+$D$2)^($B106-$B$6)</f>
        <v>20549018.285780698</v>
      </c>
      <c r="U106" s="21">
        <f t="shared" si="27"/>
        <v>39700916436.835495</v>
      </c>
      <c r="V106" s="21">
        <f>'Relocation Components'!V106*(1+$A106)^($B106-$B$6)</f>
        <v>112931817457.82907</v>
      </c>
      <c r="W106" s="21">
        <f>'Relocation Components'!W106*(1+$A106)^($B106-$B$6)</f>
        <v>35980602306.331581</v>
      </c>
      <c r="X106" s="21">
        <f>'Relocation Components'!X106*(1+$A106)^($B106-$B$6)</f>
        <v>0</v>
      </c>
      <c r="Y106" s="21">
        <f>'Relocation Components'!Y106*(1+$A106)^($B106-$B$6)</f>
        <v>121436783144.05516</v>
      </c>
      <c r="Z106" s="21">
        <f>'Relocation Components'!Z106*(1+$A106)^($B106-$B$6)</f>
        <v>35248906965.708038</v>
      </c>
      <c r="AA106" s="21">
        <f>'Relocation Components'!AA106*(1+$A106)^($B106-$B$6)</f>
        <v>0</v>
      </c>
      <c r="AB106" s="21">
        <f>'Relocation Components'!AB106*(1+$A106)^($B106-$B$6)</f>
        <v>295391770228.15961</v>
      </c>
      <c r="AC106" s="21">
        <f>'Relocation Components'!AC106*(1+$A106)^($B106-$B$6)</f>
        <v>60896720470.403244</v>
      </c>
      <c r="AD106" s="21">
        <f>'Relocation Components'!AD106*(1+$A106)^($B106-$B$6)</f>
        <v>0</v>
      </c>
      <c r="AE106" s="21">
        <f>'Relocation Components'!AE106*(1+$A106)^($B106-$B$6)</f>
        <v>837112909.27647412</v>
      </c>
      <c r="AF106" s="21">
        <f>'Relocation Components'!AF106*(1+$A106)^($B106-$B$6)</f>
        <v>288803953.70038354</v>
      </c>
      <c r="AG106" s="21">
        <f>'Relocation Components'!AG106*(1+$A106)^($B106-$B$6)</f>
        <v>0</v>
      </c>
      <c r="AH106" s="21">
        <f>'Relocation Components'!AH106*(1+$A106)^($B106-$B$6)</f>
        <v>874334954.55318403</v>
      </c>
      <c r="AI106" s="21">
        <f>'Relocation Components'!AI106*(1+$A106)^($B106-$B$6)</f>
        <v>313849224.72886282</v>
      </c>
      <c r="AJ106" s="21">
        <f>'Relocation Components'!AJ106*(1+$A106)^($B106-$B$6)</f>
        <v>0</v>
      </c>
      <c r="AK106" s="21">
        <f>'Relocation Components'!AK106*(1+$A106)^($B106-$B$6)</f>
        <v>198962166.73606011</v>
      </c>
      <c r="AL106" s="21">
        <f>'Relocation Components'!AL106*(1+$A106)^($B106-$B$6)</f>
        <v>56034242.87668632</v>
      </c>
      <c r="AM106" s="21">
        <f>'Relocation Components'!AM106*(1+$A106)^($B106-$B$6)</f>
        <v>0</v>
      </c>
      <c r="AN106" s="21">
        <f t="shared" si="28"/>
        <v>664455698024.35852</v>
      </c>
      <c r="AO106" s="21">
        <f>'Relocation Components'!AO106*(1+$A106)^($B106-$B$6)</f>
        <v>50819317856.023079</v>
      </c>
      <c r="AP106" s="21">
        <f>'Relocation Components'!AP106*(1+$A106)^($B106-$B$6)</f>
        <v>16191271037.849213</v>
      </c>
      <c r="AQ106" s="21">
        <f>'Relocation Components'!AQ106*(1+$A106)^($B106-$B$6)</f>
        <v>0</v>
      </c>
      <c r="AR106" s="21">
        <f>'Relocation Components'!AR106*(1+$A106)^($B106-$B$6)</f>
        <v>54646552414.824821</v>
      </c>
      <c r="AS106" s="21">
        <f>'Relocation Components'!AS106*(1+$A106)^($B106-$B$6)</f>
        <v>15862008134.568617</v>
      </c>
      <c r="AT106" s="21">
        <f>'Relocation Components'!AT106*(1+$A106)^($B106-$B$6)</f>
        <v>0</v>
      </c>
      <c r="AU106" s="21">
        <f>'Relocation Components'!AU106*(1+$A106)^($B106-$B$6)</f>
        <v>132926296602.67184</v>
      </c>
      <c r="AV106" s="21">
        <f>'Relocation Components'!AV106*(1+$A106)^($B106-$B$6)</f>
        <v>27403524211.681458</v>
      </c>
      <c r="AW106" s="21">
        <f>'Relocation Components'!AW106*(1+$A106)^($B106-$B$6)</f>
        <v>0</v>
      </c>
      <c r="AX106" s="21">
        <f>'Relocation Components'!AX106*(1+$A106)^($B106-$B$6)</f>
        <v>376700809.17441332</v>
      </c>
      <c r="AY106" s="21">
        <f>'Relocation Components'!AY106*(1+$A106)^($B106-$B$6)</f>
        <v>129961779.16517261</v>
      </c>
      <c r="AZ106" s="21">
        <f>'Relocation Components'!AZ106*(1+$A106)^($B106-$B$6)</f>
        <v>0</v>
      </c>
      <c r="BA106" s="21">
        <f>'Relocation Components'!BA106*(1+$A106)^($B106-$B$6)</f>
        <v>393450729.54893285</v>
      </c>
      <c r="BB106" s="21">
        <f>'Relocation Components'!BB106*(1+$A106)^($B106-$B$6)</f>
        <v>141232151.12798825</v>
      </c>
      <c r="BC106" s="21">
        <f>'Relocation Components'!BC106*(1+$A106)^($B106-$B$6)</f>
        <v>0</v>
      </c>
      <c r="BD106" s="21">
        <f>'Relocation Components'!BD106*(1+$A106)^($B106-$B$6)</f>
        <v>89532975.031227052</v>
      </c>
      <c r="BE106" s="21">
        <f>'Relocation Components'!BE106*(1+$A106)^($B106-$B$6)</f>
        <v>25215409.294508845</v>
      </c>
      <c r="BF106" s="21">
        <f>'Relocation Components'!BF106*(1+$A106)^($B106-$B$6)</f>
        <v>0</v>
      </c>
      <c r="BG106" s="21">
        <f t="shared" si="29"/>
        <v>299005064110.9613</v>
      </c>
      <c r="BI106" s="16">
        <f t="shared" si="30"/>
        <v>166152816205.62231</v>
      </c>
      <c r="BJ106" s="16">
        <f t="shared" si="31"/>
        <v>52547517628.378181</v>
      </c>
      <c r="BK106" s="16">
        <f t="shared" si="32"/>
        <v>78656719.959496871</v>
      </c>
      <c r="BL106" s="16">
        <f t="shared" si="33"/>
        <v>199496608152.31805</v>
      </c>
      <c r="BM106" s="16">
        <f t="shared" si="34"/>
        <v>51846001879.660744</v>
      </c>
      <c r="BN106" s="16">
        <f t="shared" si="35"/>
        <v>151210831.24809766</v>
      </c>
      <c r="BO106" s="16">
        <f t="shared" si="36"/>
        <v>432146083194.01801</v>
      </c>
      <c r="BP106" s="16">
        <f t="shared" si="37"/>
        <v>88565209830.906448</v>
      </c>
      <c r="BQ106" s="16">
        <f t="shared" si="38"/>
        <v>101134705.61870399</v>
      </c>
      <c r="BR106" s="16">
        <f t="shared" si="39"/>
        <v>3607395878.956562</v>
      </c>
      <c r="BS106" s="16">
        <f t="shared" si="40"/>
        <v>508029167.85260546</v>
      </c>
      <c r="BT106" s="16">
        <f t="shared" si="41"/>
        <v>32759516.947295163</v>
      </c>
      <c r="BU106" s="16">
        <f t="shared" si="42"/>
        <v>6631576645.9096937</v>
      </c>
      <c r="BV106" s="16">
        <f t="shared" si="43"/>
        <v>531836804.37910843</v>
      </c>
      <c r="BW106" s="16">
        <f t="shared" si="44"/>
        <v>31864818.925237715</v>
      </c>
      <c r="BX106" s="16">
        <f t="shared" si="45"/>
        <v>593744708.02999687</v>
      </c>
      <c r="BY106" s="16">
        <f t="shared" si="46"/>
        <v>118682865.13874483</v>
      </c>
      <c r="BZ106" s="16">
        <f t="shared" si="47"/>
        <v>20549018.285780698</v>
      </c>
    </row>
    <row r="107" spans="1:78">
      <c r="A107">
        <f t="shared" si="49"/>
        <v>0.02</v>
      </c>
      <c r="B107" s="18">
        <f t="shared" si="48"/>
        <v>2121</v>
      </c>
      <c r="C107" s="21">
        <f>'Relocation Components'!C107*(1+$D$2)^($B107-$B$6)</f>
        <v>2509449220.3821778</v>
      </c>
      <c r="D107" s="21">
        <f>'Relocation Components'!D107*(1+$D$2)^($B107-$B$6)</f>
        <v>392463526.45101464</v>
      </c>
      <c r="E107" s="21">
        <f>'Relocation Components'!E107*(1+$D$2)^($B107-$B$6)</f>
        <v>82179565.486003146</v>
      </c>
      <c r="F107" s="21">
        <f>'Relocation Components'!F107*(1+$D$2)^($B107-$B$6)</f>
        <v>24460653947.064903</v>
      </c>
      <c r="G107" s="21">
        <f>'Relocation Components'!G107*(1+$D$2)^($B107-$B$6)</f>
        <v>767997600.58913589</v>
      </c>
      <c r="H107" s="21">
        <f>'Relocation Components'!H107*(1+$D$2)^($B107-$B$6)</f>
        <v>157982743.60218701</v>
      </c>
      <c r="I107" s="21">
        <f>'Relocation Components'!I107*(1+$D$2)^($B107-$B$6)</f>
        <v>3999471581.0113344</v>
      </c>
      <c r="J107" s="21">
        <f>'Relocation Components'!J107*(1+$D$2)^($B107-$B$6)</f>
        <v>276831663.87340677</v>
      </c>
      <c r="K107" s="21">
        <f>'Relocation Components'!K107*(1+$D$2)^($B107-$B$6)</f>
        <v>105663718.53177096</v>
      </c>
      <c r="L107" s="21">
        <f>'Relocation Components'!L107*(1+$D$2)^($B107-$B$6)</f>
        <v>2500694962.1883039</v>
      </c>
      <c r="M107" s="21">
        <f>'Relocation Components'!M107*(1+$D$2)^($B107-$B$6)</f>
        <v>93261905.787670642</v>
      </c>
      <c r="N107" s="21">
        <f>'Relocation Components'!N107*(1+$D$2)^($B107-$B$6)</f>
        <v>34226579.783824921</v>
      </c>
      <c r="O107" s="21">
        <f>'Relocation Components'!O107*(1+$D$2)^($B107-$B$6)</f>
        <v>5602628168.4782934</v>
      </c>
      <c r="P107" s="21">
        <f>'Relocation Components'!P107*(1+$D$2)^($B107-$B$6)</f>
        <v>80190965.284381047</v>
      </c>
      <c r="Q107" s="21">
        <f>'Relocation Components'!Q107*(1+$D$2)^($B107-$B$6)</f>
        <v>33291561.027912676</v>
      </c>
      <c r="R107" s="21">
        <f>'Relocation Components'!R107*(1+$D$2)^($B107-$B$6)</f>
        <v>318876779.04229498</v>
      </c>
      <c r="S107" s="21">
        <f>'Relocation Components'!S107*(1+$D$2)^($B107-$B$6)</f>
        <v>39105501.068599992</v>
      </c>
      <c r="T107" s="21">
        <f>'Relocation Components'!T107*(1+$D$2)^($B107-$B$6)</f>
        <v>21469103.037543073</v>
      </c>
      <c r="U107" s="21">
        <f t="shared" si="27"/>
        <v>41476439092.690773</v>
      </c>
      <c r="V107" s="21">
        <f>'Relocation Components'!V107*(1+$A107)^($B107-$B$6)</f>
        <v>120190222293.54724</v>
      </c>
      <c r="W107" s="21">
        <f>'Relocation Components'!W107*(1+$A107)^($B107-$B$6)</f>
        <v>38288769562.178474</v>
      </c>
      <c r="X107" s="21">
        <f>'Relocation Components'!X107*(1+$A107)^($B107-$B$6)</f>
        <v>0</v>
      </c>
      <c r="Y107" s="21">
        <f>'Relocation Components'!Y107*(1+$A107)^($B107-$B$6)</f>
        <v>129151518261.83713</v>
      </c>
      <c r="Z107" s="21">
        <f>'Relocation Components'!Z107*(1+$A107)^($B107-$B$6)</f>
        <v>37489549816.236198</v>
      </c>
      <c r="AA107" s="21">
        <f>'Relocation Components'!AA107*(1+$A107)^($B107-$B$6)</f>
        <v>0</v>
      </c>
      <c r="AB107" s="21">
        <f>'Relocation Components'!AB107*(1+$A107)^($B107-$B$6)</f>
        <v>314339659737.53204</v>
      </c>
      <c r="AC107" s="21">
        <f>'Relocation Components'!AC107*(1+$A107)^($B107-$B$6)</f>
        <v>64802665665.353096</v>
      </c>
      <c r="AD107" s="21">
        <f>'Relocation Components'!AD107*(1+$A107)^($B107-$B$6)</f>
        <v>0</v>
      </c>
      <c r="AE107" s="21">
        <f>'Relocation Components'!AE107*(1+$A107)^($B107-$B$6)</f>
        <v>853522815.14242613</v>
      </c>
      <c r="AF107" s="21">
        <f>'Relocation Components'!AF107*(1+$A107)^($B107-$B$6)</f>
        <v>294477786.92232078</v>
      </c>
      <c r="AG107" s="21">
        <f>'Relocation Components'!AG107*(1+$A107)^($B107-$B$6)</f>
        <v>0</v>
      </c>
      <c r="AH107" s="21">
        <f>'Relocation Components'!AH107*(1+$A107)^($B107-$B$6)</f>
        <v>891509144.54871011</v>
      </c>
      <c r="AI107" s="21">
        <f>'Relocation Components'!AI107*(1+$A107)^($B107-$B$6)</f>
        <v>320085061.23040622</v>
      </c>
      <c r="AJ107" s="21">
        <f>'Relocation Components'!AJ107*(1+$A107)^($B107-$B$6)</f>
        <v>0</v>
      </c>
      <c r="AK107" s="21">
        <f>'Relocation Components'!AK107*(1+$A107)^($B107-$B$6)</f>
        <v>203923239.36093229</v>
      </c>
      <c r="AL107" s="21">
        <f>'Relocation Components'!AL107*(1+$A107)^($B107-$B$6)</f>
        <v>57433150.285653353</v>
      </c>
      <c r="AM107" s="21">
        <f>'Relocation Components'!AM107*(1+$A107)^($B107-$B$6)</f>
        <v>0</v>
      </c>
      <c r="AN107" s="21">
        <f t="shared" si="28"/>
        <v>706883336534.17468</v>
      </c>
      <c r="AO107" s="21">
        <f>'Relocation Components'!AO107*(1+$A107)^($B107-$B$6)</f>
        <v>54085600032.09626</v>
      </c>
      <c r="AP107" s="21">
        <f>'Relocation Components'!AP107*(1+$A107)^($B107-$B$6)</f>
        <v>17229946302.980312</v>
      </c>
      <c r="AQ107" s="21">
        <f>'Relocation Components'!AQ107*(1+$A107)^($B107-$B$6)</f>
        <v>0</v>
      </c>
      <c r="AR107" s="21">
        <f>'Relocation Components'!AR107*(1+$A107)^($B107-$B$6)</f>
        <v>58118183217.826706</v>
      </c>
      <c r="AS107" s="21">
        <f>'Relocation Components'!AS107*(1+$A107)^($B107-$B$6)</f>
        <v>16870297417.30629</v>
      </c>
      <c r="AT107" s="21">
        <f>'Relocation Components'!AT107*(1+$A107)^($B107-$B$6)</f>
        <v>0</v>
      </c>
      <c r="AU107" s="21">
        <f>'Relocation Components'!AU107*(1+$A107)^($B107-$B$6)</f>
        <v>141452846881.8894</v>
      </c>
      <c r="AV107" s="21">
        <f>'Relocation Components'!AV107*(1+$A107)^($B107-$B$6)</f>
        <v>29161199549.408894</v>
      </c>
      <c r="AW107" s="21">
        <f>'Relocation Components'!AW107*(1+$A107)^($B107-$B$6)</f>
        <v>0</v>
      </c>
      <c r="AX107" s="21">
        <f>'Relocation Components'!AX107*(1+$A107)^($B107-$B$6)</f>
        <v>384085266.81409174</v>
      </c>
      <c r="AY107" s="21">
        <f>'Relocation Components'!AY107*(1+$A107)^($B107-$B$6)</f>
        <v>132515004.11504437</v>
      </c>
      <c r="AZ107" s="21">
        <f>'Relocation Components'!AZ107*(1+$A107)^($B107-$B$6)</f>
        <v>0</v>
      </c>
      <c r="BA107" s="21">
        <f>'Relocation Components'!BA107*(1+$A107)^($B107-$B$6)</f>
        <v>401179115.04691952</v>
      </c>
      <c r="BB107" s="21">
        <f>'Relocation Components'!BB107*(1+$A107)^($B107-$B$6)</f>
        <v>144038277.55368277</v>
      </c>
      <c r="BC107" s="21">
        <f>'Relocation Components'!BC107*(1+$A107)^($B107-$B$6)</f>
        <v>0</v>
      </c>
      <c r="BD107" s="21">
        <f>'Relocation Components'!BD107*(1+$A107)^($B107-$B$6)</f>
        <v>91765457.71241954</v>
      </c>
      <c r="BE107" s="21">
        <f>'Relocation Components'!BE107*(1+$A107)^($B107-$B$6)</f>
        <v>25844917.62854401</v>
      </c>
      <c r="BF107" s="21">
        <f>'Relocation Components'!BF107*(1+$A107)^($B107-$B$6)</f>
        <v>0</v>
      </c>
      <c r="BG107" s="21">
        <f t="shared" si="29"/>
        <v>318097501440.3786</v>
      </c>
      <c r="BI107" s="16">
        <f t="shared" si="30"/>
        <v>176785271546.02567</v>
      </c>
      <c r="BJ107" s="16">
        <f t="shared" si="31"/>
        <v>55911179391.609795</v>
      </c>
      <c r="BK107" s="16">
        <f t="shared" si="32"/>
        <v>82179565.486003146</v>
      </c>
      <c r="BL107" s="16">
        <f t="shared" si="33"/>
        <v>211730355426.72873</v>
      </c>
      <c r="BM107" s="16">
        <f t="shared" si="34"/>
        <v>55127844834.131622</v>
      </c>
      <c r="BN107" s="16">
        <f t="shared" si="35"/>
        <v>157982743.60218701</v>
      </c>
      <c r="BO107" s="16">
        <f t="shared" si="36"/>
        <v>459791978200.4328</v>
      </c>
      <c r="BP107" s="16">
        <f t="shared" si="37"/>
        <v>94240696878.635406</v>
      </c>
      <c r="BQ107" s="16">
        <f t="shared" si="38"/>
        <v>105663718.53177096</v>
      </c>
      <c r="BR107" s="16">
        <f t="shared" si="39"/>
        <v>3738303044.1448221</v>
      </c>
      <c r="BS107" s="16">
        <f t="shared" si="40"/>
        <v>520254696.82503581</v>
      </c>
      <c r="BT107" s="16">
        <f t="shared" si="41"/>
        <v>34226579.783824921</v>
      </c>
      <c r="BU107" s="16">
        <f t="shared" si="42"/>
        <v>6895316428.0739231</v>
      </c>
      <c r="BV107" s="16">
        <f t="shared" si="43"/>
        <v>544314304.06847</v>
      </c>
      <c r="BW107" s="16">
        <f t="shared" si="44"/>
        <v>33291561.027912676</v>
      </c>
      <c r="BX107" s="16">
        <f t="shared" si="45"/>
        <v>614565476.11564684</v>
      </c>
      <c r="BY107" s="16">
        <f t="shared" si="46"/>
        <v>122383568.98279735</v>
      </c>
      <c r="BZ107" s="16">
        <f t="shared" si="47"/>
        <v>21469103.037543073</v>
      </c>
    </row>
    <row r="108" spans="1:78">
      <c r="A108">
        <f t="shared" si="49"/>
        <v>0.02</v>
      </c>
      <c r="B108" s="18">
        <f t="shared" si="48"/>
        <v>2122</v>
      </c>
      <c r="C108" s="21">
        <f>'Relocation Components'!C108*(1+$D$2)^($B108-$B$6)</f>
        <v>2621990179.6259437</v>
      </c>
      <c r="D108" s="21">
        <f>'Relocation Components'!D108*(1+$D$2)^($B108-$B$6)</f>
        <v>410025582.21951282</v>
      </c>
      <c r="E108" s="21">
        <f>'Relocation Components'!E108*(1+$D$2)^($B108-$B$6)</f>
        <v>85858053.765261292</v>
      </c>
      <c r="F108" s="21">
        <f>'Relocation Components'!F108*(1+$D$2)^($B108-$B$6)</f>
        <v>25554240254.570793</v>
      </c>
      <c r="G108" s="21">
        <f>'Relocation Components'!G108*(1+$D$2)^($B108-$B$6)</f>
        <v>802361786.96622705</v>
      </c>
      <c r="H108" s="21">
        <f>'Relocation Components'!H108*(1+$D$2)^($B108-$B$6)</f>
        <v>165053820.113565</v>
      </c>
      <c r="I108" s="21">
        <f>'Relocation Components'!I108*(1+$D$2)^($B108-$B$6)</f>
        <v>4178502279.7106037</v>
      </c>
      <c r="J108" s="21">
        <f>'Relocation Components'!J108*(1+$D$2)^($B108-$B$6)</f>
        <v>289222417.55818361</v>
      </c>
      <c r="K108" s="21">
        <f>'Relocation Components'!K108*(1+$D$2)^($B108-$B$6)</f>
        <v>110392795.97209784</v>
      </c>
      <c r="L108" s="21">
        <f>'Relocation Components'!L108*(1+$D$2)^($B108-$B$6)</f>
        <v>2612535088.6379318</v>
      </c>
      <c r="M108" s="21">
        <f>'Relocation Components'!M108*(1+$D$2)^($B108-$B$6)</f>
        <v>97437065.080886379</v>
      </c>
      <c r="N108" s="21">
        <f>'Relocation Components'!N108*(1+$D$2)^($B108-$B$6)</f>
        <v>35758450.111639395</v>
      </c>
      <c r="O108" s="21">
        <f>'Relocation Components'!O108*(1+$D$2)^($B108-$B$6)</f>
        <v>5851939618.411561</v>
      </c>
      <c r="P108" s="21">
        <f>'Relocation Components'!P108*(1+$D$2)^($B108-$B$6)</f>
        <v>83778167.151411474</v>
      </c>
      <c r="Q108" s="21">
        <f>'Relocation Components'!Q108*(1+$D$2)^($B108-$B$6)</f>
        <v>34781315.293542035</v>
      </c>
      <c r="R108" s="21">
        <f>'Relocation Components'!R108*(1+$D$2)^($B108-$B$6)</f>
        <v>333103589.18418193</v>
      </c>
      <c r="S108" s="21">
        <f>'Relocation Components'!S108*(1+$D$2)^($B108-$B$6)</f>
        <v>40851434.947336458</v>
      </c>
      <c r="T108" s="21">
        <f>'Relocation Components'!T108*(1+$D$2)^($B108-$B$6)</f>
        <v>22429823.718767226</v>
      </c>
      <c r="U108" s="21">
        <f t="shared" si="27"/>
        <v>43330261723.039444</v>
      </c>
      <c r="V108" s="21">
        <f>'Relocation Components'!V108*(1+$A108)^($B108-$B$6)</f>
        <v>127920539248.64304</v>
      </c>
      <c r="W108" s="21">
        <f>'Relocation Components'!W108*(1+$A108)^($B108-$B$6)</f>
        <v>40746679026.254341</v>
      </c>
      <c r="X108" s="21">
        <f>'Relocation Components'!X108*(1+$A108)^($B108-$B$6)</f>
        <v>0</v>
      </c>
      <c r="Y108" s="21">
        <f>'Relocation Components'!Y108*(1+$A108)^($B108-$B$6)</f>
        <v>137365277572.77887</v>
      </c>
      <c r="Z108" s="21">
        <f>'Relocation Components'!Z108*(1+$A108)^($B108-$B$6)</f>
        <v>39875224496.841843</v>
      </c>
      <c r="AA108" s="21">
        <f>'Relocation Components'!AA108*(1+$A108)^($B108-$B$6)</f>
        <v>0</v>
      </c>
      <c r="AB108" s="21">
        <f>'Relocation Components'!AB108*(1+$A108)^($B108-$B$6)</f>
        <v>334517031245.74463</v>
      </c>
      <c r="AC108" s="21">
        <f>'Relocation Components'!AC108*(1+$A108)^($B108-$B$6)</f>
        <v>68962037896.835571</v>
      </c>
      <c r="AD108" s="21">
        <f>'Relocation Components'!AD108*(1+$A108)^($B108-$B$6)</f>
        <v>0</v>
      </c>
      <c r="AE108" s="21">
        <f>'Relocation Components'!AE108*(1+$A108)^($B108-$B$6)</f>
        <v>870213913.66736495</v>
      </c>
      <c r="AF108" s="21">
        <f>'Relocation Components'!AF108*(1+$A108)^($B108-$B$6)</f>
        <v>300249245.06651771</v>
      </c>
      <c r="AG108" s="21">
        <f>'Relocation Components'!AG108*(1+$A108)^($B108-$B$6)</f>
        <v>0</v>
      </c>
      <c r="AH108" s="21">
        <f>'Relocation Components'!AH108*(1+$A108)^($B108-$B$6)</f>
        <v>908974232.81424534</v>
      </c>
      <c r="AI108" s="21">
        <f>'Relocation Components'!AI108*(1+$A108)^($B108-$B$6)</f>
        <v>326428863.72624803</v>
      </c>
      <c r="AJ108" s="21">
        <f>'Relocation Components'!AJ108*(1+$A108)^($B108-$B$6)</f>
        <v>0</v>
      </c>
      <c r="AK108" s="21">
        <f>'Relocation Components'!AK108*(1+$A108)^($B108-$B$6)</f>
        <v>209002783.28085411</v>
      </c>
      <c r="AL108" s="21">
        <f>'Relocation Components'!AL108*(1+$A108)^($B108-$B$6)</f>
        <v>58865526.177659117</v>
      </c>
      <c r="AM108" s="21">
        <f>'Relocation Components'!AM108*(1+$A108)^($B108-$B$6)</f>
        <v>0</v>
      </c>
      <c r="AN108" s="21">
        <f t="shared" si="28"/>
        <v>752060524051.83105</v>
      </c>
      <c r="AO108" s="21">
        <f>'Relocation Components'!AO108*(1+$A108)^($B108-$B$6)</f>
        <v>57564242661.889359</v>
      </c>
      <c r="AP108" s="21">
        <f>'Relocation Components'!AP108*(1+$A108)^($B108-$B$6)</f>
        <v>18336005561.814453</v>
      </c>
      <c r="AQ108" s="21">
        <f>'Relocation Components'!AQ108*(1+$A108)^($B108-$B$6)</f>
        <v>0</v>
      </c>
      <c r="AR108" s="21">
        <f>'Relocation Components'!AR108*(1+$A108)^($B108-$B$6)</f>
        <v>61814374907.750496</v>
      </c>
      <c r="AS108" s="21">
        <f>'Relocation Components'!AS108*(1+$A108)^($B108-$B$6)</f>
        <v>17943851023.578831</v>
      </c>
      <c r="AT108" s="21">
        <f>'Relocation Components'!AT108*(1+$A108)^($B108-$B$6)</f>
        <v>0</v>
      </c>
      <c r="AU108" s="21">
        <f>'Relocation Components'!AU108*(1+$A108)^($B108-$B$6)</f>
        <v>150532664060.58508</v>
      </c>
      <c r="AV108" s="21">
        <f>'Relocation Components'!AV108*(1+$A108)^($B108-$B$6)</f>
        <v>31032917053.576008</v>
      </c>
      <c r="AW108" s="21">
        <f>'Relocation Components'!AW108*(1+$A108)^($B108-$B$6)</f>
        <v>0</v>
      </c>
      <c r="AX108" s="21">
        <f>'Relocation Components'!AX108*(1+$A108)^($B108-$B$6)</f>
        <v>391596261.15031421</v>
      </c>
      <c r="AY108" s="21">
        <f>'Relocation Components'!AY108*(1+$A108)^($B108-$B$6)</f>
        <v>135112160.27993298</v>
      </c>
      <c r="AZ108" s="21">
        <f>'Relocation Components'!AZ108*(1+$A108)^($B108-$B$6)</f>
        <v>0</v>
      </c>
      <c r="BA108" s="21">
        <f>'Relocation Components'!BA108*(1+$A108)^($B108-$B$6)</f>
        <v>409038404.76641035</v>
      </c>
      <c r="BB108" s="21">
        <f>'Relocation Components'!BB108*(1+$A108)^($B108-$B$6)</f>
        <v>146892988.67681161</v>
      </c>
      <c r="BC108" s="21">
        <f>'Relocation Components'!BC108*(1+$A108)^($B108-$B$6)</f>
        <v>0</v>
      </c>
      <c r="BD108" s="21">
        <f>'Relocation Components'!BD108*(1+$A108)^($B108-$B$6)</f>
        <v>94051252.476384342</v>
      </c>
      <c r="BE108" s="21">
        <f>'Relocation Components'!BE108*(1+$A108)^($B108-$B$6)</f>
        <v>26489486.779946607</v>
      </c>
      <c r="BF108" s="21">
        <f>'Relocation Components'!BF108*(1+$A108)^($B108-$B$6)</f>
        <v>0</v>
      </c>
      <c r="BG108" s="21">
        <f t="shared" si="29"/>
        <v>338427235823.32404</v>
      </c>
      <c r="BI108" s="16">
        <f t="shared" si="30"/>
        <v>188106772090.15836</v>
      </c>
      <c r="BJ108" s="16">
        <f t="shared" si="31"/>
        <v>59492710170.288307</v>
      </c>
      <c r="BK108" s="16">
        <f t="shared" si="32"/>
        <v>85858053.765261292</v>
      </c>
      <c r="BL108" s="16">
        <f t="shared" si="33"/>
        <v>224733892735.10016</v>
      </c>
      <c r="BM108" s="16">
        <f t="shared" si="34"/>
        <v>58621437307.386894</v>
      </c>
      <c r="BN108" s="16">
        <f t="shared" si="35"/>
        <v>165053820.113565</v>
      </c>
      <c r="BO108" s="16">
        <f t="shared" si="36"/>
        <v>489228197586.04034</v>
      </c>
      <c r="BP108" s="16">
        <f t="shared" si="37"/>
        <v>100284177367.96976</v>
      </c>
      <c r="BQ108" s="16">
        <f t="shared" si="38"/>
        <v>110392795.97209784</v>
      </c>
      <c r="BR108" s="16">
        <f t="shared" si="39"/>
        <v>3874345263.4556112</v>
      </c>
      <c r="BS108" s="16">
        <f t="shared" si="40"/>
        <v>532798470.42733705</v>
      </c>
      <c r="BT108" s="16">
        <f t="shared" si="41"/>
        <v>35758450.111639395</v>
      </c>
      <c r="BU108" s="16">
        <f t="shared" si="42"/>
        <v>7169952255.9922161</v>
      </c>
      <c r="BV108" s="16">
        <f t="shared" si="43"/>
        <v>557100019.55447102</v>
      </c>
      <c r="BW108" s="16">
        <f t="shared" si="44"/>
        <v>34781315.293542035</v>
      </c>
      <c r="BX108" s="16">
        <f t="shared" si="45"/>
        <v>636157624.94142032</v>
      </c>
      <c r="BY108" s="16">
        <f t="shared" si="46"/>
        <v>126206447.90494218</v>
      </c>
      <c r="BZ108" s="16">
        <f t="shared" si="47"/>
        <v>22429823.718767226</v>
      </c>
    </row>
    <row r="109" spans="1:78">
      <c r="A109">
        <f t="shared" si="49"/>
        <v>0.02</v>
      </c>
      <c r="B109" s="18">
        <f t="shared" si="48"/>
        <v>2123</v>
      </c>
      <c r="C109" s="21">
        <f>'Relocation Components'!C109*(1+$D$2)^($B109-$B$6)</f>
        <v>2739511611.7431312</v>
      </c>
      <c r="D109" s="21">
        <f>'Relocation Components'!D109*(1+$D$2)^($B109-$B$6)</f>
        <v>428362684.74873346</v>
      </c>
      <c r="E109" s="21">
        <f>'Relocation Components'!E109*(1+$D$2)^($B109-$B$6)</f>
        <v>89698941.958730265</v>
      </c>
      <c r="F109" s="21">
        <f>'Relocation Components'!F109*(1+$D$2)^($B109-$B$6)</f>
        <v>26696033557.959621</v>
      </c>
      <c r="G109" s="21">
        <f>'Relocation Components'!G109*(1+$D$2)^($B109-$B$6)</f>
        <v>838242397.97955477</v>
      </c>
      <c r="H109" s="21">
        <f>'Relocation Components'!H109*(1+$D$2)^($B109-$B$6)</f>
        <v>172437047.41707537</v>
      </c>
      <c r="I109" s="21">
        <f>'Relocation Components'!I109*(1+$D$2)^($B109-$B$6)</f>
        <v>4365437369.3272734</v>
      </c>
      <c r="J109" s="21">
        <f>'Relocation Components'!J109*(1+$D$2)^($B109-$B$6)</f>
        <v>302160167.45175475</v>
      </c>
      <c r="K109" s="21">
        <f>'Relocation Components'!K109*(1+$D$2)^($B109-$B$6)</f>
        <v>115330621.86012802</v>
      </c>
      <c r="L109" s="21">
        <f>'Relocation Components'!L109*(1+$D$2)^($B109-$B$6)</f>
        <v>2729307490.3270521</v>
      </c>
      <c r="M109" s="21">
        <f>'Relocation Components'!M109*(1+$D$2)^($B109-$B$6)</f>
        <v>101796585.53895456</v>
      </c>
      <c r="N109" s="21">
        <f>'Relocation Components'!N109*(1+$D$2)^($B109-$B$6)</f>
        <v>37357941.022775777</v>
      </c>
      <c r="O109" s="21">
        <f>'Relocation Components'!O109*(1+$D$2)^($B109-$B$6)</f>
        <v>6112175642.9169617</v>
      </c>
      <c r="P109" s="21">
        <f>'Relocation Components'!P109*(1+$D$2)^($B109-$B$6)</f>
        <v>87523611.791934028</v>
      </c>
      <c r="Q109" s="21">
        <f>'Relocation Components'!Q109*(1+$D$2)^($B109-$B$6)</f>
        <v>36336816.083164558</v>
      </c>
      <c r="R109" s="21">
        <f>'Relocation Components'!R109*(1+$D$2)^($B109-$B$6)</f>
        <v>347955888.39265198</v>
      </c>
      <c r="S109" s="21">
        <f>'Relocation Components'!S109*(1+$D$2)^($B109-$B$6)</f>
        <v>42674198.461275086</v>
      </c>
      <c r="T109" s="21">
        <f>'Relocation Components'!T109*(1+$D$2)^($B109-$B$6)</f>
        <v>23432943.710519943</v>
      </c>
      <c r="U109" s="21">
        <f t="shared" si="27"/>
        <v>45265775518.691284</v>
      </c>
      <c r="V109" s="21">
        <f>'Relocation Components'!V109*(1+$A109)^($B109-$B$6)</f>
        <v>136153355003.27077</v>
      </c>
      <c r="W109" s="21">
        <f>'Relocation Components'!W109*(1+$A109)^($B109-$B$6)</f>
        <v>43364011049.636436</v>
      </c>
      <c r="X109" s="21">
        <f>'Relocation Components'!X109*(1+$A109)^($B109-$B$6)</f>
        <v>0</v>
      </c>
      <c r="Y109" s="21">
        <f>'Relocation Components'!Y109*(1+$A109)^($B109-$B$6)</f>
        <v>146110282235.52563</v>
      </c>
      <c r="Z109" s="21">
        <f>'Relocation Components'!Z109*(1+$A109)^($B109-$B$6)</f>
        <v>42415302956.242905</v>
      </c>
      <c r="AA109" s="21">
        <f>'Relocation Components'!AA109*(1+$A109)^($B109-$B$6)</f>
        <v>0</v>
      </c>
      <c r="AB109" s="21">
        <f>'Relocation Components'!AB109*(1+$A109)^($B109-$B$6)</f>
        <v>356003396117.59412</v>
      </c>
      <c r="AC109" s="21">
        <f>'Relocation Components'!AC109*(1+$A109)^($B109-$B$6)</f>
        <v>73391224892.418091</v>
      </c>
      <c r="AD109" s="21">
        <f>'Relocation Components'!AD109*(1+$A109)^($B109-$B$6)</f>
        <v>0</v>
      </c>
      <c r="AE109" s="21">
        <f>'Relocation Components'!AE109*(1+$A109)^($B109-$B$6)</f>
        <v>887190081.42706466</v>
      </c>
      <c r="AF109" s="21">
        <f>'Relocation Components'!AF109*(1+$A109)^($B109-$B$6)</f>
        <v>306119687.46007323</v>
      </c>
      <c r="AG109" s="21">
        <f>'Relocation Components'!AG109*(1+$A109)^($B109-$B$6)</f>
        <v>0</v>
      </c>
      <c r="AH109" s="21">
        <f>'Relocation Components'!AH109*(1+$A109)^($B109-$B$6)</f>
        <v>926734058.89763165</v>
      </c>
      <c r="AI109" s="21">
        <f>'Relocation Components'!AI109*(1+$A109)^($B109-$B$6)</f>
        <v>332882137.96604204</v>
      </c>
      <c r="AJ109" s="21">
        <f>'Relocation Components'!AJ109*(1+$A109)^($B109-$B$6)</f>
        <v>0</v>
      </c>
      <c r="AK109" s="21">
        <f>'Relocation Components'!AK109*(1+$A109)^($B109-$B$6)</f>
        <v>214203218.41452673</v>
      </c>
      <c r="AL109" s="21">
        <f>'Relocation Components'!AL109*(1+$A109)^($B109-$B$6)</f>
        <v>60332056.751366176</v>
      </c>
      <c r="AM109" s="21">
        <f>'Relocation Components'!AM109*(1+$A109)^($B109-$B$6)</f>
        <v>0</v>
      </c>
      <c r="AN109" s="21">
        <f t="shared" si="28"/>
        <v>800165033495.60474</v>
      </c>
      <c r="AO109" s="21">
        <f>'Relocation Components'!AO109*(1+$A109)^($B109-$B$6)</f>
        <v>61269009751.47184</v>
      </c>
      <c r="AP109" s="21">
        <f>'Relocation Components'!AP109*(1+$A109)^($B109-$B$6)</f>
        <v>19513804972.336395</v>
      </c>
      <c r="AQ109" s="21">
        <f>'Relocation Components'!AQ109*(1+$A109)^($B109-$B$6)</f>
        <v>0</v>
      </c>
      <c r="AR109" s="21">
        <f>'Relocation Components'!AR109*(1+$A109)^($B109-$B$6)</f>
        <v>65749627005.986534</v>
      </c>
      <c r="AS109" s="21">
        <f>'Relocation Components'!AS109*(1+$A109)^($B109-$B$6)</f>
        <v>19086886330.309307</v>
      </c>
      <c r="AT109" s="21">
        <f>'Relocation Components'!AT109*(1+$A109)^($B109-$B$6)</f>
        <v>0</v>
      </c>
      <c r="AU109" s="21">
        <f>'Relocation Components'!AU109*(1+$A109)^($B109-$B$6)</f>
        <v>160201528252.91736</v>
      </c>
      <c r="AV109" s="21">
        <f>'Relocation Components'!AV109*(1+$A109)^($B109-$B$6)</f>
        <v>33026051201.588142</v>
      </c>
      <c r="AW109" s="21">
        <f>'Relocation Components'!AW109*(1+$A109)^($B109-$B$6)</f>
        <v>0</v>
      </c>
      <c r="AX109" s="21">
        <f>'Relocation Components'!AX109*(1+$A109)^($B109-$B$6)</f>
        <v>399235536.64217907</v>
      </c>
      <c r="AY109" s="21">
        <f>'Relocation Components'!AY109*(1+$A109)^($B109-$B$6)</f>
        <v>137753859.35703298</v>
      </c>
      <c r="AZ109" s="21">
        <f>'Relocation Components'!AZ109*(1+$A109)^($B109-$B$6)</f>
        <v>0</v>
      </c>
      <c r="BA109" s="21">
        <f>'Relocation Components'!BA109*(1+$A109)^($B109-$B$6)</f>
        <v>417030326.50393426</v>
      </c>
      <c r="BB109" s="21">
        <f>'Relocation Components'!BB109*(1+$A109)^($B109-$B$6)</f>
        <v>149796962.08471891</v>
      </c>
      <c r="BC109" s="21">
        <f>'Relocation Components'!BC109*(1+$A109)^($B109-$B$6)</f>
        <v>0</v>
      </c>
      <c r="BD109" s="21">
        <f>'Relocation Components'!BD109*(1+$A109)^($B109-$B$6)</f>
        <v>96391448.286537036</v>
      </c>
      <c r="BE109" s="21">
        <f>'Relocation Components'!BE109*(1+$A109)^($B109-$B$6)</f>
        <v>27149425.538114779</v>
      </c>
      <c r="BF109" s="21">
        <f>'Relocation Components'!BF109*(1+$A109)^($B109-$B$6)</f>
        <v>0</v>
      </c>
      <c r="BG109" s="21">
        <f t="shared" si="29"/>
        <v>360074265073.02203</v>
      </c>
      <c r="BI109" s="16">
        <f t="shared" si="30"/>
        <v>200161876366.48575</v>
      </c>
      <c r="BJ109" s="16">
        <f t="shared" si="31"/>
        <v>63306178706.721565</v>
      </c>
      <c r="BK109" s="16">
        <f t="shared" si="32"/>
        <v>89698941.958730265</v>
      </c>
      <c r="BL109" s="16">
        <f t="shared" si="33"/>
        <v>238555942799.4718</v>
      </c>
      <c r="BM109" s="16">
        <f t="shared" si="34"/>
        <v>62340431684.531769</v>
      </c>
      <c r="BN109" s="16">
        <f t="shared" si="35"/>
        <v>172437047.41707537</v>
      </c>
      <c r="BO109" s="16">
        <f t="shared" si="36"/>
        <v>520570361739.83875</v>
      </c>
      <c r="BP109" s="16">
        <f t="shared" si="37"/>
        <v>106719436261.45798</v>
      </c>
      <c r="BQ109" s="16">
        <f t="shared" si="38"/>
        <v>115330621.86012802</v>
      </c>
      <c r="BR109" s="16">
        <f t="shared" si="39"/>
        <v>4015733108.3962955</v>
      </c>
      <c r="BS109" s="16">
        <f t="shared" si="40"/>
        <v>545670132.35606074</v>
      </c>
      <c r="BT109" s="16">
        <f t="shared" si="41"/>
        <v>37357941.022775777</v>
      </c>
      <c r="BU109" s="16">
        <f t="shared" si="42"/>
        <v>7455940028.3185272</v>
      </c>
      <c r="BV109" s="16">
        <f t="shared" si="43"/>
        <v>570202711.842695</v>
      </c>
      <c r="BW109" s="16">
        <f t="shared" si="44"/>
        <v>36336816.083164558</v>
      </c>
      <c r="BX109" s="16">
        <f t="shared" si="45"/>
        <v>658550555.09371567</v>
      </c>
      <c r="BY109" s="16">
        <f t="shared" si="46"/>
        <v>130155680.75075604</v>
      </c>
      <c r="BZ109" s="16">
        <f t="shared" si="47"/>
        <v>23432943.710519943</v>
      </c>
    </row>
    <row r="110" spans="1:78">
      <c r="A110">
        <f t="shared" si="49"/>
        <v>0.02</v>
      </c>
      <c r="B110" s="18">
        <f t="shared" si="48"/>
        <v>2124</v>
      </c>
      <c r="C110" s="21">
        <f>'Relocation Components'!C110*(1+$D$2)^($B110-$B$6)</f>
        <v>2862230211.622972</v>
      </c>
      <c r="D110" s="21">
        <f>'Relocation Components'!D110*(1+$D$2)^($B110-$B$6)</f>
        <v>447508433.57532716</v>
      </c>
      <c r="E110" s="21">
        <f>'Relocation Components'!E110*(1+$D$2)^($B110-$B$6)</f>
        <v>93709273.837132961</v>
      </c>
      <c r="F110" s="21">
        <f>'Relocation Components'!F110*(1+$D$2)^($B110-$B$6)</f>
        <v>27888120591.050892</v>
      </c>
      <c r="G110" s="21">
        <f>'Relocation Components'!G110*(1+$D$2)^($B110-$B$6)</f>
        <v>875705165.62679946</v>
      </c>
      <c r="H110" s="21">
        <f>'Relocation Components'!H110*(1+$D$2)^($B110-$B$6)</f>
        <v>180145962.9006528</v>
      </c>
      <c r="I110" s="21">
        <f>'Relocation Components'!I110*(1+$D$2)^($B110-$B$6)</f>
        <v>4560619712.2063313</v>
      </c>
      <c r="J110" s="21">
        <f>'Relocation Components'!J110*(1+$D$2)^($B110-$B$6)</f>
        <v>315668636.2907874</v>
      </c>
      <c r="K110" s="21">
        <f>'Relocation Components'!K110*(1+$D$2)^($B110-$B$6)</f>
        <v>120486248.34703092</v>
      </c>
      <c r="L110" s="21">
        <f>'Relocation Components'!L110*(1+$D$2)^($B110-$B$6)</f>
        <v>2851225794.4634891</v>
      </c>
      <c r="M110" s="21">
        <f>'Relocation Components'!M110*(1+$D$2)^($B110-$B$6)</f>
        <v>106348465.38012731</v>
      </c>
      <c r="N110" s="21">
        <f>'Relocation Components'!N110*(1+$D$2)^($B110-$B$6)</f>
        <v>39027984.899746679</v>
      </c>
      <c r="O110" s="21">
        <f>'Relocation Components'!O110*(1+$D$2)^($B110-$B$6)</f>
        <v>6383805420.8268719</v>
      </c>
      <c r="P110" s="21">
        <f>'Relocation Components'!P110*(1+$D$2)^($B110-$B$6)</f>
        <v>91434155.478630289</v>
      </c>
      <c r="Q110" s="21">
        <f>'Relocation Components'!Q110*(1+$D$2)^($B110-$B$6)</f>
        <v>37960913.663515463</v>
      </c>
      <c r="R110" s="21">
        <f>'Relocation Components'!R110*(1+$D$2)^($B110-$B$6)</f>
        <v>363460658.54900843</v>
      </c>
      <c r="S110" s="21">
        <f>'Relocation Components'!S110*(1+$D$2)^($B110-$B$6)</f>
        <v>44577109.739239223</v>
      </c>
      <c r="T110" s="21">
        <f>'Relocation Components'!T110*(1+$D$2)^($B110-$B$6)</f>
        <v>24480301.142151009</v>
      </c>
      <c r="U110" s="21">
        <f t="shared" si="27"/>
        <v>47286515039.600708</v>
      </c>
      <c r="V110" s="21">
        <f>'Relocation Components'!V110*(1+$A110)^($B110-$B$6)</f>
        <v>144921223945.34286</v>
      </c>
      <c r="W110" s="21">
        <f>'Relocation Components'!W110*(1+$A110)^($B110-$B$6)</f>
        <v>46151066788.976135</v>
      </c>
      <c r="X110" s="21">
        <f>'Relocation Components'!X110*(1+$A110)^($B110-$B$6)</f>
        <v>0</v>
      </c>
      <c r="Y110" s="21">
        <f>'Relocation Components'!Y110*(1+$A110)^($B110-$B$6)</f>
        <v>155420812656.74979</v>
      </c>
      <c r="Z110" s="21">
        <f>'Relocation Components'!Z110*(1+$A110)^($B110-$B$6)</f>
        <v>45119756690.5989</v>
      </c>
      <c r="AA110" s="21">
        <f>'Relocation Components'!AA110*(1+$A110)^($B110-$B$6)</f>
        <v>0</v>
      </c>
      <c r="AB110" s="21">
        <f>'Relocation Components'!AB110*(1+$A110)^($B110-$B$6)</f>
        <v>378883362825.16956</v>
      </c>
      <c r="AC110" s="21">
        <f>'Relocation Components'!AC110*(1+$A110)^($B110-$B$6)</f>
        <v>78107664799.795242</v>
      </c>
      <c r="AD110" s="21">
        <f>'Relocation Components'!AD110*(1+$A110)^($B110-$B$6)</f>
        <v>0</v>
      </c>
      <c r="AE110" s="21">
        <f>'Relocation Components'!AE110*(1+$A110)^($B110-$B$6)</f>
        <v>904455221.4399029</v>
      </c>
      <c r="AF110" s="21">
        <f>'Relocation Components'!AF110*(1+$A110)^($B110-$B$6)</f>
        <v>312090483.23047137</v>
      </c>
      <c r="AG110" s="21">
        <f>'Relocation Components'!AG110*(1+$A110)^($B110-$B$6)</f>
        <v>0</v>
      </c>
      <c r="AH110" s="21">
        <f>'Relocation Components'!AH110*(1+$A110)^($B110-$B$6)</f>
        <v>944792481.03517914</v>
      </c>
      <c r="AI110" s="21">
        <f>'Relocation Components'!AI110*(1+$A110)^($B110-$B$6)</f>
        <v>339446400.37192053</v>
      </c>
      <c r="AJ110" s="21">
        <f>'Relocation Components'!AJ110*(1+$A110)^($B110-$B$6)</f>
        <v>0</v>
      </c>
      <c r="AK110" s="21">
        <f>'Relocation Components'!AK110*(1+$A110)^($B110-$B$6)</f>
        <v>219527000.86341727</v>
      </c>
      <c r="AL110" s="21">
        <f>'Relocation Components'!AL110*(1+$A110)^($B110-$B$6)</f>
        <v>61833438.576529182</v>
      </c>
      <c r="AM110" s="21">
        <f>'Relocation Components'!AM110*(1+$A110)^($B110-$B$6)</f>
        <v>0</v>
      </c>
      <c r="AN110" s="21">
        <f t="shared" si="28"/>
        <v>851386032732.1499</v>
      </c>
      <c r="AO110" s="21">
        <f>'Relocation Components'!AO110*(1+$A110)^($B110-$B$6)</f>
        <v>65214550775.404297</v>
      </c>
      <c r="AP110" s="21">
        <f>'Relocation Components'!AP110*(1+$A110)^($B110-$B$6)</f>
        <v>20767980055.039265</v>
      </c>
      <c r="AQ110" s="21">
        <f>'Relocation Components'!AQ110*(1+$A110)^($B110-$B$6)</f>
        <v>0</v>
      </c>
      <c r="AR110" s="21">
        <f>'Relocation Components'!AR110*(1+$A110)^($B110-$B$6)</f>
        <v>69939365695.537415</v>
      </c>
      <c r="AS110" s="21">
        <f>'Relocation Components'!AS110*(1+$A110)^($B110-$B$6)</f>
        <v>20303890510.769508</v>
      </c>
      <c r="AT110" s="21">
        <f>'Relocation Components'!AT110*(1+$A110)^($B110-$B$6)</f>
        <v>0</v>
      </c>
      <c r="AU110" s="21">
        <f>'Relocation Components'!AU110*(1+$A110)^($B110-$B$6)</f>
        <v>170497513271.32629</v>
      </c>
      <c r="AV110" s="21">
        <f>'Relocation Components'!AV110*(1+$A110)^($B110-$B$6)</f>
        <v>35148449159.90786</v>
      </c>
      <c r="AW110" s="21">
        <f>'Relocation Components'!AW110*(1+$A110)^($B110-$B$6)</f>
        <v>0</v>
      </c>
      <c r="AX110" s="21">
        <f>'Relocation Components'!AX110*(1+$A110)^($B110-$B$6)</f>
        <v>407004849.64795631</v>
      </c>
      <c r="AY110" s="21">
        <f>'Relocation Components'!AY110*(1+$A110)^($B110-$B$6)</f>
        <v>140440717.45371211</v>
      </c>
      <c r="AZ110" s="21">
        <f>'Relocation Components'!AZ110*(1+$A110)^($B110-$B$6)</f>
        <v>0</v>
      </c>
      <c r="BA110" s="21">
        <f>'Relocation Components'!BA110*(1+$A110)^($B110-$B$6)</f>
        <v>425156616.46583062</v>
      </c>
      <c r="BB110" s="21">
        <f>'Relocation Components'!BB110*(1+$A110)^($B110-$B$6)</f>
        <v>152750880.16736424</v>
      </c>
      <c r="BC110" s="21">
        <f>'Relocation Components'!BC110*(1+$A110)^($B110-$B$6)</f>
        <v>0</v>
      </c>
      <c r="BD110" s="21">
        <f>'Relocation Components'!BD110*(1+$A110)^($B110-$B$6)</f>
        <v>98787150.388537779</v>
      </c>
      <c r="BE110" s="21">
        <f>'Relocation Components'!BE110*(1+$A110)^($B110-$B$6)</f>
        <v>27825047.359438132</v>
      </c>
      <c r="BF110" s="21">
        <f>'Relocation Components'!BF110*(1+$A110)^($B110-$B$6)</f>
        <v>0</v>
      </c>
      <c r="BG110" s="21">
        <f t="shared" si="29"/>
        <v>383123714729.46747</v>
      </c>
      <c r="BI110" s="16">
        <f t="shared" si="30"/>
        <v>212998004932.37015</v>
      </c>
      <c r="BJ110" s="16">
        <f t="shared" si="31"/>
        <v>67366555277.590721</v>
      </c>
      <c r="BK110" s="16">
        <f t="shared" si="32"/>
        <v>93709273.837132961</v>
      </c>
      <c r="BL110" s="16">
        <f t="shared" si="33"/>
        <v>253248298943.3381</v>
      </c>
      <c r="BM110" s="16">
        <f t="shared" si="34"/>
        <v>66299352366.995209</v>
      </c>
      <c r="BN110" s="16">
        <f t="shared" si="35"/>
        <v>180145962.9006528</v>
      </c>
      <c r="BO110" s="16">
        <f t="shared" si="36"/>
        <v>553941495808.70215</v>
      </c>
      <c r="BP110" s="16">
        <f t="shared" si="37"/>
        <v>113571782595.99388</v>
      </c>
      <c r="BQ110" s="16">
        <f t="shared" si="38"/>
        <v>120486248.34703092</v>
      </c>
      <c r="BR110" s="16">
        <f t="shared" si="39"/>
        <v>4162685865.5513482</v>
      </c>
      <c r="BS110" s="16">
        <f t="shared" si="40"/>
        <v>558879666.06431079</v>
      </c>
      <c r="BT110" s="16">
        <f t="shared" si="41"/>
        <v>39027984.899746679</v>
      </c>
      <c r="BU110" s="16">
        <f t="shared" si="42"/>
        <v>7753754518.3278818</v>
      </c>
      <c r="BV110" s="16">
        <f t="shared" si="43"/>
        <v>583631436.01791501</v>
      </c>
      <c r="BW110" s="16">
        <f t="shared" si="44"/>
        <v>37960913.663515463</v>
      </c>
      <c r="BX110" s="16">
        <f t="shared" si="45"/>
        <v>681774809.8009634</v>
      </c>
      <c r="BY110" s="16">
        <f t="shared" si="46"/>
        <v>134235595.67520654</v>
      </c>
      <c r="BZ110" s="16">
        <f t="shared" si="47"/>
        <v>24480301.142151009</v>
      </c>
    </row>
    <row r="111" spans="1:78">
      <c r="A111">
        <f t="shared" si="49"/>
        <v>0.02</v>
      </c>
      <c r="B111" s="18">
        <f t="shared" si="48"/>
        <v>2125</v>
      </c>
      <c r="C111" s="21">
        <f>'Relocation Components'!C111*(1+$D$2)^($B111-$B$6)</f>
        <v>2990371892.4614396</v>
      </c>
      <c r="D111" s="21">
        <f>'Relocation Components'!D111*(1+$D$2)^($B111-$B$6)</f>
        <v>467497850.57270855</v>
      </c>
      <c r="E111" s="21">
        <f>'Relocation Components'!E111*(1+$D$2)^($B111-$B$6)</f>
        <v>97896391.54847911</v>
      </c>
      <c r="F111" s="21">
        <f>'Relocation Components'!F111*(1+$D$2)^($B111-$B$6)</f>
        <v>29132676243.5564</v>
      </c>
      <c r="G111" s="21">
        <f>'Relocation Components'!G111*(1+$D$2)^($B111-$B$6)</f>
        <v>914818604.0438199</v>
      </c>
      <c r="H111" s="21">
        <f>'Relocation Components'!H111*(1+$D$2)^($B111-$B$6)</f>
        <v>188194677.31404531</v>
      </c>
      <c r="I111" s="21">
        <f>'Relocation Components'!I111*(1+$D$2)^($B111-$B$6)</f>
        <v>4764406695.9499788</v>
      </c>
      <c r="J111" s="21">
        <f>'Relocation Components'!J111*(1+$D$2)^($B111-$B$6)</f>
        <v>329772551.59509403</v>
      </c>
      <c r="K111" s="21">
        <f>'Relocation Components'!K111*(1+$D$2)^($B111-$B$6)</f>
        <v>125869110.92797384</v>
      </c>
      <c r="L111" s="21">
        <f>'Relocation Components'!L111*(1+$D$2)^($B111-$B$6)</f>
        <v>2978512660.2877526</v>
      </c>
      <c r="M111" s="21">
        <f>'Relocation Components'!M111*(1+$D$2)^($B111-$B$6)</f>
        <v>111101041.74156997</v>
      </c>
      <c r="N111" s="21">
        <f>'Relocation Components'!N111*(1+$D$2)^($B111-$B$6)</f>
        <v>40771638.311857745</v>
      </c>
      <c r="O111" s="21">
        <f>'Relocation Components'!O111*(1+$D$2)^($B111-$B$6)</f>
        <v>6667317737.4204807</v>
      </c>
      <c r="P111" s="21">
        <f>'Relocation Components'!P111*(1+$D$2)^($B111-$B$6)</f>
        <v>95516944.504516348</v>
      </c>
      <c r="Q111" s="21">
        <f>'Relocation Components'!Q111*(1+$D$2)^($B111-$B$6)</f>
        <v>39656578.961693555</v>
      </c>
      <c r="R111" s="21">
        <f>'Relocation Components'!R111*(1+$D$2)^($B111-$B$6)</f>
        <v>379646016.00001901</v>
      </c>
      <c r="S111" s="21">
        <f>'Relocation Components'!S111*(1+$D$2)^($B111-$B$6)</f>
        <v>46563626.648846596</v>
      </c>
      <c r="T111" s="21">
        <f>'Relocation Components'!T111*(1+$D$2)^($B111-$B$6)</f>
        <v>25573811.957668886</v>
      </c>
      <c r="U111" s="21">
        <f t="shared" si="27"/>
        <v>49396164073.804337</v>
      </c>
      <c r="V111" s="21">
        <f>'Relocation Components'!V111*(1+$A111)^($B111-$B$6)</f>
        <v>154258795533.88297</v>
      </c>
      <c r="W111" s="21">
        <f>'Relocation Components'!W111*(1+$A111)^($B111-$B$6)</f>
        <v>49118808242.045685</v>
      </c>
      <c r="X111" s="21">
        <f>'Relocation Components'!X111*(1+$A111)^($B111-$B$6)</f>
        <v>0</v>
      </c>
      <c r="Y111" s="21">
        <f>'Relocation Components'!Y111*(1+$A111)^($B111-$B$6)</f>
        <v>165333345017.68665</v>
      </c>
      <c r="Z111" s="21">
        <f>'Relocation Components'!Z111*(1+$A111)^($B111-$B$6)</f>
        <v>47999196533.879097</v>
      </c>
      <c r="AA111" s="21">
        <f>'Relocation Components'!AA111*(1+$A111)^($B111-$B$6)</f>
        <v>0</v>
      </c>
      <c r="AB111" s="21">
        <f>'Relocation Components'!AB111*(1+$A111)^($B111-$B$6)</f>
        <v>403246966817.30554</v>
      </c>
      <c r="AC111" s="21">
        <f>'Relocation Components'!AC111*(1+$A111)^($B111-$B$6)</f>
        <v>83129914157.731766</v>
      </c>
      <c r="AD111" s="21">
        <f>'Relocation Components'!AD111*(1+$A111)^($B111-$B$6)</f>
        <v>0</v>
      </c>
      <c r="AE111" s="21">
        <f>'Relocation Components'!AE111*(1+$A111)^($B111-$B$6)</f>
        <v>922013262.35106504</v>
      </c>
      <c r="AF111" s="21">
        <f>'Relocation Components'!AF111*(1+$A111)^($B111-$B$6)</f>
        <v>318163011.04341084</v>
      </c>
      <c r="AG111" s="21">
        <f>'Relocation Components'!AG111*(1+$A111)^($B111-$B$6)</f>
        <v>0</v>
      </c>
      <c r="AH111" s="21">
        <f>'Relocation Components'!AH111*(1+$A111)^($B111-$B$6)</f>
        <v>963153374.99269879</v>
      </c>
      <c r="AI111" s="21">
        <f>'Relocation Components'!AI111*(1+$A111)^($B111-$B$6)</f>
        <v>346123177.73567033</v>
      </c>
      <c r="AJ111" s="21">
        <f>'Relocation Components'!AJ111*(1+$A111)^($B111-$B$6)</f>
        <v>0</v>
      </c>
      <c r="AK111" s="21">
        <f>'Relocation Components'!AK111*(1+$A111)^($B111-$B$6)</f>
        <v>224977207.99044392</v>
      </c>
      <c r="AL111" s="21">
        <f>'Relocation Components'!AL111*(1+$A111)^($B111-$B$6)</f>
        <v>63370543.402543887</v>
      </c>
      <c r="AM111" s="21">
        <f>'Relocation Components'!AM111*(1+$A111)^($B111-$B$6)</f>
        <v>0</v>
      </c>
      <c r="AN111" s="21">
        <f t="shared" si="28"/>
        <v>905924826880.04773</v>
      </c>
      <c r="AO111" s="21">
        <f>'Relocation Components'!AO111*(1+$A111)^($B111-$B$6)</f>
        <v>69416457990.24733</v>
      </c>
      <c r="AP111" s="21">
        <f>'Relocation Components'!AP111*(1+$A111)^($B111-$B$6)</f>
        <v>22103463708.920559</v>
      </c>
      <c r="AQ111" s="21">
        <f>'Relocation Components'!AQ111*(1+$A111)^($B111-$B$6)</f>
        <v>0</v>
      </c>
      <c r="AR111" s="21">
        <f>'Relocation Components'!AR111*(1+$A111)^($B111-$B$6)</f>
        <v>74400005257.959</v>
      </c>
      <c r="AS111" s="21">
        <f>'Relocation Components'!AS111*(1+$A111)^($B111-$B$6)</f>
        <v>21599638440.245594</v>
      </c>
      <c r="AT111" s="21">
        <f>'Relocation Components'!AT111*(1+$A111)^($B111-$B$6)</f>
        <v>0</v>
      </c>
      <c r="AU111" s="21">
        <f>'Relocation Components'!AU111*(1+$A111)^($B111-$B$6)</f>
        <v>181461135067.78751</v>
      </c>
      <c r="AV111" s="21">
        <f>'Relocation Components'!AV111*(1+$A111)^($B111-$B$6)</f>
        <v>37408461370.979294</v>
      </c>
      <c r="AW111" s="21">
        <f>'Relocation Components'!AW111*(1+$A111)^($B111-$B$6)</f>
        <v>0</v>
      </c>
      <c r="AX111" s="21">
        <f>'Relocation Components'!AX111*(1+$A111)^($B111-$B$6)</f>
        <v>414905968.05797935</v>
      </c>
      <c r="AY111" s="21">
        <f>'Relocation Components'!AY111*(1+$A111)^($B111-$B$6)</f>
        <v>143173354.96953487</v>
      </c>
      <c r="AZ111" s="21">
        <f>'Relocation Components'!AZ111*(1+$A111)^($B111-$B$6)</f>
        <v>0</v>
      </c>
      <c r="BA111" s="21">
        <f>'Relocation Components'!BA111*(1+$A111)^($B111-$B$6)</f>
        <v>433419018.74671441</v>
      </c>
      <c r="BB111" s="21">
        <f>'Relocation Components'!BB111*(1+$A111)^($B111-$B$6)</f>
        <v>155755429.98105168</v>
      </c>
      <c r="BC111" s="21">
        <f>'Relocation Components'!BC111*(1+$A111)^($B111-$B$6)</f>
        <v>0</v>
      </c>
      <c r="BD111" s="21">
        <f>'Relocation Components'!BD111*(1+$A111)^($B111-$B$6)</f>
        <v>101239743.59569976</v>
      </c>
      <c r="BE111" s="21">
        <f>'Relocation Components'!BE111*(1+$A111)^($B111-$B$6)</f>
        <v>28516744.531144749</v>
      </c>
      <c r="BF111" s="21">
        <f>'Relocation Components'!BF111*(1+$A111)^($B111-$B$6)</f>
        <v>0</v>
      </c>
      <c r="BG111" s="21">
        <f t="shared" si="29"/>
        <v>407666172096.02148</v>
      </c>
      <c r="BI111" s="16">
        <f t="shared" si="30"/>
        <v>226665625416.59174</v>
      </c>
      <c r="BJ111" s="16">
        <f t="shared" si="31"/>
        <v>71689769801.538956</v>
      </c>
      <c r="BK111" s="16">
        <f t="shared" si="32"/>
        <v>97896391.54847911</v>
      </c>
      <c r="BL111" s="16">
        <f t="shared" si="33"/>
        <v>268866026519.20203</v>
      </c>
      <c r="BM111" s="16">
        <f t="shared" si="34"/>
        <v>70513653578.168518</v>
      </c>
      <c r="BN111" s="16">
        <f t="shared" si="35"/>
        <v>188194677.31404531</v>
      </c>
      <c r="BO111" s="16">
        <f t="shared" si="36"/>
        <v>589472508581.04297</v>
      </c>
      <c r="BP111" s="16">
        <f t="shared" si="37"/>
        <v>120868148080.30615</v>
      </c>
      <c r="BQ111" s="16">
        <f t="shared" si="38"/>
        <v>125869110.92797384</v>
      </c>
      <c r="BR111" s="16">
        <f t="shared" si="39"/>
        <v>4315431890.6967964</v>
      </c>
      <c r="BS111" s="16">
        <f t="shared" si="40"/>
        <v>572437407.75451565</v>
      </c>
      <c r="BT111" s="16">
        <f t="shared" si="41"/>
        <v>40771638.311857745</v>
      </c>
      <c r="BU111" s="16">
        <f t="shared" si="42"/>
        <v>8063890131.159894</v>
      </c>
      <c r="BV111" s="16">
        <f t="shared" si="43"/>
        <v>597395552.22123837</v>
      </c>
      <c r="BW111" s="16">
        <f t="shared" si="44"/>
        <v>39656578.961693555</v>
      </c>
      <c r="BX111" s="16">
        <f t="shared" si="45"/>
        <v>705862967.58616269</v>
      </c>
      <c r="BY111" s="16">
        <f t="shared" si="46"/>
        <v>138450914.58253524</v>
      </c>
      <c r="BZ111" s="16">
        <f t="shared" si="47"/>
        <v>25573811.957668886</v>
      </c>
    </row>
    <row r="112" spans="1:78">
      <c r="A112">
        <f t="shared" si="49"/>
        <v>0.02</v>
      </c>
      <c r="B112" s="18">
        <f t="shared" si="48"/>
        <v>2126</v>
      </c>
      <c r="C112" s="21">
        <f>'Relocation Components'!C112*(1+$D$2)^($B112-$B$6)</f>
        <v>3124172165.8546963</v>
      </c>
      <c r="D112" s="21">
        <f>'Relocation Components'!D112*(1+$D$2)^($B112-$B$6)</f>
        <v>488367438.18588978</v>
      </c>
      <c r="E112" s="21">
        <f>'Relocation Components'!E112*(1+$D$2)^($B112-$B$6)</f>
        <v>102267947.84636705</v>
      </c>
      <c r="F112" s="21">
        <f>'Relocation Components'!F112*(1+$D$2)^($B112-$B$6)</f>
        <v>30431967159.834831</v>
      </c>
      <c r="G112" s="21">
        <f>'Relocation Components'!G112*(1+$D$2)^($B112-$B$6)</f>
        <v>955654123.3884753</v>
      </c>
      <c r="H112" s="21">
        <f>'Relocation Components'!H112*(1+$D$2)^($B112-$B$6)</f>
        <v>196597898.26152545</v>
      </c>
      <c r="I112" s="21">
        <f>'Relocation Components'!I112*(1+$D$2)^($B112-$B$6)</f>
        <v>4977170828.7874746</v>
      </c>
      <c r="J112" s="21">
        <f>'Relocation Components'!J112*(1+$D$2)^($B112-$B$6)</f>
        <v>344497686.83910435</v>
      </c>
      <c r="K112" s="21">
        <f>'Relocation Components'!K112*(1+$D$2)^($B112-$B$6)</f>
        <v>131489044.14614345</v>
      </c>
      <c r="L112" s="21">
        <f>'Relocation Components'!L112*(1+$D$2)^($B112-$B$6)</f>
        <v>3111400148.2082834</v>
      </c>
      <c r="M112" s="21">
        <f>'Relocation Components'!M112*(1+$D$2)^($B112-$B$6)</f>
        <v>116063004.57570656</v>
      </c>
      <c r="N112" s="21">
        <f>'Relocation Components'!N112*(1+$D$2)^($B112-$B$6)</f>
        <v>42592087.102930546</v>
      </c>
      <c r="O112" s="21">
        <f>'Relocation Components'!O112*(1+$D$2)^($B112-$B$6)</f>
        <v>6963221772.1213846</v>
      </c>
      <c r="P112" s="21">
        <f>'Relocation Components'!P112*(1+$D$2)^($B112-$B$6)</f>
        <v>99779427.044294447</v>
      </c>
      <c r="Q112" s="21">
        <f>'Relocation Components'!Q112*(1+$D$2)^($B112-$B$6)</f>
        <v>41426908.50553067</v>
      </c>
      <c r="R112" s="21">
        <f>'Relocation Components'!R112*(1+$D$2)^($B112-$B$6)</f>
        <v>396541257.54975808</v>
      </c>
      <c r="S112" s="21">
        <f>'Relocation Components'!S112*(1+$D$2)^($B112-$B$6)</f>
        <v>48637352.475066602</v>
      </c>
      <c r="T112" s="21">
        <f>'Relocation Components'!T112*(1+$D$2)^($B112-$B$6)</f>
        <v>26715473.101883169</v>
      </c>
      <c r="U112" s="21">
        <f t="shared" si="27"/>
        <v>51598561723.829346</v>
      </c>
      <c r="V112" s="21">
        <f>'Relocation Components'!V112*(1+$A112)^($B112-$B$6)</f>
        <v>164202941240.82611</v>
      </c>
      <c r="W112" s="21">
        <f>'Relocation Components'!W112*(1+$A112)^($B112-$B$6)</f>
        <v>52278898104.113159</v>
      </c>
      <c r="X112" s="21">
        <f>'Relocation Components'!X112*(1+$A112)^($B112-$B$6)</f>
        <v>0</v>
      </c>
      <c r="Y112" s="21">
        <f>'Relocation Components'!Y112*(1+$A112)^($B112-$B$6)</f>
        <v>175886686821.89966</v>
      </c>
      <c r="Z112" s="21">
        <f>'Relocation Components'!Z112*(1+$A112)^($B112-$B$6)</f>
        <v>51064912177.671997</v>
      </c>
      <c r="AA112" s="21">
        <f>'Relocation Components'!AA112*(1+$A112)^($B112-$B$6)</f>
        <v>0</v>
      </c>
      <c r="AB112" s="21">
        <f>'Relocation Components'!AB112*(1+$A112)^($B112-$B$6)</f>
        <v>429190005290.4007</v>
      </c>
      <c r="AC112" s="21">
        <f>'Relocation Components'!AC112*(1+$A112)^($B112-$B$6)</f>
        <v>88477716874.640244</v>
      </c>
      <c r="AD112" s="21">
        <f>'Relocation Components'!AD112*(1+$A112)^($B112-$B$6)</f>
        <v>0</v>
      </c>
      <c r="AE112" s="21">
        <f>'Relocation Components'!AE112*(1+$A112)^($B112-$B$6)</f>
        <v>939868157.56708658</v>
      </c>
      <c r="AF112" s="21">
        <f>'Relocation Components'!AF112*(1+$A112)^($B112-$B$6)</f>
        <v>324338658.82401919</v>
      </c>
      <c r="AG112" s="21">
        <f>'Relocation Components'!AG112*(1+$A112)^($B112-$B$6)</f>
        <v>0</v>
      </c>
      <c r="AH112" s="21">
        <f>'Relocation Components'!AH112*(1+$A112)^($B112-$B$6)</f>
        <v>981820632.84529531</v>
      </c>
      <c r="AI112" s="21">
        <f>'Relocation Components'!AI112*(1+$A112)^($B112-$B$6)</f>
        <v>352914006.89698052</v>
      </c>
      <c r="AJ112" s="21">
        <f>'Relocation Components'!AJ112*(1+$A112)^($B112-$B$6)</f>
        <v>0</v>
      </c>
      <c r="AK112" s="21">
        <f>'Relocation Components'!AK112*(1+$A112)^($B112-$B$6)</f>
        <v>230556394.22086558</v>
      </c>
      <c r="AL112" s="21">
        <f>'Relocation Components'!AL112*(1+$A112)^($B112-$B$6)</f>
        <v>64944095.887898535</v>
      </c>
      <c r="AM112" s="21">
        <f>'Relocation Components'!AM112*(1+$A112)^($B112-$B$6)</f>
        <v>0</v>
      </c>
      <c r="AN112" s="21">
        <f t="shared" si="28"/>
        <v>963995602455.79407</v>
      </c>
      <c r="AO112" s="21">
        <f>'Relocation Components'!AO112*(1+$A112)^($B112-$B$6)</f>
        <v>73891323558.37175</v>
      </c>
      <c r="AP112" s="21">
        <f>'Relocation Components'!AP112*(1+$A112)^($B112-$B$6)</f>
        <v>23525504146.850922</v>
      </c>
      <c r="AQ112" s="21">
        <f>'Relocation Components'!AQ112*(1+$A112)^($B112-$B$6)</f>
        <v>0</v>
      </c>
      <c r="AR112" s="21">
        <f>'Relocation Components'!AR112*(1+$A112)^($B112-$B$6)</f>
        <v>79149009069.854858</v>
      </c>
      <c r="AS112" s="21">
        <f>'Relocation Components'!AS112*(1+$A112)^($B112-$B$6)</f>
        <v>22979210479.9524</v>
      </c>
      <c r="AT112" s="21">
        <f>'Relocation Components'!AT112*(1+$A112)^($B112-$B$6)</f>
        <v>0</v>
      </c>
      <c r="AU112" s="21">
        <f>'Relocation Components'!AU112*(1+$A112)^($B112-$B$6)</f>
        <v>193135502380.68033</v>
      </c>
      <c r="AV112" s="21">
        <f>'Relocation Components'!AV112*(1+$A112)^($B112-$B$6)</f>
        <v>39814972593.588112</v>
      </c>
      <c r="AW112" s="21">
        <f>'Relocation Components'!AW112*(1+$A112)^($B112-$B$6)</f>
        <v>0</v>
      </c>
      <c r="AX112" s="21">
        <f>'Relocation Components'!AX112*(1+$A112)^($B112-$B$6)</f>
        <v>422940670.90518898</v>
      </c>
      <c r="AY112" s="21">
        <f>'Relocation Components'!AY112*(1+$A112)^($B112-$B$6)</f>
        <v>145952396.47080866</v>
      </c>
      <c r="AZ112" s="21">
        <f>'Relocation Components'!AZ112*(1+$A112)^($B112-$B$6)</f>
        <v>0</v>
      </c>
      <c r="BA112" s="21">
        <f>'Relocation Components'!BA112*(1+$A112)^($B112-$B$6)</f>
        <v>441819284.78038287</v>
      </c>
      <c r="BB112" s="21">
        <f>'Relocation Components'!BB112*(1+$A112)^($B112-$B$6)</f>
        <v>158811303.10364124</v>
      </c>
      <c r="BC112" s="21">
        <f>'Relocation Components'!BC112*(1+$A112)^($B112-$B$6)</f>
        <v>0</v>
      </c>
      <c r="BD112" s="21">
        <f>'Relocation Components'!BD112*(1+$A112)^($B112-$B$6)</f>
        <v>103750377.39938951</v>
      </c>
      <c r="BE112" s="21">
        <f>'Relocation Components'!BE112*(1+$A112)^($B112-$B$6)</f>
        <v>29224843.149554342</v>
      </c>
      <c r="BF112" s="21">
        <f>'Relocation Components'!BF112*(1+$A112)^($B112-$B$6)</f>
        <v>0</v>
      </c>
      <c r="BG112" s="21">
        <f t="shared" si="29"/>
        <v>433798021105.10736</v>
      </c>
      <c r="BI112" s="16">
        <f t="shared" si="30"/>
        <v>241218436965.05258</v>
      </c>
      <c r="BJ112" s="16">
        <f t="shared" si="31"/>
        <v>76292769689.149963</v>
      </c>
      <c r="BK112" s="16">
        <f t="shared" si="32"/>
        <v>102267947.84636705</v>
      </c>
      <c r="BL112" s="16">
        <f t="shared" si="33"/>
        <v>285467663051.58936</v>
      </c>
      <c r="BM112" s="16">
        <f t="shared" si="34"/>
        <v>74999776781.012863</v>
      </c>
      <c r="BN112" s="16">
        <f t="shared" si="35"/>
        <v>196597898.26152545</v>
      </c>
      <c r="BO112" s="16">
        <f t="shared" si="36"/>
        <v>627302678499.86853</v>
      </c>
      <c r="BP112" s="16">
        <f t="shared" si="37"/>
        <v>128637187155.06747</v>
      </c>
      <c r="BQ112" s="16">
        <f t="shared" si="38"/>
        <v>131489044.14614345</v>
      </c>
      <c r="BR112" s="16">
        <f t="shared" si="39"/>
        <v>4474208976.6805592</v>
      </c>
      <c r="BS112" s="16">
        <f t="shared" si="40"/>
        <v>586354059.87053442</v>
      </c>
      <c r="BT112" s="16">
        <f t="shared" si="41"/>
        <v>42592087.102930546</v>
      </c>
      <c r="BU112" s="16">
        <f t="shared" si="42"/>
        <v>8386861689.7470627</v>
      </c>
      <c r="BV112" s="16">
        <f t="shared" si="43"/>
        <v>611504737.04491627</v>
      </c>
      <c r="BW112" s="16">
        <f t="shared" si="44"/>
        <v>41426908.50553067</v>
      </c>
      <c r="BX112" s="16">
        <f t="shared" si="45"/>
        <v>730848029.17001319</v>
      </c>
      <c r="BY112" s="16">
        <f t="shared" si="46"/>
        <v>142806291.51251948</v>
      </c>
      <c r="BZ112" s="16">
        <f t="shared" si="47"/>
        <v>26715473.101883169</v>
      </c>
    </row>
    <row r="113" spans="1:78">
      <c r="A113">
        <f t="shared" si="49"/>
        <v>0.02</v>
      </c>
      <c r="B113" s="18">
        <f t="shared" si="48"/>
        <v>2127</v>
      </c>
      <c r="C113" s="21">
        <f>'Relocation Components'!C113*(1+$D$2)^($B113-$B$6)</f>
        <v>3263876536.8561254</v>
      </c>
      <c r="D113" s="21">
        <f>'Relocation Components'!D113*(1+$D$2)^($B113-$B$6)</f>
        <v>510155239.93395734</v>
      </c>
      <c r="E113" s="21">
        <f>'Relocation Components'!E113*(1+$D$2)^($B113-$B$6)</f>
        <v>106831918.79517259</v>
      </c>
      <c r="F113" s="21">
        <f>'Relocation Components'!F113*(1+$D$2)^($B113-$B$6)</f>
        <v>31788355477.132217</v>
      </c>
      <c r="G113" s="21">
        <f>'Relocation Components'!G113*(1+$D$2)^($B113-$B$6)</f>
        <v>998286148.1574868</v>
      </c>
      <c r="H113" s="21">
        <f>'Relocation Components'!H113*(1+$D$2)^($B113-$B$6)</f>
        <v>205370954.61046854</v>
      </c>
      <c r="I113" s="21">
        <f>'Relocation Components'!I113*(1+$D$2)^($B113-$B$6)</f>
        <v>5199300358.1688452</v>
      </c>
      <c r="J113" s="21">
        <f>'Relocation Components'!J113*(1+$D$2)^($B113-$B$6)</f>
        <v>359870904.22852796</v>
      </c>
      <c r="K113" s="21">
        <f>'Relocation Components'!K113*(1+$D$2)^($B113-$B$6)</f>
        <v>137356297.90881011</v>
      </c>
      <c r="L113" s="21">
        <f>'Relocation Components'!L113*(1+$D$2)^($B113-$B$6)</f>
        <v>3250130103.2701483</v>
      </c>
      <c r="M113" s="21">
        <f>'Relocation Components'!M113*(1+$D$2)^($B113-$B$6)</f>
        <v>121243411.08890291</v>
      </c>
      <c r="N113" s="21">
        <f>'Relocation Components'!N113*(1+$D$2)^($B113-$B$6)</f>
        <v>44492651.677330986</v>
      </c>
      <c r="O113" s="21">
        <f>'Relocation Components'!O113*(1+$D$2)^($B113-$B$6)</f>
        <v>7272047915.9488268</v>
      </c>
      <c r="P113" s="21">
        <f>'Relocation Components'!P113*(1+$D$2)^($B113-$B$6)</f>
        <v>104229365.47678907</v>
      </c>
      <c r="Q113" s="21">
        <f>'Relocation Components'!Q113*(1+$D$2)^($B113-$B$6)</f>
        <v>43275129.556347266</v>
      </c>
      <c r="R113" s="21">
        <f>'Relocation Components'!R113*(1+$D$2)^($B113-$B$6)</f>
        <v>414176908.21447104</v>
      </c>
      <c r="S113" s="21">
        <f>'Relocation Components'!S113*(1+$D$2)^($B113-$B$6)</f>
        <v>50802041.817286499</v>
      </c>
      <c r="T113" s="21">
        <f>'Relocation Components'!T113*(1+$D$2)^($B113-$B$6)</f>
        <v>27907365.830624714</v>
      </c>
      <c r="U113" s="21">
        <f t="shared" si="27"/>
        <v>53897708728.672356</v>
      </c>
      <c r="V113" s="21">
        <f>'Relocation Components'!V113*(1+$A113)^($B113-$B$6)</f>
        <v>174792900687.42914</v>
      </c>
      <c r="W113" s="21">
        <f>'Relocation Components'!W113*(1+$A113)^($B113-$B$6)</f>
        <v>55643745688.304985</v>
      </c>
      <c r="X113" s="21">
        <f>'Relocation Components'!X113*(1+$A113)^($B113-$B$6)</f>
        <v>0</v>
      </c>
      <c r="Y113" s="21">
        <f>'Relocation Components'!Y113*(1+$A113)^($B113-$B$6)</f>
        <v>187122126467.90677</v>
      </c>
      <c r="Z113" s="21">
        <f>'Relocation Components'!Z113*(1+$A113)^($B113-$B$6)</f>
        <v>54328915777.001266</v>
      </c>
      <c r="AA113" s="21">
        <f>'Relocation Components'!AA113*(1+$A113)^($B113-$B$6)</f>
        <v>0</v>
      </c>
      <c r="AB113" s="21">
        <f>'Relocation Components'!AB113*(1+$A113)^($B113-$B$6)</f>
        <v>456814409744.36987</v>
      </c>
      <c r="AC113" s="21">
        <f>'Relocation Components'!AC113*(1+$A113)^($B113-$B$6)</f>
        <v>94172080993.634964</v>
      </c>
      <c r="AD113" s="21">
        <f>'Relocation Components'!AD113*(1+$A113)^($B113-$B$6)</f>
        <v>0</v>
      </c>
      <c r="AE113" s="21">
        <f>'Relocation Components'!AE113*(1+$A113)^($B113-$B$6)</f>
        <v>958023884.33893764</v>
      </c>
      <c r="AF113" s="21">
        <f>'Relocation Components'!AF113*(1+$A113)^($B113-$B$6)</f>
        <v>330618823.46084696</v>
      </c>
      <c r="AG113" s="21">
        <f>'Relocation Components'!AG113*(1+$A113)^($B113-$B$6)</f>
        <v>0</v>
      </c>
      <c r="AH113" s="21">
        <f>'Relocation Components'!AH113*(1+$A113)^($B113-$B$6)</f>
        <v>1000798161.6937728</v>
      </c>
      <c r="AI113" s="21">
        <f>'Relocation Components'!AI113*(1+$A113)^($B113-$B$6)</f>
        <v>359820434.40207118</v>
      </c>
      <c r="AJ113" s="21">
        <f>'Relocation Components'!AJ113*(1+$A113)^($B113-$B$6)</f>
        <v>0</v>
      </c>
      <c r="AK113" s="21">
        <f>'Relocation Components'!AK113*(1+$A113)^($B113-$B$6)</f>
        <v>236267151.00325757</v>
      </c>
      <c r="AL113" s="21">
        <f>'Relocation Components'!AL113*(1+$A113)^($B113-$B$6)</f>
        <v>66554831.319647774</v>
      </c>
      <c r="AM113" s="21">
        <f>'Relocation Components'!AM113*(1+$A113)^($B113-$B$6)</f>
        <v>0</v>
      </c>
      <c r="AN113" s="21">
        <f t="shared" si="28"/>
        <v>1025826262644.8656</v>
      </c>
      <c r="AO113" s="21">
        <f>'Relocation Components'!AO113*(1+$A113)^($B113-$B$6)</f>
        <v>78656805309.343124</v>
      </c>
      <c r="AP113" s="21">
        <f>'Relocation Components'!AP113*(1+$A113)^($B113-$B$6)</f>
        <v>25039685559.737244</v>
      </c>
      <c r="AQ113" s="21">
        <f>'Relocation Components'!AQ113*(1+$A113)^($B113-$B$6)</f>
        <v>0</v>
      </c>
      <c r="AR113" s="21">
        <f>'Relocation Components'!AR113*(1+$A113)^($B113-$B$6)</f>
        <v>84204956910.558029</v>
      </c>
      <c r="AS113" s="21">
        <f>'Relocation Components'!AS113*(1+$A113)^($B113-$B$6)</f>
        <v>24448012099.65057</v>
      </c>
      <c r="AT113" s="21">
        <f>'Relocation Components'!AT113*(1+$A113)^($B113-$B$6)</f>
        <v>0</v>
      </c>
      <c r="AU113" s="21">
        <f>'Relocation Components'!AU113*(1+$A113)^($B113-$B$6)</f>
        <v>205566484384.96643</v>
      </c>
      <c r="AV113" s="21">
        <f>'Relocation Components'!AV113*(1+$A113)^($B113-$B$6)</f>
        <v>42377436447.135735</v>
      </c>
      <c r="AW113" s="21">
        <f>'Relocation Components'!AW113*(1+$A113)^($B113-$B$6)</f>
        <v>0</v>
      </c>
      <c r="AX113" s="21">
        <f>'Relocation Components'!AX113*(1+$A113)^($B113-$B$6)</f>
        <v>431110747.95252192</v>
      </c>
      <c r="AY113" s="21">
        <f>'Relocation Components'!AY113*(1+$A113)^($B113-$B$6)</f>
        <v>148778470.55738115</v>
      </c>
      <c r="AZ113" s="21">
        <f>'Relocation Components'!AZ113*(1+$A113)^($B113-$B$6)</f>
        <v>0</v>
      </c>
      <c r="BA113" s="21">
        <f>'Relocation Components'!BA113*(1+$A113)^($B113-$B$6)</f>
        <v>450359172.76219779</v>
      </c>
      <c r="BB113" s="21">
        <f>'Relocation Components'!BB113*(1+$A113)^($B113-$B$6)</f>
        <v>161919195.48093203</v>
      </c>
      <c r="BC113" s="21">
        <f>'Relocation Components'!BC113*(1+$A113)^($B113-$B$6)</f>
        <v>0</v>
      </c>
      <c r="BD113" s="21">
        <f>'Relocation Components'!BD113*(1+$A113)^($B113-$B$6)</f>
        <v>106320217.9514659</v>
      </c>
      <c r="BE113" s="21">
        <f>'Relocation Components'!BE113*(1+$A113)^($B113-$B$6)</f>
        <v>29949674.093841497</v>
      </c>
      <c r="BF113" s="21">
        <f>'Relocation Components'!BF113*(1+$A113)^($B113-$B$6)</f>
        <v>0</v>
      </c>
      <c r="BG113" s="21">
        <f t="shared" si="29"/>
        <v>461621818190.18945</v>
      </c>
      <c r="BI113" s="16">
        <f t="shared" si="30"/>
        <v>256713582533.62842</v>
      </c>
      <c r="BJ113" s="16">
        <f t="shared" si="31"/>
        <v>81193586487.976196</v>
      </c>
      <c r="BK113" s="16">
        <f t="shared" si="32"/>
        <v>106831918.79517259</v>
      </c>
      <c r="BL113" s="16">
        <f t="shared" si="33"/>
        <v>303115438855.59698</v>
      </c>
      <c r="BM113" s="16">
        <f t="shared" si="34"/>
        <v>79775214024.809326</v>
      </c>
      <c r="BN113" s="16">
        <f t="shared" si="35"/>
        <v>205370954.61046854</v>
      </c>
      <c r="BO113" s="16">
        <f t="shared" si="36"/>
        <v>667580194487.50513</v>
      </c>
      <c r="BP113" s="16">
        <f t="shared" si="37"/>
        <v>136909388344.99922</v>
      </c>
      <c r="BQ113" s="16">
        <f t="shared" si="38"/>
        <v>137356297.90881011</v>
      </c>
      <c r="BR113" s="16">
        <f t="shared" si="39"/>
        <v>4639264735.5616074</v>
      </c>
      <c r="BS113" s="16">
        <f t="shared" si="40"/>
        <v>600640705.107131</v>
      </c>
      <c r="BT113" s="16">
        <f t="shared" si="41"/>
        <v>44492651.677330986</v>
      </c>
      <c r="BU113" s="16">
        <f t="shared" si="42"/>
        <v>8723205250.4047966</v>
      </c>
      <c r="BV113" s="16">
        <f t="shared" si="43"/>
        <v>625968995.35979235</v>
      </c>
      <c r="BW113" s="16">
        <f t="shared" si="44"/>
        <v>43275129.556347266</v>
      </c>
      <c r="BX113" s="16">
        <f t="shared" si="45"/>
        <v>756764277.16919446</v>
      </c>
      <c r="BY113" s="16">
        <f t="shared" si="46"/>
        <v>147306547.23077577</v>
      </c>
      <c r="BZ113" s="16">
        <f t="shared" si="47"/>
        <v>27907365.830624714</v>
      </c>
    </row>
    <row r="114" spans="1:78">
      <c r="A114">
        <f t="shared" si="49"/>
        <v>0.02</v>
      </c>
      <c r="B114" s="18">
        <f t="shared" si="48"/>
        <v>2128</v>
      </c>
      <c r="C114" s="21">
        <f>'Relocation Components'!C114*(1+$D$2)^($B114-$B$6)</f>
        <v>3409740914.5430593</v>
      </c>
      <c r="D114" s="21">
        <f>'Relocation Components'!D114*(1+$D$2)^($B114-$B$6)</f>
        <v>532900903.26136678</v>
      </c>
      <c r="E114" s="21">
        <f>'Relocation Components'!E114*(1+$D$2)^($B114-$B$6)</f>
        <v>111596616.96924272</v>
      </c>
      <c r="F114" s="21">
        <f>'Relocation Components'!F114*(1+$D$2)^($B114-$B$6)</f>
        <v>33204302708.259743</v>
      </c>
      <c r="G114" s="21">
        <f>'Relocation Components'!G114*(1+$D$2)^($B114-$B$6)</f>
        <v>1042792240.0949279</v>
      </c>
      <c r="H114" s="21">
        <f>'Relocation Components'!H114*(1+$D$2)^($B114-$B$6)</f>
        <v>214529821.84865201</v>
      </c>
      <c r="I114" s="21">
        <f>'Relocation Components'!I114*(1+$D$2)^($B114-$B$6)</f>
        <v>5431199913.4163818</v>
      </c>
      <c r="J114" s="21">
        <f>'Relocation Components'!J114*(1+$D$2)^($B114-$B$6)</f>
        <v>375920199.13979608</v>
      </c>
      <c r="K114" s="21">
        <f>'Relocation Components'!K114*(1+$D$2)^($B114-$B$6)</f>
        <v>143481554.43737802</v>
      </c>
      <c r="L114" s="21">
        <f>'Relocation Components'!L114*(1+$D$2)^($B114-$B$6)</f>
        <v>3394954553.4676781</v>
      </c>
      <c r="M114" s="21">
        <f>'Relocation Components'!M114*(1+$D$2)^($B114-$B$6)</f>
        <v>126651700.74197957</v>
      </c>
      <c r="N114" s="21">
        <f>'Relocation Components'!N114*(1+$D$2)^($B114-$B$6)</f>
        <v>46476792.49141413</v>
      </c>
      <c r="O114" s="21">
        <f>'Relocation Components'!O114*(1+$D$2)^($B114-$B$6)</f>
        <v>7594348619.7287083</v>
      </c>
      <c r="P114" s="21">
        <f>'Relocation Components'!P114*(1+$D$2)^($B114-$B$6)</f>
        <v>108874849.18492238</v>
      </c>
      <c r="Q114" s="21">
        <f>'Relocation Components'!Q114*(1+$D$2)^($B114-$B$6)</f>
        <v>45204605.440981679</v>
      </c>
      <c r="R114" s="21">
        <f>'Relocation Components'!R114*(1+$D$2)^($B114-$B$6)</f>
        <v>432584770.80178082</v>
      </c>
      <c r="S114" s="21">
        <f>'Relocation Components'!S114*(1+$D$2)^($B114-$B$6)</f>
        <v>53061606.712540701</v>
      </c>
      <c r="T114" s="21">
        <f>'Relocation Components'!T114*(1+$D$2)^($B114-$B$6)</f>
        <v>29151659.149485692</v>
      </c>
      <c r="U114" s="21">
        <f t="shared" si="27"/>
        <v>56297774029.690025</v>
      </c>
      <c r="V114" s="21">
        <f>'Relocation Components'!V114*(1+$A114)^($B114-$B$6)</f>
        <v>186070429849.85132</v>
      </c>
      <c r="W114" s="21">
        <f>'Relocation Components'!W114*(1+$A114)^($B114-$B$6)</f>
        <v>59226553451.987381</v>
      </c>
      <c r="X114" s="21">
        <f>'Relocation Components'!X114*(1+$A114)^($B114-$B$6)</f>
        <v>0</v>
      </c>
      <c r="Y114" s="21">
        <f>'Relocation Components'!Y114*(1+$A114)^($B114-$B$6)</f>
        <v>199083587299.74203</v>
      </c>
      <c r="Z114" s="21">
        <f>'Relocation Components'!Z114*(1+$A114)^($B114-$B$6)</f>
        <v>57803986871.787453</v>
      </c>
      <c r="AA114" s="21">
        <f>'Relocation Components'!AA114*(1+$A114)^($B114-$B$6)</f>
        <v>0</v>
      </c>
      <c r="AB114" s="21">
        <f>'Relocation Components'!AB114*(1+$A114)^($B114-$B$6)</f>
        <v>486228630769.49823</v>
      </c>
      <c r="AC114" s="21">
        <f>'Relocation Components'!AC114*(1+$A114)^($B114-$B$6)</f>
        <v>100235357975.74245</v>
      </c>
      <c r="AD114" s="21">
        <f>'Relocation Components'!AD114*(1+$A114)^($B114-$B$6)</f>
        <v>0</v>
      </c>
      <c r="AE114" s="21">
        <f>'Relocation Components'!AE114*(1+$A114)^($B114-$B$6)</f>
        <v>976484442.79180717</v>
      </c>
      <c r="AF114" s="21">
        <f>'Relocation Components'!AF114*(1+$A114)^($B114-$B$6)</f>
        <v>337004910.49201906</v>
      </c>
      <c r="AG114" s="21">
        <f>'Relocation Components'!AG114*(1+$A114)^($B114-$B$6)</f>
        <v>0</v>
      </c>
      <c r="AH114" s="21">
        <f>'Relocation Components'!AH114*(1+$A114)^($B114-$B$6)</f>
        <v>1020089882.315461</v>
      </c>
      <c r="AI114" s="21">
        <f>'Relocation Components'!AI114*(1+$A114)^($B114-$B$6)</f>
        <v>366844016.14199764</v>
      </c>
      <c r="AJ114" s="21">
        <f>'Relocation Components'!AJ114*(1+$A114)^($B114-$B$6)</f>
        <v>0</v>
      </c>
      <c r="AK114" s="21">
        <f>'Relocation Components'!AK114*(1+$A114)^($B114-$B$6)</f>
        <v>242112717.88464877</v>
      </c>
      <c r="AL114" s="21">
        <f>'Relocation Components'!AL114*(1+$A114)^($B114-$B$6)</f>
        <v>68203667.761547863</v>
      </c>
      <c r="AM114" s="21">
        <f>'Relocation Components'!AM114*(1+$A114)^($B114-$B$6)</f>
        <v>0</v>
      </c>
      <c r="AN114" s="21">
        <f t="shared" si="28"/>
        <v>1091659285855.9963</v>
      </c>
      <c r="AO114" s="21">
        <f>'Relocation Components'!AO114*(1+$A114)^($B114-$B$6)</f>
        <v>83731693432.43309</v>
      </c>
      <c r="AP114" s="21">
        <f>'Relocation Components'!AP114*(1+$A114)^($B114-$B$6)</f>
        <v>26651949053.394325</v>
      </c>
      <c r="AQ114" s="21">
        <f>'Relocation Components'!AQ114*(1+$A114)^($B114-$B$6)</f>
        <v>0</v>
      </c>
      <c r="AR114" s="21">
        <f>'Relocation Components'!AR114*(1+$A114)^($B114-$B$6)</f>
        <v>89587614284.883911</v>
      </c>
      <c r="AS114" s="21">
        <f>'Relocation Components'!AS114*(1+$A114)^($B114-$B$6)</f>
        <v>26011794092.304356</v>
      </c>
      <c r="AT114" s="21">
        <f>'Relocation Components'!AT114*(1+$A114)^($B114-$B$6)</f>
        <v>0</v>
      </c>
      <c r="AU114" s="21">
        <f>'Relocation Components'!AU114*(1+$A114)^($B114-$B$6)</f>
        <v>218802883846.27423</v>
      </c>
      <c r="AV114" s="21">
        <f>'Relocation Components'!AV114*(1+$A114)^($B114-$B$6)</f>
        <v>45105911089.084099</v>
      </c>
      <c r="AW114" s="21">
        <f>'Relocation Components'!AW114*(1+$A114)^($B114-$B$6)</f>
        <v>0</v>
      </c>
      <c r="AX114" s="21">
        <f>'Relocation Components'!AX114*(1+$A114)^($B114-$B$6)</f>
        <v>439417999.25631326</v>
      </c>
      <c r="AY114" s="21">
        <f>'Relocation Components'!AY114*(1+$A114)^($B114-$B$6)</f>
        <v>151652209.72140858</v>
      </c>
      <c r="AZ114" s="21">
        <f>'Relocation Components'!AZ114*(1+$A114)^($B114-$B$6)</f>
        <v>0</v>
      </c>
      <c r="BA114" s="21">
        <f>'Relocation Components'!BA114*(1+$A114)^($B114-$B$6)</f>
        <v>459040447.04195744</v>
      </c>
      <c r="BB114" s="21">
        <f>'Relocation Components'!BB114*(1+$A114)^($B114-$B$6)</f>
        <v>165079807.26389894</v>
      </c>
      <c r="BC114" s="21">
        <f>'Relocation Components'!BC114*(1+$A114)^($B114-$B$6)</f>
        <v>0</v>
      </c>
      <c r="BD114" s="21">
        <f>'Relocation Components'!BD114*(1+$A114)^($B114-$B$6)</f>
        <v>108950723.04809195</v>
      </c>
      <c r="BE114" s="21">
        <f>'Relocation Components'!BE114*(1+$A114)^($B114-$B$6)</f>
        <v>30691650.492696539</v>
      </c>
      <c r="BF114" s="21">
        <f>'Relocation Components'!BF114*(1+$A114)^($B114-$B$6)</f>
        <v>0</v>
      </c>
      <c r="BG114" s="21">
        <f t="shared" si="29"/>
        <v>491246678635.19836</v>
      </c>
      <c r="BI114" s="16">
        <f t="shared" si="30"/>
        <v>273211864196.82748</v>
      </c>
      <c r="BJ114" s="16">
        <f t="shared" si="31"/>
        <v>86411403408.643082</v>
      </c>
      <c r="BK114" s="16">
        <f t="shared" si="32"/>
        <v>111596616.96924272</v>
      </c>
      <c r="BL114" s="16">
        <f t="shared" si="33"/>
        <v>321875504292.88574</v>
      </c>
      <c r="BM114" s="16">
        <f t="shared" si="34"/>
        <v>84858573204.186737</v>
      </c>
      <c r="BN114" s="16">
        <f t="shared" si="35"/>
        <v>214529821.84865201</v>
      </c>
      <c r="BO114" s="16">
        <f t="shared" si="36"/>
        <v>710462714529.18884</v>
      </c>
      <c r="BP114" s="16">
        <f t="shared" si="37"/>
        <v>145717189263.96634</v>
      </c>
      <c r="BQ114" s="16">
        <f t="shared" si="38"/>
        <v>143481554.43737802</v>
      </c>
      <c r="BR114" s="16">
        <f t="shared" si="39"/>
        <v>4810856995.5157986</v>
      </c>
      <c r="BS114" s="16">
        <f t="shared" si="40"/>
        <v>615308820.95540726</v>
      </c>
      <c r="BT114" s="16">
        <f t="shared" si="41"/>
        <v>46476792.49141413</v>
      </c>
      <c r="BU114" s="16">
        <f t="shared" si="42"/>
        <v>9073478949.0861263</v>
      </c>
      <c r="BV114" s="16">
        <f t="shared" si="43"/>
        <v>640798672.59081888</v>
      </c>
      <c r="BW114" s="16">
        <f t="shared" si="44"/>
        <v>45204605.440981679</v>
      </c>
      <c r="BX114" s="16">
        <f t="shared" si="45"/>
        <v>783648211.73452151</v>
      </c>
      <c r="BY114" s="16">
        <f t="shared" si="46"/>
        <v>151956924.9667851</v>
      </c>
      <c r="BZ114" s="16">
        <f t="shared" si="47"/>
        <v>29151659.149485692</v>
      </c>
    </row>
    <row r="115" spans="1:78">
      <c r="A115">
        <f t="shared" si="49"/>
        <v>0.02</v>
      </c>
      <c r="B115" s="18">
        <f t="shared" si="48"/>
        <v>2129</v>
      </c>
      <c r="C115" s="21">
        <f>'Relocation Components'!C115*(1+$D$2)^($B115-$B$6)</f>
        <v>3562032038.6565485</v>
      </c>
      <c r="D115" s="21">
        <f>'Relocation Components'!D115*(1+$D$2)^($B115-$B$6)</f>
        <v>556645744.82168257</v>
      </c>
      <c r="E115" s="21">
        <f>'Relocation Components'!E115*(1+$D$2)^($B115-$B$6)</f>
        <v>116570705.16373199</v>
      </c>
      <c r="F115" s="21">
        <f>'Relocation Components'!F115*(1+$D$2)^($B115-$B$6)</f>
        <v>34682373773.807205</v>
      </c>
      <c r="G115" s="21">
        <f>'Relocation Components'!G115*(1+$D$2)^($B115-$B$6)</f>
        <v>1089253225.8557198</v>
      </c>
      <c r="H115" s="21">
        <f>'Relocation Components'!H115*(1+$D$2)^($B115-$B$6)</f>
        <v>224091148.42412776</v>
      </c>
      <c r="I115" s="21">
        <f>'Relocation Components'!I115*(1+$D$2)^($B115-$B$6)</f>
        <v>5673291173.2932539</v>
      </c>
      <c r="J115" s="21">
        <f>'Relocation Components'!J115*(1+$D$2)^($B115-$B$6)</f>
        <v>392674746.28161985</v>
      </c>
      <c r="K115" s="21">
        <f>'Relocation Components'!K115*(1+$D$2)^($B115-$B$6)</f>
        <v>149875945.87403077</v>
      </c>
      <c r="L115" s="21">
        <f>'Relocation Components'!L115*(1+$D$2)^($B115-$B$6)</f>
        <v>3546136123.4267869</v>
      </c>
      <c r="M115" s="21">
        <f>'Relocation Components'!M115*(1+$D$2)^($B115-$B$6)</f>
        <v>132297710.83264172</v>
      </c>
      <c r="N115" s="21">
        <f>'Relocation Components'!N115*(1+$D$2)^($B115-$B$6)</f>
        <v>48548115.757712282</v>
      </c>
      <c r="O115" s="21">
        <f>'Relocation Components'!O115*(1+$D$2)^($B115-$B$6)</f>
        <v>7930699274.0967093</v>
      </c>
      <c r="P115" s="21">
        <f>'Relocation Components'!P115*(1+$D$2)^($B115-$B$6)</f>
        <v>113724307.85017709</v>
      </c>
      <c r="Q115" s="21">
        <f>'Relocation Components'!Q115*(1+$D$2)^($B115-$B$6)</f>
        <v>47218841.090188682</v>
      </c>
      <c r="R115" s="21">
        <f>'Relocation Components'!R115*(1+$D$2)^($B115-$B$6)</f>
        <v>451797977.37728554</v>
      </c>
      <c r="S115" s="21">
        <f>'Relocation Components'!S115*(1+$D$2)^($B115-$B$6)</f>
        <v>55420122.992777139</v>
      </c>
      <c r="T115" s="21">
        <f>'Relocation Components'!T115*(1+$D$2)^($B115-$B$6)</f>
        <v>30450613.385656226</v>
      </c>
      <c r="U115" s="21">
        <f t="shared" si="27"/>
        <v>58803101588.987846</v>
      </c>
      <c r="V115" s="21">
        <f>'Relocation Components'!V115*(1+$A115)^($B115-$B$6)</f>
        <v>198079963117.10049</v>
      </c>
      <c r="W115" s="21">
        <f>'Relocation Components'!W115*(1+$A115)^($B115-$B$6)</f>
        <v>63041367876.866203</v>
      </c>
      <c r="X115" s="21">
        <f>'Relocation Components'!X115*(1+$A115)^($B115-$B$6)</f>
        <v>0</v>
      </c>
      <c r="Y115" s="21">
        <f>'Relocation Components'!Y115*(1+$A115)^($B115-$B$6)</f>
        <v>211817796779.39984</v>
      </c>
      <c r="Z115" s="21">
        <f>'Relocation Components'!Z115*(1+$A115)^($B115-$B$6)</f>
        <v>61503721715.464317</v>
      </c>
      <c r="AA115" s="21">
        <f>'Relocation Components'!AA115*(1+$A115)^($B115-$B$6)</f>
        <v>0</v>
      </c>
      <c r="AB115" s="21">
        <f>'Relocation Components'!AB115*(1+$A115)^($B115-$B$6)</f>
        <v>517548046551.50964</v>
      </c>
      <c r="AC115" s="21">
        <f>'Relocation Components'!AC115*(1+$A115)^($B115-$B$6)</f>
        <v>106691326869.15297</v>
      </c>
      <c r="AD115" s="21">
        <f>'Relocation Components'!AD115*(1+$A115)^($B115-$B$6)</f>
        <v>0</v>
      </c>
      <c r="AE115" s="21">
        <f>'Relocation Components'!AE115*(1+$A115)^($B115-$B$6)</f>
        <v>995253854.89969051</v>
      </c>
      <c r="AF115" s="21">
        <f>'Relocation Components'!AF115*(1+$A115)^($B115-$B$6)</f>
        <v>343498333.77290237</v>
      </c>
      <c r="AG115" s="21">
        <f>'Relocation Components'!AG115*(1+$A115)^($B115-$B$6)</f>
        <v>0</v>
      </c>
      <c r="AH115" s="21">
        <f>'Relocation Components'!AH115*(1+$A115)^($B115-$B$6)</f>
        <v>1039699727.7471967</v>
      </c>
      <c r="AI115" s="21">
        <f>'Relocation Components'!AI115*(1+$A115)^($B115-$B$6)</f>
        <v>373986316.9698987</v>
      </c>
      <c r="AJ115" s="21">
        <f>'Relocation Components'!AJ115*(1+$A115)^($B115-$B$6)</f>
        <v>0</v>
      </c>
      <c r="AK115" s="21">
        <f>'Relocation Components'!AK115*(1+$A115)^($B115-$B$6)</f>
        <v>248095787.12718639</v>
      </c>
      <c r="AL115" s="21">
        <f>'Relocation Components'!AL115*(1+$A115)^($B115-$B$6)</f>
        <v>69891369.336150646</v>
      </c>
      <c r="AM115" s="21">
        <f>'Relocation Components'!AM115*(1+$A115)^($B115-$B$6)</f>
        <v>0</v>
      </c>
      <c r="AN115" s="21">
        <f t="shared" si="28"/>
        <v>1161752648299.3469</v>
      </c>
      <c r="AO115" s="21">
        <f>'Relocation Components'!AO115*(1+$A115)^($B115-$B$6)</f>
        <v>89135983402.695206</v>
      </c>
      <c r="AP115" s="21">
        <f>'Relocation Components'!AP115*(1+$A115)^($B115-$B$6)</f>
        <v>28368615544.589794</v>
      </c>
      <c r="AQ115" s="21">
        <f>'Relocation Components'!AQ115*(1+$A115)^($B115-$B$6)</f>
        <v>0</v>
      </c>
      <c r="AR115" s="21">
        <f>'Relocation Components'!AR115*(1+$A115)^($B115-$B$6)</f>
        <v>95318008550.729935</v>
      </c>
      <c r="AS115" s="21">
        <f>'Relocation Components'!AS115*(1+$A115)^($B115-$B$6)</f>
        <v>27676674771.958942</v>
      </c>
      <c r="AT115" s="21">
        <f>'Relocation Components'!AT115*(1+$A115)^($B115-$B$6)</f>
        <v>0</v>
      </c>
      <c r="AU115" s="21">
        <f>'Relocation Components'!AU115*(1+$A115)^($B115-$B$6)</f>
        <v>232896620948.17935</v>
      </c>
      <c r="AV115" s="21">
        <f>'Relocation Components'!AV115*(1+$A115)^($B115-$B$6)</f>
        <v>48011097091.118835</v>
      </c>
      <c r="AW115" s="21">
        <f>'Relocation Components'!AW115*(1+$A115)^($B115-$B$6)</f>
        <v>0</v>
      </c>
      <c r="AX115" s="21">
        <f>'Relocation Components'!AX115*(1+$A115)^($B115-$B$6)</f>
        <v>447864234.70486075</v>
      </c>
      <c r="AY115" s="21">
        <f>'Relocation Components'!AY115*(1+$A115)^($B115-$B$6)</f>
        <v>154574250.19780606</v>
      </c>
      <c r="AZ115" s="21">
        <f>'Relocation Components'!AZ115*(1+$A115)^($B115-$B$6)</f>
        <v>0</v>
      </c>
      <c r="BA115" s="21">
        <f>'Relocation Components'!BA115*(1+$A115)^($B115-$B$6)</f>
        <v>467864877.48623854</v>
      </c>
      <c r="BB115" s="21">
        <f>'Relocation Components'!BB115*(1+$A115)^($B115-$B$6)</f>
        <v>168293842.63645443</v>
      </c>
      <c r="BC115" s="21">
        <f>'Relocation Components'!BC115*(1+$A115)^($B115-$B$6)</f>
        <v>0</v>
      </c>
      <c r="BD115" s="21">
        <f>'Relocation Components'!BD115*(1+$A115)^($B115-$B$6)</f>
        <v>111643104.20723388</v>
      </c>
      <c r="BE115" s="21">
        <f>'Relocation Components'!BE115*(1+$A115)^($B115-$B$6)</f>
        <v>31451116.201267794</v>
      </c>
      <c r="BF115" s="21">
        <f>'Relocation Components'!BF115*(1+$A115)^($B115-$B$6)</f>
        <v>0</v>
      </c>
      <c r="BG115" s="21">
        <f t="shared" si="29"/>
        <v>522788691734.70599</v>
      </c>
      <c r="BI115" s="16">
        <f t="shared" si="30"/>
        <v>290777978558.45227</v>
      </c>
      <c r="BJ115" s="16">
        <f t="shared" si="31"/>
        <v>91966629166.277679</v>
      </c>
      <c r="BK115" s="16">
        <f t="shared" si="32"/>
        <v>116570705.16373199</v>
      </c>
      <c r="BL115" s="16">
        <f t="shared" si="33"/>
        <v>341818179103.93695</v>
      </c>
      <c r="BM115" s="16">
        <f t="shared" si="34"/>
        <v>90269649713.278976</v>
      </c>
      <c r="BN115" s="16">
        <f t="shared" si="35"/>
        <v>224091148.42412776</v>
      </c>
      <c r="BO115" s="16">
        <f t="shared" si="36"/>
        <v>756117958672.98218</v>
      </c>
      <c r="BP115" s="16">
        <f t="shared" si="37"/>
        <v>155095098706.55341</v>
      </c>
      <c r="BQ115" s="16">
        <f t="shared" si="38"/>
        <v>149875945.87403077</v>
      </c>
      <c r="BR115" s="16">
        <f t="shared" si="39"/>
        <v>4989254213.0313377</v>
      </c>
      <c r="BS115" s="16">
        <f t="shared" si="40"/>
        <v>630370294.80335021</v>
      </c>
      <c r="BT115" s="16">
        <f t="shared" si="41"/>
        <v>48548115.757712282</v>
      </c>
      <c r="BU115" s="16">
        <f t="shared" si="42"/>
        <v>9438263879.3301449</v>
      </c>
      <c r="BV115" s="16">
        <f t="shared" si="43"/>
        <v>656004467.45653021</v>
      </c>
      <c r="BW115" s="16">
        <f t="shared" si="44"/>
        <v>47218841.090188682</v>
      </c>
      <c r="BX115" s="16">
        <f t="shared" si="45"/>
        <v>811536868.7117058</v>
      </c>
      <c r="BY115" s="16">
        <f t="shared" si="46"/>
        <v>156762608.53019559</v>
      </c>
      <c r="BZ115" s="16">
        <f t="shared" si="47"/>
        <v>30450613.385656226</v>
      </c>
    </row>
    <row r="116" spans="1:78">
      <c r="A116">
        <f t="shared" si="49"/>
        <v>0.02</v>
      </c>
      <c r="B116" s="18">
        <f t="shared" si="48"/>
        <v>2130</v>
      </c>
      <c r="C116" s="21">
        <f>'Relocation Components'!C116*(1+$D$2)^($B116-$B$6)</f>
        <v>3721027922.8950281</v>
      </c>
      <c r="D116" s="21">
        <f>'Relocation Components'!D116*(1+$D$2)^($B116-$B$6)</f>
        <v>581432818.27987576</v>
      </c>
      <c r="E116" s="21">
        <f>'Relocation Components'!E116*(1+$D$2)^($B116-$B$6)</f>
        <v>121763210.63524713</v>
      </c>
      <c r="F116" s="21">
        <f>'Relocation Components'!F116*(1+$D$2)^($B116-$B$6)</f>
        <v>36225241189.138771</v>
      </c>
      <c r="G116" s="21">
        <f>'Relocation Components'!G116*(1+$D$2)^($B116-$B$6)</f>
        <v>1137753329.5923529</v>
      </c>
      <c r="H116" s="21">
        <f>'Relocation Components'!H116*(1+$D$2)^($B116-$B$6)</f>
        <v>234072283.10252932</v>
      </c>
      <c r="I116" s="21">
        <f>'Relocation Components'!I116*(1+$D$2)^($B116-$B$6)</f>
        <v>5926013559.3742695</v>
      </c>
      <c r="J116" s="21">
        <f>'Relocation Components'!J116*(1+$D$2)^($B116-$B$6)</f>
        <v>410164947.63977611</v>
      </c>
      <c r="K116" s="21">
        <f>'Relocation Components'!K116*(1+$D$2)^($B116-$B$6)</f>
        <v>156551072.56825536</v>
      </c>
      <c r="L116" s="21">
        <f>'Relocation Components'!L116*(1+$D$2)^($B116-$B$6)</f>
        <v>3703948463.9981313</v>
      </c>
      <c r="M116" s="21">
        <f>'Relocation Components'!M116*(1+$D$2)^($B116-$B$6)</f>
        <v>138191692.68051514</v>
      </c>
      <c r="N116" s="21">
        <f>'Relocation Components'!N116*(1+$D$2)^($B116-$B$6)</f>
        <v>50710379.369411714</v>
      </c>
      <c r="O116" s="21">
        <f>'Relocation Components'!O116*(1+$D$2)^($B116-$B$6)</f>
        <v>8281699122.3521757</v>
      </c>
      <c r="P116" s="21">
        <f>'Relocation Components'!P116*(1+$D$2)^($B116-$B$6)</f>
        <v>118786525.25899494</v>
      </c>
      <c r="Q116" s="21">
        <f>'Relocation Components'!Q116*(1+$D$2)^($B116-$B$6)</f>
        <v>49321488.790713921</v>
      </c>
      <c r="R116" s="21">
        <f>'Relocation Components'!R116*(1+$D$2)^($B116-$B$6)</f>
        <v>471851042.68333608</v>
      </c>
      <c r="S116" s="21">
        <f>'Relocation Components'!S116*(1+$D$2)^($B116-$B$6)</f>
        <v>57881836.884255841</v>
      </c>
      <c r="T116" s="21">
        <f>'Relocation Components'!T116*(1+$D$2)^($B116-$B$6)</f>
        <v>31806583.897570103</v>
      </c>
      <c r="U116" s="21">
        <f t="shared" si="27"/>
        <v>61418217469.141197</v>
      </c>
      <c r="V116" s="21">
        <f>'Relocation Components'!V116*(1+$A116)^($B116-$B$6)</f>
        <v>210868777881.1713</v>
      </c>
      <c r="W116" s="21">
        <f>'Relocation Components'!W116*(1+$A116)^($B116-$B$6)</f>
        <v>67103131094.630501</v>
      </c>
      <c r="X116" s="21">
        <f>'Relocation Components'!X116*(1+$A116)^($B116-$B$6)</f>
        <v>0</v>
      </c>
      <c r="Y116" s="21">
        <f>'Relocation Components'!Y116*(1+$A116)^($B116-$B$6)</f>
        <v>225374460968.31149</v>
      </c>
      <c r="Z116" s="21">
        <f>'Relocation Components'!Z116*(1+$A116)^($B116-$B$6)</f>
        <v>65442584163.158775</v>
      </c>
      <c r="AA116" s="21">
        <f>'Relocation Components'!AA116*(1+$A116)^($B116-$B$6)</f>
        <v>0</v>
      </c>
      <c r="AB116" s="21">
        <f>'Relocation Components'!AB116*(1+$A116)^($B116-$B$6)</f>
        <v>550895402076.40125</v>
      </c>
      <c r="AC116" s="21">
        <f>'Relocation Components'!AC116*(1+$A116)^($B116-$B$6)</f>
        <v>113565284803.45644</v>
      </c>
      <c r="AD116" s="21">
        <f>'Relocation Components'!AD116*(1+$A116)^($B116-$B$6)</f>
        <v>0</v>
      </c>
      <c r="AE116" s="21">
        <f>'Relocation Components'!AE116*(1+$A116)^($B116-$B$6)</f>
        <v>1014336163.4028201</v>
      </c>
      <c r="AF116" s="21">
        <f>'Relocation Components'!AF116*(1+$A116)^($B116-$B$6)</f>
        <v>350100515.12462997</v>
      </c>
      <c r="AG116" s="21">
        <f>'Relocation Components'!AG116*(1+$A116)^($B116-$B$6)</f>
        <v>0</v>
      </c>
      <c r="AH116" s="21">
        <f>'Relocation Components'!AH116*(1+$A116)^($B116-$B$6)</f>
        <v>1059631641.7981302</v>
      </c>
      <c r="AI116" s="21">
        <f>'Relocation Components'!AI116*(1+$A116)^($B116-$B$6)</f>
        <v>381248910.29644066</v>
      </c>
      <c r="AJ116" s="21">
        <f>'Relocation Components'!AJ116*(1+$A116)^($B116-$B$6)</f>
        <v>0</v>
      </c>
      <c r="AK116" s="21">
        <f>'Relocation Components'!AK116*(1+$A116)^($B116-$B$6)</f>
        <v>254219717.65832299</v>
      </c>
      <c r="AL116" s="21">
        <f>'Relocation Components'!AL116*(1+$A116)^($B116-$B$6)</f>
        <v>71618888.20051679</v>
      </c>
      <c r="AM116" s="21">
        <f>'Relocation Components'!AM116*(1+$A116)^($B116-$B$6)</f>
        <v>0</v>
      </c>
      <c r="AN116" s="21">
        <f t="shared" si="28"/>
        <v>1236380796823.6104</v>
      </c>
      <c r="AO116" s="21">
        <f>'Relocation Components'!AO116*(1+$A116)^($B116-$B$6)</f>
        <v>94890950046.527084</v>
      </c>
      <c r="AP116" s="21">
        <f>'Relocation Components'!AP116*(1+$A116)^($B116-$B$6)</f>
        <v>30196408992.583729</v>
      </c>
      <c r="AQ116" s="21">
        <f>'Relocation Components'!AQ116*(1+$A116)^($B116-$B$6)</f>
        <v>0</v>
      </c>
      <c r="AR116" s="21">
        <f>'Relocation Components'!AR116*(1+$A116)^($B116-$B$6)</f>
        <v>101418507435.74016</v>
      </c>
      <c r="AS116" s="21">
        <f>'Relocation Components'!AS116*(1+$A116)^($B116-$B$6)</f>
        <v>29449162873.421448</v>
      </c>
      <c r="AT116" s="21">
        <f>'Relocation Components'!AT116*(1+$A116)^($B116-$B$6)</f>
        <v>0</v>
      </c>
      <c r="AU116" s="21">
        <f>'Relocation Components'!AU116*(1+$A116)^($B116-$B$6)</f>
        <v>247902930934.38055</v>
      </c>
      <c r="AV116" s="21">
        <f>'Relocation Components'!AV116*(1+$A116)^($B116-$B$6)</f>
        <v>51104378161.555389</v>
      </c>
      <c r="AW116" s="21">
        <f>'Relocation Components'!AW116*(1+$A116)^($B116-$B$6)</f>
        <v>0</v>
      </c>
      <c r="AX116" s="21">
        <f>'Relocation Components'!AX116*(1+$A116)^($B116-$B$6)</f>
        <v>456451273.53126907</v>
      </c>
      <c r="AY116" s="21">
        <f>'Relocation Components'!AY116*(1+$A116)^($B116-$B$6)</f>
        <v>157545231.8060835</v>
      </c>
      <c r="AZ116" s="21">
        <f>'Relocation Components'!AZ116*(1+$A116)^($B116-$B$6)</f>
        <v>0</v>
      </c>
      <c r="BA116" s="21">
        <f>'Relocation Components'!BA116*(1+$A116)^($B116-$B$6)</f>
        <v>476834238.80915856</v>
      </c>
      <c r="BB116" s="21">
        <f>'Relocation Components'!BB116*(1+$A116)^($B116-$B$6)</f>
        <v>171562009.63339829</v>
      </c>
      <c r="BC116" s="21">
        <f>'Relocation Components'!BC116*(1+$A116)^($B116-$B$6)</f>
        <v>0</v>
      </c>
      <c r="BD116" s="21">
        <f>'Relocation Components'!BD116*(1+$A116)^($B116-$B$6)</f>
        <v>114398872.94624536</v>
      </c>
      <c r="BE116" s="21">
        <f>'Relocation Components'!BE116*(1+$A116)^($B116-$B$6)</f>
        <v>32228499.690232556</v>
      </c>
      <c r="BF116" s="21">
        <f>'Relocation Components'!BF116*(1+$A116)^($B116-$B$6)</f>
        <v>0</v>
      </c>
      <c r="BG116" s="21">
        <f t="shared" si="29"/>
        <v>556371358570.62476</v>
      </c>
      <c r="BI116" s="16">
        <f t="shared" si="30"/>
        <v>309480755850.59338</v>
      </c>
      <c r="BJ116" s="16">
        <f t="shared" si="31"/>
        <v>97880972905.49411</v>
      </c>
      <c r="BK116" s="16">
        <f t="shared" si="32"/>
        <v>121763210.63524713</v>
      </c>
      <c r="BL116" s="16">
        <f t="shared" si="33"/>
        <v>363018209593.19043</v>
      </c>
      <c r="BM116" s="16">
        <f t="shared" si="34"/>
        <v>96029500366.172577</v>
      </c>
      <c r="BN116" s="16">
        <f t="shared" si="35"/>
        <v>234072283.10252932</v>
      </c>
      <c r="BO116" s="16">
        <f t="shared" si="36"/>
        <v>804724346570.15601</v>
      </c>
      <c r="BP116" s="16">
        <f t="shared" si="37"/>
        <v>165079827912.65161</v>
      </c>
      <c r="BQ116" s="16">
        <f t="shared" si="38"/>
        <v>156551072.56825536</v>
      </c>
      <c r="BR116" s="16">
        <f t="shared" si="39"/>
        <v>5174735900.9322205</v>
      </c>
      <c r="BS116" s="16">
        <f t="shared" si="40"/>
        <v>645837439.61122859</v>
      </c>
      <c r="BT116" s="16">
        <f t="shared" si="41"/>
        <v>50710379.369411714</v>
      </c>
      <c r="BU116" s="16">
        <f t="shared" si="42"/>
        <v>9818165002.959465</v>
      </c>
      <c r="BV116" s="16">
        <f t="shared" si="43"/>
        <v>671597445.18883383</v>
      </c>
      <c r="BW116" s="16">
        <f t="shared" si="44"/>
        <v>49321488.790713921</v>
      </c>
      <c r="BX116" s="16">
        <f t="shared" si="45"/>
        <v>840469633.2879045</v>
      </c>
      <c r="BY116" s="16">
        <f t="shared" si="46"/>
        <v>161729224.77500519</v>
      </c>
      <c r="BZ116" s="16">
        <f t="shared" si="47"/>
        <v>31806583.897570103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Emily Chan</cp:lastModifiedBy>
  <cp:revision/>
  <dcterms:created xsi:type="dcterms:W3CDTF">2023-03-22T02:05:51Z</dcterms:created>
  <dcterms:modified xsi:type="dcterms:W3CDTF">2023-04-07T13:05:36Z</dcterms:modified>
  <cp:category/>
  <cp:contentStatus/>
</cp:coreProperties>
</file>