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11935_ad_unsw_edu_au/Documents/ACTL4001/"/>
    </mc:Choice>
  </mc:AlternateContent>
  <xr:revisionPtr revIDLastSave="985" documentId="8_{037D6167-D4A6-4405-BEE3-7C15D365F4BE}" xr6:coauthVersionLast="47" xr6:coauthVersionMax="47" xr10:uidLastSave="{23B670D6-82AF-45F4-942C-2D5A13A6505D}"/>
  <bookViews>
    <workbookView xWindow="828" yWindow="-108" windowWidth="22320" windowHeight="13176" firstSheet="2" activeTab="2" xr2:uid="{B1134E6E-59EE-4F04-935F-35CC6BFA0D5E}"/>
  </bookViews>
  <sheets>
    <sheet name="GDP Estimate" sheetId="6" r:id="rId1"/>
    <sheet name="GDP for all years" sheetId="8" r:id="rId2"/>
    <sheet name="Max Claim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3" l="1"/>
  <c r="C64" i="3"/>
  <c r="F5" i="8"/>
  <c r="E5" i="8"/>
  <c r="D5" i="8"/>
  <c r="C5" i="8"/>
  <c r="F116" i="8"/>
  <c r="E116" i="8"/>
  <c r="D116" i="8"/>
  <c r="C116" i="8"/>
  <c r="F106" i="8"/>
  <c r="E106" i="8"/>
  <c r="D106" i="8"/>
  <c r="C106" i="8"/>
  <c r="F96" i="8"/>
  <c r="E96" i="8"/>
  <c r="D96" i="8"/>
  <c r="C96" i="8"/>
  <c r="F86" i="8"/>
  <c r="E86" i="8"/>
  <c r="D86" i="8"/>
  <c r="C86" i="8"/>
  <c r="F76" i="8"/>
  <c r="E76" i="8"/>
  <c r="D76" i="8"/>
  <c r="C76" i="8"/>
  <c r="E67" i="8"/>
  <c r="F66" i="8"/>
  <c r="E66" i="8"/>
  <c r="D66" i="8"/>
  <c r="C66" i="8"/>
  <c r="F56" i="8"/>
  <c r="E56" i="8"/>
  <c r="D56" i="8"/>
  <c r="C56" i="8"/>
  <c r="F46" i="8"/>
  <c r="E46" i="8"/>
  <c r="D46" i="8"/>
  <c r="C46" i="8"/>
  <c r="F36" i="8"/>
  <c r="E36" i="8"/>
  <c r="E37" i="8" s="1"/>
  <c r="D36" i="8"/>
  <c r="C36" i="8"/>
  <c r="F26" i="8"/>
  <c r="E26" i="8"/>
  <c r="D26" i="8"/>
  <c r="D27" i="8" s="1"/>
  <c r="C26" i="8"/>
  <c r="F16" i="8"/>
  <c r="E16" i="8"/>
  <c r="D16" i="8"/>
  <c r="C16" i="8"/>
  <c r="F6" i="8"/>
  <c r="E6" i="8"/>
  <c r="D6" i="8"/>
  <c r="C6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7" i="8"/>
  <c r="B6" i="8"/>
  <c r="C12" i="6"/>
  <c r="C29" i="6" s="1"/>
  <c r="H64" i="3"/>
  <c r="G64" i="3"/>
  <c r="F64" i="3"/>
  <c r="E64" i="3"/>
  <c r="D64" i="3"/>
  <c r="E68" i="8" l="1"/>
  <c r="E69" i="8" s="1"/>
  <c r="E70" i="8" s="1"/>
  <c r="E71" i="8" s="1"/>
  <c r="E72" i="8" s="1"/>
  <c r="E73" i="8" s="1"/>
  <c r="E74" i="8" s="1"/>
  <c r="E75" i="8" s="1"/>
  <c r="E77" i="8"/>
  <c r="E107" i="8"/>
  <c r="E108" i="8" s="1"/>
  <c r="E109" i="8" s="1"/>
  <c r="E110" i="8" s="1"/>
  <c r="E111" i="8" s="1"/>
  <c r="E112" i="8" s="1"/>
  <c r="E113" i="8" s="1"/>
  <c r="E114" i="8" s="1"/>
  <c r="E115" i="8" s="1"/>
  <c r="F7" i="8"/>
  <c r="F8" i="8" s="1"/>
  <c r="F9" i="8" s="1"/>
  <c r="F10" i="8" s="1"/>
  <c r="F11" i="8" s="1"/>
  <c r="F12" i="8" s="1"/>
  <c r="F13" i="8" s="1"/>
  <c r="F14" i="8" s="1"/>
  <c r="F15" i="8" s="1"/>
  <c r="F17" i="8"/>
  <c r="F18" i="8" s="1"/>
  <c r="F19" i="8" s="1"/>
  <c r="F20" i="8" s="1"/>
  <c r="F21" i="8" s="1"/>
  <c r="F22" i="8" s="1"/>
  <c r="F23" i="8" s="1"/>
  <c r="F24" i="8" s="1"/>
  <c r="F25" i="8" s="1"/>
  <c r="E38" i="8"/>
  <c r="E39" i="8" s="1"/>
  <c r="E40" i="8" s="1"/>
  <c r="E41" i="8" s="1"/>
  <c r="E42" i="8" s="1"/>
  <c r="E43" i="8" s="1"/>
  <c r="E44" i="8" s="1"/>
  <c r="E45" i="8" s="1"/>
  <c r="E47" i="8"/>
  <c r="E78" i="8"/>
  <c r="E87" i="8"/>
  <c r="E88" i="8" s="1"/>
  <c r="E89" i="8" s="1"/>
  <c r="E90" i="8" s="1"/>
  <c r="E91" i="8" s="1"/>
  <c r="E92" i="8" s="1"/>
  <c r="E93" i="8" s="1"/>
  <c r="E94" i="8" s="1"/>
  <c r="E95" i="8" s="1"/>
  <c r="E17" i="8"/>
  <c r="E18" i="8" s="1"/>
  <c r="E19" i="8" s="1"/>
  <c r="E20" i="8" s="1"/>
  <c r="E21" i="8" s="1"/>
  <c r="E22" i="8" s="1"/>
  <c r="E23" i="8" s="1"/>
  <c r="E24" i="8" s="1"/>
  <c r="E25" i="8" s="1"/>
  <c r="C7" i="8"/>
  <c r="C8" i="8" s="1"/>
  <c r="C9" i="8" s="1"/>
  <c r="C10" i="8" s="1"/>
  <c r="C11" i="8" s="1"/>
  <c r="C12" i="8" s="1"/>
  <c r="C13" i="8" s="1"/>
  <c r="C14" i="8" s="1"/>
  <c r="C15" i="8" s="1"/>
  <c r="C17" i="8"/>
  <c r="C18" i="8" s="1"/>
  <c r="C19" i="8" s="1"/>
  <c r="C20" i="8"/>
  <c r="C21" i="8" s="1"/>
  <c r="C22" i="8" s="1"/>
  <c r="C23" i="8" s="1"/>
  <c r="C24" i="8" s="1"/>
  <c r="C25" i="8" s="1"/>
  <c r="E48" i="8"/>
  <c r="E49" i="8" s="1"/>
  <c r="E50" i="8" s="1"/>
  <c r="E51" i="8" s="1"/>
  <c r="E52" i="8" s="1"/>
  <c r="E53" i="8" s="1"/>
  <c r="E54" i="8" s="1"/>
  <c r="E55" i="8" s="1"/>
  <c r="E57" i="8"/>
  <c r="E79" i="8"/>
  <c r="E97" i="8"/>
  <c r="E98" i="8" s="1"/>
  <c r="E99" i="8" s="1"/>
  <c r="E100" i="8" s="1"/>
  <c r="E101" i="8" s="1"/>
  <c r="E102" i="8" s="1"/>
  <c r="E103" i="8" s="1"/>
  <c r="E104" i="8" s="1"/>
  <c r="E105" i="8" s="1"/>
  <c r="E7" i="8"/>
  <c r="E8" i="8" s="1"/>
  <c r="E9" i="8" s="1"/>
  <c r="E10" i="8" s="1"/>
  <c r="E11" i="8" s="1"/>
  <c r="E12" i="8" s="1"/>
  <c r="E13" i="8" s="1"/>
  <c r="E14" i="8" s="1"/>
  <c r="E15" i="8" s="1"/>
  <c r="D7" i="8"/>
  <c r="D8" i="8" s="1"/>
  <c r="D9" i="8" s="1"/>
  <c r="D10" i="8" s="1"/>
  <c r="D11" i="8" s="1"/>
  <c r="D12" i="8" s="1"/>
  <c r="D13" i="8" s="1"/>
  <c r="D14" i="8" s="1"/>
  <c r="D15" i="8" s="1"/>
  <c r="D17" i="8"/>
  <c r="D18" i="8" s="1"/>
  <c r="D19" i="8" s="1"/>
  <c r="D20" i="8" s="1"/>
  <c r="D21" i="8" s="1"/>
  <c r="D22" i="8" s="1"/>
  <c r="D23" i="8" s="1"/>
  <c r="D24" i="8" s="1"/>
  <c r="D25" i="8" s="1"/>
  <c r="D28" i="8"/>
  <c r="D29" i="8" s="1"/>
  <c r="D30" i="8" s="1"/>
  <c r="D31" i="8" s="1"/>
  <c r="D32" i="8" s="1"/>
  <c r="D33" i="8" s="1"/>
  <c r="D34" i="8" s="1"/>
  <c r="D35" i="8" s="1"/>
  <c r="E27" i="8"/>
  <c r="E28" i="8" s="1"/>
  <c r="E29" i="8" s="1"/>
  <c r="E30" i="8" s="1"/>
  <c r="E31" i="8" s="1"/>
  <c r="E32" i="8" s="1"/>
  <c r="E33" i="8" s="1"/>
  <c r="E34" i="8" s="1"/>
  <c r="E35" i="8" s="1"/>
  <c r="E58" i="8"/>
  <c r="E59" i="8" s="1"/>
  <c r="E60" i="8" s="1"/>
  <c r="E61" i="8" s="1"/>
  <c r="E62" i="8" s="1"/>
  <c r="E63" i="8" s="1"/>
  <c r="E64" i="8" s="1"/>
  <c r="E65" i="8" s="1"/>
  <c r="E80" i="8"/>
  <c r="E81" i="8" s="1"/>
  <c r="E82" i="8" s="1"/>
  <c r="E83" i="8" s="1"/>
  <c r="E84" i="8" s="1"/>
  <c r="E85" i="8" s="1"/>
  <c r="C27" i="8"/>
  <c r="C28" i="8" s="1"/>
  <c r="C29" i="8" s="1"/>
  <c r="C30" i="8" s="1"/>
  <c r="C31" i="8" s="1"/>
  <c r="C32" i="8" s="1"/>
  <c r="C33" i="8" s="1"/>
  <c r="C34" i="8" s="1"/>
  <c r="C35" i="8" s="1"/>
  <c r="C37" i="8"/>
  <c r="C38" i="8" s="1"/>
  <c r="C39" i="8" s="1"/>
  <c r="C40" i="8" s="1"/>
  <c r="C41" i="8" s="1"/>
  <c r="C42" i="8" s="1"/>
  <c r="C43" i="8" s="1"/>
  <c r="C44" i="8" s="1"/>
  <c r="C45" i="8" s="1"/>
  <c r="C47" i="8"/>
  <c r="C48" i="8" s="1"/>
  <c r="C49" i="8" s="1"/>
  <c r="C50" i="8" s="1"/>
  <c r="C51" i="8" s="1"/>
  <c r="C52" i="8" s="1"/>
  <c r="C53" i="8" s="1"/>
  <c r="C54" i="8" s="1"/>
  <c r="C55" i="8" s="1"/>
  <c r="C57" i="8"/>
  <c r="C58" i="8" s="1"/>
  <c r="C59" i="8" s="1"/>
  <c r="C60" i="8" s="1"/>
  <c r="C61" i="8" s="1"/>
  <c r="C62" i="8" s="1"/>
  <c r="C63" i="8" s="1"/>
  <c r="C64" i="8" s="1"/>
  <c r="C65" i="8" s="1"/>
  <c r="C67" i="8"/>
  <c r="C68" i="8" s="1"/>
  <c r="C69" i="8" s="1"/>
  <c r="C70" i="8" s="1"/>
  <c r="C71" i="8" s="1"/>
  <c r="C72" i="8" s="1"/>
  <c r="C73" i="8" s="1"/>
  <c r="C74" i="8" s="1"/>
  <c r="C75" i="8" s="1"/>
  <c r="C77" i="8"/>
  <c r="C78" i="8" s="1"/>
  <c r="C79" i="8" s="1"/>
  <c r="C80" i="8" s="1"/>
  <c r="C81" i="8" s="1"/>
  <c r="C82" i="8" s="1"/>
  <c r="C83" i="8" s="1"/>
  <c r="C84" i="8" s="1"/>
  <c r="C85" i="8" s="1"/>
  <c r="C87" i="8"/>
  <c r="C88" i="8" s="1"/>
  <c r="C89" i="8" s="1"/>
  <c r="C90" i="8" s="1"/>
  <c r="C91" i="8" s="1"/>
  <c r="C92" i="8" s="1"/>
  <c r="C93" i="8" s="1"/>
  <c r="C94" i="8" s="1"/>
  <c r="C95" i="8" s="1"/>
  <c r="C97" i="8"/>
  <c r="C98" i="8" s="1"/>
  <c r="C99" i="8" s="1"/>
  <c r="C100" i="8" s="1"/>
  <c r="C101" i="8" s="1"/>
  <c r="C102" i="8" s="1"/>
  <c r="C103" i="8" s="1"/>
  <c r="C104" i="8" s="1"/>
  <c r="C105" i="8" s="1"/>
  <c r="C107" i="8"/>
  <c r="C108" i="8" s="1"/>
  <c r="C109" i="8" s="1"/>
  <c r="C110" i="8" s="1"/>
  <c r="C111" i="8" s="1"/>
  <c r="C112" i="8" s="1"/>
  <c r="C113" i="8" s="1"/>
  <c r="C114" i="8" s="1"/>
  <c r="C115" i="8" s="1"/>
  <c r="D37" i="8"/>
  <c r="D38" i="8" s="1"/>
  <c r="D39" i="8" s="1"/>
  <c r="D40" i="8" s="1"/>
  <c r="D41" i="8" s="1"/>
  <c r="D42" i="8" s="1"/>
  <c r="D43" i="8" s="1"/>
  <c r="D44" i="8" s="1"/>
  <c r="D45" i="8" s="1"/>
  <c r="D47" i="8"/>
  <c r="D48" i="8" s="1"/>
  <c r="D49" i="8" s="1"/>
  <c r="D50" i="8" s="1"/>
  <c r="D51" i="8" s="1"/>
  <c r="D52" i="8" s="1"/>
  <c r="D53" i="8" s="1"/>
  <c r="D54" i="8" s="1"/>
  <c r="D55" i="8" s="1"/>
  <c r="D57" i="8"/>
  <c r="D58" i="8" s="1"/>
  <c r="D59" i="8" s="1"/>
  <c r="D60" i="8" s="1"/>
  <c r="D61" i="8" s="1"/>
  <c r="D62" i="8" s="1"/>
  <c r="D63" i="8" s="1"/>
  <c r="D64" i="8" s="1"/>
  <c r="D65" i="8" s="1"/>
  <c r="D67" i="8"/>
  <c r="D68" i="8" s="1"/>
  <c r="D69" i="8" s="1"/>
  <c r="D70" i="8" s="1"/>
  <c r="D71" i="8" s="1"/>
  <c r="D72" i="8" s="1"/>
  <c r="D73" i="8" s="1"/>
  <c r="D74" i="8" s="1"/>
  <c r="D75" i="8" s="1"/>
  <c r="D77" i="8"/>
  <c r="D78" i="8" s="1"/>
  <c r="D79" i="8" s="1"/>
  <c r="D80" i="8" s="1"/>
  <c r="D81" i="8" s="1"/>
  <c r="D82" i="8" s="1"/>
  <c r="D83" i="8" s="1"/>
  <c r="D84" i="8" s="1"/>
  <c r="D85" i="8" s="1"/>
  <c r="D87" i="8"/>
  <c r="D88" i="8" s="1"/>
  <c r="D89" i="8" s="1"/>
  <c r="D90" i="8" s="1"/>
  <c r="D91" i="8" s="1"/>
  <c r="D92" i="8" s="1"/>
  <c r="D93" i="8" s="1"/>
  <c r="D94" i="8" s="1"/>
  <c r="D95" i="8" s="1"/>
  <c r="D97" i="8"/>
  <c r="D98" i="8" s="1"/>
  <c r="D99" i="8" s="1"/>
  <c r="D100" i="8" s="1"/>
  <c r="D101" i="8" s="1"/>
  <c r="D102" i="8" s="1"/>
  <c r="D103" i="8" s="1"/>
  <c r="D104" i="8" s="1"/>
  <c r="D105" i="8" s="1"/>
  <c r="D107" i="8"/>
  <c r="D108" i="8" s="1"/>
  <c r="D109" i="8" s="1"/>
  <c r="D110" i="8" s="1"/>
  <c r="D111" i="8" s="1"/>
  <c r="D112" i="8" s="1"/>
  <c r="D113" i="8" s="1"/>
  <c r="D114" i="8" s="1"/>
  <c r="D115" i="8" s="1"/>
  <c r="F27" i="8"/>
  <c r="F28" i="8" s="1"/>
  <c r="F29" i="8" s="1"/>
  <c r="F30" i="8" s="1"/>
  <c r="F31" i="8" s="1"/>
  <c r="F32" i="8" s="1"/>
  <c r="F33" i="8" s="1"/>
  <c r="F34" i="8" s="1"/>
  <c r="F35" i="8" s="1"/>
  <c r="F37" i="8"/>
  <c r="F38" i="8" s="1"/>
  <c r="F39" i="8" s="1"/>
  <c r="F40" i="8" s="1"/>
  <c r="F41" i="8" s="1"/>
  <c r="F42" i="8" s="1"/>
  <c r="F43" i="8" s="1"/>
  <c r="F44" i="8" s="1"/>
  <c r="F45" i="8" s="1"/>
  <c r="F47" i="8"/>
  <c r="F48" i="8" s="1"/>
  <c r="F49" i="8" s="1"/>
  <c r="F50" i="8" s="1"/>
  <c r="F51" i="8" s="1"/>
  <c r="F52" i="8" s="1"/>
  <c r="F53" i="8" s="1"/>
  <c r="F54" i="8" s="1"/>
  <c r="F55" i="8" s="1"/>
  <c r="F57" i="8"/>
  <c r="F58" i="8" s="1"/>
  <c r="F59" i="8" s="1"/>
  <c r="F60" i="8" s="1"/>
  <c r="F61" i="8" s="1"/>
  <c r="F62" i="8" s="1"/>
  <c r="F63" i="8" s="1"/>
  <c r="F64" i="8" s="1"/>
  <c r="F65" i="8" s="1"/>
  <c r="F67" i="8"/>
  <c r="F68" i="8" s="1"/>
  <c r="F69" i="8" s="1"/>
  <c r="F70" i="8" s="1"/>
  <c r="F71" i="8" s="1"/>
  <c r="F72" i="8" s="1"/>
  <c r="F73" i="8" s="1"/>
  <c r="F74" i="8" s="1"/>
  <c r="F75" i="8" s="1"/>
  <c r="F77" i="8"/>
  <c r="F78" i="8" s="1"/>
  <c r="F79" i="8" s="1"/>
  <c r="F80" i="8" s="1"/>
  <c r="F81" i="8" s="1"/>
  <c r="F82" i="8" s="1"/>
  <c r="F83" i="8" s="1"/>
  <c r="F84" i="8" s="1"/>
  <c r="F85" i="8" s="1"/>
  <c r="F87" i="8"/>
  <c r="F88" i="8" s="1"/>
  <c r="F89" i="8" s="1"/>
  <c r="F90" i="8" s="1"/>
  <c r="F91" i="8" s="1"/>
  <c r="F92" i="8" s="1"/>
  <c r="F93" i="8" s="1"/>
  <c r="F94" i="8" s="1"/>
  <c r="F95" i="8" s="1"/>
  <c r="F97" i="8"/>
  <c r="F98" i="8" s="1"/>
  <c r="F99" i="8" s="1"/>
  <c r="F100" i="8" s="1"/>
  <c r="F101" i="8" s="1"/>
  <c r="F102" i="8" s="1"/>
  <c r="F103" i="8" s="1"/>
  <c r="F104" i="8" s="1"/>
  <c r="F105" i="8" s="1"/>
  <c r="F107" i="8"/>
  <c r="F108" i="8" s="1"/>
  <c r="F109" i="8" s="1"/>
  <c r="F110" i="8" s="1"/>
  <c r="F111" i="8" s="1"/>
  <c r="F112" i="8" s="1"/>
  <c r="F113" i="8" s="1"/>
  <c r="F114" i="8" s="1"/>
  <c r="F115" i="8" s="1"/>
  <c r="C48" i="3"/>
  <c r="D30" i="6" l="1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29" i="6"/>
  <c r="E29" i="6"/>
  <c r="F29" i="6"/>
  <c r="C7" i="6"/>
  <c r="C37" i="6"/>
  <c r="C36" i="6"/>
  <c r="C35" i="6"/>
  <c r="C34" i="6"/>
  <c r="C33" i="6"/>
  <c r="C32" i="6"/>
  <c r="C31" i="6"/>
  <c r="C30" i="6"/>
  <c r="D12" i="6"/>
  <c r="E12" i="6"/>
  <c r="F12" i="6"/>
  <c r="D11" i="6"/>
  <c r="E11" i="6"/>
  <c r="F11" i="6"/>
  <c r="C11" i="6"/>
  <c r="D10" i="6"/>
  <c r="E10" i="6"/>
  <c r="F10" i="6"/>
  <c r="C10" i="6"/>
  <c r="D7" i="6"/>
  <c r="E7" i="6"/>
  <c r="D35" i="3" l="1"/>
  <c r="D38" i="3" s="1"/>
  <c r="E35" i="3"/>
  <c r="E38" i="3" s="1"/>
  <c r="F35" i="3"/>
  <c r="F38" i="3" s="1"/>
  <c r="G35" i="3"/>
  <c r="G38" i="3" s="1"/>
  <c r="H35" i="3"/>
  <c r="H38" i="3" s="1"/>
  <c r="C35" i="3"/>
  <c r="C38" i="3" s="1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H18" i="3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F18" i="3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D18" i="3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H49" i="3"/>
  <c r="H50" i="3"/>
  <c r="H51" i="3"/>
  <c r="H52" i="3"/>
  <c r="H53" i="3"/>
  <c r="H54" i="3"/>
  <c r="H55" i="3"/>
  <c r="H56" i="3"/>
  <c r="H57" i="3"/>
  <c r="H58" i="3"/>
  <c r="H59" i="3"/>
  <c r="H60" i="3"/>
  <c r="H48" i="3"/>
  <c r="G49" i="3"/>
  <c r="G50" i="3"/>
  <c r="G51" i="3"/>
  <c r="G52" i="3"/>
  <c r="G53" i="3"/>
  <c r="G54" i="3"/>
  <c r="G55" i="3"/>
  <c r="G56" i="3"/>
  <c r="G57" i="3"/>
  <c r="G58" i="3"/>
  <c r="G59" i="3"/>
  <c r="G60" i="3"/>
  <c r="G48" i="3"/>
  <c r="F49" i="3"/>
  <c r="F50" i="3"/>
  <c r="F51" i="3"/>
  <c r="F52" i="3"/>
  <c r="F53" i="3"/>
  <c r="F54" i="3"/>
  <c r="F55" i="3"/>
  <c r="F56" i="3"/>
  <c r="F57" i="3"/>
  <c r="F58" i="3"/>
  <c r="F59" i="3"/>
  <c r="F60" i="3"/>
  <c r="F48" i="3"/>
  <c r="E49" i="3"/>
  <c r="E50" i="3"/>
  <c r="E51" i="3"/>
  <c r="E52" i="3"/>
  <c r="E53" i="3"/>
  <c r="E54" i="3"/>
  <c r="E55" i="3"/>
  <c r="E56" i="3"/>
  <c r="E57" i="3"/>
  <c r="E58" i="3"/>
  <c r="E59" i="3"/>
  <c r="E60" i="3"/>
  <c r="E48" i="3"/>
  <c r="D49" i="3"/>
  <c r="D50" i="3"/>
  <c r="D51" i="3"/>
  <c r="D52" i="3"/>
  <c r="D53" i="3"/>
  <c r="D54" i="3"/>
  <c r="D55" i="3"/>
  <c r="D56" i="3"/>
  <c r="D57" i="3"/>
  <c r="D58" i="3"/>
  <c r="D59" i="3"/>
  <c r="D60" i="3"/>
  <c r="D48" i="3"/>
  <c r="C49" i="3"/>
  <c r="C50" i="3"/>
  <c r="C51" i="3"/>
  <c r="C52" i="3"/>
  <c r="C53" i="3"/>
  <c r="C54" i="3"/>
  <c r="C55" i="3"/>
  <c r="C56" i="3"/>
  <c r="C57" i="3"/>
  <c r="C58" i="3"/>
  <c r="C59" i="3"/>
  <c r="C60" i="3"/>
</calcChain>
</file>

<file path=xl/sharedStrings.xml><?xml version="1.0" encoding="utf-8"?>
<sst xmlns="http://schemas.openxmlformats.org/spreadsheetml/2006/main" count="122" uniqueCount="64">
  <si>
    <t>storslysia GDP estimate assuming storslysia percentage of world GDP remains constant</t>
  </si>
  <si>
    <t>1 USD</t>
  </si>
  <si>
    <t>Ꝕ</t>
  </si>
  <si>
    <t>GDP estimate</t>
  </si>
  <si>
    <t xml:space="preserve">2020 Estimate </t>
  </si>
  <si>
    <t>estimate using simple average</t>
  </si>
  <si>
    <t>Storslysia GDP (Millions Ꝕ)</t>
  </si>
  <si>
    <t>from demographic data</t>
  </si>
  <si>
    <t>SSP1</t>
  </si>
  <si>
    <t>SSP2</t>
  </si>
  <si>
    <t>SSP3</t>
  </si>
  <si>
    <t>SSP5</t>
  </si>
  <si>
    <t>World GDP 2020 (Trillions $US)</t>
  </si>
  <si>
    <t>from SSP model</t>
  </si>
  <si>
    <t>World GDP 2020 (Trillions Ꝕ)</t>
  </si>
  <si>
    <t>convert to storslysia currency</t>
  </si>
  <si>
    <t>Storslysia GDP as a % of world</t>
  </si>
  <si>
    <t>2020 storslysia estimate/SSP world estimate</t>
  </si>
  <si>
    <t>Worldwide GDP (Trillions $US)</t>
  </si>
  <si>
    <t>SSP1‒2.6</t>
  </si>
  <si>
    <t>SSP2‒3.4</t>
  </si>
  <si>
    <t>SSP3‒6.0</t>
  </si>
  <si>
    <t>SSP5‒ Baseline</t>
  </si>
  <si>
    <t>Storslysia GDP (Trillions Ꝕ)</t>
  </si>
  <si>
    <t>world GDP * storslysia GDP % * exchange rate</t>
  </si>
  <si>
    <t>unsure what to do for in-between years (linear growth?)</t>
  </si>
  <si>
    <t>In trillions</t>
  </si>
  <si>
    <t>Distribution of property value</t>
  </si>
  <si>
    <t>Region 1</t>
  </si>
  <si>
    <t>Region 2</t>
  </si>
  <si>
    <t>Region 3</t>
  </si>
  <si>
    <t>Region 4</t>
  </si>
  <si>
    <t>Region 5</t>
  </si>
  <si>
    <t>Region 6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</si>
  <si>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</si>
  <si>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</si>
  <si>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</si>
  <si>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</si>
  <si>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</si>
  <si>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</si>
  <si>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</si>
  <si>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</si>
  <si>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</si>
  <si>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</si>
  <si>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</si>
  <si>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</si>
  <si>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</si>
  <si>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Cumulative distribution of property value</t>
  </si>
  <si>
    <t>to find where midpoint is</t>
  </si>
  <si>
    <t>bucket 50% is in</t>
  </si>
  <si>
    <t>Median property value</t>
  </si>
  <si>
    <t>assuming uniform distribution within each bucket</t>
  </si>
  <si>
    <t>Upper property value Ꝕ</t>
  </si>
  <si>
    <t>upper and lower property value of midpoint bucket</t>
  </si>
  <si>
    <t>Lower property value Ꝕ</t>
  </si>
  <si>
    <t>Median property value Ꝕ</t>
  </si>
  <si>
    <t>Percentage of Property Value</t>
  </si>
  <si>
    <t>can change percentage</t>
  </si>
  <si>
    <t>Max Claim Size Ꝕ</t>
  </si>
  <si>
    <t>Total Housing Units</t>
  </si>
  <si>
    <t>Number of housing units</t>
  </si>
  <si>
    <t>total housing units*distribution of property value</t>
  </si>
  <si>
    <t>Average property value</t>
  </si>
  <si>
    <t>Median Value of Each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</si>
</sst>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name val="Calibri Light"/>
      <family val="2"/>
    </font>
    <font>
      <b/>
      <sz val="11"/>
      <color rgb="FF000000"/>
      <name val="Calibri Light"/>
      <family val="2"/>
    </font>
    <font>
      <sz val="10"/>
      <color theme="1"/>
      <name val="Calibri Light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3" borderId="0" xfId="3" applyFont="1" applyFill="1" applyAlignment="1">
      <alignment horizontal="left" vertical="top"/>
    </xf>
    <xf numFmtId="0" fontId="0" fillId="3" borderId="0" xfId="0" applyFill="1"/>
    <xf numFmtId="0" fontId="4" fillId="4" borderId="0" xfId="3" applyFont="1" applyFill="1" applyAlignment="1">
      <alignment horizontal="left" vertical="top"/>
    </xf>
    <xf numFmtId="0" fontId="0" fillId="4" borderId="0" xfId="0" applyFill="1"/>
    <xf numFmtId="10" fontId="0" fillId="5" borderId="0" xfId="0" applyNumberFormat="1" applyFill="1"/>
    <xf numFmtId="10" fontId="0" fillId="5" borderId="6" xfId="0" applyNumberFormat="1" applyFill="1" applyBorder="1"/>
    <xf numFmtId="0" fontId="0" fillId="5" borderId="0" xfId="0" applyFill="1"/>
    <xf numFmtId="0" fontId="9" fillId="2" borderId="0" xfId="2" applyFont="1"/>
    <xf numFmtId="0" fontId="4" fillId="0" borderId="0" xfId="3" applyFont="1" applyAlignment="1">
      <alignment horizontal="left" vertical="top"/>
    </xf>
    <xf numFmtId="0" fontId="3" fillId="0" borderId="2" xfId="0" applyFont="1" applyBorder="1"/>
    <xf numFmtId="0" fontId="4" fillId="0" borderId="5" xfId="3" applyFont="1" applyBorder="1" applyAlignment="1">
      <alignment horizontal="left" vertical="top"/>
    </xf>
    <xf numFmtId="1" fontId="0" fillId="0" borderId="6" xfId="0" applyNumberFormat="1" applyBorder="1"/>
    <xf numFmtId="0" fontId="4" fillId="0" borderId="7" xfId="3" applyFont="1" applyBorder="1" applyAlignment="1">
      <alignment horizontal="left" vertical="top"/>
    </xf>
    <xf numFmtId="1" fontId="0" fillId="0" borderId="8" xfId="0" applyNumberFormat="1" applyBorder="1"/>
    <xf numFmtId="1" fontId="0" fillId="0" borderId="9" xfId="0" applyNumberFormat="1" applyBorder="1"/>
    <xf numFmtId="10" fontId="4" fillId="0" borderId="0" xfId="3" applyNumberFormat="1" applyFont="1" applyAlignment="1">
      <alignment horizontal="right" vertical="top"/>
    </xf>
    <xf numFmtId="10" fontId="4" fillId="0" borderId="6" xfId="3" applyNumberFormat="1" applyFont="1" applyBorder="1" applyAlignment="1">
      <alignment horizontal="right" vertical="top"/>
    </xf>
    <xf numFmtId="10" fontId="4" fillId="0" borderId="8" xfId="3" applyNumberFormat="1" applyFont="1" applyBorder="1" applyAlignment="1">
      <alignment horizontal="right" vertical="top"/>
    </xf>
    <xf numFmtId="10" fontId="4" fillId="0" borderId="9" xfId="3" applyNumberFormat="1" applyFont="1" applyBorder="1" applyAlignment="1">
      <alignment horizontal="right" vertical="top"/>
    </xf>
    <xf numFmtId="0" fontId="10" fillId="0" borderId="0" xfId="3" applyFont="1" applyAlignment="1">
      <alignment horizontal="left" vertical="top"/>
    </xf>
    <xf numFmtId="3" fontId="10" fillId="0" borderId="0" xfId="3" applyNumberFormat="1" applyFont="1" applyAlignment="1">
      <alignment horizontal="right" vertical="top"/>
    </xf>
    <xf numFmtId="0" fontId="9" fillId="0" borderId="0" xfId="0" applyFont="1"/>
    <xf numFmtId="0" fontId="11" fillId="0" borderId="1" xfId="0" applyFont="1" applyBorder="1"/>
    <xf numFmtId="0" fontId="9" fillId="0" borderId="1" xfId="0" applyFont="1" applyBorder="1"/>
    <xf numFmtId="1" fontId="9" fillId="0" borderId="1" xfId="0" applyNumberFormat="1" applyFont="1" applyBorder="1"/>
    <xf numFmtId="164" fontId="9" fillId="0" borderId="1" xfId="1" applyNumberFormat="1" applyFont="1" applyFill="1" applyBorder="1"/>
    <xf numFmtId="0" fontId="8" fillId="0" borderId="0" xfId="0" applyFont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4" fontId="5" fillId="0" borderId="0" xfId="0" applyNumberFormat="1" applyFont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0" fontId="9" fillId="0" borderId="0" xfId="2" applyFont="1" applyFill="1"/>
    <xf numFmtId="0" fontId="9" fillId="0" borderId="1" xfId="0" applyFont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" fontId="9" fillId="0" borderId="1" xfId="0" applyNumberFormat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5">
    <cellStyle name="Neutral" xfId="2" builtinId="28"/>
    <cellStyle name="Normal" xfId="0" builtinId="0"/>
    <cellStyle name="Normal 2" xfId="3" xr:uid="{4541897B-8A89-4ACA-873A-0295EAFFAE5F}"/>
    <cellStyle name="Percent" xfId="1" builtinId="5"/>
    <cellStyle name="Percent 2" xfId="4" xr:uid="{18B77673-F2EF-4949-A570-A92743866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-my.sharepoint.com/personal/z5311935_ad_unsw_edu_au/Documents/ACTL4001/Hazard%20Event%20Prediction%20pv%20-%20ES.xlsx" TargetMode="External"/><Relationship Id="rId1" Type="http://schemas.openxmlformats.org/officeDocument/2006/relationships/externalLinkPath" Target="Hazard%20Event%20Prediction%20pv%20-%20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P Scenarios"/>
      <sheetName val="Weighted Averages"/>
      <sheetName val="R1 Analysis"/>
      <sheetName val="R2 Analysis"/>
      <sheetName val="R3 Analysis"/>
      <sheetName val="R4 Analysis"/>
      <sheetName val="R5 Analysis"/>
      <sheetName val="R6 Analysis"/>
      <sheetName val="Total"/>
      <sheetName val="quick analysis"/>
    </sheetNames>
    <sheetDataSet>
      <sheetData sheetId="0"/>
      <sheetData sheetId="1"/>
      <sheetData sheetId="2">
        <row r="15">
          <cell r="Z15" t="str">
            <v>SSP1‒ 2.6</v>
          </cell>
          <cell r="AA15" t="str">
            <v>SSP2‒3.4</v>
          </cell>
          <cell r="AB15" t="str">
            <v>SSP3‒6.0</v>
          </cell>
          <cell r="AC15" t="str">
            <v>SSP5‒Baseline</v>
          </cell>
        </row>
        <row r="16">
          <cell r="I16">
            <v>0.48299999999999998</v>
          </cell>
          <cell r="P16">
            <v>1.538</v>
          </cell>
          <cell r="W16">
            <v>6.2709999999999999</v>
          </cell>
        </row>
        <row r="17">
          <cell r="I17">
            <v>0.53600000000000003</v>
          </cell>
          <cell r="P17">
            <v>1.7050000000000001</v>
          </cell>
          <cell r="W17">
            <v>6.9539999999999997</v>
          </cell>
        </row>
        <row r="18">
          <cell r="I18">
            <v>0.57499999999999996</v>
          </cell>
          <cell r="P18">
            <v>1.831</v>
          </cell>
          <cell r="W18">
            <v>7.4649999999999999</v>
          </cell>
        </row>
        <row r="19">
          <cell r="I19">
            <v>0.59699999999999998</v>
          </cell>
          <cell r="P19">
            <v>1.899</v>
          </cell>
          <cell r="W19">
            <v>7.7450000000000001</v>
          </cell>
        </row>
        <row r="20">
          <cell r="I20">
            <v>0.60199999999999998</v>
          </cell>
          <cell r="P20">
            <v>1.9179999999999999</v>
          </cell>
          <cell r="W20">
            <v>7.819</v>
          </cell>
        </row>
        <row r="21">
          <cell r="I21">
            <v>0.59599999999999997</v>
          </cell>
          <cell r="P21">
            <v>1.899</v>
          </cell>
          <cell r="W21">
            <v>7.7430000000000003</v>
          </cell>
        </row>
        <row r="22">
          <cell r="I22">
            <v>0.57899999999999996</v>
          </cell>
          <cell r="P22">
            <v>1.8440000000000001</v>
          </cell>
          <cell r="W22">
            <v>7.5170000000000003</v>
          </cell>
        </row>
        <row r="23">
          <cell r="I23">
            <v>0.55200000000000005</v>
          </cell>
          <cell r="P23">
            <v>1.7569999999999999</v>
          </cell>
          <cell r="W23">
            <v>7.1639999999999997</v>
          </cell>
        </row>
        <row r="24">
          <cell r="I24">
            <v>0.52500000000000002</v>
          </cell>
          <cell r="P24">
            <v>1.6719999999999999</v>
          </cell>
          <cell r="W24">
            <v>6.8150000000000004</v>
          </cell>
        </row>
      </sheetData>
      <sheetData sheetId="3">
        <row r="16">
          <cell r="I16">
            <v>1.038</v>
          </cell>
          <cell r="P16">
            <v>3.0129999999999999</v>
          </cell>
          <cell r="W16">
            <v>16.274999999999999</v>
          </cell>
        </row>
        <row r="17">
          <cell r="I17">
            <v>1.151</v>
          </cell>
          <cell r="P17">
            <v>3.3410000000000002</v>
          </cell>
          <cell r="W17">
            <v>18.047000000000001</v>
          </cell>
        </row>
        <row r="18">
          <cell r="I18">
            <v>1.236</v>
          </cell>
          <cell r="P18">
            <v>3.5870000000000002</v>
          </cell>
          <cell r="W18">
            <v>19.373000000000001</v>
          </cell>
        </row>
        <row r="19">
          <cell r="I19">
            <v>1.282</v>
          </cell>
          <cell r="P19">
            <v>3.7210000000000001</v>
          </cell>
          <cell r="W19">
            <v>20.099</v>
          </cell>
        </row>
        <row r="20">
          <cell r="I20">
            <v>1.294</v>
          </cell>
          <cell r="P20">
            <v>3.7570000000000001</v>
          </cell>
          <cell r="W20">
            <v>20.292999999999999</v>
          </cell>
        </row>
        <row r="21">
          <cell r="I21">
            <v>1.282</v>
          </cell>
          <cell r="P21">
            <v>3.72</v>
          </cell>
          <cell r="W21">
            <v>20.094999999999999</v>
          </cell>
        </row>
        <row r="22">
          <cell r="I22">
            <v>1.244</v>
          </cell>
          <cell r="P22">
            <v>3.6120000000000001</v>
          </cell>
          <cell r="W22">
            <v>19.507999999999999</v>
          </cell>
        </row>
        <row r="23">
          <cell r="I23">
            <v>1.1859999999999999</v>
          </cell>
          <cell r="P23">
            <v>3.4420000000000002</v>
          </cell>
          <cell r="W23">
            <v>18.593</v>
          </cell>
        </row>
        <row r="24">
          <cell r="I24">
            <v>1.1279999999999999</v>
          </cell>
          <cell r="P24">
            <v>3.2749999999999999</v>
          </cell>
          <cell r="W24">
            <v>17.687999999999999</v>
          </cell>
        </row>
      </sheetData>
      <sheetData sheetId="4">
        <row r="16">
          <cell r="I16">
            <v>1.625</v>
          </cell>
          <cell r="P16">
            <v>3.35</v>
          </cell>
          <cell r="W16">
            <v>17.088000000000001</v>
          </cell>
        </row>
        <row r="17">
          <cell r="I17">
            <v>1.802</v>
          </cell>
          <cell r="P17">
            <v>3.7149999999999999</v>
          </cell>
          <cell r="W17">
            <v>18.949000000000002</v>
          </cell>
        </row>
        <row r="18">
          <cell r="I18">
            <v>1.9339999999999999</v>
          </cell>
          <cell r="P18">
            <v>3.988</v>
          </cell>
          <cell r="W18">
            <v>20.341000000000001</v>
          </cell>
        </row>
        <row r="19">
          <cell r="I19">
            <v>2.0070000000000001</v>
          </cell>
          <cell r="P19">
            <v>4.1369999999999996</v>
          </cell>
          <cell r="W19">
            <v>21.103999999999999</v>
          </cell>
        </row>
        <row r="20">
          <cell r="I20">
            <v>2.0259999999999998</v>
          </cell>
          <cell r="P20">
            <v>4.1769999999999996</v>
          </cell>
          <cell r="W20">
            <v>21.306999999999999</v>
          </cell>
        </row>
        <row r="21">
          <cell r="I21">
            <v>2.0059999999999998</v>
          </cell>
          <cell r="P21">
            <v>4.1360000000000001</v>
          </cell>
          <cell r="W21">
            <v>21.099</v>
          </cell>
        </row>
        <row r="22">
          <cell r="I22">
            <v>1.948</v>
          </cell>
          <cell r="P22">
            <v>4.0149999999999997</v>
          </cell>
          <cell r="W22">
            <v>20.481999999999999</v>
          </cell>
        </row>
        <row r="23">
          <cell r="I23">
            <v>1.8560000000000001</v>
          </cell>
          <cell r="P23">
            <v>3.827</v>
          </cell>
          <cell r="W23">
            <v>19.521999999999998</v>
          </cell>
        </row>
        <row r="24">
          <cell r="I24">
            <v>1.766</v>
          </cell>
          <cell r="P24">
            <v>3.641</v>
          </cell>
          <cell r="W24">
            <v>18.571000000000002</v>
          </cell>
        </row>
      </sheetData>
      <sheetData sheetId="5">
        <row r="16">
          <cell r="I16">
            <v>0.38800000000000001</v>
          </cell>
          <cell r="P16">
            <v>1.3380000000000001</v>
          </cell>
          <cell r="W16">
            <v>7.0250000000000004</v>
          </cell>
        </row>
        <row r="17">
          <cell r="I17">
            <v>0.43</v>
          </cell>
          <cell r="P17">
            <v>1.484</v>
          </cell>
          <cell r="W17">
            <v>7.79</v>
          </cell>
        </row>
        <row r="18">
          <cell r="I18">
            <v>0.46200000000000002</v>
          </cell>
          <cell r="P18">
            <v>1.593</v>
          </cell>
          <cell r="W18">
            <v>8.3620000000000001</v>
          </cell>
        </row>
        <row r="19">
          <cell r="I19">
            <v>0.47899999999999998</v>
          </cell>
          <cell r="P19">
            <v>1.6519999999999999</v>
          </cell>
          <cell r="W19">
            <v>8.6760000000000002</v>
          </cell>
        </row>
        <row r="20">
          <cell r="I20">
            <v>0.48399999999999999</v>
          </cell>
          <cell r="P20">
            <v>1.6679999999999999</v>
          </cell>
          <cell r="W20">
            <v>8.7590000000000003</v>
          </cell>
        </row>
        <row r="21">
          <cell r="I21">
            <v>0.47899999999999998</v>
          </cell>
          <cell r="P21">
            <v>1.6519999999999999</v>
          </cell>
          <cell r="W21">
            <v>8.6739999999999995</v>
          </cell>
        </row>
        <row r="22">
          <cell r="I22">
            <v>0.46500000000000002</v>
          </cell>
          <cell r="P22">
            <v>1.6040000000000001</v>
          </cell>
          <cell r="W22">
            <v>8.42</v>
          </cell>
        </row>
        <row r="23">
          <cell r="I23">
            <v>0.443</v>
          </cell>
          <cell r="P23">
            <v>1.5289999999999999</v>
          </cell>
          <cell r="W23">
            <v>8.0259999999999998</v>
          </cell>
        </row>
        <row r="24">
          <cell r="I24">
            <v>0.42199999999999999</v>
          </cell>
          <cell r="P24">
            <v>1.454</v>
          </cell>
          <cell r="W24">
            <v>7.6349999999999998</v>
          </cell>
        </row>
      </sheetData>
      <sheetData sheetId="6">
        <row r="16">
          <cell r="I16">
            <v>0.313</v>
          </cell>
          <cell r="P16">
            <v>1.125</v>
          </cell>
          <cell r="W16">
            <v>5.8250000000000002</v>
          </cell>
        </row>
        <row r="17">
          <cell r="I17">
            <v>0.34699999999999998</v>
          </cell>
          <cell r="P17">
            <v>1.248</v>
          </cell>
          <cell r="W17">
            <v>6.4589999999999996</v>
          </cell>
        </row>
        <row r="18">
          <cell r="I18">
            <v>0.373</v>
          </cell>
          <cell r="P18">
            <v>1.339</v>
          </cell>
          <cell r="W18">
            <v>6.9340000000000002</v>
          </cell>
        </row>
        <row r="19">
          <cell r="I19">
            <v>0.38700000000000001</v>
          </cell>
          <cell r="P19">
            <v>1.389</v>
          </cell>
          <cell r="W19">
            <v>7.194</v>
          </cell>
        </row>
        <row r="20">
          <cell r="I20">
            <v>0.39</v>
          </cell>
          <cell r="P20">
            <v>1.403</v>
          </cell>
          <cell r="W20">
            <v>7.2629999999999999</v>
          </cell>
        </row>
        <row r="21">
          <cell r="I21">
            <v>0.38600000000000001</v>
          </cell>
          <cell r="P21">
            <v>1.389</v>
          </cell>
          <cell r="W21">
            <v>7.1920000000000002</v>
          </cell>
        </row>
        <row r="22">
          <cell r="I22">
            <v>0.375</v>
          </cell>
          <cell r="P22">
            <v>1.3480000000000001</v>
          </cell>
          <cell r="W22">
            <v>6.9820000000000002</v>
          </cell>
        </row>
        <row r="23">
          <cell r="I23">
            <v>0.35799999999999998</v>
          </cell>
          <cell r="P23">
            <v>1.2849999999999999</v>
          </cell>
          <cell r="W23">
            <v>6.6550000000000002</v>
          </cell>
        </row>
        <row r="24">
          <cell r="I24">
            <v>0.34</v>
          </cell>
          <cell r="P24">
            <v>1.2230000000000001</v>
          </cell>
          <cell r="W24">
            <v>6.3310000000000004</v>
          </cell>
        </row>
      </sheetData>
      <sheetData sheetId="7">
        <row r="16">
          <cell r="I16">
            <v>0.2</v>
          </cell>
          <cell r="P16">
            <v>0.56299999999999994</v>
          </cell>
          <cell r="W16">
            <v>3.2</v>
          </cell>
        </row>
        <row r="17">
          <cell r="I17">
            <v>0.222</v>
          </cell>
          <cell r="P17">
            <v>0.624</v>
          </cell>
          <cell r="W17">
            <v>3.548</v>
          </cell>
        </row>
        <row r="18">
          <cell r="I18">
            <v>0.23799999999999999</v>
          </cell>
          <cell r="P18">
            <v>0.67</v>
          </cell>
          <cell r="W18">
            <v>3.8090000000000002</v>
          </cell>
        </row>
        <row r="19">
          <cell r="I19">
            <v>0.247</v>
          </cell>
          <cell r="P19">
            <v>0.69499999999999995</v>
          </cell>
          <cell r="W19">
            <v>3.952</v>
          </cell>
        </row>
        <row r="20">
          <cell r="I20">
            <v>0.249</v>
          </cell>
          <cell r="P20">
            <v>0.70199999999999996</v>
          </cell>
          <cell r="W20">
            <v>3.99</v>
          </cell>
        </row>
        <row r="21">
          <cell r="I21">
            <v>0.247</v>
          </cell>
          <cell r="P21">
            <v>0.69499999999999995</v>
          </cell>
          <cell r="W21">
            <v>3.9510000000000001</v>
          </cell>
        </row>
        <row r="22">
          <cell r="I22">
            <v>0.24</v>
          </cell>
          <cell r="P22">
            <v>0.67500000000000004</v>
          </cell>
          <cell r="W22">
            <v>3.8359999999999999</v>
          </cell>
        </row>
        <row r="23">
          <cell r="I23">
            <v>0.22800000000000001</v>
          </cell>
          <cell r="P23">
            <v>0.64300000000000002</v>
          </cell>
          <cell r="W23">
            <v>3.6560000000000001</v>
          </cell>
        </row>
        <row r="24">
          <cell r="I24">
            <v>0.217</v>
          </cell>
          <cell r="P24">
            <v>0.61199999999999999</v>
          </cell>
          <cell r="W24">
            <v>3.4780000000000002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00E-4512-4CF1-B415-8BEA875A8DD0}">
  <dimension ref="B2:H37"/>
  <sheetViews>
    <sheetView topLeftCell="A18" workbookViewId="0">
      <selection activeCell="C29" sqref="C29"/>
    </sheetView>
  </sheetViews>
  <sheetFormatPr defaultRowHeight="14.45"/>
  <cols>
    <col min="2" max="2" width="32.7109375" customWidth="1"/>
    <col min="3" max="3" width="28.7109375" bestFit="1" customWidth="1"/>
    <col min="4" max="4" width="17.42578125" customWidth="1"/>
    <col min="5" max="5" width="14" customWidth="1"/>
    <col min="6" max="6" width="17.5703125" customWidth="1"/>
    <col min="7" max="7" width="47.28515625" bestFit="1" customWidth="1"/>
  </cols>
  <sheetData>
    <row r="2" spans="2:8">
      <c r="B2" s="18" t="s">
        <v>0</v>
      </c>
      <c r="C2" s="18"/>
      <c r="D2" s="18"/>
      <c r="E2" s="18"/>
    </row>
    <row r="3" spans="2:8">
      <c r="B3" s="43"/>
      <c r="C3" s="43"/>
      <c r="D3" s="43"/>
      <c r="E3" s="43"/>
    </row>
    <row r="4" spans="2:8">
      <c r="B4" s="32" t="s">
        <v>1</v>
      </c>
      <c r="C4" s="32">
        <v>1.321</v>
      </c>
      <c r="D4" s="32" t="s">
        <v>2</v>
      </c>
    </row>
    <row r="5" spans="2:8">
      <c r="B5" s="32"/>
      <c r="C5" s="32"/>
      <c r="D5" s="32"/>
    </row>
    <row r="6" spans="2:8">
      <c r="B6" s="33" t="s">
        <v>3</v>
      </c>
      <c r="C6" s="34">
        <v>2019</v>
      </c>
      <c r="D6" s="34">
        <v>2020</v>
      </c>
      <c r="E6" s="44" t="s">
        <v>4</v>
      </c>
      <c r="F6" s="32"/>
      <c r="G6" s="18" t="s">
        <v>5</v>
      </c>
    </row>
    <row r="7" spans="2:8">
      <c r="B7" s="34" t="s">
        <v>6</v>
      </c>
      <c r="C7" s="35">
        <f>1296832856000/10^6</f>
        <v>1296832.8559999999</v>
      </c>
      <c r="D7" s="35">
        <f>1296938922000/10^6</f>
        <v>1296938.922</v>
      </c>
      <c r="E7" s="35">
        <f>AVERAGE(C7:D7)</f>
        <v>1296885.889</v>
      </c>
      <c r="F7" s="32"/>
      <c r="G7" s="18" t="s">
        <v>7</v>
      </c>
    </row>
    <row r="9" spans="2:8">
      <c r="B9" s="34"/>
      <c r="C9" s="34" t="s">
        <v>8</v>
      </c>
      <c r="D9" s="34" t="s">
        <v>9</v>
      </c>
      <c r="E9" s="34" t="s">
        <v>10</v>
      </c>
      <c r="F9" s="34" t="s">
        <v>11</v>
      </c>
      <c r="G9" s="32"/>
      <c r="H9" s="32"/>
    </row>
    <row r="10" spans="2:8">
      <c r="B10" s="34" t="s">
        <v>12</v>
      </c>
      <c r="C10" s="49">
        <f>C17</f>
        <v>101.82</v>
      </c>
      <c r="D10" s="49">
        <f t="shared" ref="D10:F10" si="0">D17</f>
        <v>101.16</v>
      </c>
      <c r="E10" s="49">
        <f t="shared" si="0"/>
        <v>97.4</v>
      </c>
      <c r="F10" s="49">
        <f t="shared" si="0"/>
        <v>101.9</v>
      </c>
      <c r="G10" s="18" t="s">
        <v>13</v>
      </c>
    </row>
    <row r="11" spans="2:8">
      <c r="B11" s="34" t="s">
        <v>14</v>
      </c>
      <c r="C11" s="49">
        <f>C10*$C$4</f>
        <v>134.50421999999998</v>
      </c>
      <c r="D11" s="49">
        <f t="shared" ref="D11:F11" si="1">D10*$C$4</f>
        <v>133.63235999999998</v>
      </c>
      <c r="E11" s="49">
        <f t="shared" si="1"/>
        <v>128.66540000000001</v>
      </c>
      <c r="F11" s="49">
        <f t="shared" si="1"/>
        <v>134.60990000000001</v>
      </c>
      <c r="G11" s="18" t="s">
        <v>15</v>
      </c>
    </row>
    <row r="12" spans="2:8">
      <c r="B12" s="34" t="s">
        <v>16</v>
      </c>
      <c r="C12" s="36">
        <f>($E$7*10^6)/(C11*10^12)</f>
        <v>9.6419717463139838E-3</v>
      </c>
      <c r="D12" s="36">
        <f t="shared" ref="D12:F12" si="2">($E$7*10^6)/(D11*10^12)</f>
        <v>9.7048790352875624E-3</v>
      </c>
      <c r="E12" s="36">
        <f t="shared" si="2"/>
        <v>1.0079523236239113E-2</v>
      </c>
      <c r="F12" s="36">
        <f t="shared" si="2"/>
        <v>9.6344019942069623E-3</v>
      </c>
      <c r="G12" s="18" t="s">
        <v>17</v>
      </c>
    </row>
    <row r="13" spans="2:8" ht="15.75" customHeight="1"/>
    <row r="15" spans="2:8">
      <c r="B15" s="45"/>
      <c r="C15" s="50" t="s">
        <v>18</v>
      </c>
      <c r="D15" s="50"/>
      <c r="E15" s="50"/>
      <c r="F15" s="51"/>
      <c r="G15" s="18" t="s">
        <v>13</v>
      </c>
    </row>
    <row r="16" spans="2:8" ht="14.25" customHeight="1">
      <c r="B16" s="46"/>
      <c r="C16" s="37" t="s">
        <v>19</v>
      </c>
      <c r="D16" s="37" t="s">
        <v>20</v>
      </c>
      <c r="E16" s="37" t="s">
        <v>21</v>
      </c>
      <c r="F16" s="38" t="s">
        <v>22</v>
      </c>
    </row>
    <row r="17" spans="2:7">
      <c r="B17" s="47">
        <v>2020</v>
      </c>
      <c r="C17" s="39">
        <v>101.82</v>
      </c>
      <c r="D17" s="39">
        <v>101.16</v>
      </c>
      <c r="E17" s="39">
        <v>97.4</v>
      </c>
      <c r="F17" s="40">
        <v>101.9</v>
      </c>
    </row>
    <row r="18" spans="2:7">
      <c r="B18" s="47">
        <v>2030</v>
      </c>
      <c r="C18" s="39">
        <v>155.85</v>
      </c>
      <c r="D18" s="39">
        <v>142.88999999999999</v>
      </c>
      <c r="E18" s="39">
        <v>130.22999999999999</v>
      </c>
      <c r="F18" s="40">
        <v>165.8</v>
      </c>
    </row>
    <row r="19" spans="2:7">
      <c r="B19" s="47">
        <v>2040</v>
      </c>
      <c r="C19" s="39">
        <v>223.2</v>
      </c>
      <c r="D19" s="39">
        <v>185.39</v>
      </c>
      <c r="E19" s="39">
        <v>153.37</v>
      </c>
      <c r="F19" s="40">
        <v>260.2</v>
      </c>
    </row>
    <row r="20" spans="2:7">
      <c r="B20" s="47">
        <v>2050</v>
      </c>
      <c r="C20" s="39">
        <v>291.3</v>
      </c>
      <c r="D20" s="39">
        <v>230.19</v>
      </c>
      <c r="E20" s="39">
        <v>171.5</v>
      </c>
      <c r="F20" s="40">
        <v>364.7</v>
      </c>
    </row>
    <row r="21" spans="2:7">
      <c r="B21" s="47">
        <v>2060</v>
      </c>
      <c r="C21" s="39">
        <v>356.29</v>
      </c>
      <c r="D21" s="39">
        <v>278.62</v>
      </c>
      <c r="E21" s="39">
        <v>187.41</v>
      </c>
      <c r="F21" s="40">
        <v>478.3</v>
      </c>
    </row>
    <row r="22" spans="2:7">
      <c r="B22" s="47">
        <v>2070</v>
      </c>
      <c r="C22" s="39">
        <v>419.29</v>
      </c>
      <c r="D22" s="39">
        <v>334.19</v>
      </c>
      <c r="E22" s="39">
        <v>204.08</v>
      </c>
      <c r="F22" s="40">
        <v>605.79999999999995</v>
      </c>
    </row>
    <row r="23" spans="2:7">
      <c r="B23" s="47">
        <v>2080</v>
      </c>
      <c r="C23" s="39">
        <v>475.42</v>
      </c>
      <c r="D23" s="39">
        <v>394.48</v>
      </c>
      <c r="E23" s="39">
        <v>221.35</v>
      </c>
      <c r="F23" s="40">
        <v>740.6</v>
      </c>
    </row>
    <row r="24" spans="2:7">
      <c r="B24" s="47">
        <v>2090</v>
      </c>
      <c r="C24" s="39">
        <v>524.88</v>
      </c>
      <c r="D24" s="39">
        <v>459.9</v>
      </c>
      <c r="E24" s="39">
        <v>240.09</v>
      </c>
      <c r="F24" s="40">
        <v>882.3</v>
      </c>
    </row>
    <row r="25" spans="2:7">
      <c r="B25" s="48">
        <v>2100</v>
      </c>
      <c r="C25" s="41">
        <v>565.39</v>
      </c>
      <c r="D25" s="41">
        <v>531.92999999999995</v>
      </c>
      <c r="E25" s="41">
        <v>261.54000000000002</v>
      </c>
      <c r="F25" s="42">
        <v>1031</v>
      </c>
    </row>
    <row r="27" spans="2:7">
      <c r="B27" s="45"/>
      <c r="C27" s="50" t="s">
        <v>23</v>
      </c>
      <c r="D27" s="50"/>
      <c r="E27" s="50"/>
      <c r="F27" s="51"/>
      <c r="G27" s="18" t="s">
        <v>24</v>
      </c>
    </row>
    <row r="28" spans="2:7" ht="13.5" customHeight="1">
      <c r="B28" s="46"/>
      <c r="C28" s="37" t="s">
        <v>19</v>
      </c>
      <c r="D28" s="37" t="s">
        <v>20</v>
      </c>
      <c r="E28" s="37" t="s">
        <v>21</v>
      </c>
      <c r="F28" s="38" t="s">
        <v>22</v>
      </c>
    </row>
    <row r="29" spans="2:7">
      <c r="B29" s="47">
        <v>2020</v>
      </c>
      <c r="C29" s="39">
        <f>$C$12*C17*$C$4</f>
        <v>1.2968858890000001</v>
      </c>
      <c r="D29" s="39">
        <f>$C$12*D17*$C$4</f>
        <v>1.2884794395132588</v>
      </c>
      <c r="E29" s="39">
        <f t="shared" ref="E29:F29" si="3">$C$12*E17*$C$4</f>
        <v>1.2405881515281871</v>
      </c>
      <c r="F29" s="40">
        <f t="shared" si="3"/>
        <v>1.2979048525741508</v>
      </c>
      <c r="G29" t="s">
        <v>25</v>
      </c>
    </row>
    <row r="30" spans="2:7">
      <c r="B30" s="47">
        <v>2030</v>
      </c>
      <c r="C30" s="39">
        <f t="shared" ref="C30:F37" si="4">$C$12*C18*$C$4</f>
        <v>1.9850684128918681</v>
      </c>
      <c r="D30" s="39">
        <f t="shared" si="4"/>
        <v>1.8199963138794932</v>
      </c>
      <c r="E30" s="39">
        <f t="shared" si="4"/>
        <v>1.6587453282701827</v>
      </c>
      <c r="F30" s="40">
        <f t="shared" si="4"/>
        <v>2.111802007426832</v>
      </c>
    </row>
    <row r="31" spans="2:7">
      <c r="B31" s="47">
        <v>2040</v>
      </c>
      <c r="C31" s="39">
        <f t="shared" si="4"/>
        <v>2.8429083718797883</v>
      </c>
      <c r="D31" s="39">
        <f t="shared" si="4"/>
        <v>2.361320712646926</v>
      </c>
      <c r="E31" s="39">
        <f t="shared" si="4"/>
        <v>1.953480542093204</v>
      </c>
      <c r="F31" s="40">
        <f t="shared" si="4"/>
        <v>3.3141790249243765</v>
      </c>
    </row>
    <row r="32" spans="2:7">
      <c r="B32" s="47">
        <v>2050</v>
      </c>
      <c r="C32" s="39">
        <f t="shared" si="4"/>
        <v>3.7103011143753695</v>
      </c>
      <c r="D32" s="39">
        <f t="shared" si="4"/>
        <v>2.9319403141711851</v>
      </c>
      <c r="E32" s="39">
        <f t="shared" si="4"/>
        <v>2.1844031620850526</v>
      </c>
      <c r="F32" s="40">
        <f t="shared" si="4"/>
        <v>4.6452001936584173</v>
      </c>
    </row>
    <row r="33" spans="2:6">
      <c r="B33" s="47">
        <v>2060</v>
      </c>
      <c r="C33" s="39">
        <f t="shared" si="4"/>
        <v>4.5380816479258508</v>
      </c>
      <c r="D33" s="39">
        <f t="shared" si="4"/>
        <v>3.5487953878725209</v>
      </c>
      <c r="E33" s="39">
        <f t="shared" si="4"/>
        <v>2.3870495428942258</v>
      </c>
      <c r="F33" s="40">
        <f t="shared" si="4"/>
        <v>6.0921284689520734</v>
      </c>
    </row>
    <row r="34" spans="2:6">
      <c r="B34" s="47">
        <v>2070</v>
      </c>
      <c r="C34" s="39">
        <f t="shared" si="4"/>
        <v>5.3405154625693392</v>
      </c>
      <c r="D34" s="39">
        <f t="shared" si="4"/>
        <v>4.2565929605667847</v>
      </c>
      <c r="E34" s="39">
        <f t="shared" si="4"/>
        <v>2.5993760776578281</v>
      </c>
      <c r="F34" s="40">
        <f t="shared" si="4"/>
        <v>7.7161016652543717</v>
      </c>
    </row>
    <row r="35" spans="2:6">
      <c r="B35" s="47">
        <v>2080</v>
      </c>
      <c r="C35" s="39">
        <f t="shared" si="4"/>
        <v>6.0554457802826569</v>
      </c>
      <c r="D35" s="39">
        <f t="shared" si="4"/>
        <v>5.0245093841359267</v>
      </c>
      <c r="E35" s="39">
        <f t="shared" si="4"/>
        <v>2.8193448392275591</v>
      </c>
      <c r="F35" s="40">
        <f t="shared" si="4"/>
        <v>9.4330552876979006</v>
      </c>
    </row>
    <row r="36" spans="2:6">
      <c r="B36" s="47">
        <v>2090</v>
      </c>
      <c r="C36" s="39">
        <f t="shared" si="4"/>
        <v>6.6854200100011791</v>
      </c>
      <c r="D36" s="39">
        <f t="shared" si="4"/>
        <v>5.8577668468974675</v>
      </c>
      <c r="E36" s="39">
        <f t="shared" si="4"/>
        <v>3.0580370564723047</v>
      </c>
      <c r="F36" s="40">
        <f t="shared" si="4"/>
        <v>11.237894518411904</v>
      </c>
    </row>
    <row r="37" spans="2:6">
      <c r="B37" s="48">
        <v>2100</v>
      </c>
      <c r="C37" s="41">
        <f t="shared" si="4"/>
        <v>7.2013976898616203</v>
      </c>
      <c r="D37" s="41">
        <f t="shared" si="4"/>
        <v>6.7752161749731883</v>
      </c>
      <c r="E37" s="41">
        <f t="shared" si="4"/>
        <v>3.3312466647913972</v>
      </c>
      <c r="F37" s="42">
        <f t="shared" si="4"/>
        <v>13.131893061864075</v>
      </c>
    </row>
  </sheetData>
  <mergeCells count="2">
    <mergeCell ref="C15:F15"/>
    <mergeCell ref="C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6076-2CEF-4DEC-AA23-CA4C114849DC}">
  <dimension ref="B4:F116"/>
  <sheetViews>
    <sheetView topLeftCell="C1" workbookViewId="0">
      <selection activeCell="C6" sqref="C6"/>
    </sheetView>
  </sheetViews>
  <sheetFormatPr defaultRowHeight="14.45"/>
  <cols>
    <col min="3" max="6" width="21.7109375" customWidth="1"/>
  </cols>
  <sheetData>
    <row r="4" spans="2:6">
      <c r="C4" t="s">
        <v>26</v>
      </c>
    </row>
    <row r="5" spans="2:6">
      <c r="C5" s="37" t="str">
        <f>'[1]R1 Analysis'!Z15</f>
        <v>SSP1‒ 2.6</v>
      </c>
      <c r="D5" s="37" t="str">
        <f>'[1]R1 Analysis'!AA15</f>
        <v>SSP2‒3.4</v>
      </c>
      <c r="E5" s="37" t="str">
        <f>'[1]R1 Analysis'!AB15</f>
        <v>SSP3‒6.0</v>
      </c>
      <c r="F5" s="37" t="str">
        <f>'[1]R1 Analysis'!AC15</f>
        <v>SSP5‒Baseline</v>
      </c>
    </row>
    <row r="6" spans="2:6">
      <c r="B6" s="8">
        <f>2020</f>
        <v>2020</v>
      </c>
      <c r="C6">
        <f>IF(MOD($B6,10)=0,VLOOKUP($B6,'GDP Estimate'!$B$28:$F$37,COLUMN()-1,FALSE),(VLOOKUP(CEILING($B6,10),$B$6:$F$116,COLUMN()-1,FALSE)-VLOOKUP(FLOOR($B6,10),$B$6:$F$116,COLUMN()-1,FALSE))/10+C5)</f>
        <v>1.2968858890000001</v>
      </c>
      <c r="D6">
        <f>IF(MOD($B6,10)=0,VLOOKUP($B6,'GDP Estimate'!$B$28:$F$37,COLUMN()-1,FALSE),(VLOOKUP(CEILING($B6,10),$B$6:$F$116,COLUMN()-1,FALSE)-VLOOKUP(FLOOR($B6,10),$B$6:$F$116,COLUMN()-1,FALSE))/10+D5)</f>
        <v>1.2884794395132588</v>
      </c>
      <c r="E6">
        <f>IF(MOD($B6,10)=0,VLOOKUP($B6,'GDP Estimate'!$B$28:$F$37,COLUMN()-1,FALSE),(VLOOKUP(CEILING($B6,10),$B$6:$F$116,COLUMN()-1,FALSE)-VLOOKUP(FLOOR($B6,10),$B$6:$F$116,COLUMN()-1,FALSE))/10+E5)</f>
        <v>1.2405881515281871</v>
      </c>
      <c r="F6">
        <f>IF(MOD($B6,10)=0,VLOOKUP($B6,'GDP Estimate'!$B$28:$F$37,COLUMN()-1,FALSE),(VLOOKUP(CEILING($B6,10),$B$6:$F$116,COLUMN()-1,FALSE)-VLOOKUP(FLOOR($B6,10),$B$6:$F$116,COLUMN()-1,FALSE))/10+F5)</f>
        <v>1.2979048525741508</v>
      </c>
    </row>
    <row r="7" spans="2:6">
      <c r="B7" s="8">
        <f>B6+1</f>
        <v>2021</v>
      </c>
      <c r="C7">
        <f>IF(MOD($B7,10)=0,VLOOKUP($B7,'GDP Estimate'!$B$28:$F$37,COLUMN()-1,FALSE),(VLOOKUP(CEILING($B7,10),$B$6:$F$116,COLUMN()-1,FALSE)-VLOOKUP(FLOOR($B7,10),$B$6:$F$116,COLUMN()-1,FALSE))/10+C6)</f>
        <v>1.3657041413891868</v>
      </c>
      <c r="D7">
        <f>IF(MOD($B7,10)=0,VLOOKUP($B7,'GDP Estimate'!$B$28:$F$37,COLUMN()-1,FALSE),(VLOOKUP(CEILING($B7,10),$B$6:$F$116,COLUMN()-1,FALSE)-VLOOKUP(FLOOR($B7,10),$B$6:$F$116,COLUMN()-1,FALSE))/10+D6)</f>
        <v>1.3416311269498822</v>
      </c>
      <c r="E7">
        <f>IF(MOD($B7,10)=0,VLOOKUP($B7,'GDP Estimate'!$B$28:$F$37,COLUMN()-1,FALSE),(VLOOKUP(CEILING($B7,10),$B$6:$F$116,COLUMN()-1,FALSE)-VLOOKUP(FLOOR($B7,10),$B$6:$F$116,COLUMN()-1,FALSE))/10+E6)</f>
        <v>1.2824038692023867</v>
      </c>
      <c r="F7">
        <f>IF(MOD($B7,10)=0,VLOOKUP($B7,'GDP Estimate'!$B$28:$F$37,COLUMN()-1,FALSE),(VLOOKUP(CEILING($B7,10),$B$6:$F$116,COLUMN()-1,FALSE)-VLOOKUP(FLOOR($B7,10),$B$6:$F$116,COLUMN()-1,FALSE))/10+F6)</f>
        <v>1.3792945680594189</v>
      </c>
    </row>
    <row r="8" spans="2:6">
      <c r="B8" s="8">
        <f t="shared" ref="B8:B71" si="0">B7+1</f>
        <v>2022</v>
      </c>
      <c r="C8">
        <f>IF(MOD($B8,10)=0,VLOOKUP($B8,'GDP Estimate'!$B$28:$F$37,COLUMN()-1,FALSE),(VLOOKUP(CEILING($B8,10),$B$6:$F$116,COLUMN()-1,FALSE)-VLOOKUP(FLOOR($B8,10),$B$6:$F$116,COLUMN()-1,FALSE))/10+C7)</f>
        <v>1.4345223937783735</v>
      </c>
      <c r="D8">
        <f>IF(MOD($B8,10)=0,VLOOKUP($B8,'GDP Estimate'!$B$28:$F$37,COLUMN()-1,FALSE),(VLOOKUP(CEILING($B8,10),$B$6:$F$116,COLUMN()-1,FALSE)-VLOOKUP(FLOOR($B8,10),$B$6:$F$116,COLUMN()-1,FALSE))/10+D7)</f>
        <v>1.3947828143865055</v>
      </c>
      <c r="E8">
        <f>IF(MOD($B8,10)=0,VLOOKUP($B8,'GDP Estimate'!$B$28:$F$37,COLUMN()-1,FALSE),(VLOOKUP(CEILING($B8,10),$B$6:$F$116,COLUMN()-1,FALSE)-VLOOKUP(FLOOR($B8,10),$B$6:$F$116,COLUMN()-1,FALSE))/10+E7)</f>
        <v>1.3242195868765863</v>
      </c>
      <c r="F8">
        <f>IF(MOD($B8,10)=0,VLOOKUP($B8,'GDP Estimate'!$B$28:$F$37,COLUMN()-1,FALSE),(VLOOKUP(CEILING($B8,10),$B$6:$F$116,COLUMN()-1,FALSE)-VLOOKUP(FLOOR($B8,10),$B$6:$F$116,COLUMN()-1,FALSE))/10+F7)</f>
        <v>1.4606842835446869</v>
      </c>
    </row>
    <row r="9" spans="2:6">
      <c r="B9" s="8">
        <f t="shared" si="0"/>
        <v>2023</v>
      </c>
      <c r="C9">
        <f>IF(MOD($B9,10)=0,VLOOKUP($B9,'GDP Estimate'!$B$28:$F$37,COLUMN()-1,FALSE),(VLOOKUP(CEILING($B9,10),$B$6:$F$116,COLUMN()-1,FALSE)-VLOOKUP(FLOOR($B9,10),$B$6:$F$116,COLUMN()-1,FALSE))/10+C8)</f>
        <v>1.5033406461675602</v>
      </c>
      <c r="D9">
        <f>IF(MOD($B9,10)=0,VLOOKUP($B9,'GDP Estimate'!$B$28:$F$37,COLUMN()-1,FALSE),(VLOOKUP(CEILING($B9,10),$B$6:$F$116,COLUMN()-1,FALSE)-VLOOKUP(FLOOR($B9,10),$B$6:$F$116,COLUMN()-1,FALSE))/10+D8)</f>
        <v>1.4479345018231289</v>
      </c>
      <c r="E9">
        <f>IF(MOD($B9,10)=0,VLOOKUP($B9,'GDP Estimate'!$B$28:$F$37,COLUMN()-1,FALSE),(VLOOKUP(CEILING($B9,10),$B$6:$F$116,COLUMN()-1,FALSE)-VLOOKUP(FLOOR($B9,10),$B$6:$F$116,COLUMN()-1,FALSE))/10+E8)</f>
        <v>1.3660353045507858</v>
      </c>
      <c r="F9">
        <f>IF(MOD($B9,10)=0,VLOOKUP($B9,'GDP Estimate'!$B$28:$F$37,COLUMN()-1,FALSE),(VLOOKUP(CEILING($B9,10),$B$6:$F$116,COLUMN()-1,FALSE)-VLOOKUP(FLOOR($B9,10),$B$6:$F$116,COLUMN()-1,FALSE))/10+F8)</f>
        <v>1.542073999029955</v>
      </c>
    </row>
    <row r="10" spans="2:6">
      <c r="B10" s="8">
        <f t="shared" si="0"/>
        <v>2024</v>
      </c>
      <c r="C10">
        <f>IF(MOD($B10,10)=0,VLOOKUP($B10,'GDP Estimate'!$B$28:$F$37,COLUMN()-1,FALSE),(VLOOKUP(CEILING($B10,10),$B$6:$F$116,COLUMN()-1,FALSE)-VLOOKUP(FLOOR($B10,10),$B$6:$F$116,COLUMN()-1,FALSE))/10+C9)</f>
        <v>1.572158898556747</v>
      </c>
      <c r="D10">
        <f>IF(MOD($B10,10)=0,VLOOKUP($B10,'GDP Estimate'!$B$28:$F$37,COLUMN()-1,FALSE),(VLOOKUP(CEILING($B10,10),$B$6:$F$116,COLUMN()-1,FALSE)-VLOOKUP(FLOOR($B10,10),$B$6:$F$116,COLUMN()-1,FALSE))/10+D9)</f>
        <v>1.5010861892597522</v>
      </c>
      <c r="E10">
        <f>IF(MOD($B10,10)=0,VLOOKUP($B10,'GDP Estimate'!$B$28:$F$37,COLUMN()-1,FALSE),(VLOOKUP(CEILING($B10,10),$B$6:$F$116,COLUMN()-1,FALSE)-VLOOKUP(FLOOR($B10,10),$B$6:$F$116,COLUMN()-1,FALSE))/10+E9)</f>
        <v>1.4078510222249854</v>
      </c>
      <c r="F10">
        <f>IF(MOD($B10,10)=0,VLOOKUP($B10,'GDP Estimate'!$B$28:$F$37,COLUMN()-1,FALSE),(VLOOKUP(CEILING($B10,10),$B$6:$F$116,COLUMN()-1,FALSE)-VLOOKUP(FLOOR($B10,10),$B$6:$F$116,COLUMN()-1,FALSE))/10+F9)</f>
        <v>1.6234637145152231</v>
      </c>
    </row>
    <row r="11" spans="2:6">
      <c r="B11" s="8">
        <f t="shared" si="0"/>
        <v>2025</v>
      </c>
      <c r="C11">
        <f>IF(MOD($B11,10)=0,VLOOKUP($B11,'GDP Estimate'!$B$28:$F$37,COLUMN()-1,FALSE),(VLOOKUP(CEILING($B11,10),$B$6:$F$116,COLUMN()-1,FALSE)-VLOOKUP(FLOOR($B11,10),$B$6:$F$116,COLUMN()-1,FALSE))/10+C10)</f>
        <v>1.6409771509459337</v>
      </c>
      <c r="D11">
        <f>IF(MOD($B11,10)=0,VLOOKUP($B11,'GDP Estimate'!$B$28:$F$37,COLUMN()-1,FALSE),(VLOOKUP(CEILING($B11,10),$B$6:$F$116,COLUMN()-1,FALSE)-VLOOKUP(FLOOR($B11,10),$B$6:$F$116,COLUMN()-1,FALSE))/10+D10)</f>
        <v>1.5542378766963756</v>
      </c>
      <c r="E11">
        <f>IF(MOD($B11,10)=0,VLOOKUP($B11,'GDP Estimate'!$B$28:$F$37,COLUMN()-1,FALSE),(VLOOKUP(CEILING($B11,10),$B$6:$F$116,COLUMN()-1,FALSE)-VLOOKUP(FLOOR($B11,10),$B$6:$F$116,COLUMN()-1,FALSE))/10+E10)</f>
        <v>1.4496667398991849</v>
      </c>
      <c r="F11">
        <f>IF(MOD($B11,10)=0,VLOOKUP($B11,'GDP Estimate'!$B$28:$F$37,COLUMN()-1,FALSE),(VLOOKUP(CEILING($B11,10),$B$6:$F$116,COLUMN()-1,FALSE)-VLOOKUP(FLOOR($B11,10),$B$6:$F$116,COLUMN()-1,FALSE))/10+F10)</f>
        <v>1.7048534300004912</v>
      </c>
    </row>
    <row r="12" spans="2:6">
      <c r="B12" s="8">
        <f>B11+1</f>
        <v>2026</v>
      </c>
      <c r="C12">
        <f>IF(MOD($B12,10)=0,VLOOKUP($B12,'GDP Estimate'!$B$28:$F$37,COLUMN()-1,FALSE),(VLOOKUP(CEILING($B12,10),$B$6:$F$116,COLUMN()-1,FALSE)-VLOOKUP(FLOOR($B12,10),$B$6:$F$116,COLUMN()-1,FALSE))/10+C11)</f>
        <v>1.7097954033351204</v>
      </c>
      <c r="D12">
        <f>IF(MOD($B12,10)=0,VLOOKUP($B12,'GDP Estimate'!$B$28:$F$37,COLUMN()-1,FALSE),(VLOOKUP(CEILING($B12,10),$B$6:$F$116,COLUMN()-1,FALSE)-VLOOKUP(FLOOR($B12,10),$B$6:$F$116,COLUMN()-1,FALSE))/10+D11)</f>
        <v>1.6073895641329989</v>
      </c>
      <c r="E12">
        <f>IF(MOD($B12,10)=0,VLOOKUP($B12,'GDP Estimate'!$B$28:$F$37,COLUMN()-1,FALSE),(VLOOKUP(CEILING($B12,10),$B$6:$F$116,COLUMN()-1,FALSE)-VLOOKUP(FLOOR($B12,10),$B$6:$F$116,COLUMN()-1,FALSE))/10+E11)</f>
        <v>1.4914824575733845</v>
      </c>
      <c r="F12">
        <f>IF(MOD($B12,10)=0,VLOOKUP($B12,'GDP Estimate'!$B$28:$F$37,COLUMN()-1,FALSE),(VLOOKUP(CEILING($B12,10),$B$6:$F$116,COLUMN()-1,FALSE)-VLOOKUP(FLOOR($B12,10),$B$6:$F$116,COLUMN()-1,FALSE))/10+F11)</f>
        <v>1.7862431454857592</v>
      </c>
    </row>
    <row r="13" spans="2:6">
      <c r="B13" s="8">
        <f t="shared" si="0"/>
        <v>2027</v>
      </c>
      <c r="C13">
        <f>IF(MOD($B13,10)=0,VLOOKUP($B13,'GDP Estimate'!$B$28:$F$37,COLUMN()-1,FALSE),(VLOOKUP(CEILING($B13,10),$B$6:$F$116,COLUMN()-1,FALSE)-VLOOKUP(FLOOR($B13,10),$B$6:$F$116,COLUMN()-1,FALSE))/10+C12)</f>
        <v>1.7786136557243071</v>
      </c>
      <c r="D13">
        <f>IF(MOD($B13,10)=0,VLOOKUP($B13,'GDP Estimate'!$B$28:$F$37,COLUMN()-1,FALSE),(VLOOKUP(CEILING($B13,10),$B$6:$F$116,COLUMN()-1,FALSE)-VLOOKUP(FLOOR($B13,10),$B$6:$F$116,COLUMN()-1,FALSE))/10+D12)</f>
        <v>1.6605412515696223</v>
      </c>
      <c r="E13">
        <f>IF(MOD($B13,10)=0,VLOOKUP($B13,'GDP Estimate'!$B$28:$F$37,COLUMN()-1,FALSE),(VLOOKUP(CEILING($B13,10),$B$6:$F$116,COLUMN()-1,FALSE)-VLOOKUP(FLOOR($B13,10),$B$6:$F$116,COLUMN()-1,FALSE))/10+E12)</f>
        <v>1.533298175247584</v>
      </c>
      <c r="F13">
        <f>IF(MOD($B13,10)=0,VLOOKUP($B13,'GDP Estimate'!$B$28:$F$37,COLUMN()-1,FALSE),(VLOOKUP(CEILING($B13,10),$B$6:$F$116,COLUMN()-1,FALSE)-VLOOKUP(FLOOR($B13,10),$B$6:$F$116,COLUMN()-1,FALSE))/10+F12)</f>
        <v>1.8676328609710273</v>
      </c>
    </row>
    <row r="14" spans="2:6">
      <c r="B14" s="8">
        <f t="shared" si="0"/>
        <v>2028</v>
      </c>
      <c r="C14">
        <f>IF(MOD($B14,10)=0,VLOOKUP($B14,'GDP Estimate'!$B$28:$F$37,COLUMN()-1,FALSE),(VLOOKUP(CEILING($B14,10),$B$6:$F$116,COLUMN()-1,FALSE)-VLOOKUP(FLOOR($B14,10),$B$6:$F$116,COLUMN()-1,FALSE))/10+C13)</f>
        <v>1.8474319081134938</v>
      </c>
      <c r="D14">
        <f>IF(MOD($B14,10)=0,VLOOKUP($B14,'GDP Estimate'!$B$28:$F$37,COLUMN()-1,FALSE),(VLOOKUP(CEILING($B14,10),$B$6:$F$116,COLUMN()-1,FALSE)-VLOOKUP(FLOOR($B14,10),$B$6:$F$116,COLUMN()-1,FALSE))/10+D13)</f>
        <v>1.7136929390062456</v>
      </c>
      <c r="E14">
        <f>IF(MOD($B14,10)=0,VLOOKUP($B14,'GDP Estimate'!$B$28:$F$37,COLUMN()-1,FALSE),(VLOOKUP(CEILING($B14,10),$B$6:$F$116,COLUMN()-1,FALSE)-VLOOKUP(FLOOR($B14,10),$B$6:$F$116,COLUMN()-1,FALSE))/10+E13)</f>
        <v>1.5751138929217836</v>
      </c>
      <c r="F14">
        <f>IF(MOD($B14,10)=0,VLOOKUP($B14,'GDP Estimate'!$B$28:$F$37,COLUMN()-1,FALSE),(VLOOKUP(CEILING($B14,10),$B$6:$F$116,COLUMN()-1,FALSE)-VLOOKUP(FLOOR($B14,10),$B$6:$F$116,COLUMN()-1,FALSE))/10+F13)</f>
        <v>1.9490225764562954</v>
      </c>
    </row>
    <row r="15" spans="2:6">
      <c r="B15" s="8">
        <f t="shared" si="0"/>
        <v>2029</v>
      </c>
      <c r="C15">
        <f>IF(MOD($B15,10)=0,VLOOKUP($B15,'GDP Estimate'!$B$28:$F$37,COLUMN()-1,FALSE),(VLOOKUP(CEILING($B15,10),$B$6:$F$116,COLUMN()-1,FALSE)-VLOOKUP(FLOOR($B15,10),$B$6:$F$116,COLUMN()-1,FALSE))/10+C14)</f>
        <v>1.9162501605026805</v>
      </c>
      <c r="D15">
        <f>IF(MOD($B15,10)=0,VLOOKUP($B15,'GDP Estimate'!$B$28:$F$37,COLUMN()-1,FALSE),(VLOOKUP(CEILING($B15,10),$B$6:$F$116,COLUMN()-1,FALSE)-VLOOKUP(FLOOR($B15,10),$B$6:$F$116,COLUMN()-1,FALSE))/10+D14)</f>
        <v>1.766844626442869</v>
      </c>
      <c r="E15">
        <f>IF(MOD($B15,10)=0,VLOOKUP($B15,'GDP Estimate'!$B$28:$F$37,COLUMN()-1,FALSE),(VLOOKUP(CEILING($B15,10),$B$6:$F$116,COLUMN()-1,FALSE)-VLOOKUP(FLOOR($B15,10),$B$6:$F$116,COLUMN()-1,FALSE))/10+E14)</f>
        <v>1.6169296105959832</v>
      </c>
      <c r="F15">
        <f>IF(MOD($B15,10)=0,VLOOKUP($B15,'GDP Estimate'!$B$28:$F$37,COLUMN()-1,FALSE),(VLOOKUP(CEILING($B15,10),$B$6:$F$116,COLUMN()-1,FALSE)-VLOOKUP(FLOOR($B15,10),$B$6:$F$116,COLUMN()-1,FALSE))/10+F14)</f>
        <v>2.0304122919415635</v>
      </c>
    </row>
    <row r="16" spans="2:6">
      <c r="B16" s="8">
        <f t="shared" si="0"/>
        <v>2030</v>
      </c>
      <c r="C16">
        <f>IF(MOD($B16,10)=0,VLOOKUP($B16,'GDP Estimate'!$B$28:$F$37,COLUMN()-1,FALSE),(VLOOKUP(CEILING($B16,10),$B$6:$F$116,COLUMN()-1,FALSE)-VLOOKUP(FLOOR($B16,10),$B$6:$F$116,COLUMN()-1,FALSE))/10+C15)</f>
        <v>1.9850684128918681</v>
      </c>
      <c r="D16">
        <f>IF(MOD($B16,10)=0,VLOOKUP($B16,'GDP Estimate'!$B$28:$F$37,COLUMN()-1,FALSE),(VLOOKUP(CEILING($B16,10),$B$6:$F$116,COLUMN()-1,FALSE)-VLOOKUP(FLOOR($B16,10),$B$6:$F$116,COLUMN()-1,FALSE))/10+D15)</f>
        <v>1.8199963138794932</v>
      </c>
      <c r="E16">
        <f>IF(MOD($B16,10)=0,VLOOKUP($B16,'GDP Estimate'!$B$28:$F$37,COLUMN()-1,FALSE),(VLOOKUP(CEILING($B16,10),$B$6:$F$116,COLUMN()-1,FALSE)-VLOOKUP(FLOOR($B16,10),$B$6:$F$116,COLUMN()-1,FALSE))/10+E15)</f>
        <v>1.6587453282701827</v>
      </c>
      <c r="F16">
        <f>IF(MOD($B16,10)=0,VLOOKUP($B16,'GDP Estimate'!$B$28:$F$37,COLUMN()-1,FALSE),(VLOOKUP(CEILING($B16,10),$B$6:$F$116,COLUMN()-1,FALSE)-VLOOKUP(FLOOR($B16,10),$B$6:$F$116,COLUMN()-1,FALSE))/10+F15)</f>
        <v>2.111802007426832</v>
      </c>
    </row>
    <row r="17" spans="2:6">
      <c r="B17" s="8">
        <f t="shared" si="0"/>
        <v>2031</v>
      </c>
      <c r="C17">
        <f>IF(MOD($B17,10)=0,VLOOKUP($B17,'GDP Estimate'!$B$28:$F$37,COLUMN()-1,FALSE),(VLOOKUP(CEILING($B17,10),$B$6:$F$116,COLUMN()-1,FALSE)-VLOOKUP(FLOOR($B17,10),$B$6:$F$116,COLUMN()-1,FALSE))/10+C16)</f>
        <v>2.0708524087906599</v>
      </c>
      <c r="D17">
        <f>IF(MOD($B17,10)=0,VLOOKUP($B17,'GDP Estimate'!$B$28:$F$37,COLUMN()-1,FALSE),(VLOOKUP(CEILING($B17,10),$B$6:$F$116,COLUMN()-1,FALSE)-VLOOKUP(FLOOR($B17,10),$B$6:$F$116,COLUMN()-1,FALSE))/10+D16)</f>
        <v>1.8741287537562366</v>
      </c>
      <c r="E17">
        <f>IF(MOD($B17,10)=0,VLOOKUP($B17,'GDP Estimate'!$B$28:$F$37,COLUMN()-1,FALSE),(VLOOKUP(CEILING($B17,10),$B$6:$F$116,COLUMN()-1,FALSE)-VLOOKUP(FLOOR($B17,10),$B$6:$F$116,COLUMN()-1,FALSE))/10+E16)</f>
        <v>1.6882188496524848</v>
      </c>
      <c r="F17">
        <f>IF(MOD($B17,10)=0,VLOOKUP($B17,'GDP Estimate'!$B$28:$F$37,COLUMN()-1,FALSE),(VLOOKUP(CEILING($B17,10),$B$6:$F$116,COLUMN()-1,FALSE)-VLOOKUP(FLOOR($B17,10),$B$6:$F$116,COLUMN()-1,FALSE))/10+F16)</f>
        <v>2.2320397091765862</v>
      </c>
    </row>
    <row r="18" spans="2:6">
      <c r="B18" s="8">
        <f t="shared" si="0"/>
        <v>2032</v>
      </c>
      <c r="C18">
        <f>IF(MOD($B18,10)=0,VLOOKUP($B18,'GDP Estimate'!$B$28:$F$37,COLUMN()-1,FALSE),(VLOOKUP(CEILING($B18,10),$B$6:$F$116,COLUMN()-1,FALSE)-VLOOKUP(FLOOR($B18,10),$B$6:$F$116,COLUMN()-1,FALSE))/10+C17)</f>
        <v>2.1566364046894519</v>
      </c>
      <c r="D18">
        <f>IF(MOD($B18,10)=0,VLOOKUP($B18,'GDP Estimate'!$B$28:$F$37,COLUMN()-1,FALSE),(VLOOKUP(CEILING($B18,10),$B$6:$F$116,COLUMN()-1,FALSE)-VLOOKUP(FLOOR($B18,10),$B$6:$F$116,COLUMN()-1,FALSE))/10+D17)</f>
        <v>1.9282611936329799</v>
      </c>
      <c r="E18">
        <f>IF(MOD($B18,10)=0,VLOOKUP($B18,'GDP Estimate'!$B$28:$F$37,COLUMN()-1,FALSE),(VLOOKUP(CEILING($B18,10),$B$6:$F$116,COLUMN()-1,FALSE)-VLOOKUP(FLOOR($B18,10),$B$6:$F$116,COLUMN()-1,FALSE))/10+E17)</f>
        <v>1.7176923710347869</v>
      </c>
      <c r="F18">
        <f>IF(MOD($B18,10)=0,VLOOKUP($B18,'GDP Estimate'!$B$28:$F$37,COLUMN()-1,FALSE),(VLOOKUP(CEILING($B18,10),$B$6:$F$116,COLUMN()-1,FALSE)-VLOOKUP(FLOOR($B18,10),$B$6:$F$116,COLUMN()-1,FALSE))/10+F17)</f>
        <v>2.3522774109263409</v>
      </c>
    </row>
    <row r="19" spans="2:6">
      <c r="B19" s="8">
        <f t="shared" si="0"/>
        <v>2033</v>
      </c>
      <c r="C19">
        <f>IF(MOD($B19,10)=0,VLOOKUP($B19,'GDP Estimate'!$B$28:$F$37,COLUMN()-1,FALSE),(VLOOKUP(CEILING($B19,10),$B$6:$F$116,COLUMN()-1,FALSE)-VLOOKUP(FLOOR($B19,10),$B$6:$F$116,COLUMN()-1,FALSE))/10+C18)</f>
        <v>2.242420400588244</v>
      </c>
      <c r="D19">
        <f>IF(MOD($B19,10)=0,VLOOKUP($B19,'GDP Estimate'!$B$28:$F$37,COLUMN()-1,FALSE),(VLOOKUP(CEILING($B19,10),$B$6:$F$116,COLUMN()-1,FALSE)-VLOOKUP(FLOOR($B19,10),$B$6:$F$116,COLUMN()-1,FALSE))/10+D18)</f>
        <v>1.9823936335097232</v>
      </c>
      <c r="E19">
        <f>IF(MOD($B19,10)=0,VLOOKUP($B19,'GDP Estimate'!$B$28:$F$37,COLUMN()-1,FALSE),(VLOOKUP(CEILING($B19,10),$B$6:$F$116,COLUMN()-1,FALSE)-VLOOKUP(FLOOR($B19,10),$B$6:$F$116,COLUMN()-1,FALSE))/10+E18)</f>
        <v>1.747165892417089</v>
      </c>
      <c r="F19">
        <f>IF(MOD($B19,10)=0,VLOOKUP($B19,'GDP Estimate'!$B$28:$F$37,COLUMN()-1,FALSE),(VLOOKUP(CEILING($B19,10),$B$6:$F$116,COLUMN()-1,FALSE)-VLOOKUP(FLOOR($B19,10),$B$6:$F$116,COLUMN()-1,FALSE))/10+F18)</f>
        <v>2.4725151126760956</v>
      </c>
    </row>
    <row r="20" spans="2:6">
      <c r="B20" s="8">
        <f t="shared" si="0"/>
        <v>2034</v>
      </c>
      <c r="C20">
        <f>IF(MOD($B20,10)=0,VLOOKUP($B20,'GDP Estimate'!$B$28:$F$37,COLUMN()-1,FALSE),(VLOOKUP(CEILING($B20,10),$B$6:$F$116,COLUMN()-1,FALSE)-VLOOKUP(FLOOR($B20,10),$B$6:$F$116,COLUMN()-1,FALSE))/10+C19)</f>
        <v>2.328204396487036</v>
      </c>
      <c r="D20">
        <f>IF(MOD($B20,10)=0,VLOOKUP($B20,'GDP Estimate'!$B$28:$F$37,COLUMN()-1,FALSE),(VLOOKUP(CEILING($B20,10),$B$6:$F$116,COLUMN()-1,FALSE)-VLOOKUP(FLOOR($B20,10),$B$6:$F$116,COLUMN()-1,FALSE))/10+D19)</f>
        <v>2.0365260733864665</v>
      </c>
      <c r="E20">
        <f>IF(MOD($B20,10)=0,VLOOKUP($B20,'GDP Estimate'!$B$28:$F$37,COLUMN()-1,FALSE),(VLOOKUP(CEILING($B20,10),$B$6:$F$116,COLUMN()-1,FALSE)-VLOOKUP(FLOOR($B20,10),$B$6:$F$116,COLUMN()-1,FALSE))/10+E19)</f>
        <v>1.7766394137993911</v>
      </c>
      <c r="F20">
        <f>IF(MOD($B20,10)=0,VLOOKUP($B20,'GDP Estimate'!$B$28:$F$37,COLUMN()-1,FALSE),(VLOOKUP(CEILING($B20,10),$B$6:$F$116,COLUMN()-1,FALSE)-VLOOKUP(FLOOR($B20,10),$B$6:$F$116,COLUMN()-1,FALSE))/10+F19)</f>
        <v>2.5927528144258503</v>
      </c>
    </row>
    <row r="21" spans="2:6">
      <c r="B21" s="8">
        <f t="shared" si="0"/>
        <v>2035</v>
      </c>
      <c r="C21">
        <f>IF(MOD($B21,10)=0,VLOOKUP($B21,'GDP Estimate'!$B$28:$F$37,COLUMN()-1,FALSE),(VLOOKUP(CEILING($B21,10),$B$6:$F$116,COLUMN()-1,FALSE)-VLOOKUP(FLOOR($B21,10),$B$6:$F$116,COLUMN()-1,FALSE))/10+C20)</f>
        <v>2.4139883923858281</v>
      </c>
      <c r="D21">
        <f>IF(MOD($B21,10)=0,VLOOKUP($B21,'GDP Estimate'!$B$28:$F$37,COLUMN()-1,FALSE),(VLOOKUP(CEILING($B21,10),$B$6:$F$116,COLUMN()-1,FALSE)-VLOOKUP(FLOOR($B21,10),$B$6:$F$116,COLUMN()-1,FALSE))/10+D20)</f>
        <v>2.0906585132632096</v>
      </c>
      <c r="E21">
        <f>IF(MOD($B21,10)=0,VLOOKUP($B21,'GDP Estimate'!$B$28:$F$37,COLUMN()-1,FALSE),(VLOOKUP(CEILING($B21,10),$B$6:$F$116,COLUMN()-1,FALSE)-VLOOKUP(FLOOR($B21,10),$B$6:$F$116,COLUMN()-1,FALSE))/10+E20)</f>
        <v>1.8061129351816931</v>
      </c>
      <c r="F21">
        <f>IF(MOD($B21,10)=0,VLOOKUP($B21,'GDP Estimate'!$B$28:$F$37,COLUMN()-1,FALSE),(VLOOKUP(CEILING($B21,10),$B$6:$F$116,COLUMN()-1,FALSE)-VLOOKUP(FLOOR($B21,10),$B$6:$F$116,COLUMN()-1,FALSE))/10+F20)</f>
        <v>2.7129905161756049</v>
      </c>
    </row>
    <row r="22" spans="2:6">
      <c r="B22" s="8">
        <f t="shared" si="0"/>
        <v>2036</v>
      </c>
      <c r="C22">
        <f>IF(MOD($B22,10)=0,VLOOKUP($B22,'GDP Estimate'!$B$28:$F$37,COLUMN()-1,FALSE),(VLOOKUP(CEILING($B22,10),$B$6:$F$116,COLUMN()-1,FALSE)-VLOOKUP(FLOOR($B22,10),$B$6:$F$116,COLUMN()-1,FALSE))/10+C21)</f>
        <v>2.4997723882846201</v>
      </c>
      <c r="D22">
        <f>IF(MOD($B22,10)=0,VLOOKUP($B22,'GDP Estimate'!$B$28:$F$37,COLUMN()-1,FALSE),(VLOOKUP(CEILING($B22,10),$B$6:$F$116,COLUMN()-1,FALSE)-VLOOKUP(FLOOR($B22,10),$B$6:$F$116,COLUMN()-1,FALSE))/10+D21)</f>
        <v>2.1447909531399527</v>
      </c>
      <c r="E22">
        <f>IF(MOD($B22,10)=0,VLOOKUP($B22,'GDP Estimate'!$B$28:$F$37,COLUMN()-1,FALSE),(VLOOKUP(CEILING($B22,10),$B$6:$F$116,COLUMN()-1,FALSE)-VLOOKUP(FLOOR($B22,10),$B$6:$F$116,COLUMN()-1,FALSE))/10+E21)</f>
        <v>1.8355864565639952</v>
      </c>
      <c r="F22">
        <f>IF(MOD($B22,10)=0,VLOOKUP($B22,'GDP Estimate'!$B$28:$F$37,COLUMN()-1,FALSE),(VLOOKUP(CEILING($B22,10),$B$6:$F$116,COLUMN()-1,FALSE)-VLOOKUP(FLOOR($B22,10),$B$6:$F$116,COLUMN()-1,FALSE))/10+F21)</f>
        <v>2.8332282179253596</v>
      </c>
    </row>
    <row r="23" spans="2:6">
      <c r="B23" s="8">
        <f t="shared" si="0"/>
        <v>2037</v>
      </c>
      <c r="C23">
        <f>IF(MOD($B23,10)=0,VLOOKUP($B23,'GDP Estimate'!$B$28:$F$37,COLUMN()-1,FALSE),(VLOOKUP(CEILING($B23,10),$B$6:$F$116,COLUMN()-1,FALSE)-VLOOKUP(FLOOR($B23,10),$B$6:$F$116,COLUMN()-1,FALSE))/10+C22)</f>
        <v>2.5855563841834122</v>
      </c>
      <c r="D23">
        <f>IF(MOD($B23,10)=0,VLOOKUP($B23,'GDP Estimate'!$B$28:$F$37,COLUMN()-1,FALSE),(VLOOKUP(CEILING($B23,10),$B$6:$F$116,COLUMN()-1,FALSE)-VLOOKUP(FLOOR($B23,10),$B$6:$F$116,COLUMN()-1,FALSE))/10+D22)</f>
        <v>2.1989233930166958</v>
      </c>
      <c r="E23">
        <f>IF(MOD($B23,10)=0,VLOOKUP($B23,'GDP Estimate'!$B$28:$F$37,COLUMN()-1,FALSE),(VLOOKUP(CEILING($B23,10),$B$6:$F$116,COLUMN()-1,FALSE)-VLOOKUP(FLOOR($B23,10),$B$6:$F$116,COLUMN()-1,FALSE))/10+E22)</f>
        <v>1.8650599779462973</v>
      </c>
      <c r="F23">
        <f>IF(MOD($B23,10)=0,VLOOKUP($B23,'GDP Estimate'!$B$28:$F$37,COLUMN()-1,FALSE),(VLOOKUP(CEILING($B23,10),$B$6:$F$116,COLUMN()-1,FALSE)-VLOOKUP(FLOOR($B23,10),$B$6:$F$116,COLUMN()-1,FALSE))/10+F22)</f>
        <v>2.9534659196751143</v>
      </c>
    </row>
    <row r="24" spans="2:6">
      <c r="B24" s="8">
        <f t="shared" si="0"/>
        <v>2038</v>
      </c>
      <c r="C24">
        <f>IF(MOD($B24,10)=0,VLOOKUP($B24,'GDP Estimate'!$B$28:$F$37,COLUMN()-1,FALSE),(VLOOKUP(CEILING($B24,10),$B$6:$F$116,COLUMN()-1,FALSE)-VLOOKUP(FLOOR($B24,10),$B$6:$F$116,COLUMN()-1,FALSE))/10+C23)</f>
        <v>2.6713403800822042</v>
      </c>
      <c r="D24">
        <f>IF(MOD($B24,10)=0,VLOOKUP($B24,'GDP Estimate'!$B$28:$F$37,COLUMN()-1,FALSE),(VLOOKUP(CEILING($B24,10),$B$6:$F$116,COLUMN()-1,FALSE)-VLOOKUP(FLOOR($B24,10),$B$6:$F$116,COLUMN()-1,FALSE))/10+D23)</f>
        <v>2.2530558328934389</v>
      </c>
      <c r="E24">
        <f>IF(MOD($B24,10)=0,VLOOKUP($B24,'GDP Estimate'!$B$28:$F$37,COLUMN()-1,FALSE),(VLOOKUP(CEILING($B24,10),$B$6:$F$116,COLUMN()-1,FALSE)-VLOOKUP(FLOOR($B24,10),$B$6:$F$116,COLUMN()-1,FALSE))/10+E23)</f>
        <v>1.8945334993285994</v>
      </c>
      <c r="F24">
        <f>IF(MOD($B24,10)=0,VLOOKUP($B24,'GDP Estimate'!$B$28:$F$37,COLUMN()-1,FALSE),(VLOOKUP(CEILING($B24,10),$B$6:$F$116,COLUMN()-1,FALSE)-VLOOKUP(FLOOR($B24,10),$B$6:$F$116,COLUMN()-1,FALSE))/10+F23)</f>
        <v>3.073703621424869</v>
      </c>
    </row>
    <row r="25" spans="2:6">
      <c r="B25" s="8">
        <f t="shared" si="0"/>
        <v>2039</v>
      </c>
      <c r="C25">
        <f>IF(MOD($B25,10)=0,VLOOKUP($B25,'GDP Estimate'!$B$28:$F$37,COLUMN()-1,FALSE),(VLOOKUP(CEILING($B25,10),$B$6:$F$116,COLUMN()-1,FALSE)-VLOOKUP(FLOOR($B25,10),$B$6:$F$116,COLUMN()-1,FALSE))/10+C24)</f>
        <v>2.7571243759809962</v>
      </c>
      <c r="D25">
        <f>IF(MOD($B25,10)=0,VLOOKUP($B25,'GDP Estimate'!$B$28:$F$37,COLUMN()-1,FALSE),(VLOOKUP(CEILING($B25,10),$B$6:$F$116,COLUMN()-1,FALSE)-VLOOKUP(FLOOR($B25,10),$B$6:$F$116,COLUMN()-1,FALSE))/10+D24)</f>
        <v>2.307188272770182</v>
      </c>
      <c r="E25">
        <f>IF(MOD($B25,10)=0,VLOOKUP($B25,'GDP Estimate'!$B$28:$F$37,COLUMN()-1,FALSE),(VLOOKUP(CEILING($B25,10),$B$6:$F$116,COLUMN()-1,FALSE)-VLOOKUP(FLOOR($B25,10),$B$6:$F$116,COLUMN()-1,FALSE))/10+E24)</f>
        <v>1.9240070207109015</v>
      </c>
      <c r="F25">
        <f>IF(MOD($B25,10)=0,VLOOKUP($B25,'GDP Estimate'!$B$28:$F$37,COLUMN()-1,FALSE),(VLOOKUP(CEILING($B25,10),$B$6:$F$116,COLUMN()-1,FALSE)-VLOOKUP(FLOOR($B25,10),$B$6:$F$116,COLUMN()-1,FALSE))/10+F24)</f>
        <v>3.1939413231746236</v>
      </c>
    </row>
    <row r="26" spans="2:6">
      <c r="B26" s="8">
        <f t="shared" si="0"/>
        <v>2040</v>
      </c>
      <c r="C26">
        <f>IF(MOD($B26,10)=0,VLOOKUP($B26,'GDP Estimate'!$B$28:$F$37,COLUMN()-1,FALSE),(VLOOKUP(CEILING($B26,10),$B$6:$F$116,COLUMN()-1,FALSE)-VLOOKUP(FLOOR($B26,10),$B$6:$F$116,COLUMN()-1,FALSE))/10+C25)</f>
        <v>2.8429083718797883</v>
      </c>
      <c r="D26">
        <f>IF(MOD($B26,10)=0,VLOOKUP($B26,'GDP Estimate'!$B$28:$F$37,COLUMN()-1,FALSE),(VLOOKUP(CEILING($B26,10),$B$6:$F$116,COLUMN()-1,FALSE)-VLOOKUP(FLOOR($B26,10),$B$6:$F$116,COLUMN()-1,FALSE))/10+D25)</f>
        <v>2.361320712646926</v>
      </c>
      <c r="E26">
        <f>IF(MOD($B26,10)=0,VLOOKUP($B26,'GDP Estimate'!$B$28:$F$37,COLUMN()-1,FALSE),(VLOOKUP(CEILING($B26,10),$B$6:$F$116,COLUMN()-1,FALSE)-VLOOKUP(FLOOR($B26,10),$B$6:$F$116,COLUMN()-1,FALSE))/10+E25)</f>
        <v>1.953480542093204</v>
      </c>
      <c r="F26">
        <f>IF(MOD($B26,10)=0,VLOOKUP($B26,'GDP Estimate'!$B$28:$F$37,COLUMN()-1,FALSE),(VLOOKUP(CEILING($B26,10),$B$6:$F$116,COLUMN()-1,FALSE)-VLOOKUP(FLOOR($B26,10),$B$6:$F$116,COLUMN()-1,FALSE))/10+F25)</f>
        <v>3.3141790249243765</v>
      </c>
    </row>
    <row r="27" spans="2:6">
      <c r="B27" s="8">
        <f t="shared" si="0"/>
        <v>2041</v>
      </c>
      <c r="C27">
        <f>IF(MOD($B27,10)=0,VLOOKUP($B27,'GDP Estimate'!$B$28:$F$37,COLUMN()-1,FALSE),(VLOOKUP(CEILING($B27,10),$B$6:$F$116,COLUMN()-1,FALSE)-VLOOKUP(FLOOR($B27,10),$B$6:$F$116,COLUMN()-1,FALSE))/10+C26)</f>
        <v>2.9296476461293466</v>
      </c>
      <c r="D27">
        <f>IF(MOD($B27,10)=0,VLOOKUP($B27,'GDP Estimate'!$B$28:$F$37,COLUMN()-1,FALSE),(VLOOKUP(CEILING($B27,10),$B$6:$F$116,COLUMN()-1,FALSE)-VLOOKUP(FLOOR($B27,10),$B$6:$F$116,COLUMN()-1,FALSE))/10+D26)</f>
        <v>2.418382672799352</v>
      </c>
      <c r="E27">
        <f>IF(MOD($B27,10)=0,VLOOKUP($B27,'GDP Estimate'!$B$28:$F$37,COLUMN()-1,FALSE),(VLOOKUP(CEILING($B27,10),$B$6:$F$116,COLUMN()-1,FALSE)-VLOOKUP(FLOOR($B27,10),$B$6:$F$116,COLUMN()-1,FALSE))/10+E26)</f>
        <v>1.9765728040923889</v>
      </c>
      <c r="F27">
        <f>IF(MOD($B27,10)=0,VLOOKUP($B27,'GDP Estimate'!$B$28:$F$37,COLUMN()-1,FALSE),(VLOOKUP(CEILING($B27,10),$B$6:$F$116,COLUMN()-1,FALSE)-VLOOKUP(FLOOR($B27,10),$B$6:$F$116,COLUMN()-1,FALSE))/10+F26)</f>
        <v>3.4472811417977804</v>
      </c>
    </row>
    <row r="28" spans="2:6">
      <c r="B28" s="8">
        <f t="shared" si="0"/>
        <v>2042</v>
      </c>
      <c r="C28">
        <f>IF(MOD($B28,10)=0,VLOOKUP($B28,'GDP Estimate'!$B$28:$F$37,COLUMN()-1,FALSE),(VLOOKUP(CEILING($B28,10),$B$6:$F$116,COLUMN()-1,FALSE)-VLOOKUP(FLOOR($B28,10),$B$6:$F$116,COLUMN()-1,FALSE))/10+C27)</f>
        <v>3.0163869203789049</v>
      </c>
      <c r="D28">
        <f>IF(MOD($B28,10)=0,VLOOKUP($B28,'GDP Estimate'!$B$28:$F$37,COLUMN()-1,FALSE),(VLOOKUP(CEILING($B28,10),$B$6:$F$116,COLUMN()-1,FALSE)-VLOOKUP(FLOOR($B28,10),$B$6:$F$116,COLUMN()-1,FALSE))/10+D27)</f>
        <v>2.4754446329517781</v>
      </c>
      <c r="E28">
        <f>IF(MOD($B28,10)=0,VLOOKUP($B28,'GDP Estimate'!$B$28:$F$37,COLUMN()-1,FALSE),(VLOOKUP(CEILING($B28,10),$B$6:$F$116,COLUMN()-1,FALSE)-VLOOKUP(FLOOR($B28,10),$B$6:$F$116,COLUMN()-1,FALSE))/10+E27)</f>
        <v>1.9996650660915738</v>
      </c>
      <c r="F28">
        <f>IF(MOD($B28,10)=0,VLOOKUP($B28,'GDP Estimate'!$B$28:$F$37,COLUMN()-1,FALSE),(VLOOKUP(CEILING($B28,10),$B$6:$F$116,COLUMN()-1,FALSE)-VLOOKUP(FLOOR($B28,10),$B$6:$F$116,COLUMN()-1,FALSE))/10+F27)</f>
        <v>3.5803832586711843</v>
      </c>
    </row>
    <row r="29" spans="2:6">
      <c r="B29" s="8">
        <f t="shared" si="0"/>
        <v>2043</v>
      </c>
      <c r="C29">
        <f>IF(MOD($B29,10)=0,VLOOKUP($B29,'GDP Estimate'!$B$28:$F$37,COLUMN()-1,FALSE),(VLOOKUP(CEILING($B29,10),$B$6:$F$116,COLUMN()-1,FALSE)-VLOOKUP(FLOOR($B29,10),$B$6:$F$116,COLUMN()-1,FALSE))/10+C28)</f>
        <v>3.1031261946284632</v>
      </c>
      <c r="D29">
        <f>IF(MOD($B29,10)=0,VLOOKUP($B29,'GDP Estimate'!$B$28:$F$37,COLUMN()-1,FALSE),(VLOOKUP(CEILING($B29,10),$B$6:$F$116,COLUMN()-1,FALSE)-VLOOKUP(FLOOR($B29,10),$B$6:$F$116,COLUMN()-1,FALSE))/10+D28)</f>
        <v>2.5325065931042041</v>
      </c>
      <c r="E29">
        <f>IF(MOD($B29,10)=0,VLOOKUP($B29,'GDP Estimate'!$B$28:$F$37,COLUMN()-1,FALSE),(VLOOKUP(CEILING($B29,10),$B$6:$F$116,COLUMN()-1,FALSE)-VLOOKUP(FLOOR($B29,10),$B$6:$F$116,COLUMN()-1,FALSE))/10+E28)</f>
        <v>2.0227573280907585</v>
      </c>
      <c r="F29">
        <f>IF(MOD($B29,10)=0,VLOOKUP($B29,'GDP Estimate'!$B$28:$F$37,COLUMN()-1,FALSE),(VLOOKUP(CEILING($B29,10),$B$6:$F$116,COLUMN()-1,FALSE)-VLOOKUP(FLOOR($B29,10),$B$6:$F$116,COLUMN()-1,FALSE))/10+F28)</f>
        <v>3.7134853755445882</v>
      </c>
    </row>
    <row r="30" spans="2:6">
      <c r="B30" s="8">
        <f t="shared" si="0"/>
        <v>2044</v>
      </c>
      <c r="C30">
        <f>IF(MOD($B30,10)=0,VLOOKUP($B30,'GDP Estimate'!$B$28:$F$37,COLUMN()-1,FALSE),(VLOOKUP(CEILING($B30,10),$B$6:$F$116,COLUMN()-1,FALSE)-VLOOKUP(FLOOR($B30,10),$B$6:$F$116,COLUMN()-1,FALSE))/10+C29)</f>
        <v>3.1898654688780215</v>
      </c>
      <c r="D30">
        <f>IF(MOD($B30,10)=0,VLOOKUP($B30,'GDP Estimate'!$B$28:$F$37,COLUMN()-1,FALSE),(VLOOKUP(CEILING($B30,10),$B$6:$F$116,COLUMN()-1,FALSE)-VLOOKUP(FLOOR($B30,10),$B$6:$F$116,COLUMN()-1,FALSE))/10+D29)</f>
        <v>2.5895685532566302</v>
      </c>
      <c r="E30">
        <f>IF(MOD($B30,10)=0,VLOOKUP($B30,'GDP Estimate'!$B$28:$F$37,COLUMN()-1,FALSE),(VLOOKUP(CEILING($B30,10),$B$6:$F$116,COLUMN()-1,FALSE)-VLOOKUP(FLOOR($B30,10),$B$6:$F$116,COLUMN()-1,FALSE))/10+E29)</f>
        <v>2.0458495900899432</v>
      </c>
      <c r="F30">
        <f>IF(MOD($B30,10)=0,VLOOKUP($B30,'GDP Estimate'!$B$28:$F$37,COLUMN()-1,FALSE),(VLOOKUP(CEILING($B30,10),$B$6:$F$116,COLUMN()-1,FALSE)-VLOOKUP(FLOOR($B30,10),$B$6:$F$116,COLUMN()-1,FALSE))/10+F29)</f>
        <v>3.8465874924179921</v>
      </c>
    </row>
    <row r="31" spans="2:6">
      <c r="B31" s="8">
        <f t="shared" si="0"/>
        <v>2045</v>
      </c>
      <c r="C31">
        <f>IF(MOD($B31,10)=0,VLOOKUP($B31,'GDP Estimate'!$B$28:$F$37,COLUMN()-1,FALSE),(VLOOKUP(CEILING($B31,10),$B$6:$F$116,COLUMN()-1,FALSE)-VLOOKUP(FLOOR($B31,10),$B$6:$F$116,COLUMN()-1,FALSE))/10+C30)</f>
        <v>3.2766047431275798</v>
      </c>
      <c r="D31">
        <f>IF(MOD($B31,10)=0,VLOOKUP($B31,'GDP Estimate'!$B$28:$F$37,COLUMN()-1,FALSE),(VLOOKUP(CEILING($B31,10),$B$6:$F$116,COLUMN()-1,FALSE)-VLOOKUP(FLOOR($B31,10),$B$6:$F$116,COLUMN()-1,FALSE))/10+D30)</f>
        <v>2.6466305134090562</v>
      </c>
      <c r="E31">
        <f>IF(MOD($B31,10)=0,VLOOKUP($B31,'GDP Estimate'!$B$28:$F$37,COLUMN()-1,FALSE),(VLOOKUP(CEILING($B31,10),$B$6:$F$116,COLUMN()-1,FALSE)-VLOOKUP(FLOOR($B31,10),$B$6:$F$116,COLUMN()-1,FALSE))/10+E30)</f>
        <v>2.0689418520891278</v>
      </c>
      <c r="F31">
        <f>IF(MOD($B31,10)=0,VLOOKUP($B31,'GDP Estimate'!$B$28:$F$37,COLUMN()-1,FALSE),(VLOOKUP(CEILING($B31,10),$B$6:$F$116,COLUMN()-1,FALSE)-VLOOKUP(FLOOR($B31,10),$B$6:$F$116,COLUMN()-1,FALSE))/10+F30)</f>
        <v>3.979689609291396</v>
      </c>
    </row>
    <row r="32" spans="2:6">
      <c r="B32" s="8">
        <f t="shared" si="0"/>
        <v>2046</v>
      </c>
      <c r="C32">
        <f>IF(MOD($B32,10)=0,VLOOKUP($B32,'GDP Estimate'!$B$28:$F$37,COLUMN()-1,FALSE),(VLOOKUP(CEILING($B32,10),$B$6:$F$116,COLUMN()-1,FALSE)-VLOOKUP(FLOOR($B32,10),$B$6:$F$116,COLUMN()-1,FALSE))/10+C31)</f>
        <v>3.3633440173771381</v>
      </c>
      <c r="D32">
        <f>IF(MOD($B32,10)=0,VLOOKUP($B32,'GDP Estimate'!$B$28:$F$37,COLUMN()-1,FALSE),(VLOOKUP(CEILING($B32,10),$B$6:$F$116,COLUMN()-1,FALSE)-VLOOKUP(FLOOR($B32,10),$B$6:$F$116,COLUMN()-1,FALSE))/10+D31)</f>
        <v>2.7036924735614822</v>
      </c>
      <c r="E32">
        <f>IF(MOD($B32,10)=0,VLOOKUP($B32,'GDP Estimate'!$B$28:$F$37,COLUMN()-1,FALSE),(VLOOKUP(CEILING($B32,10),$B$6:$F$116,COLUMN()-1,FALSE)-VLOOKUP(FLOOR($B32,10),$B$6:$F$116,COLUMN()-1,FALSE))/10+E31)</f>
        <v>2.0920341140883125</v>
      </c>
      <c r="F32">
        <f>IF(MOD($B32,10)=0,VLOOKUP($B32,'GDP Estimate'!$B$28:$F$37,COLUMN()-1,FALSE),(VLOOKUP(CEILING($B32,10),$B$6:$F$116,COLUMN()-1,FALSE)-VLOOKUP(FLOOR($B32,10),$B$6:$F$116,COLUMN()-1,FALSE))/10+F31)</f>
        <v>4.1127917261647999</v>
      </c>
    </row>
    <row r="33" spans="2:6">
      <c r="B33" s="8">
        <f t="shared" si="0"/>
        <v>2047</v>
      </c>
      <c r="C33">
        <f>IF(MOD($B33,10)=0,VLOOKUP($B33,'GDP Estimate'!$B$28:$F$37,COLUMN()-1,FALSE),(VLOOKUP(CEILING($B33,10),$B$6:$F$116,COLUMN()-1,FALSE)-VLOOKUP(FLOOR($B33,10),$B$6:$F$116,COLUMN()-1,FALSE))/10+C32)</f>
        <v>3.4500832916266964</v>
      </c>
      <c r="D33">
        <f>IF(MOD($B33,10)=0,VLOOKUP($B33,'GDP Estimate'!$B$28:$F$37,COLUMN()-1,FALSE),(VLOOKUP(CEILING($B33,10),$B$6:$F$116,COLUMN()-1,FALSE)-VLOOKUP(FLOOR($B33,10),$B$6:$F$116,COLUMN()-1,FALSE))/10+D32)</f>
        <v>2.7607544337139083</v>
      </c>
      <c r="E33">
        <f>IF(MOD($B33,10)=0,VLOOKUP($B33,'GDP Estimate'!$B$28:$F$37,COLUMN()-1,FALSE),(VLOOKUP(CEILING($B33,10),$B$6:$F$116,COLUMN()-1,FALSE)-VLOOKUP(FLOOR($B33,10),$B$6:$F$116,COLUMN()-1,FALSE))/10+E32)</f>
        <v>2.1151263760874972</v>
      </c>
      <c r="F33">
        <f>IF(MOD($B33,10)=0,VLOOKUP($B33,'GDP Estimate'!$B$28:$F$37,COLUMN()-1,FALSE),(VLOOKUP(CEILING($B33,10),$B$6:$F$116,COLUMN()-1,FALSE)-VLOOKUP(FLOOR($B33,10),$B$6:$F$116,COLUMN()-1,FALSE))/10+F32)</f>
        <v>4.2458938430382043</v>
      </c>
    </row>
    <row r="34" spans="2:6">
      <c r="B34" s="8">
        <f t="shared" si="0"/>
        <v>2048</v>
      </c>
      <c r="C34">
        <f>IF(MOD($B34,10)=0,VLOOKUP($B34,'GDP Estimate'!$B$28:$F$37,COLUMN()-1,FALSE),(VLOOKUP(CEILING($B34,10),$B$6:$F$116,COLUMN()-1,FALSE)-VLOOKUP(FLOOR($B34,10),$B$6:$F$116,COLUMN()-1,FALSE))/10+C33)</f>
        <v>3.5368225658762547</v>
      </c>
      <c r="D34">
        <f>IF(MOD($B34,10)=0,VLOOKUP($B34,'GDP Estimate'!$B$28:$F$37,COLUMN()-1,FALSE),(VLOOKUP(CEILING($B34,10),$B$6:$F$116,COLUMN()-1,FALSE)-VLOOKUP(FLOOR($B34,10),$B$6:$F$116,COLUMN()-1,FALSE))/10+D33)</f>
        <v>2.8178163938663343</v>
      </c>
      <c r="E34">
        <f>IF(MOD($B34,10)=0,VLOOKUP($B34,'GDP Estimate'!$B$28:$F$37,COLUMN()-1,FALSE),(VLOOKUP(CEILING($B34,10),$B$6:$F$116,COLUMN()-1,FALSE)-VLOOKUP(FLOOR($B34,10),$B$6:$F$116,COLUMN()-1,FALSE))/10+E33)</f>
        <v>2.1382186380866819</v>
      </c>
      <c r="F34">
        <f>IF(MOD($B34,10)=0,VLOOKUP($B34,'GDP Estimate'!$B$28:$F$37,COLUMN()-1,FALSE),(VLOOKUP(CEILING($B34,10),$B$6:$F$116,COLUMN()-1,FALSE)-VLOOKUP(FLOOR($B34,10),$B$6:$F$116,COLUMN()-1,FALSE))/10+F33)</f>
        <v>4.3789959599116086</v>
      </c>
    </row>
    <row r="35" spans="2:6">
      <c r="B35" s="8">
        <f t="shared" si="0"/>
        <v>2049</v>
      </c>
      <c r="C35">
        <f>IF(MOD($B35,10)=0,VLOOKUP($B35,'GDP Estimate'!$B$28:$F$37,COLUMN()-1,FALSE),(VLOOKUP(CEILING($B35,10),$B$6:$F$116,COLUMN()-1,FALSE)-VLOOKUP(FLOOR($B35,10),$B$6:$F$116,COLUMN()-1,FALSE))/10+C34)</f>
        <v>3.6235618401258129</v>
      </c>
      <c r="D35">
        <f>IF(MOD($B35,10)=0,VLOOKUP($B35,'GDP Estimate'!$B$28:$F$37,COLUMN()-1,FALSE),(VLOOKUP(CEILING($B35,10),$B$6:$F$116,COLUMN()-1,FALSE)-VLOOKUP(FLOOR($B35,10),$B$6:$F$116,COLUMN()-1,FALSE))/10+D34)</f>
        <v>2.8748783540187604</v>
      </c>
      <c r="E35">
        <f>IF(MOD($B35,10)=0,VLOOKUP($B35,'GDP Estimate'!$B$28:$F$37,COLUMN()-1,FALSE),(VLOOKUP(CEILING($B35,10),$B$6:$F$116,COLUMN()-1,FALSE)-VLOOKUP(FLOOR($B35,10),$B$6:$F$116,COLUMN()-1,FALSE))/10+E34)</f>
        <v>2.1613109000858666</v>
      </c>
      <c r="F35">
        <f>IF(MOD($B35,10)=0,VLOOKUP($B35,'GDP Estimate'!$B$28:$F$37,COLUMN()-1,FALSE),(VLOOKUP(CEILING($B35,10),$B$6:$F$116,COLUMN()-1,FALSE)-VLOOKUP(FLOOR($B35,10),$B$6:$F$116,COLUMN()-1,FALSE))/10+F34)</f>
        <v>4.512098076785013</v>
      </c>
    </row>
    <row r="36" spans="2:6">
      <c r="B36" s="8">
        <f t="shared" si="0"/>
        <v>2050</v>
      </c>
      <c r="C36">
        <f>IF(MOD($B36,10)=0,VLOOKUP($B36,'GDP Estimate'!$B$28:$F$37,COLUMN()-1,FALSE),(VLOOKUP(CEILING($B36,10),$B$6:$F$116,COLUMN()-1,FALSE)-VLOOKUP(FLOOR($B36,10),$B$6:$F$116,COLUMN()-1,FALSE))/10+C35)</f>
        <v>3.7103011143753695</v>
      </c>
      <c r="D36">
        <f>IF(MOD($B36,10)=0,VLOOKUP($B36,'GDP Estimate'!$B$28:$F$37,COLUMN()-1,FALSE),(VLOOKUP(CEILING($B36,10),$B$6:$F$116,COLUMN()-1,FALSE)-VLOOKUP(FLOOR($B36,10),$B$6:$F$116,COLUMN()-1,FALSE))/10+D35)</f>
        <v>2.9319403141711851</v>
      </c>
      <c r="E36">
        <f>IF(MOD($B36,10)=0,VLOOKUP($B36,'GDP Estimate'!$B$28:$F$37,COLUMN()-1,FALSE),(VLOOKUP(CEILING($B36,10),$B$6:$F$116,COLUMN()-1,FALSE)-VLOOKUP(FLOOR($B36,10),$B$6:$F$116,COLUMN()-1,FALSE))/10+E35)</f>
        <v>2.1844031620850526</v>
      </c>
      <c r="F36">
        <f>IF(MOD($B36,10)=0,VLOOKUP($B36,'GDP Estimate'!$B$28:$F$37,COLUMN()-1,FALSE),(VLOOKUP(CEILING($B36,10),$B$6:$F$116,COLUMN()-1,FALSE)-VLOOKUP(FLOOR($B36,10),$B$6:$F$116,COLUMN()-1,FALSE))/10+F35)</f>
        <v>4.6452001936584173</v>
      </c>
    </row>
    <row r="37" spans="2:6">
      <c r="B37" s="8">
        <f t="shared" si="0"/>
        <v>2051</v>
      </c>
      <c r="C37">
        <f>IF(MOD($B37,10)=0,VLOOKUP($B37,'GDP Estimate'!$B$28:$F$37,COLUMN()-1,FALSE),(VLOOKUP(CEILING($B37,10),$B$6:$F$116,COLUMN()-1,FALSE)-VLOOKUP(FLOOR($B37,10),$B$6:$F$116,COLUMN()-1,FALSE))/10+C36)</f>
        <v>3.7930791677304176</v>
      </c>
      <c r="D37">
        <f>IF(MOD($B37,10)=0,VLOOKUP($B37,'GDP Estimate'!$B$28:$F$37,COLUMN()-1,FALSE),(VLOOKUP(CEILING($B37,10),$B$6:$F$116,COLUMN()-1,FALSE)-VLOOKUP(FLOOR($B37,10),$B$6:$F$116,COLUMN()-1,FALSE))/10+D36)</f>
        <v>2.9936258215413187</v>
      </c>
      <c r="E37">
        <f>IF(MOD($B37,10)=0,VLOOKUP($B37,'GDP Estimate'!$B$28:$F$37,COLUMN()-1,FALSE),(VLOOKUP(CEILING($B37,10),$B$6:$F$116,COLUMN()-1,FALSE)-VLOOKUP(FLOOR($B37,10),$B$6:$F$116,COLUMN()-1,FALSE))/10+E36)</f>
        <v>2.2046678001659701</v>
      </c>
      <c r="F37">
        <f>IF(MOD($B37,10)=0,VLOOKUP($B37,'GDP Estimate'!$B$28:$F$37,COLUMN()-1,FALSE),(VLOOKUP(CEILING($B37,10),$B$6:$F$116,COLUMN()-1,FALSE)-VLOOKUP(FLOOR($B37,10),$B$6:$F$116,COLUMN()-1,FALSE))/10+F36)</f>
        <v>4.7898930211877833</v>
      </c>
    </row>
    <row r="38" spans="2:6">
      <c r="B38" s="8">
        <f t="shared" si="0"/>
        <v>2052</v>
      </c>
      <c r="C38">
        <f>IF(MOD($B38,10)=0,VLOOKUP($B38,'GDP Estimate'!$B$28:$F$37,COLUMN()-1,FALSE),(VLOOKUP(CEILING($B38,10),$B$6:$F$116,COLUMN()-1,FALSE)-VLOOKUP(FLOOR($B38,10),$B$6:$F$116,COLUMN()-1,FALSE))/10+C37)</f>
        <v>3.8758572210854658</v>
      </c>
      <c r="D38">
        <f>IF(MOD($B38,10)=0,VLOOKUP($B38,'GDP Estimate'!$B$28:$F$37,COLUMN()-1,FALSE),(VLOOKUP(CEILING($B38,10),$B$6:$F$116,COLUMN()-1,FALSE)-VLOOKUP(FLOOR($B38,10),$B$6:$F$116,COLUMN()-1,FALSE))/10+D37)</f>
        <v>3.0553113289114524</v>
      </c>
      <c r="E38">
        <f>IF(MOD($B38,10)=0,VLOOKUP($B38,'GDP Estimate'!$B$28:$F$37,COLUMN()-1,FALSE),(VLOOKUP(CEILING($B38,10),$B$6:$F$116,COLUMN()-1,FALSE)-VLOOKUP(FLOOR($B38,10),$B$6:$F$116,COLUMN()-1,FALSE))/10+E37)</f>
        <v>2.2249324382468876</v>
      </c>
      <c r="F38">
        <f>IF(MOD($B38,10)=0,VLOOKUP($B38,'GDP Estimate'!$B$28:$F$37,COLUMN()-1,FALSE),(VLOOKUP(CEILING($B38,10),$B$6:$F$116,COLUMN()-1,FALSE)-VLOOKUP(FLOOR($B38,10),$B$6:$F$116,COLUMN()-1,FALSE))/10+F37)</f>
        <v>4.9345858487171492</v>
      </c>
    </row>
    <row r="39" spans="2:6">
      <c r="B39" s="8">
        <f t="shared" si="0"/>
        <v>2053</v>
      </c>
      <c r="C39">
        <f>IF(MOD($B39,10)=0,VLOOKUP($B39,'GDP Estimate'!$B$28:$F$37,COLUMN()-1,FALSE),(VLOOKUP(CEILING($B39,10),$B$6:$F$116,COLUMN()-1,FALSE)-VLOOKUP(FLOOR($B39,10),$B$6:$F$116,COLUMN()-1,FALSE))/10+C38)</f>
        <v>3.958635274440514</v>
      </c>
      <c r="D39">
        <f>IF(MOD($B39,10)=0,VLOOKUP($B39,'GDP Estimate'!$B$28:$F$37,COLUMN()-1,FALSE),(VLOOKUP(CEILING($B39,10),$B$6:$F$116,COLUMN()-1,FALSE)-VLOOKUP(FLOOR($B39,10),$B$6:$F$116,COLUMN()-1,FALSE))/10+D38)</f>
        <v>3.1169968362815861</v>
      </c>
      <c r="E39">
        <f>IF(MOD($B39,10)=0,VLOOKUP($B39,'GDP Estimate'!$B$28:$F$37,COLUMN()-1,FALSE),(VLOOKUP(CEILING($B39,10),$B$6:$F$116,COLUMN()-1,FALSE)-VLOOKUP(FLOOR($B39,10),$B$6:$F$116,COLUMN()-1,FALSE))/10+E38)</f>
        <v>2.2451970763278051</v>
      </c>
      <c r="F39">
        <f>IF(MOD($B39,10)=0,VLOOKUP($B39,'GDP Estimate'!$B$28:$F$37,COLUMN()-1,FALSE),(VLOOKUP(CEILING($B39,10),$B$6:$F$116,COLUMN()-1,FALSE)-VLOOKUP(FLOOR($B39,10),$B$6:$F$116,COLUMN()-1,FALSE))/10+F38)</f>
        <v>5.0792786762465152</v>
      </c>
    </row>
    <row r="40" spans="2:6">
      <c r="B40" s="8">
        <f t="shared" si="0"/>
        <v>2054</v>
      </c>
      <c r="C40">
        <f>IF(MOD($B40,10)=0,VLOOKUP($B40,'GDP Estimate'!$B$28:$F$37,COLUMN()-1,FALSE),(VLOOKUP(CEILING($B40,10),$B$6:$F$116,COLUMN()-1,FALSE)-VLOOKUP(FLOOR($B40,10),$B$6:$F$116,COLUMN()-1,FALSE))/10+C39)</f>
        <v>4.0414133277955617</v>
      </c>
      <c r="D40">
        <f>IF(MOD($B40,10)=0,VLOOKUP($B40,'GDP Estimate'!$B$28:$F$37,COLUMN()-1,FALSE),(VLOOKUP(CEILING($B40,10),$B$6:$F$116,COLUMN()-1,FALSE)-VLOOKUP(FLOOR($B40,10),$B$6:$F$116,COLUMN()-1,FALSE))/10+D39)</f>
        <v>3.1786823436517198</v>
      </c>
      <c r="E40">
        <f>IF(MOD($B40,10)=0,VLOOKUP($B40,'GDP Estimate'!$B$28:$F$37,COLUMN()-1,FALSE),(VLOOKUP(CEILING($B40,10),$B$6:$F$116,COLUMN()-1,FALSE)-VLOOKUP(FLOOR($B40,10),$B$6:$F$116,COLUMN()-1,FALSE))/10+E39)</f>
        <v>2.2654617144087226</v>
      </c>
      <c r="F40">
        <f>IF(MOD($B40,10)=0,VLOOKUP($B40,'GDP Estimate'!$B$28:$F$37,COLUMN()-1,FALSE),(VLOOKUP(CEILING($B40,10),$B$6:$F$116,COLUMN()-1,FALSE)-VLOOKUP(FLOOR($B40,10),$B$6:$F$116,COLUMN()-1,FALSE))/10+F39)</f>
        <v>5.2239715037758812</v>
      </c>
    </row>
    <row r="41" spans="2:6">
      <c r="B41" s="8">
        <f t="shared" si="0"/>
        <v>2055</v>
      </c>
      <c r="C41">
        <f>IF(MOD($B41,10)=0,VLOOKUP($B41,'GDP Estimate'!$B$28:$F$37,COLUMN()-1,FALSE),(VLOOKUP(CEILING($B41,10),$B$6:$F$116,COLUMN()-1,FALSE)-VLOOKUP(FLOOR($B41,10),$B$6:$F$116,COLUMN()-1,FALSE))/10+C40)</f>
        <v>4.1241913811506095</v>
      </c>
      <c r="D41">
        <f>IF(MOD($B41,10)=0,VLOOKUP($B41,'GDP Estimate'!$B$28:$F$37,COLUMN()-1,FALSE),(VLOOKUP(CEILING($B41,10),$B$6:$F$116,COLUMN()-1,FALSE)-VLOOKUP(FLOOR($B41,10),$B$6:$F$116,COLUMN()-1,FALSE))/10+D40)</f>
        <v>3.2403678510218534</v>
      </c>
      <c r="E41">
        <f>IF(MOD($B41,10)=0,VLOOKUP($B41,'GDP Estimate'!$B$28:$F$37,COLUMN()-1,FALSE),(VLOOKUP(CEILING($B41,10),$B$6:$F$116,COLUMN()-1,FALSE)-VLOOKUP(FLOOR($B41,10),$B$6:$F$116,COLUMN()-1,FALSE))/10+E40)</f>
        <v>2.2857263524896401</v>
      </c>
      <c r="F41">
        <f>IF(MOD($B41,10)=0,VLOOKUP($B41,'GDP Estimate'!$B$28:$F$37,COLUMN()-1,FALSE),(VLOOKUP(CEILING($B41,10),$B$6:$F$116,COLUMN()-1,FALSE)-VLOOKUP(FLOOR($B41,10),$B$6:$F$116,COLUMN()-1,FALSE))/10+F40)</f>
        <v>5.3686643313052471</v>
      </c>
    </row>
    <row r="42" spans="2:6">
      <c r="B42" s="8">
        <f t="shared" si="0"/>
        <v>2056</v>
      </c>
      <c r="C42">
        <f>IF(MOD($B42,10)=0,VLOOKUP($B42,'GDP Estimate'!$B$28:$F$37,COLUMN()-1,FALSE),(VLOOKUP(CEILING($B42,10),$B$6:$F$116,COLUMN()-1,FALSE)-VLOOKUP(FLOOR($B42,10),$B$6:$F$116,COLUMN()-1,FALSE))/10+C41)</f>
        <v>4.2069694345056572</v>
      </c>
      <c r="D42">
        <f>IF(MOD($B42,10)=0,VLOOKUP($B42,'GDP Estimate'!$B$28:$F$37,COLUMN()-1,FALSE),(VLOOKUP(CEILING($B42,10),$B$6:$F$116,COLUMN()-1,FALSE)-VLOOKUP(FLOOR($B42,10),$B$6:$F$116,COLUMN()-1,FALSE))/10+D41)</f>
        <v>3.3020533583919871</v>
      </c>
      <c r="E42">
        <f>IF(MOD($B42,10)=0,VLOOKUP($B42,'GDP Estimate'!$B$28:$F$37,COLUMN()-1,FALSE),(VLOOKUP(CEILING($B42,10),$B$6:$F$116,COLUMN()-1,FALSE)-VLOOKUP(FLOOR($B42,10),$B$6:$F$116,COLUMN()-1,FALSE))/10+E41)</f>
        <v>2.3059909905705576</v>
      </c>
      <c r="F42">
        <f>IF(MOD($B42,10)=0,VLOOKUP($B42,'GDP Estimate'!$B$28:$F$37,COLUMN()-1,FALSE),(VLOOKUP(CEILING($B42,10),$B$6:$F$116,COLUMN()-1,FALSE)-VLOOKUP(FLOOR($B42,10),$B$6:$F$116,COLUMN()-1,FALSE))/10+F41)</f>
        <v>5.5133571588346131</v>
      </c>
    </row>
    <row r="43" spans="2:6">
      <c r="B43" s="8">
        <f t="shared" si="0"/>
        <v>2057</v>
      </c>
      <c r="C43">
        <f>IF(MOD($B43,10)=0,VLOOKUP($B43,'GDP Estimate'!$B$28:$F$37,COLUMN()-1,FALSE),(VLOOKUP(CEILING($B43,10),$B$6:$F$116,COLUMN()-1,FALSE)-VLOOKUP(FLOOR($B43,10),$B$6:$F$116,COLUMN()-1,FALSE))/10+C42)</f>
        <v>4.2897474878607049</v>
      </c>
      <c r="D43">
        <f>IF(MOD($B43,10)=0,VLOOKUP($B43,'GDP Estimate'!$B$28:$F$37,COLUMN()-1,FALSE),(VLOOKUP(CEILING($B43,10),$B$6:$F$116,COLUMN()-1,FALSE)-VLOOKUP(FLOOR($B43,10),$B$6:$F$116,COLUMN()-1,FALSE))/10+D42)</f>
        <v>3.3637388657621208</v>
      </c>
      <c r="E43">
        <f>IF(MOD($B43,10)=0,VLOOKUP($B43,'GDP Estimate'!$B$28:$F$37,COLUMN()-1,FALSE),(VLOOKUP(CEILING($B43,10),$B$6:$F$116,COLUMN()-1,FALSE)-VLOOKUP(FLOOR($B43,10),$B$6:$F$116,COLUMN()-1,FALSE))/10+E42)</f>
        <v>2.3262556286514751</v>
      </c>
      <c r="F43">
        <f>IF(MOD($B43,10)=0,VLOOKUP($B43,'GDP Estimate'!$B$28:$F$37,COLUMN()-1,FALSE),(VLOOKUP(CEILING($B43,10),$B$6:$F$116,COLUMN()-1,FALSE)-VLOOKUP(FLOOR($B43,10),$B$6:$F$116,COLUMN()-1,FALSE))/10+F42)</f>
        <v>5.658049986363979</v>
      </c>
    </row>
    <row r="44" spans="2:6">
      <c r="B44" s="8">
        <f t="shared" si="0"/>
        <v>2058</v>
      </c>
      <c r="C44">
        <f>IF(MOD($B44,10)=0,VLOOKUP($B44,'GDP Estimate'!$B$28:$F$37,COLUMN()-1,FALSE),(VLOOKUP(CEILING($B44,10),$B$6:$F$116,COLUMN()-1,FALSE)-VLOOKUP(FLOOR($B44,10),$B$6:$F$116,COLUMN()-1,FALSE))/10+C43)</f>
        <v>4.3725255412157527</v>
      </c>
      <c r="D44">
        <f>IF(MOD($B44,10)=0,VLOOKUP($B44,'GDP Estimate'!$B$28:$F$37,COLUMN()-1,FALSE),(VLOOKUP(CEILING($B44,10),$B$6:$F$116,COLUMN()-1,FALSE)-VLOOKUP(FLOOR($B44,10),$B$6:$F$116,COLUMN()-1,FALSE))/10+D43)</f>
        <v>3.4254243731322545</v>
      </c>
      <c r="E44">
        <f>IF(MOD($B44,10)=0,VLOOKUP($B44,'GDP Estimate'!$B$28:$F$37,COLUMN()-1,FALSE),(VLOOKUP(CEILING($B44,10),$B$6:$F$116,COLUMN()-1,FALSE)-VLOOKUP(FLOOR($B44,10),$B$6:$F$116,COLUMN()-1,FALSE))/10+E43)</f>
        <v>2.3465202667323926</v>
      </c>
      <c r="F44">
        <f>IF(MOD($B44,10)=0,VLOOKUP($B44,'GDP Estimate'!$B$28:$F$37,COLUMN()-1,FALSE),(VLOOKUP(CEILING($B44,10),$B$6:$F$116,COLUMN()-1,FALSE)-VLOOKUP(FLOOR($B44,10),$B$6:$F$116,COLUMN()-1,FALSE))/10+F43)</f>
        <v>5.802742813893345</v>
      </c>
    </row>
    <row r="45" spans="2:6">
      <c r="B45" s="8">
        <f t="shared" si="0"/>
        <v>2059</v>
      </c>
      <c r="C45">
        <f>IF(MOD($B45,10)=0,VLOOKUP($B45,'GDP Estimate'!$B$28:$F$37,COLUMN()-1,FALSE),(VLOOKUP(CEILING($B45,10),$B$6:$F$116,COLUMN()-1,FALSE)-VLOOKUP(FLOOR($B45,10),$B$6:$F$116,COLUMN()-1,FALSE))/10+C44)</f>
        <v>4.4553035945708004</v>
      </c>
      <c r="D45">
        <f>IF(MOD($B45,10)=0,VLOOKUP($B45,'GDP Estimate'!$B$28:$F$37,COLUMN()-1,FALSE),(VLOOKUP(CEILING($B45,10),$B$6:$F$116,COLUMN()-1,FALSE)-VLOOKUP(FLOOR($B45,10),$B$6:$F$116,COLUMN()-1,FALSE))/10+D44)</f>
        <v>3.4871098805023881</v>
      </c>
      <c r="E45">
        <f>IF(MOD($B45,10)=0,VLOOKUP($B45,'GDP Estimate'!$B$28:$F$37,COLUMN()-1,FALSE),(VLOOKUP(CEILING($B45,10),$B$6:$F$116,COLUMN()-1,FALSE)-VLOOKUP(FLOOR($B45,10),$B$6:$F$116,COLUMN()-1,FALSE))/10+E44)</f>
        <v>2.3667849048133101</v>
      </c>
      <c r="F45">
        <f>IF(MOD($B45,10)=0,VLOOKUP($B45,'GDP Estimate'!$B$28:$F$37,COLUMN()-1,FALSE),(VLOOKUP(CEILING($B45,10),$B$6:$F$116,COLUMN()-1,FALSE)-VLOOKUP(FLOOR($B45,10),$B$6:$F$116,COLUMN()-1,FALSE))/10+F44)</f>
        <v>5.947435641422711</v>
      </c>
    </row>
    <row r="46" spans="2:6">
      <c r="B46" s="8">
        <f t="shared" si="0"/>
        <v>2060</v>
      </c>
      <c r="C46">
        <f>IF(MOD($B46,10)=0,VLOOKUP($B46,'GDP Estimate'!$B$28:$F$37,COLUMN()-1,FALSE),(VLOOKUP(CEILING($B46,10),$B$6:$F$116,COLUMN()-1,FALSE)-VLOOKUP(FLOOR($B46,10),$B$6:$F$116,COLUMN()-1,FALSE))/10+C45)</f>
        <v>4.5380816479258508</v>
      </c>
      <c r="D46">
        <f>IF(MOD($B46,10)=0,VLOOKUP($B46,'GDP Estimate'!$B$28:$F$37,COLUMN()-1,FALSE),(VLOOKUP(CEILING($B46,10),$B$6:$F$116,COLUMN()-1,FALSE)-VLOOKUP(FLOOR($B46,10),$B$6:$F$116,COLUMN()-1,FALSE))/10+D45)</f>
        <v>3.5487953878725209</v>
      </c>
      <c r="E46">
        <f>IF(MOD($B46,10)=0,VLOOKUP($B46,'GDP Estimate'!$B$28:$F$37,COLUMN()-1,FALSE),(VLOOKUP(CEILING($B46,10),$B$6:$F$116,COLUMN()-1,FALSE)-VLOOKUP(FLOOR($B46,10),$B$6:$F$116,COLUMN()-1,FALSE))/10+E45)</f>
        <v>2.3870495428942258</v>
      </c>
      <c r="F46">
        <f>IF(MOD($B46,10)=0,VLOOKUP($B46,'GDP Estimate'!$B$28:$F$37,COLUMN()-1,FALSE),(VLOOKUP(CEILING($B46,10),$B$6:$F$116,COLUMN()-1,FALSE)-VLOOKUP(FLOOR($B46,10),$B$6:$F$116,COLUMN()-1,FALSE))/10+F45)</f>
        <v>6.0921284689520734</v>
      </c>
    </row>
    <row r="47" spans="2:6">
      <c r="B47" s="8">
        <f t="shared" si="0"/>
        <v>2061</v>
      </c>
      <c r="C47">
        <f>IF(MOD($B47,10)=0,VLOOKUP($B47,'GDP Estimate'!$B$28:$F$37,COLUMN()-1,FALSE),(VLOOKUP(CEILING($B47,10),$B$6:$F$116,COLUMN()-1,FALSE)-VLOOKUP(FLOOR($B47,10),$B$6:$F$116,COLUMN()-1,FALSE))/10+C46)</f>
        <v>4.6183250293901992</v>
      </c>
      <c r="D47">
        <f>IF(MOD($B47,10)=0,VLOOKUP($B47,'GDP Estimate'!$B$28:$F$37,COLUMN()-1,FALSE),(VLOOKUP(CEILING($B47,10),$B$6:$F$116,COLUMN()-1,FALSE)-VLOOKUP(FLOOR($B47,10),$B$6:$F$116,COLUMN()-1,FALSE))/10+D46)</f>
        <v>3.6195751451419471</v>
      </c>
      <c r="E47">
        <f>IF(MOD($B47,10)=0,VLOOKUP($B47,'GDP Estimate'!$B$28:$F$37,COLUMN()-1,FALSE),(VLOOKUP(CEILING($B47,10),$B$6:$F$116,COLUMN()-1,FALSE)-VLOOKUP(FLOOR($B47,10),$B$6:$F$116,COLUMN()-1,FALSE))/10+E46)</f>
        <v>2.4082821963705858</v>
      </c>
      <c r="F47">
        <f>IF(MOD($B47,10)=0,VLOOKUP($B47,'GDP Estimate'!$B$28:$F$37,COLUMN()-1,FALSE),(VLOOKUP(CEILING($B47,10),$B$6:$F$116,COLUMN()-1,FALSE)-VLOOKUP(FLOOR($B47,10),$B$6:$F$116,COLUMN()-1,FALSE))/10+F46)</f>
        <v>6.2545257885823036</v>
      </c>
    </row>
    <row r="48" spans="2:6">
      <c r="B48" s="8">
        <f t="shared" si="0"/>
        <v>2062</v>
      </c>
      <c r="C48">
        <f>IF(MOD($B48,10)=0,VLOOKUP($B48,'GDP Estimate'!$B$28:$F$37,COLUMN()-1,FALSE),(VLOOKUP(CEILING($B48,10),$B$6:$F$116,COLUMN()-1,FALSE)-VLOOKUP(FLOOR($B48,10),$B$6:$F$116,COLUMN()-1,FALSE))/10+C47)</f>
        <v>4.6985684108545485</v>
      </c>
      <c r="D48">
        <f>IF(MOD($B48,10)=0,VLOOKUP($B48,'GDP Estimate'!$B$28:$F$37,COLUMN()-1,FALSE),(VLOOKUP(CEILING($B48,10),$B$6:$F$116,COLUMN()-1,FALSE)-VLOOKUP(FLOOR($B48,10),$B$6:$F$116,COLUMN()-1,FALSE))/10+D47)</f>
        <v>3.6903549024113733</v>
      </c>
      <c r="E48">
        <f>IF(MOD($B48,10)=0,VLOOKUP($B48,'GDP Estimate'!$B$28:$F$37,COLUMN()-1,FALSE),(VLOOKUP(CEILING($B48,10),$B$6:$F$116,COLUMN()-1,FALSE)-VLOOKUP(FLOOR($B48,10),$B$6:$F$116,COLUMN()-1,FALSE))/10+E47)</f>
        <v>2.4295148498469459</v>
      </c>
      <c r="F48">
        <f>IF(MOD($B48,10)=0,VLOOKUP($B48,'GDP Estimate'!$B$28:$F$37,COLUMN()-1,FALSE),(VLOOKUP(CEILING($B48,10),$B$6:$F$116,COLUMN()-1,FALSE)-VLOOKUP(FLOOR($B48,10),$B$6:$F$116,COLUMN()-1,FALSE))/10+F47)</f>
        <v>6.4169231082125338</v>
      </c>
    </row>
    <row r="49" spans="2:6">
      <c r="B49" s="8">
        <f t="shared" si="0"/>
        <v>2063</v>
      </c>
      <c r="C49">
        <f>IF(MOD($B49,10)=0,VLOOKUP($B49,'GDP Estimate'!$B$28:$F$37,COLUMN()-1,FALSE),(VLOOKUP(CEILING($B49,10),$B$6:$F$116,COLUMN()-1,FALSE)-VLOOKUP(FLOOR($B49,10),$B$6:$F$116,COLUMN()-1,FALSE))/10+C48)</f>
        <v>4.7788117923188977</v>
      </c>
      <c r="D49">
        <f>IF(MOD($B49,10)=0,VLOOKUP($B49,'GDP Estimate'!$B$28:$F$37,COLUMN()-1,FALSE),(VLOOKUP(CEILING($B49,10),$B$6:$F$116,COLUMN()-1,FALSE)-VLOOKUP(FLOOR($B49,10),$B$6:$F$116,COLUMN()-1,FALSE))/10+D48)</f>
        <v>3.7611346596807995</v>
      </c>
      <c r="E49">
        <f>IF(MOD($B49,10)=0,VLOOKUP($B49,'GDP Estimate'!$B$28:$F$37,COLUMN()-1,FALSE),(VLOOKUP(CEILING($B49,10),$B$6:$F$116,COLUMN()-1,FALSE)-VLOOKUP(FLOOR($B49,10),$B$6:$F$116,COLUMN()-1,FALSE))/10+E48)</f>
        <v>2.4507475033233059</v>
      </c>
      <c r="F49">
        <f>IF(MOD($B49,10)=0,VLOOKUP($B49,'GDP Estimate'!$B$28:$F$37,COLUMN()-1,FALSE),(VLOOKUP(CEILING($B49,10),$B$6:$F$116,COLUMN()-1,FALSE)-VLOOKUP(FLOOR($B49,10),$B$6:$F$116,COLUMN()-1,FALSE))/10+F48)</f>
        <v>6.5793204278427639</v>
      </c>
    </row>
    <row r="50" spans="2:6">
      <c r="B50" s="8">
        <f t="shared" si="0"/>
        <v>2064</v>
      </c>
      <c r="C50">
        <f>IF(MOD($B50,10)=0,VLOOKUP($B50,'GDP Estimate'!$B$28:$F$37,COLUMN()-1,FALSE),(VLOOKUP(CEILING($B50,10),$B$6:$F$116,COLUMN()-1,FALSE)-VLOOKUP(FLOOR($B50,10),$B$6:$F$116,COLUMN()-1,FALSE))/10+C49)</f>
        <v>4.859055173783247</v>
      </c>
      <c r="D50">
        <f>IF(MOD($B50,10)=0,VLOOKUP($B50,'GDP Estimate'!$B$28:$F$37,COLUMN()-1,FALSE),(VLOOKUP(CEILING($B50,10),$B$6:$F$116,COLUMN()-1,FALSE)-VLOOKUP(FLOOR($B50,10),$B$6:$F$116,COLUMN()-1,FALSE))/10+D49)</f>
        <v>3.8319144169502257</v>
      </c>
      <c r="E50">
        <f>IF(MOD($B50,10)=0,VLOOKUP($B50,'GDP Estimate'!$B$28:$F$37,COLUMN()-1,FALSE),(VLOOKUP(CEILING($B50,10),$B$6:$F$116,COLUMN()-1,FALSE)-VLOOKUP(FLOOR($B50,10),$B$6:$F$116,COLUMN()-1,FALSE))/10+E49)</f>
        <v>2.471980156799666</v>
      </c>
      <c r="F50">
        <f>IF(MOD($B50,10)=0,VLOOKUP($B50,'GDP Estimate'!$B$28:$F$37,COLUMN()-1,FALSE),(VLOOKUP(CEILING($B50,10),$B$6:$F$116,COLUMN()-1,FALSE)-VLOOKUP(FLOOR($B50,10),$B$6:$F$116,COLUMN()-1,FALSE))/10+F49)</f>
        <v>6.7417177474729941</v>
      </c>
    </row>
    <row r="51" spans="2:6">
      <c r="B51" s="8">
        <f t="shared" si="0"/>
        <v>2065</v>
      </c>
      <c r="C51">
        <f>IF(MOD($B51,10)=0,VLOOKUP($B51,'GDP Estimate'!$B$28:$F$37,COLUMN()-1,FALSE),(VLOOKUP(CEILING($B51,10),$B$6:$F$116,COLUMN()-1,FALSE)-VLOOKUP(FLOOR($B51,10),$B$6:$F$116,COLUMN()-1,FALSE))/10+C50)</f>
        <v>4.9392985552475963</v>
      </c>
      <c r="D51">
        <f>IF(MOD($B51,10)=0,VLOOKUP($B51,'GDP Estimate'!$B$28:$F$37,COLUMN()-1,FALSE),(VLOOKUP(CEILING($B51,10),$B$6:$F$116,COLUMN()-1,FALSE)-VLOOKUP(FLOOR($B51,10),$B$6:$F$116,COLUMN()-1,FALSE))/10+D50)</f>
        <v>3.9026941742196519</v>
      </c>
      <c r="E51">
        <f>IF(MOD($B51,10)=0,VLOOKUP($B51,'GDP Estimate'!$B$28:$F$37,COLUMN()-1,FALSE),(VLOOKUP(CEILING($B51,10),$B$6:$F$116,COLUMN()-1,FALSE)-VLOOKUP(FLOOR($B51,10),$B$6:$F$116,COLUMN()-1,FALSE))/10+E50)</f>
        <v>2.493212810276026</v>
      </c>
      <c r="F51">
        <f>IF(MOD($B51,10)=0,VLOOKUP($B51,'GDP Estimate'!$B$28:$F$37,COLUMN()-1,FALSE),(VLOOKUP(CEILING($B51,10),$B$6:$F$116,COLUMN()-1,FALSE)-VLOOKUP(FLOOR($B51,10),$B$6:$F$116,COLUMN()-1,FALSE))/10+F50)</f>
        <v>6.9041150671032243</v>
      </c>
    </row>
    <row r="52" spans="2:6">
      <c r="B52" s="8">
        <f t="shared" si="0"/>
        <v>2066</v>
      </c>
      <c r="C52">
        <f>IF(MOD($B52,10)=0,VLOOKUP($B52,'GDP Estimate'!$B$28:$F$37,COLUMN()-1,FALSE),(VLOOKUP(CEILING($B52,10),$B$6:$F$116,COLUMN()-1,FALSE)-VLOOKUP(FLOOR($B52,10),$B$6:$F$116,COLUMN()-1,FALSE))/10+C51)</f>
        <v>5.0195419367119456</v>
      </c>
      <c r="D52">
        <f>IF(MOD($B52,10)=0,VLOOKUP($B52,'GDP Estimate'!$B$28:$F$37,COLUMN()-1,FALSE),(VLOOKUP(CEILING($B52,10),$B$6:$F$116,COLUMN()-1,FALSE)-VLOOKUP(FLOOR($B52,10),$B$6:$F$116,COLUMN()-1,FALSE))/10+D51)</f>
        <v>3.9734739314890781</v>
      </c>
      <c r="E52">
        <f>IF(MOD($B52,10)=0,VLOOKUP($B52,'GDP Estimate'!$B$28:$F$37,COLUMN()-1,FALSE),(VLOOKUP(CEILING($B52,10),$B$6:$F$116,COLUMN()-1,FALSE)-VLOOKUP(FLOOR($B52,10),$B$6:$F$116,COLUMN()-1,FALSE))/10+E51)</f>
        <v>2.5144454637523861</v>
      </c>
      <c r="F52">
        <f>IF(MOD($B52,10)=0,VLOOKUP($B52,'GDP Estimate'!$B$28:$F$37,COLUMN()-1,FALSE),(VLOOKUP(CEILING($B52,10),$B$6:$F$116,COLUMN()-1,FALSE)-VLOOKUP(FLOOR($B52,10),$B$6:$F$116,COLUMN()-1,FALSE))/10+F51)</f>
        <v>7.0665123867334545</v>
      </c>
    </row>
    <row r="53" spans="2:6">
      <c r="B53" s="8">
        <f t="shared" si="0"/>
        <v>2067</v>
      </c>
      <c r="C53">
        <f>IF(MOD($B53,10)=0,VLOOKUP($B53,'GDP Estimate'!$B$28:$F$37,COLUMN()-1,FALSE),(VLOOKUP(CEILING($B53,10),$B$6:$F$116,COLUMN()-1,FALSE)-VLOOKUP(FLOOR($B53,10),$B$6:$F$116,COLUMN()-1,FALSE))/10+C52)</f>
        <v>5.0997853181762949</v>
      </c>
      <c r="D53">
        <f>IF(MOD($B53,10)=0,VLOOKUP($B53,'GDP Estimate'!$B$28:$F$37,COLUMN()-1,FALSE),(VLOOKUP(CEILING($B53,10),$B$6:$F$116,COLUMN()-1,FALSE)-VLOOKUP(FLOOR($B53,10),$B$6:$F$116,COLUMN()-1,FALSE))/10+D52)</f>
        <v>4.0442536887585048</v>
      </c>
      <c r="E53">
        <f>IF(MOD($B53,10)=0,VLOOKUP($B53,'GDP Estimate'!$B$28:$F$37,COLUMN()-1,FALSE),(VLOOKUP(CEILING($B53,10),$B$6:$F$116,COLUMN()-1,FALSE)-VLOOKUP(FLOOR($B53,10),$B$6:$F$116,COLUMN()-1,FALSE))/10+E52)</f>
        <v>2.5356781172287461</v>
      </c>
      <c r="F53">
        <f>IF(MOD($B53,10)=0,VLOOKUP($B53,'GDP Estimate'!$B$28:$F$37,COLUMN()-1,FALSE),(VLOOKUP(CEILING($B53,10),$B$6:$F$116,COLUMN()-1,FALSE)-VLOOKUP(FLOOR($B53,10),$B$6:$F$116,COLUMN()-1,FALSE))/10+F52)</f>
        <v>7.2289097063636847</v>
      </c>
    </row>
    <row r="54" spans="2:6">
      <c r="B54" s="8">
        <f t="shared" si="0"/>
        <v>2068</v>
      </c>
      <c r="C54">
        <f>IF(MOD($B54,10)=0,VLOOKUP($B54,'GDP Estimate'!$B$28:$F$37,COLUMN()-1,FALSE),(VLOOKUP(CEILING($B54,10),$B$6:$F$116,COLUMN()-1,FALSE)-VLOOKUP(FLOOR($B54,10),$B$6:$F$116,COLUMN()-1,FALSE))/10+C53)</f>
        <v>5.1800286996406442</v>
      </c>
      <c r="D54">
        <f>IF(MOD($B54,10)=0,VLOOKUP($B54,'GDP Estimate'!$B$28:$F$37,COLUMN()-1,FALSE),(VLOOKUP(CEILING($B54,10),$B$6:$F$116,COLUMN()-1,FALSE)-VLOOKUP(FLOOR($B54,10),$B$6:$F$116,COLUMN()-1,FALSE))/10+D53)</f>
        <v>4.1150334460279314</v>
      </c>
      <c r="E54">
        <f>IF(MOD($B54,10)=0,VLOOKUP($B54,'GDP Estimate'!$B$28:$F$37,COLUMN()-1,FALSE),(VLOOKUP(CEILING($B54,10),$B$6:$F$116,COLUMN()-1,FALSE)-VLOOKUP(FLOOR($B54,10),$B$6:$F$116,COLUMN()-1,FALSE))/10+E53)</f>
        <v>2.5569107707051062</v>
      </c>
      <c r="F54">
        <f>IF(MOD($B54,10)=0,VLOOKUP($B54,'GDP Estimate'!$B$28:$F$37,COLUMN()-1,FALSE),(VLOOKUP(CEILING($B54,10),$B$6:$F$116,COLUMN()-1,FALSE)-VLOOKUP(FLOOR($B54,10),$B$6:$F$116,COLUMN()-1,FALSE))/10+F53)</f>
        <v>7.3913070259939149</v>
      </c>
    </row>
    <row r="55" spans="2:6">
      <c r="B55" s="8">
        <f t="shared" si="0"/>
        <v>2069</v>
      </c>
      <c r="C55">
        <f>IF(MOD($B55,10)=0,VLOOKUP($B55,'GDP Estimate'!$B$28:$F$37,COLUMN()-1,FALSE),(VLOOKUP(CEILING($B55,10),$B$6:$F$116,COLUMN()-1,FALSE)-VLOOKUP(FLOOR($B55,10),$B$6:$F$116,COLUMN()-1,FALSE))/10+C54)</f>
        <v>5.2602720811049934</v>
      </c>
      <c r="D55">
        <f>IF(MOD($B55,10)=0,VLOOKUP($B55,'GDP Estimate'!$B$28:$F$37,COLUMN()-1,FALSE),(VLOOKUP(CEILING($B55,10),$B$6:$F$116,COLUMN()-1,FALSE)-VLOOKUP(FLOOR($B55,10),$B$6:$F$116,COLUMN()-1,FALSE))/10+D54)</f>
        <v>4.1858132032973581</v>
      </c>
      <c r="E55">
        <f>IF(MOD($B55,10)=0,VLOOKUP($B55,'GDP Estimate'!$B$28:$F$37,COLUMN()-1,FALSE),(VLOOKUP(CEILING($B55,10),$B$6:$F$116,COLUMN()-1,FALSE)-VLOOKUP(FLOOR($B55,10),$B$6:$F$116,COLUMN()-1,FALSE))/10+E54)</f>
        <v>2.5781434241814662</v>
      </c>
      <c r="F55">
        <f>IF(MOD($B55,10)=0,VLOOKUP($B55,'GDP Estimate'!$B$28:$F$37,COLUMN()-1,FALSE),(VLOOKUP(CEILING($B55,10),$B$6:$F$116,COLUMN()-1,FALSE)-VLOOKUP(FLOOR($B55,10),$B$6:$F$116,COLUMN()-1,FALSE))/10+F54)</f>
        <v>7.5537043456241451</v>
      </c>
    </row>
    <row r="56" spans="2:6">
      <c r="B56" s="8">
        <f t="shared" si="0"/>
        <v>2070</v>
      </c>
      <c r="C56">
        <f>IF(MOD($B56,10)=0,VLOOKUP($B56,'GDP Estimate'!$B$28:$F$37,COLUMN()-1,FALSE),(VLOOKUP(CEILING($B56,10),$B$6:$F$116,COLUMN()-1,FALSE)-VLOOKUP(FLOOR($B56,10),$B$6:$F$116,COLUMN()-1,FALSE))/10+C55)</f>
        <v>5.3405154625693392</v>
      </c>
      <c r="D56">
        <f>IF(MOD($B56,10)=0,VLOOKUP($B56,'GDP Estimate'!$B$28:$F$37,COLUMN()-1,FALSE),(VLOOKUP(CEILING($B56,10),$B$6:$F$116,COLUMN()-1,FALSE)-VLOOKUP(FLOOR($B56,10),$B$6:$F$116,COLUMN()-1,FALSE))/10+D55)</f>
        <v>4.2565929605667847</v>
      </c>
      <c r="E56">
        <f>IF(MOD($B56,10)=0,VLOOKUP($B56,'GDP Estimate'!$B$28:$F$37,COLUMN()-1,FALSE),(VLOOKUP(CEILING($B56,10),$B$6:$F$116,COLUMN()-1,FALSE)-VLOOKUP(FLOOR($B56,10),$B$6:$F$116,COLUMN()-1,FALSE))/10+E55)</f>
        <v>2.5993760776578281</v>
      </c>
      <c r="F56">
        <f>IF(MOD($B56,10)=0,VLOOKUP($B56,'GDP Estimate'!$B$28:$F$37,COLUMN()-1,FALSE),(VLOOKUP(CEILING($B56,10),$B$6:$F$116,COLUMN()-1,FALSE)-VLOOKUP(FLOOR($B56,10),$B$6:$F$116,COLUMN()-1,FALSE))/10+F55)</f>
        <v>7.7161016652543717</v>
      </c>
    </row>
    <row r="57" spans="2:6">
      <c r="B57" s="8">
        <f t="shared" si="0"/>
        <v>2071</v>
      </c>
      <c r="C57">
        <f>IF(MOD($B57,10)=0,VLOOKUP($B57,'GDP Estimate'!$B$28:$F$37,COLUMN()-1,FALSE),(VLOOKUP(CEILING($B57,10),$B$6:$F$116,COLUMN()-1,FALSE)-VLOOKUP(FLOOR($B57,10),$B$6:$F$116,COLUMN()-1,FALSE))/10+C56)</f>
        <v>5.4120084943406708</v>
      </c>
      <c r="D57">
        <f>IF(MOD($B57,10)=0,VLOOKUP($B57,'GDP Estimate'!$B$28:$F$37,COLUMN()-1,FALSE),(VLOOKUP(CEILING($B57,10),$B$6:$F$116,COLUMN()-1,FALSE)-VLOOKUP(FLOOR($B57,10),$B$6:$F$116,COLUMN()-1,FALSE))/10+D56)</f>
        <v>4.3333846029236991</v>
      </c>
      <c r="E57">
        <f>IF(MOD($B57,10)=0,VLOOKUP($B57,'GDP Estimate'!$B$28:$F$37,COLUMN()-1,FALSE),(VLOOKUP(CEILING($B57,10),$B$6:$F$116,COLUMN()-1,FALSE)-VLOOKUP(FLOOR($B57,10),$B$6:$F$116,COLUMN()-1,FALSE))/10+E56)</f>
        <v>2.6213729538148014</v>
      </c>
      <c r="F57">
        <f>IF(MOD($B57,10)=0,VLOOKUP($B57,'GDP Estimate'!$B$28:$F$37,COLUMN()-1,FALSE),(VLOOKUP(CEILING($B57,10),$B$6:$F$116,COLUMN()-1,FALSE)-VLOOKUP(FLOOR($B57,10),$B$6:$F$116,COLUMN()-1,FALSE))/10+F56)</f>
        <v>7.8877970274987241</v>
      </c>
    </row>
    <row r="58" spans="2:6">
      <c r="B58" s="8">
        <f t="shared" si="0"/>
        <v>2072</v>
      </c>
      <c r="C58">
        <f>IF(MOD($B58,10)=0,VLOOKUP($B58,'GDP Estimate'!$B$28:$F$37,COLUMN()-1,FALSE),(VLOOKUP(CEILING($B58,10),$B$6:$F$116,COLUMN()-1,FALSE)-VLOOKUP(FLOOR($B58,10),$B$6:$F$116,COLUMN()-1,FALSE))/10+C57)</f>
        <v>5.4835015261120024</v>
      </c>
      <c r="D58">
        <f>IF(MOD($B58,10)=0,VLOOKUP($B58,'GDP Estimate'!$B$28:$F$37,COLUMN()-1,FALSE),(VLOOKUP(CEILING($B58,10),$B$6:$F$116,COLUMN()-1,FALSE)-VLOOKUP(FLOOR($B58,10),$B$6:$F$116,COLUMN()-1,FALSE))/10+D57)</f>
        <v>4.4101762452806135</v>
      </c>
      <c r="E58">
        <f>IF(MOD($B58,10)=0,VLOOKUP($B58,'GDP Estimate'!$B$28:$F$37,COLUMN()-1,FALSE),(VLOOKUP(CEILING($B58,10),$B$6:$F$116,COLUMN()-1,FALSE)-VLOOKUP(FLOOR($B58,10),$B$6:$F$116,COLUMN()-1,FALSE))/10+E57)</f>
        <v>2.6433698299717747</v>
      </c>
      <c r="F58">
        <f>IF(MOD($B58,10)=0,VLOOKUP($B58,'GDP Estimate'!$B$28:$F$37,COLUMN()-1,FALSE),(VLOOKUP(CEILING($B58,10),$B$6:$F$116,COLUMN()-1,FALSE)-VLOOKUP(FLOOR($B58,10),$B$6:$F$116,COLUMN()-1,FALSE))/10+F57)</f>
        <v>8.0594923897430775</v>
      </c>
    </row>
    <row r="59" spans="2:6">
      <c r="B59" s="8">
        <f t="shared" si="0"/>
        <v>2073</v>
      </c>
      <c r="C59">
        <f>IF(MOD($B59,10)=0,VLOOKUP($B59,'GDP Estimate'!$B$28:$F$37,COLUMN()-1,FALSE),(VLOOKUP(CEILING($B59,10),$B$6:$F$116,COLUMN()-1,FALSE)-VLOOKUP(FLOOR($B59,10),$B$6:$F$116,COLUMN()-1,FALSE))/10+C58)</f>
        <v>5.554994557883334</v>
      </c>
      <c r="D59">
        <f>IF(MOD($B59,10)=0,VLOOKUP($B59,'GDP Estimate'!$B$28:$F$37,COLUMN()-1,FALSE),(VLOOKUP(CEILING($B59,10),$B$6:$F$116,COLUMN()-1,FALSE)-VLOOKUP(FLOOR($B59,10),$B$6:$F$116,COLUMN()-1,FALSE))/10+D58)</f>
        <v>4.4869678876375279</v>
      </c>
      <c r="E59">
        <f>IF(MOD($B59,10)=0,VLOOKUP($B59,'GDP Estimate'!$B$28:$F$37,COLUMN()-1,FALSE),(VLOOKUP(CEILING($B59,10),$B$6:$F$116,COLUMN()-1,FALSE)-VLOOKUP(FLOOR($B59,10),$B$6:$F$116,COLUMN()-1,FALSE))/10+E58)</f>
        <v>2.665366706128748</v>
      </c>
      <c r="F59">
        <f>IF(MOD($B59,10)=0,VLOOKUP($B59,'GDP Estimate'!$B$28:$F$37,COLUMN()-1,FALSE),(VLOOKUP(CEILING($B59,10),$B$6:$F$116,COLUMN()-1,FALSE)-VLOOKUP(FLOOR($B59,10),$B$6:$F$116,COLUMN()-1,FALSE))/10+F58)</f>
        <v>8.2311877519874308</v>
      </c>
    </row>
    <row r="60" spans="2:6">
      <c r="B60" s="8">
        <f t="shared" si="0"/>
        <v>2074</v>
      </c>
      <c r="C60">
        <f>IF(MOD($B60,10)=0,VLOOKUP($B60,'GDP Estimate'!$B$28:$F$37,COLUMN()-1,FALSE),(VLOOKUP(CEILING($B60,10),$B$6:$F$116,COLUMN()-1,FALSE)-VLOOKUP(FLOOR($B60,10),$B$6:$F$116,COLUMN()-1,FALSE))/10+C59)</f>
        <v>5.6264875896546656</v>
      </c>
      <c r="D60">
        <f>IF(MOD($B60,10)=0,VLOOKUP($B60,'GDP Estimate'!$B$28:$F$37,COLUMN()-1,FALSE),(VLOOKUP(CEILING($B60,10),$B$6:$F$116,COLUMN()-1,FALSE)-VLOOKUP(FLOOR($B60,10),$B$6:$F$116,COLUMN()-1,FALSE))/10+D59)</f>
        <v>4.5637595299944422</v>
      </c>
      <c r="E60">
        <f>IF(MOD($B60,10)=0,VLOOKUP($B60,'GDP Estimate'!$B$28:$F$37,COLUMN()-1,FALSE),(VLOOKUP(CEILING($B60,10),$B$6:$F$116,COLUMN()-1,FALSE)-VLOOKUP(FLOOR($B60,10),$B$6:$F$116,COLUMN()-1,FALSE))/10+E59)</f>
        <v>2.6873635822857214</v>
      </c>
      <c r="F60">
        <f>IF(MOD($B60,10)=0,VLOOKUP($B60,'GDP Estimate'!$B$28:$F$37,COLUMN()-1,FALSE),(VLOOKUP(CEILING($B60,10),$B$6:$F$116,COLUMN()-1,FALSE)-VLOOKUP(FLOOR($B60,10),$B$6:$F$116,COLUMN()-1,FALSE))/10+F59)</f>
        <v>8.4028831142317841</v>
      </c>
    </row>
    <row r="61" spans="2:6">
      <c r="B61" s="8">
        <f t="shared" si="0"/>
        <v>2075</v>
      </c>
      <c r="C61">
        <f>IF(MOD($B61,10)=0,VLOOKUP($B61,'GDP Estimate'!$B$28:$F$37,COLUMN()-1,FALSE),(VLOOKUP(CEILING($B61,10),$B$6:$F$116,COLUMN()-1,FALSE)-VLOOKUP(FLOOR($B61,10),$B$6:$F$116,COLUMN()-1,FALSE))/10+C60)</f>
        <v>5.6979806214259971</v>
      </c>
      <c r="D61">
        <f>IF(MOD($B61,10)=0,VLOOKUP($B61,'GDP Estimate'!$B$28:$F$37,COLUMN()-1,FALSE),(VLOOKUP(CEILING($B61,10),$B$6:$F$116,COLUMN()-1,FALSE)-VLOOKUP(FLOOR($B61,10),$B$6:$F$116,COLUMN()-1,FALSE))/10+D60)</f>
        <v>4.6405511723513566</v>
      </c>
      <c r="E61">
        <f>IF(MOD($B61,10)=0,VLOOKUP($B61,'GDP Estimate'!$B$28:$F$37,COLUMN()-1,FALSE),(VLOOKUP(CEILING($B61,10),$B$6:$F$116,COLUMN()-1,FALSE)-VLOOKUP(FLOOR($B61,10),$B$6:$F$116,COLUMN()-1,FALSE))/10+E60)</f>
        <v>2.7093604584426947</v>
      </c>
      <c r="F61">
        <f>IF(MOD($B61,10)=0,VLOOKUP($B61,'GDP Estimate'!$B$28:$F$37,COLUMN()-1,FALSE),(VLOOKUP(CEILING($B61,10),$B$6:$F$116,COLUMN()-1,FALSE)-VLOOKUP(FLOOR($B61,10),$B$6:$F$116,COLUMN()-1,FALSE))/10+F60)</f>
        <v>8.5745784764761375</v>
      </c>
    </row>
    <row r="62" spans="2:6">
      <c r="B62" s="8">
        <f t="shared" si="0"/>
        <v>2076</v>
      </c>
      <c r="C62">
        <f>IF(MOD($B62,10)=0,VLOOKUP($B62,'GDP Estimate'!$B$28:$F$37,COLUMN()-1,FALSE),(VLOOKUP(CEILING($B62,10),$B$6:$F$116,COLUMN()-1,FALSE)-VLOOKUP(FLOOR($B62,10),$B$6:$F$116,COLUMN()-1,FALSE))/10+C61)</f>
        <v>5.7694736531973287</v>
      </c>
      <c r="D62">
        <f>IF(MOD($B62,10)=0,VLOOKUP($B62,'GDP Estimate'!$B$28:$F$37,COLUMN()-1,FALSE),(VLOOKUP(CEILING($B62,10),$B$6:$F$116,COLUMN()-1,FALSE)-VLOOKUP(FLOOR($B62,10),$B$6:$F$116,COLUMN()-1,FALSE))/10+D61)</f>
        <v>4.717342814708271</v>
      </c>
      <c r="E62">
        <f>IF(MOD($B62,10)=0,VLOOKUP($B62,'GDP Estimate'!$B$28:$F$37,COLUMN()-1,FALSE),(VLOOKUP(CEILING($B62,10),$B$6:$F$116,COLUMN()-1,FALSE)-VLOOKUP(FLOOR($B62,10),$B$6:$F$116,COLUMN()-1,FALSE))/10+E61)</f>
        <v>2.731357334599668</v>
      </c>
      <c r="F62">
        <f>IF(MOD($B62,10)=0,VLOOKUP($B62,'GDP Estimate'!$B$28:$F$37,COLUMN()-1,FALSE),(VLOOKUP(CEILING($B62,10),$B$6:$F$116,COLUMN()-1,FALSE)-VLOOKUP(FLOOR($B62,10),$B$6:$F$116,COLUMN()-1,FALSE))/10+F61)</f>
        <v>8.7462738387204908</v>
      </c>
    </row>
    <row r="63" spans="2:6">
      <c r="B63" s="8">
        <f t="shared" si="0"/>
        <v>2077</v>
      </c>
      <c r="C63">
        <f>IF(MOD($B63,10)=0,VLOOKUP($B63,'GDP Estimate'!$B$28:$F$37,COLUMN()-1,FALSE),(VLOOKUP(CEILING($B63,10),$B$6:$F$116,COLUMN()-1,FALSE)-VLOOKUP(FLOOR($B63,10),$B$6:$F$116,COLUMN()-1,FALSE))/10+C62)</f>
        <v>5.8409666849686603</v>
      </c>
      <c r="D63">
        <f>IF(MOD($B63,10)=0,VLOOKUP($B63,'GDP Estimate'!$B$28:$F$37,COLUMN()-1,FALSE),(VLOOKUP(CEILING($B63,10),$B$6:$F$116,COLUMN()-1,FALSE)-VLOOKUP(FLOOR($B63,10),$B$6:$F$116,COLUMN()-1,FALSE))/10+D62)</f>
        <v>4.7941344570651854</v>
      </c>
      <c r="E63">
        <f>IF(MOD($B63,10)=0,VLOOKUP($B63,'GDP Estimate'!$B$28:$F$37,COLUMN()-1,FALSE),(VLOOKUP(CEILING($B63,10),$B$6:$F$116,COLUMN()-1,FALSE)-VLOOKUP(FLOOR($B63,10),$B$6:$F$116,COLUMN()-1,FALSE))/10+E62)</f>
        <v>2.7533542107566413</v>
      </c>
      <c r="F63">
        <f>IF(MOD($B63,10)=0,VLOOKUP($B63,'GDP Estimate'!$B$28:$F$37,COLUMN()-1,FALSE),(VLOOKUP(CEILING($B63,10),$B$6:$F$116,COLUMN()-1,FALSE)-VLOOKUP(FLOOR($B63,10),$B$6:$F$116,COLUMN()-1,FALSE))/10+F62)</f>
        <v>8.9179692009648441</v>
      </c>
    </row>
    <row r="64" spans="2:6">
      <c r="B64" s="8">
        <f t="shared" si="0"/>
        <v>2078</v>
      </c>
      <c r="C64">
        <f>IF(MOD($B64,10)=0,VLOOKUP($B64,'GDP Estimate'!$B$28:$F$37,COLUMN()-1,FALSE),(VLOOKUP(CEILING($B64,10),$B$6:$F$116,COLUMN()-1,FALSE)-VLOOKUP(FLOOR($B64,10),$B$6:$F$116,COLUMN()-1,FALSE))/10+C63)</f>
        <v>5.9124597167399919</v>
      </c>
      <c r="D64">
        <f>IF(MOD($B64,10)=0,VLOOKUP($B64,'GDP Estimate'!$B$28:$F$37,COLUMN()-1,FALSE),(VLOOKUP(CEILING($B64,10),$B$6:$F$116,COLUMN()-1,FALSE)-VLOOKUP(FLOOR($B64,10),$B$6:$F$116,COLUMN()-1,FALSE))/10+D63)</f>
        <v>4.8709260994220998</v>
      </c>
      <c r="E64">
        <f>IF(MOD($B64,10)=0,VLOOKUP($B64,'GDP Estimate'!$B$28:$F$37,COLUMN()-1,FALSE),(VLOOKUP(CEILING($B64,10),$B$6:$F$116,COLUMN()-1,FALSE)-VLOOKUP(FLOOR($B64,10),$B$6:$F$116,COLUMN()-1,FALSE))/10+E63)</f>
        <v>2.7753510869136147</v>
      </c>
      <c r="F64">
        <f>IF(MOD($B64,10)=0,VLOOKUP($B64,'GDP Estimate'!$B$28:$F$37,COLUMN()-1,FALSE),(VLOOKUP(CEILING($B64,10),$B$6:$F$116,COLUMN()-1,FALSE)-VLOOKUP(FLOOR($B64,10),$B$6:$F$116,COLUMN()-1,FALSE))/10+F63)</f>
        <v>9.0896645632091975</v>
      </c>
    </row>
    <row r="65" spans="2:6">
      <c r="B65" s="8">
        <f t="shared" si="0"/>
        <v>2079</v>
      </c>
      <c r="C65">
        <f>IF(MOD($B65,10)=0,VLOOKUP($B65,'GDP Estimate'!$B$28:$F$37,COLUMN()-1,FALSE),(VLOOKUP(CEILING($B65,10),$B$6:$F$116,COLUMN()-1,FALSE)-VLOOKUP(FLOOR($B65,10),$B$6:$F$116,COLUMN()-1,FALSE))/10+C64)</f>
        <v>5.9839527485113235</v>
      </c>
      <c r="D65">
        <f>IF(MOD($B65,10)=0,VLOOKUP($B65,'GDP Estimate'!$B$28:$F$37,COLUMN()-1,FALSE),(VLOOKUP(CEILING($B65,10),$B$6:$F$116,COLUMN()-1,FALSE)-VLOOKUP(FLOOR($B65,10),$B$6:$F$116,COLUMN()-1,FALSE))/10+D64)</f>
        <v>4.9477177417790141</v>
      </c>
      <c r="E65">
        <f>IF(MOD($B65,10)=0,VLOOKUP($B65,'GDP Estimate'!$B$28:$F$37,COLUMN()-1,FALSE),(VLOOKUP(CEILING($B65,10),$B$6:$F$116,COLUMN()-1,FALSE)-VLOOKUP(FLOOR($B65,10),$B$6:$F$116,COLUMN()-1,FALSE))/10+E64)</f>
        <v>2.797347963070588</v>
      </c>
      <c r="F65">
        <f>IF(MOD($B65,10)=0,VLOOKUP($B65,'GDP Estimate'!$B$28:$F$37,COLUMN()-1,FALSE),(VLOOKUP(CEILING($B65,10),$B$6:$F$116,COLUMN()-1,FALSE)-VLOOKUP(FLOOR($B65,10),$B$6:$F$116,COLUMN()-1,FALSE))/10+F64)</f>
        <v>9.2613599254535508</v>
      </c>
    </row>
    <row r="66" spans="2:6">
      <c r="B66" s="8">
        <f t="shared" si="0"/>
        <v>2080</v>
      </c>
      <c r="C66">
        <f>IF(MOD($B66,10)=0,VLOOKUP($B66,'GDP Estimate'!$B$28:$F$37,COLUMN()-1,FALSE),(VLOOKUP(CEILING($B66,10),$B$6:$F$116,COLUMN()-1,FALSE)-VLOOKUP(FLOOR($B66,10),$B$6:$F$116,COLUMN()-1,FALSE))/10+C65)</f>
        <v>6.0554457802826569</v>
      </c>
      <c r="D66">
        <f>IF(MOD($B66,10)=0,VLOOKUP($B66,'GDP Estimate'!$B$28:$F$37,COLUMN()-1,FALSE),(VLOOKUP(CEILING($B66,10),$B$6:$F$116,COLUMN()-1,FALSE)-VLOOKUP(FLOOR($B66,10),$B$6:$F$116,COLUMN()-1,FALSE))/10+D65)</f>
        <v>5.0245093841359267</v>
      </c>
      <c r="E66">
        <f>IF(MOD($B66,10)=0,VLOOKUP($B66,'GDP Estimate'!$B$28:$F$37,COLUMN()-1,FALSE),(VLOOKUP(CEILING($B66,10),$B$6:$F$116,COLUMN()-1,FALSE)-VLOOKUP(FLOOR($B66,10),$B$6:$F$116,COLUMN()-1,FALSE))/10+E65)</f>
        <v>2.8193448392275591</v>
      </c>
      <c r="F66">
        <f>IF(MOD($B66,10)=0,VLOOKUP($B66,'GDP Estimate'!$B$28:$F$37,COLUMN()-1,FALSE),(VLOOKUP(CEILING($B66,10),$B$6:$F$116,COLUMN()-1,FALSE)-VLOOKUP(FLOOR($B66,10),$B$6:$F$116,COLUMN()-1,FALSE))/10+F65)</f>
        <v>9.4330552876979006</v>
      </c>
    </row>
    <row r="67" spans="2:6">
      <c r="B67" s="8">
        <f t="shared" si="0"/>
        <v>2081</v>
      </c>
      <c r="C67">
        <f>IF(MOD($B67,10)=0,VLOOKUP($B67,'GDP Estimate'!$B$28:$F$37,COLUMN()-1,FALSE),(VLOOKUP(CEILING($B67,10),$B$6:$F$116,COLUMN()-1,FALSE)-VLOOKUP(FLOOR($B67,10),$B$6:$F$116,COLUMN()-1,FALSE))/10+C66)</f>
        <v>6.1184432032545093</v>
      </c>
      <c r="D67">
        <f>IF(MOD($B67,10)=0,VLOOKUP($B67,'GDP Estimate'!$B$28:$F$37,COLUMN()-1,FALSE),(VLOOKUP(CEILING($B67,10),$B$6:$F$116,COLUMN()-1,FALSE)-VLOOKUP(FLOOR($B67,10),$B$6:$F$116,COLUMN()-1,FALSE))/10+D66)</f>
        <v>5.1078351304120808</v>
      </c>
      <c r="E67">
        <f>IF(MOD($B67,10)=0,VLOOKUP($B67,'GDP Estimate'!$B$28:$F$37,COLUMN()-1,FALSE),(VLOOKUP(CEILING($B67,10),$B$6:$F$116,COLUMN()-1,FALSE)-VLOOKUP(FLOOR($B67,10),$B$6:$F$116,COLUMN()-1,FALSE))/10+E66)</f>
        <v>2.8432140609520338</v>
      </c>
      <c r="F67">
        <f>IF(MOD($B67,10)=0,VLOOKUP($B67,'GDP Estimate'!$B$28:$F$37,COLUMN()-1,FALSE),(VLOOKUP(CEILING($B67,10),$B$6:$F$116,COLUMN()-1,FALSE)-VLOOKUP(FLOOR($B67,10),$B$6:$F$116,COLUMN()-1,FALSE))/10+F66)</f>
        <v>9.6135392107693001</v>
      </c>
    </row>
    <row r="68" spans="2:6">
      <c r="B68" s="8">
        <f t="shared" si="0"/>
        <v>2082</v>
      </c>
      <c r="C68">
        <f>IF(MOD($B68,10)=0,VLOOKUP($B68,'GDP Estimate'!$B$28:$F$37,COLUMN()-1,FALSE),(VLOOKUP(CEILING($B68,10),$B$6:$F$116,COLUMN()-1,FALSE)-VLOOKUP(FLOOR($B68,10),$B$6:$F$116,COLUMN()-1,FALSE))/10+C67)</f>
        <v>6.1814406262263617</v>
      </c>
      <c r="D68">
        <f>IF(MOD($B68,10)=0,VLOOKUP($B68,'GDP Estimate'!$B$28:$F$37,COLUMN()-1,FALSE),(VLOOKUP(CEILING($B68,10),$B$6:$F$116,COLUMN()-1,FALSE)-VLOOKUP(FLOOR($B68,10),$B$6:$F$116,COLUMN()-1,FALSE))/10+D67)</f>
        <v>5.1911608766882349</v>
      </c>
      <c r="E68">
        <f>IF(MOD($B68,10)=0,VLOOKUP($B68,'GDP Estimate'!$B$28:$F$37,COLUMN()-1,FALSE),(VLOOKUP(CEILING($B68,10),$B$6:$F$116,COLUMN()-1,FALSE)-VLOOKUP(FLOOR($B68,10),$B$6:$F$116,COLUMN()-1,FALSE))/10+E67)</f>
        <v>2.8670832826765085</v>
      </c>
      <c r="F68">
        <f>IF(MOD($B68,10)=0,VLOOKUP($B68,'GDP Estimate'!$B$28:$F$37,COLUMN()-1,FALSE),(VLOOKUP(CEILING($B68,10),$B$6:$F$116,COLUMN()-1,FALSE)-VLOOKUP(FLOOR($B68,10),$B$6:$F$116,COLUMN()-1,FALSE))/10+F67)</f>
        <v>9.7940231338406996</v>
      </c>
    </row>
    <row r="69" spans="2:6">
      <c r="B69" s="8">
        <f t="shared" si="0"/>
        <v>2083</v>
      </c>
      <c r="C69">
        <f>IF(MOD($B69,10)=0,VLOOKUP($B69,'GDP Estimate'!$B$28:$F$37,COLUMN()-1,FALSE),(VLOOKUP(CEILING($B69,10),$B$6:$F$116,COLUMN()-1,FALSE)-VLOOKUP(FLOOR($B69,10),$B$6:$F$116,COLUMN()-1,FALSE))/10+C68)</f>
        <v>6.2444380491982141</v>
      </c>
      <c r="D69">
        <f>IF(MOD($B69,10)=0,VLOOKUP($B69,'GDP Estimate'!$B$28:$F$37,COLUMN()-1,FALSE),(VLOOKUP(CEILING($B69,10),$B$6:$F$116,COLUMN()-1,FALSE)-VLOOKUP(FLOOR($B69,10),$B$6:$F$116,COLUMN()-1,FALSE))/10+D68)</f>
        <v>5.274486622964389</v>
      </c>
      <c r="E69">
        <f>IF(MOD($B69,10)=0,VLOOKUP($B69,'GDP Estimate'!$B$28:$F$37,COLUMN()-1,FALSE),(VLOOKUP(CEILING($B69,10),$B$6:$F$116,COLUMN()-1,FALSE)-VLOOKUP(FLOOR($B69,10),$B$6:$F$116,COLUMN()-1,FALSE))/10+E68)</f>
        <v>2.8909525044009832</v>
      </c>
      <c r="F69">
        <f>IF(MOD($B69,10)=0,VLOOKUP($B69,'GDP Estimate'!$B$28:$F$37,COLUMN()-1,FALSE),(VLOOKUP(CEILING($B69,10),$B$6:$F$116,COLUMN()-1,FALSE)-VLOOKUP(FLOOR($B69,10),$B$6:$F$116,COLUMN()-1,FALSE))/10+F68)</f>
        <v>9.974507056912099</v>
      </c>
    </row>
    <row r="70" spans="2:6">
      <c r="B70" s="8">
        <f t="shared" si="0"/>
        <v>2084</v>
      </c>
      <c r="C70">
        <f>IF(MOD($B70,10)=0,VLOOKUP($B70,'GDP Estimate'!$B$28:$F$37,COLUMN()-1,FALSE),(VLOOKUP(CEILING($B70,10),$B$6:$F$116,COLUMN()-1,FALSE)-VLOOKUP(FLOOR($B70,10),$B$6:$F$116,COLUMN()-1,FALSE))/10+C69)</f>
        <v>6.3074354721700665</v>
      </c>
      <c r="D70">
        <f>IF(MOD($B70,10)=0,VLOOKUP($B70,'GDP Estimate'!$B$28:$F$37,COLUMN()-1,FALSE),(VLOOKUP(CEILING($B70,10),$B$6:$F$116,COLUMN()-1,FALSE)-VLOOKUP(FLOOR($B70,10),$B$6:$F$116,COLUMN()-1,FALSE))/10+D69)</f>
        <v>5.357812369240543</v>
      </c>
      <c r="E70">
        <f>IF(MOD($B70,10)=0,VLOOKUP($B70,'GDP Estimate'!$B$28:$F$37,COLUMN()-1,FALSE),(VLOOKUP(CEILING($B70,10),$B$6:$F$116,COLUMN()-1,FALSE)-VLOOKUP(FLOOR($B70,10),$B$6:$F$116,COLUMN()-1,FALSE))/10+E69)</f>
        <v>2.9148217261254579</v>
      </c>
      <c r="F70">
        <f>IF(MOD($B70,10)=0,VLOOKUP($B70,'GDP Estimate'!$B$28:$F$37,COLUMN()-1,FALSE),(VLOOKUP(CEILING($B70,10),$B$6:$F$116,COLUMN()-1,FALSE)-VLOOKUP(FLOOR($B70,10),$B$6:$F$116,COLUMN()-1,FALSE))/10+F69)</f>
        <v>10.154990979983499</v>
      </c>
    </row>
    <row r="71" spans="2:6">
      <c r="B71" s="8">
        <f t="shared" si="0"/>
        <v>2085</v>
      </c>
      <c r="C71">
        <f>IF(MOD($B71,10)=0,VLOOKUP($B71,'GDP Estimate'!$B$28:$F$37,COLUMN()-1,FALSE),(VLOOKUP(CEILING($B71,10),$B$6:$F$116,COLUMN()-1,FALSE)-VLOOKUP(FLOOR($B71,10),$B$6:$F$116,COLUMN()-1,FALSE))/10+C70)</f>
        <v>6.3704328951419189</v>
      </c>
      <c r="D71">
        <f>IF(MOD($B71,10)=0,VLOOKUP($B71,'GDP Estimate'!$B$28:$F$37,COLUMN()-1,FALSE),(VLOOKUP(CEILING($B71,10),$B$6:$F$116,COLUMN()-1,FALSE)-VLOOKUP(FLOOR($B71,10),$B$6:$F$116,COLUMN()-1,FALSE))/10+D70)</f>
        <v>5.4411381155166971</v>
      </c>
      <c r="E71">
        <f>IF(MOD($B71,10)=0,VLOOKUP($B71,'GDP Estimate'!$B$28:$F$37,COLUMN()-1,FALSE),(VLOOKUP(CEILING($B71,10),$B$6:$F$116,COLUMN()-1,FALSE)-VLOOKUP(FLOOR($B71,10),$B$6:$F$116,COLUMN()-1,FALSE))/10+E70)</f>
        <v>2.9386909478499326</v>
      </c>
      <c r="F71">
        <f>IF(MOD($B71,10)=0,VLOOKUP($B71,'GDP Estimate'!$B$28:$F$37,COLUMN()-1,FALSE),(VLOOKUP(CEILING($B71,10),$B$6:$F$116,COLUMN()-1,FALSE)-VLOOKUP(FLOOR($B71,10),$B$6:$F$116,COLUMN()-1,FALSE))/10+F70)</f>
        <v>10.335474903054898</v>
      </c>
    </row>
    <row r="72" spans="2:6">
      <c r="B72" s="8">
        <f t="shared" ref="B72:B116" si="1">B71+1</f>
        <v>2086</v>
      </c>
      <c r="C72">
        <f>IF(MOD($B72,10)=0,VLOOKUP($B72,'GDP Estimate'!$B$28:$F$37,COLUMN()-1,FALSE),(VLOOKUP(CEILING($B72,10),$B$6:$F$116,COLUMN()-1,FALSE)-VLOOKUP(FLOOR($B72,10),$B$6:$F$116,COLUMN()-1,FALSE))/10+C71)</f>
        <v>6.4334303181137713</v>
      </c>
      <c r="D72">
        <f>IF(MOD($B72,10)=0,VLOOKUP($B72,'GDP Estimate'!$B$28:$F$37,COLUMN()-1,FALSE),(VLOOKUP(CEILING($B72,10),$B$6:$F$116,COLUMN()-1,FALSE)-VLOOKUP(FLOOR($B72,10),$B$6:$F$116,COLUMN()-1,FALSE))/10+D71)</f>
        <v>5.5244638617928512</v>
      </c>
      <c r="E72">
        <f>IF(MOD($B72,10)=0,VLOOKUP($B72,'GDP Estimate'!$B$28:$F$37,COLUMN()-1,FALSE),(VLOOKUP(CEILING($B72,10),$B$6:$F$116,COLUMN()-1,FALSE)-VLOOKUP(FLOOR($B72,10),$B$6:$F$116,COLUMN()-1,FALSE))/10+E71)</f>
        <v>2.9625601695744073</v>
      </c>
      <c r="F72">
        <f>IF(MOD($B72,10)=0,VLOOKUP($B72,'GDP Estimate'!$B$28:$F$37,COLUMN()-1,FALSE),(VLOOKUP(CEILING($B72,10),$B$6:$F$116,COLUMN()-1,FALSE)-VLOOKUP(FLOOR($B72,10),$B$6:$F$116,COLUMN()-1,FALSE))/10+F71)</f>
        <v>10.515958826126298</v>
      </c>
    </row>
    <row r="73" spans="2:6">
      <c r="B73" s="8">
        <f t="shared" si="1"/>
        <v>2087</v>
      </c>
      <c r="C73">
        <f>IF(MOD($B73,10)=0,VLOOKUP($B73,'GDP Estimate'!$B$28:$F$37,COLUMN()-1,FALSE),(VLOOKUP(CEILING($B73,10),$B$6:$F$116,COLUMN()-1,FALSE)-VLOOKUP(FLOOR($B73,10),$B$6:$F$116,COLUMN()-1,FALSE))/10+C72)</f>
        <v>6.4964277410856237</v>
      </c>
      <c r="D73">
        <f>IF(MOD($B73,10)=0,VLOOKUP($B73,'GDP Estimate'!$B$28:$F$37,COLUMN()-1,FALSE),(VLOOKUP(CEILING($B73,10),$B$6:$F$116,COLUMN()-1,FALSE)-VLOOKUP(FLOOR($B73,10),$B$6:$F$116,COLUMN()-1,FALSE))/10+D72)</f>
        <v>5.6077896080690053</v>
      </c>
      <c r="E73">
        <f>IF(MOD($B73,10)=0,VLOOKUP($B73,'GDP Estimate'!$B$28:$F$37,COLUMN()-1,FALSE),(VLOOKUP(CEILING($B73,10),$B$6:$F$116,COLUMN()-1,FALSE)-VLOOKUP(FLOOR($B73,10),$B$6:$F$116,COLUMN()-1,FALSE))/10+E72)</f>
        <v>2.986429391298882</v>
      </c>
      <c r="F73">
        <f>IF(MOD($B73,10)=0,VLOOKUP($B73,'GDP Estimate'!$B$28:$F$37,COLUMN()-1,FALSE),(VLOOKUP(CEILING($B73,10),$B$6:$F$116,COLUMN()-1,FALSE)-VLOOKUP(FLOOR($B73,10),$B$6:$F$116,COLUMN()-1,FALSE))/10+F72)</f>
        <v>10.696442749197697</v>
      </c>
    </row>
    <row r="74" spans="2:6">
      <c r="B74" s="8">
        <f t="shared" si="1"/>
        <v>2088</v>
      </c>
      <c r="C74">
        <f>IF(MOD($B74,10)=0,VLOOKUP($B74,'GDP Estimate'!$B$28:$F$37,COLUMN()-1,FALSE),(VLOOKUP(CEILING($B74,10),$B$6:$F$116,COLUMN()-1,FALSE)-VLOOKUP(FLOOR($B74,10),$B$6:$F$116,COLUMN()-1,FALSE))/10+C73)</f>
        <v>6.5594251640574761</v>
      </c>
      <c r="D74">
        <f>IF(MOD($B74,10)=0,VLOOKUP($B74,'GDP Estimate'!$B$28:$F$37,COLUMN()-1,FALSE),(VLOOKUP(CEILING($B74,10),$B$6:$F$116,COLUMN()-1,FALSE)-VLOOKUP(FLOOR($B74,10),$B$6:$F$116,COLUMN()-1,FALSE))/10+D73)</f>
        <v>5.6911153543451594</v>
      </c>
      <c r="E74">
        <f>IF(MOD($B74,10)=0,VLOOKUP($B74,'GDP Estimate'!$B$28:$F$37,COLUMN()-1,FALSE),(VLOOKUP(CEILING($B74,10),$B$6:$F$116,COLUMN()-1,FALSE)-VLOOKUP(FLOOR($B74,10),$B$6:$F$116,COLUMN()-1,FALSE))/10+E73)</f>
        <v>3.0102986130233567</v>
      </c>
      <c r="F74">
        <f>IF(MOD($B74,10)=0,VLOOKUP($B74,'GDP Estimate'!$B$28:$F$37,COLUMN()-1,FALSE),(VLOOKUP(CEILING($B74,10),$B$6:$F$116,COLUMN()-1,FALSE)-VLOOKUP(FLOOR($B74,10),$B$6:$F$116,COLUMN()-1,FALSE))/10+F73)</f>
        <v>10.876926672269096</v>
      </c>
    </row>
    <row r="75" spans="2:6">
      <c r="B75" s="8">
        <f t="shared" si="1"/>
        <v>2089</v>
      </c>
      <c r="C75">
        <f>IF(MOD($B75,10)=0,VLOOKUP($B75,'GDP Estimate'!$B$28:$F$37,COLUMN()-1,FALSE),(VLOOKUP(CEILING($B75,10),$B$6:$F$116,COLUMN()-1,FALSE)-VLOOKUP(FLOOR($B75,10),$B$6:$F$116,COLUMN()-1,FALSE))/10+C74)</f>
        <v>6.6224225870293285</v>
      </c>
      <c r="D75">
        <f>IF(MOD($B75,10)=0,VLOOKUP($B75,'GDP Estimate'!$B$28:$F$37,COLUMN()-1,FALSE),(VLOOKUP(CEILING($B75,10),$B$6:$F$116,COLUMN()-1,FALSE)-VLOOKUP(FLOOR($B75,10),$B$6:$F$116,COLUMN()-1,FALSE))/10+D74)</f>
        <v>5.7744411006213134</v>
      </c>
      <c r="E75">
        <f>IF(MOD($B75,10)=0,VLOOKUP($B75,'GDP Estimate'!$B$28:$F$37,COLUMN()-1,FALSE),(VLOOKUP(CEILING($B75,10),$B$6:$F$116,COLUMN()-1,FALSE)-VLOOKUP(FLOOR($B75,10),$B$6:$F$116,COLUMN()-1,FALSE))/10+E74)</f>
        <v>3.0341678347478314</v>
      </c>
      <c r="F75">
        <f>IF(MOD($B75,10)=0,VLOOKUP($B75,'GDP Estimate'!$B$28:$F$37,COLUMN()-1,FALSE),(VLOOKUP(CEILING($B75,10),$B$6:$F$116,COLUMN()-1,FALSE)-VLOOKUP(FLOOR($B75,10),$B$6:$F$116,COLUMN()-1,FALSE))/10+F74)</f>
        <v>11.057410595340496</v>
      </c>
    </row>
    <row r="76" spans="2:6">
      <c r="B76" s="8">
        <f t="shared" si="1"/>
        <v>2090</v>
      </c>
      <c r="C76">
        <f>IF(MOD($B76,10)=0,VLOOKUP($B76,'GDP Estimate'!$B$28:$F$37,COLUMN()-1,FALSE),(VLOOKUP(CEILING($B76,10),$B$6:$F$116,COLUMN()-1,FALSE)-VLOOKUP(FLOOR($B76,10),$B$6:$F$116,COLUMN()-1,FALSE))/10+C75)</f>
        <v>6.6854200100011791</v>
      </c>
      <c r="D76">
        <f>IF(MOD($B76,10)=0,VLOOKUP($B76,'GDP Estimate'!$B$28:$F$37,COLUMN()-1,FALSE),(VLOOKUP(CEILING($B76,10),$B$6:$F$116,COLUMN()-1,FALSE)-VLOOKUP(FLOOR($B76,10),$B$6:$F$116,COLUMN()-1,FALSE))/10+D75)</f>
        <v>5.8577668468974675</v>
      </c>
      <c r="E76">
        <f>IF(MOD($B76,10)=0,VLOOKUP($B76,'GDP Estimate'!$B$28:$F$37,COLUMN()-1,FALSE),(VLOOKUP(CEILING($B76,10),$B$6:$F$116,COLUMN()-1,FALSE)-VLOOKUP(FLOOR($B76,10),$B$6:$F$116,COLUMN()-1,FALSE))/10+E75)</f>
        <v>3.0580370564723047</v>
      </c>
      <c r="F76">
        <f>IF(MOD($B76,10)=0,VLOOKUP($B76,'GDP Estimate'!$B$28:$F$37,COLUMN()-1,FALSE),(VLOOKUP(CEILING($B76,10),$B$6:$F$116,COLUMN()-1,FALSE)-VLOOKUP(FLOOR($B76,10),$B$6:$F$116,COLUMN()-1,FALSE))/10+F75)</f>
        <v>11.237894518411904</v>
      </c>
    </row>
    <row r="77" spans="2:6">
      <c r="B77" s="8">
        <f t="shared" si="1"/>
        <v>2091</v>
      </c>
      <c r="C77">
        <f>IF(MOD($B77,10)=0,VLOOKUP($B77,'GDP Estimate'!$B$28:$F$37,COLUMN()-1,FALSE),(VLOOKUP(CEILING($B77,10),$B$6:$F$116,COLUMN()-1,FALSE)-VLOOKUP(FLOOR($B77,10),$B$6:$F$116,COLUMN()-1,FALSE))/10+C76)</f>
        <v>6.7370177779872229</v>
      </c>
      <c r="D77">
        <f>IF(MOD($B77,10)=0,VLOOKUP($B77,'GDP Estimate'!$B$28:$F$37,COLUMN()-1,FALSE),(VLOOKUP(CEILING($B77,10),$B$6:$F$116,COLUMN()-1,FALSE)-VLOOKUP(FLOOR($B77,10),$B$6:$F$116,COLUMN()-1,FALSE))/10+D76)</f>
        <v>5.9495117797050394</v>
      </c>
      <c r="E77">
        <f>IF(MOD($B77,10)=0,VLOOKUP($B77,'GDP Estimate'!$B$28:$F$37,COLUMN()-1,FALSE),(VLOOKUP(CEILING($B77,10),$B$6:$F$116,COLUMN()-1,FALSE)-VLOOKUP(FLOOR($B77,10),$B$6:$F$116,COLUMN()-1,FALSE))/10+E76)</f>
        <v>3.0853580173042139</v>
      </c>
      <c r="F77">
        <f>IF(MOD($B77,10)=0,VLOOKUP($B77,'GDP Estimate'!$B$28:$F$37,COLUMN()-1,FALSE),(VLOOKUP(CEILING($B77,10),$B$6:$F$116,COLUMN()-1,FALSE)-VLOOKUP(FLOOR($B77,10),$B$6:$F$116,COLUMN()-1,FALSE))/10+F76)</f>
        <v>11.427294372757121</v>
      </c>
    </row>
    <row r="78" spans="2:6">
      <c r="B78" s="8">
        <f t="shared" si="1"/>
        <v>2092</v>
      </c>
      <c r="C78">
        <f>IF(MOD($B78,10)=0,VLOOKUP($B78,'GDP Estimate'!$B$28:$F$37,COLUMN()-1,FALSE),(VLOOKUP(CEILING($B78,10),$B$6:$F$116,COLUMN()-1,FALSE)-VLOOKUP(FLOOR($B78,10),$B$6:$F$116,COLUMN()-1,FALSE))/10+C77)</f>
        <v>6.7886155459732667</v>
      </c>
      <c r="D78">
        <f>IF(MOD($B78,10)=0,VLOOKUP($B78,'GDP Estimate'!$B$28:$F$37,COLUMN()-1,FALSE),(VLOOKUP(CEILING($B78,10),$B$6:$F$116,COLUMN()-1,FALSE)-VLOOKUP(FLOOR($B78,10),$B$6:$F$116,COLUMN()-1,FALSE))/10+D77)</f>
        <v>6.0412567125126113</v>
      </c>
      <c r="E78">
        <f>IF(MOD($B78,10)=0,VLOOKUP($B78,'GDP Estimate'!$B$28:$F$37,COLUMN()-1,FALSE),(VLOOKUP(CEILING($B78,10),$B$6:$F$116,COLUMN()-1,FALSE)-VLOOKUP(FLOOR($B78,10),$B$6:$F$116,COLUMN()-1,FALSE))/10+E77)</f>
        <v>3.112678978136123</v>
      </c>
      <c r="F78">
        <f>IF(MOD($B78,10)=0,VLOOKUP($B78,'GDP Estimate'!$B$28:$F$37,COLUMN()-1,FALSE),(VLOOKUP(CEILING($B78,10),$B$6:$F$116,COLUMN()-1,FALSE)-VLOOKUP(FLOOR($B78,10),$B$6:$F$116,COLUMN()-1,FALSE))/10+F77)</f>
        <v>11.616694227102338</v>
      </c>
    </row>
    <row r="79" spans="2:6">
      <c r="B79" s="8">
        <f t="shared" si="1"/>
        <v>2093</v>
      </c>
      <c r="C79">
        <f>IF(MOD($B79,10)=0,VLOOKUP($B79,'GDP Estimate'!$B$28:$F$37,COLUMN()-1,FALSE),(VLOOKUP(CEILING($B79,10),$B$6:$F$116,COLUMN()-1,FALSE)-VLOOKUP(FLOOR($B79,10),$B$6:$F$116,COLUMN()-1,FALSE))/10+C78)</f>
        <v>6.8402133139593104</v>
      </c>
      <c r="D79">
        <f>IF(MOD($B79,10)=0,VLOOKUP($B79,'GDP Estimate'!$B$28:$F$37,COLUMN()-1,FALSE),(VLOOKUP(CEILING($B79,10),$B$6:$F$116,COLUMN()-1,FALSE)-VLOOKUP(FLOOR($B79,10),$B$6:$F$116,COLUMN()-1,FALSE))/10+D78)</f>
        <v>6.1330016453201832</v>
      </c>
      <c r="E79">
        <f>IF(MOD($B79,10)=0,VLOOKUP($B79,'GDP Estimate'!$B$28:$F$37,COLUMN()-1,FALSE),(VLOOKUP(CEILING($B79,10),$B$6:$F$116,COLUMN()-1,FALSE)-VLOOKUP(FLOOR($B79,10),$B$6:$F$116,COLUMN()-1,FALSE))/10+E78)</f>
        <v>3.1399999389680322</v>
      </c>
      <c r="F79">
        <f>IF(MOD($B79,10)=0,VLOOKUP($B79,'GDP Estimate'!$B$28:$F$37,COLUMN()-1,FALSE),(VLOOKUP(CEILING($B79,10),$B$6:$F$116,COLUMN()-1,FALSE)-VLOOKUP(FLOOR($B79,10),$B$6:$F$116,COLUMN()-1,FALSE))/10+F78)</f>
        <v>11.806094081447554</v>
      </c>
    </row>
    <row r="80" spans="2:6">
      <c r="B80" s="8">
        <f t="shared" si="1"/>
        <v>2094</v>
      </c>
      <c r="C80">
        <f>IF(MOD($B80,10)=0,VLOOKUP($B80,'GDP Estimate'!$B$28:$F$37,COLUMN()-1,FALSE),(VLOOKUP(CEILING($B80,10),$B$6:$F$116,COLUMN()-1,FALSE)-VLOOKUP(FLOOR($B80,10),$B$6:$F$116,COLUMN()-1,FALSE))/10+C79)</f>
        <v>6.8918110819453542</v>
      </c>
      <c r="D80">
        <f>IF(MOD($B80,10)=0,VLOOKUP($B80,'GDP Estimate'!$B$28:$F$37,COLUMN()-1,FALSE),(VLOOKUP(CEILING($B80,10),$B$6:$F$116,COLUMN()-1,FALSE)-VLOOKUP(FLOOR($B80,10),$B$6:$F$116,COLUMN()-1,FALSE))/10+D79)</f>
        <v>6.2247465781277551</v>
      </c>
      <c r="E80">
        <f>IF(MOD($B80,10)=0,VLOOKUP($B80,'GDP Estimate'!$B$28:$F$37,COLUMN()-1,FALSE),(VLOOKUP(CEILING($B80,10),$B$6:$F$116,COLUMN()-1,FALSE)-VLOOKUP(FLOOR($B80,10),$B$6:$F$116,COLUMN()-1,FALSE))/10+E79)</f>
        <v>3.1673208997999414</v>
      </c>
      <c r="F80">
        <f>IF(MOD($B80,10)=0,VLOOKUP($B80,'GDP Estimate'!$B$28:$F$37,COLUMN()-1,FALSE),(VLOOKUP(CEILING($B80,10),$B$6:$F$116,COLUMN()-1,FALSE)-VLOOKUP(FLOOR($B80,10),$B$6:$F$116,COLUMN()-1,FALSE))/10+F79)</f>
        <v>11.995493935792771</v>
      </c>
    </row>
    <row r="81" spans="2:6">
      <c r="B81" s="8">
        <f t="shared" si="1"/>
        <v>2095</v>
      </c>
      <c r="C81">
        <f>IF(MOD($B81,10)=0,VLOOKUP($B81,'GDP Estimate'!$B$28:$F$37,COLUMN()-1,FALSE),(VLOOKUP(CEILING($B81,10),$B$6:$F$116,COLUMN()-1,FALSE)-VLOOKUP(FLOOR($B81,10),$B$6:$F$116,COLUMN()-1,FALSE))/10+C80)</f>
        <v>6.943408849931398</v>
      </c>
      <c r="D81">
        <f>IF(MOD($B81,10)=0,VLOOKUP($B81,'GDP Estimate'!$B$28:$F$37,COLUMN()-1,FALSE),(VLOOKUP(CEILING($B81,10),$B$6:$F$116,COLUMN()-1,FALSE)-VLOOKUP(FLOOR($B81,10),$B$6:$F$116,COLUMN()-1,FALSE))/10+D80)</f>
        <v>6.316491510935327</v>
      </c>
      <c r="E81">
        <f>IF(MOD($B81,10)=0,VLOOKUP($B81,'GDP Estimate'!$B$28:$F$37,COLUMN()-1,FALSE),(VLOOKUP(CEILING($B81,10),$B$6:$F$116,COLUMN()-1,FALSE)-VLOOKUP(FLOOR($B81,10),$B$6:$F$116,COLUMN()-1,FALSE))/10+E80)</f>
        <v>3.1946418606318505</v>
      </c>
      <c r="F81">
        <f>IF(MOD($B81,10)=0,VLOOKUP($B81,'GDP Estimate'!$B$28:$F$37,COLUMN()-1,FALSE),(VLOOKUP(CEILING($B81,10),$B$6:$F$116,COLUMN()-1,FALSE)-VLOOKUP(FLOOR($B81,10),$B$6:$F$116,COLUMN()-1,FALSE))/10+F80)</f>
        <v>12.184893790137988</v>
      </c>
    </row>
    <row r="82" spans="2:6">
      <c r="B82" s="8">
        <f t="shared" si="1"/>
        <v>2096</v>
      </c>
      <c r="C82">
        <f>IF(MOD($B82,10)=0,VLOOKUP($B82,'GDP Estimate'!$B$28:$F$37,COLUMN()-1,FALSE),(VLOOKUP(CEILING($B82,10),$B$6:$F$116,COLUMN()-1,FALSE)-VLOOKUP(FLOOR($B82,10),$B$6:$F$116,COLUMN()-1,FALSE))/10+C81)</f>
        <v>6.9950066179174417</v>
      </c>
      <c r="D82">
        <f>IF(MOD($B82,10)=0,VLOOKUP($B82,'GDP Estimate'!$B$28:$F$37,COLUMN()-1,FALSE),(VLOOKUP(CEILING($B82,10),$B$6:$F$116,COLUMN()-1,FALSE)-VLOOKUP(FLOOR($B82,10),$B$6:$F$116,COLUMN()-1,FALSE))/10+D81)</f>
        <v>6.4082364437428989</v>
      </c>
      <c r="E82">
        <f>IF(MOD($B82,10)=0,VLOOKUP($B82,'GDP Estimate'!$B$28:$F$37,COLUMN()-1,FALSE),(VLOOKUP(CEILING($B82,10),$B$6:$F$116,COLUMN()-1,FALSE)-VLOOKUP(FLOOR($B82,10),$B$6:$F$116,COLUMN()-1,FALSE))/10+E81)</f>
        <v>3.2219628214637597</v>
      </c>
      <c r="F82">
        <f>IF(MOD($B82,10)=0,VLOOKUP($B82,'GDP Estimate'!$B$28:$F$37,COLUMN()-1,FALSE),(VLOOKUP(CEILING($B82,10),$B$6:$F$116,COLUMN()-1,FALSE)-VLOOKUP(FLOOR($B82,10),$B$6:$F$116,COLUMN()-1,FALSE))/10+F81)</f>
        <v>12.374293644483204</v>
      </c>
    </row>
    <row r="83" spans="2:6">
      <c r="B83" s="8">
        <f t="shared" si="1"/>
        <v>2097</v>
      </c>
      <c r="C83">
        <f>IF(MOD($B83,10)=0,VLOOKUP($B83,'GDP Estimate'!$B$28:$F$37,COLUMN()-1,FALSE),(VLOOKUP(CEILING($B83,10),$B$6:$F$116,COLUMN()-1,FALSE)-VLOOKUP(FLOOR($B83,10),$B$6:$F$116,COLUMN()-1,FALSE))/10+C82)</f>
        <v>7.0466043859034855</v>
      </c>
      <c r="D83">
        <f>IF(MOD($B83,10)=0,VLOOKUP($B83,'GDP Estimate'!$B$28:$F$37,COLUMN()-1,FALSE),(VLOOKUP(CEILING($B83,10),$B$6:$F$116,COLUMN()-1,FALSE)-VLOOKUP(FLOOR($B83,10),$B$6:$F$116,COLUMN()-1,FALSE))/10+D82)</f>
        <v>6.4999813765504708</v>
      </c>
      <c r="E83">
        <f>IF(MOD($B83,10)=0,VLOOKUP($B83,'GDP Estimate'!$B$28:$F$37,COLUMN()-1,FALSE),(VLOOKUP(CEILING($B83,10),$B$6:$F$116,COLUMN()-1,FALSE)-VLOOKUP(FLOOR($B83,10),$B$6:$F$116,COLUMN()-1,FALSE))/10+E82)</f>
        <v>3.2492837822956688</v>
      </c>
      <c r="F83">
        <f>IF(MOD($B83,10)=0,VLOOKUP($B83,'GDP Estimate'!$B$28:$F$37,COLUMN()-1,FALSE),(VLOOKUP(CEILING($B83,10),$B$6:$F$116,COLUMN()-1,FALSE)-VLOOKUP(FLOOR($B83,10),$B$6:$F$116,COLUMN()-1,FALSE))/10+F82)</f>
        <v>12.563693498828421</v>
      </c>
    </row>
    <row r="84" spans="2:6">
      <c r="B84" s="8">
        <f t="shared" si="1"/>
        <v>2098</v>
      </c>
      <c r="C84">
        <f>IF(MOD($B84,10)=0,VLOOKUP($B84,'GDP Estimate'!$B$28:$F$37,COLUMN()-1,FALSE),(VLOOKUP(CEILING($B84,10),$B$6:$F$116,COLUMN()-1,FALSE)-VLOOKUP(FLOOR($B84,10),$B$6:$F$116,COLUMN()-1,FALSE))/10+C83)</f>
        <v>7.0982021538895292</v>
      </c>
      <c r="D84">
        <f>IF(MOD($B84,10)=0,VLOOKUP($B84,'GDP Estimate'!$B$28:$F$37,COLUMN()-1,FALSE),(VLOOKUP(CEILING($B84,10),$B$6:$F$116,COLUMN()-1,FALSE)-VLOOKUP(FLOOR($B84,10),$B$6:$F$116,COLUMN()-1,FALSE))/10+D83)</f>
        <v>6.5917263093580427</v>
      </c>
      <c r="E84">
        <f>IF(MOD($B84,10)=0,VLOOKUP($B84,'GDP Estimate'!$B$28:$F$37,COLUMN()-1,FALSE),(VLOOKUP(CEILING($B84,10),$B$6:$F$116,COLUMN()-1,FALSE)-VLOOKUP(FLOOR($B84,10),$B$6:$F$116,COLUMN()-1,FALSE))/10+E83)</f>
        <v>3.276604743127578</v>
      </c>
      <c r="F84">
        <f>IF(MOD($B84,10)=0,VLOOKUP($B84,'GDP Estimate'!$B$28:$F$37,COLUMN()-1,FALSE),(VLOOKUP(CEILING($B84,10),$B$6:$F$116,COLUMN()-1,FALSE)-VLOOKUP(FLOOR($B84,10),$B$6:$F$116,COLUMN()-1,FALSE))/10+F83)</f>
        <v>12.753093353173638</v>
      </c>
    </row>
    <row r="85" spans="2:6">
      <c r="B85" s="8">
        <f t="shared" si="1"/>
        <v>2099</v>
      </c>
      <c r="C85">
        <f>IF(MOD($B85,10)=0,VLOOKUP($B85,'GDP Estimate'!$B$28:$F$37,COLUMN()-1,FALSE),(VLOOKUP(CEILING($B85,10),$B$6:$F$116,COLUMN()-1,FALSE)-VLOOKUP(FLOOR($B85,10),$B$6:$F$116,COLUMN()-1,FALSE))/10+C84)</f>
        <v>7.149799921875573</v>
      </c>
      <c r="D85">
        <f>IF(MOD($B85,10)=0,VLOOKUP($B85,'GDP Estimate'!$B$28:$F$37,COLUMN()-1,FALSE),(VLOOKUP(CEILING($B85,10),$B$6:$F$116,COLUMN()-1,FALSE)-VLOOKUP(FLOOR($B85,10),$B$6:$F$116,COLUMN()-1,FALSE))/10+D84)</f>
        <v>6.6834712421656146</v>
      </c>
      <c r="E85">
        <f>IF(MOD($B85,10)=0,VLOOKUP($B85,'GDP Estimate'!$B$28:$F$37,COLUMN()-1,FALSE),(VLOOKUP(CEILING($B85,10),$B$6:$F$116,COLUMN()-1,FALSE)-VLOOKUP(FLOOR($B85,10),$B$6:$F$116,COLUMN()-1,FALSE))/10+E84)</f>
        <v>3.3039257039594871</v>
      </c>
      <c r="F85">
        <f>IF(MOD($B85,10)=0,VLOOKUP($B85,'GDP Estimate'!$B$28:$F$37,COLUMN()-1,FALSE),(VLOOKUP(CEILING($B85,10),$B$6:$F$116,COLUMN()-1,FALSE)-VLOOKUP(FLOOR($B85,10),$B$6:$F$116,COLUMN()-1,FALSE))/10+F84)</f>
        <v>12.942493207518854</v>
      </c>
    </row>
    <row r="86" spans="2:6">
      <c r="B86" s="8">
        <f t="shared" si="1"/>
        <v>2100</v>
      </c>
      <c r="C86">
        <f>IF(MOD($B86,10)=0,VLOOKUP($B86,'GDP Estimate'!$B$28:$F$37,COLUMN()-1,FALSE),(VLOOKUP(CEILING($B86,10),$B$6:$F$116,COLUMN()-1,FALSE)-VLOOKUP(FLOOR($B86,10),$B$6:$F$116,COLUMN()-1,FALSE))/10+C85)</f>
        <v>7.2013976898616203</v>
      </c>
      <c r="D86">
        <f>IF(MOD($B86,10)=0,VLOOKUP($B86,'GDP Estimate'!$B$28:$F$37,COLUMN()-1,FALSE),(VLOOKUP(CEILING($B86,10),$B$6:$F$116,COLUMN()-1,FALSE)-VLOOKUP(FLOOR($B86,10),$B$6:$F$116,COLUMN()-1,FALSE))/10+D85)</f>
        <v>6.7752161749731883</v>
      </c>
      <c r="E86">
        <f>IF(MOD($B86,10)=0,VLOOKUP($B86,'GDP Estimate'!$B$28:$F$37,COLUMN()-1,FALSE),(VLOOKUP(CEILING($B86,10),$B$6:$F$116,COLUMN()-1,FALSE)-VLOOKUP(FLOOR($B86,10),$B$6:$F$116,COLUMN()-1,FALSE))/10+E85)</f>
        <v>3.3312466647913972</v>
      </c>
      <c r="F86">
        <f>IF(MOD($B86,10)=0,VLOOKUP($B86,'GDP Estimate'!$B$28:$F$37,COLUMN()-1,FALSE),(VLOOKUP(CEILING($B86,10),$B$6:$F$116,COLUMN()-1,FALSE)-VLOOKUP(FLOOR($B86,10),$B$6:$F$116,COLUMN()-1,FALSE))/10+F85)</f>
        <v>13.131893061864075</v>
      </c>
    </row>
    <row r="87" spans="2:6">
      <c r="B87" s="8">
        <f t="shared" si="1"/>
        <v>2101</v>
      </c>
      <c r="C87" t="e">
        <f>IF(MOD($B87,10)=0,VLOOKUP($B87,'GDP Estimate'!$B$28:$F$37,COLUMN()-1,FALSE),(VLOOKUP(CEILING($B87,10),$B$6:$F$116,COLUMN()-1,FALSE)-VLOOKUP(FLOOR($B87,10),$B$6:$F$116,COLUMN()-1,FALSE))/10+C86)</f>
        <v>#N/A</v>
      </c>
      <c r="D87" t="e">
        <f>IF(MOD($B87,10)=0,VLOOKUP($B87,'GDP Estimate'!$B$28:$F$37,COLUMN()-1,FALSE),(VLOOKUP(CEILING($B87,10),$B$6:$F$116,COLUMN()-1,FALSE)-VLOOKUP(FLOOR($B87,10),$B$6:$F$116,COLUMN()-1,FALSE))/10+D86)</f>
        <v>#N/A</v>
      </c>
      <c r="E87" t="e">
        <f>IF(MOD($B87,10)=0,VLOOKUP($B87,'GDP Estimate'!$B$28:$F$37,COLUMN()-1,FALSE),(VLOOKUP(CEILING($B87,10),$B$6:$F$116,COLUMN()-1,FALSE)-VLOOKUP(FLOOR($B87,10),$B$6:$F$116,COLUMN()-1,FALSE))/10+E86)</f>
        <v>#N/A</v>
      </c>
      <c r="F87" t="e">
        <f>IF(MOD($B87,10)=0,VLOOKUP($B87,'GDP Estimate'!$B$28:$F$37,COLUMN()-1,FALSE),(VLOOKUP(CEILING($B87,10),$B$6:$F$116,COLUMN()-1,FALSE)-VLOOKUP(FLOOR($B87,10),$B$6:$F$116,COLUMN()-1,FALSE))/10+F86)</f>
        <v>#N/A</v>
      </c>
    </row>
    <row r="88" spans="2:6">
      <c r="B88" s="8">
        <f t="shared" si="1"/>
        <v>2102</v>
      </c>
      <c r="C88" t="e">
        <f>IF(MOD($B88,10)=0,VLOOKUP($B88,'GDP Estimate'!$B$28:$F$37,COLUMN()-1,FALSE),(VLOOKUP(CEILING($B88,10),$B$6:$F$116,COLUMN()-1,FALSE)-VLOOKUP(FLOOR($B88,10),$B$6:$F$116,COLUMN()-1,FALSE))/10+C87)</f>
        <v>#N/A</v>
      </c>
      <c r="D88" t="e">
        <f>IF(MOD($B88,10)=0,VLOOKUP($B88,'GDP Estimate'!$B$28:$F$37,COLUMN()-1,FALSE),(VLOOKUP(CEILING($B88,10),$B$6:$F$116,COLUMN()-1,FALSE)-VLOOKUP(FLOOR($B88,10),$B$6:$F$116,COLUMN()-1,FALSE))/10+D87)</f>
        <v>#N/A</v>
      </c>
      <c r="E88" t="e">
        <f>IF(MOD($B88,10)=0,VLOOKUP($B88,'GDP Estimate'!$B$28:$F$37,COLUMN()-1,FALSE),(VLOOKUP(CEILING($B88,10),$B$6:$F$116,COLUMN()-1,FALSE)-VLOOKUP(FLOOR($B88,10),$B$6:$F$116,COLUMN()-1,FALSE))/10+E87)</f>
        <v>#N/A</v>
      </c>
      <c r="F88" t="e">
        <f>IF(MOD($B88,10)=0,VLOOKUP($B88,'GDP Estimate'!$B$28:$F$37,COLUMN()-1,FALSE),(VLOOKUP(CEILING($B88,10),$B$6:$F$116,COLUMN()-1,FALSE)-VLOOKUP(FLOOR($B88,10),$B$6:$F$116,COLUMN()-1,FALSE))/10+F87)</f>
        <v>#N/A</v>
      </c>
    </row>
    <row r="89" spans="2:6">
      <c r="B89" s="8">
        <f t="shared" si="1"/>
        <v>2103</v>
      </c>
      <c r="C89" t="e">
        <f>IF(MOD($B89,10)=0,VLOOKUP($B89,'GDP Estimate'!$B$28:$F$37,COLUMN()-1,FALSE),(VLOOKUP(CEILING($B89,10),$B$6:$F$116,COLUMN()-1,FALSE)-VLOOKUP(FLOOR($B89,10),$B$6:$F$116,COLUMN()-1,FALSE))/10+C88)</f>
        <v>#N/A</v>
      </c>
      <c r="D89" t="e">
        <f>IF(MOD($B89,10)=0,VLOOKUP($B89,'GDP Estimate'!$B$28:$F$37,COLUMN()-1,FALSE),(VLOOKUP(CEILING($B89,10),$B$6:$F$116,COLUMN()-1,FALSE)-VLOOKUP(FLOOR($B89,10),$B$6:$F$116,COLUMN()-1,FALSE))/10+D88)</f>
        <v>#N/A</v>
      </c>
      <c r="E89" t="e">
        <f>IF(MOD($B89,10)=0,VLOOKUP($B89,'GDP Estimate'!$B$28:$F$37,COLUMN()-1,FALSE),(VLOOKUP(CEILING($B89,10),$B$6:$F$116,COLUMN()-1,FALSE)-VLOOKUP(FLOOR($B89,10),$B$6:$F$116,COLUMN()-1,FALSE))/10+E88)</f>
        <v>#N/A</v>
      </c>
      <c r="F89" t="e">
        <f>IF(MOD($B89,10)=0,VLOOKUP($B89,'GDP Estimate'!$B$28:$F$37,COLUMN()-1,FALSE),(VLOOKUP(CEILING($B89,10),$B$6:$F$116,COLUMN()-1,FALSE)-VLOOKUP(FLOOR($B89,10),$B$6:$F$116,COLUMN()-1,FALSE))/10+F88)</f>
        <v>#N/A</v>
      </c>
    </row>
    <row r="90" spans="2:6">
      <c r="B90" s="8">
        <f t="shared" si="1"/>
        <v>2104</v>
      </c>
      <c r="C90" t="e">
        <f>IF(MOD($B90,10)=0,VLOOKUP($B90,'GDP Estimate'!$B$28:$F$37,COLUMN()-1,FALSE),(VLOOKUP(CEILING($B90,10),$B$6:$F$116,COLUMN()-1,FALSE)-VLOOKUP(FLOOR($B90,10),$B$6:$F$116,COLUMN()-1,FALSE))/10+C89)</f>
        <v>#N/A</v>
      </c>
      <c r="D90" t="e">
        <f>IF(MOD($B90,10)=0,VLOOKUP($B90,'GDP Estimate'!$B$28:$F$37,COLUMN()-1,FALSE),(VLOOKUP(CEILING($B90,10),$B$6:$F$116,COLUMN()-1,FALSE)-VLOOKUP(FLOOR($B90,10),$B$6:$F$116,COLUMN()-1,FALSE))/10+D89)</f>
        <v>#N/A</v>
      </c>
      <c r="E90" t="e">
        <f>IF(MOD($B90,10)=0,VLOOKUP($B90,'GDP Estimate'!$B$28:$F$37,COLUMN()-1,FALSE),(VLOOKUP(CEILING($B90,10),$B$6:$F$116,COLUMN()-1,FALSE)-VLOOKUP(FLOOR($B90,10),$B$6:$F$116,COLUMN()-1,FALSE))/10+E89)</f>
        <v>#N/A</v>
      </c>
      <c r="F90" t="e">
        <f>IF(MOD($B90,10)=0,VLOOKUP($B90,'GDP Estimate'!$B$28:$F$37,COLUMN()-1,FALSE),(VLOOKUP(CEILING($B90,10),$B$6:$F$116,COLUMN()-1,FALSE)-VLOOKUP(FLOOR($B90,10),$B$6:$F$116,COLUMN()-1,FALSE))/10+F89)</f>
        <v>#N/A</v>
      </c>
    </row>
    <row r="91" spans="2:6">
      <c r="B91" s="8">
        <f t="shared" si="1"/>
        <v>2105</v>
      </c>
      <c r="C91" t="e">
        <f>IF(MOD($B91,10)=0,VLOOKUP($B91,'GDP Estimate'!$B$28:$F$37,COLUMN()-1,FALSE),(VLOOKUP(CEILING($B91,10),$B$6:$F$116,COLUMN()-1,FALSE)-VLOOKUP(FLOOR($B91,10),$B$6:$F$116,COLUMN()-1,FALSE))/10+C90)</f>
        <v>#N/A</v>
      </c>
      <c r="D91" t="e">
        <f>IF(MOD($B91,10)=0,VLOOKUP($B91,'GDP Estimate'!$B$28:$F$37,COLUMN()-1,FALSE),(VLOOKUP(CEILING($B91,10),$B$6:$F$116,COLUMN()-1,FALSE)-VLOOKUP(FLOOR($B91,10),$B$6:$F$116,COLUMN()-1,FALSE))/10+D90)</f>
        <v>#N/A</v>
      </c>
      <c r="E91" t="e">
        <f>IF(MOD($B91,10)=0,VLOOKUP($B91,'GDP Estimate'!$B$28:$F$37,COLUMN()-1,FALSE),(VLOOKUP(CEILING($B91,10),$B$6:$F$116,COLUMN()-1,FALSE)-VLOOKUP(FLOOR($B91,10),$B$6:$F$116,COLUMN()-1,FALSE))/10+E90)</f>
        <v>#N/A</v>
      </c>
      <c r="F91" t="e">
        <f>IF(MOD($B91,10)=0,VLOOKUP($B91,'GDP Estimate'!$B$28:$F$37,COLUMN()-1,FALSE),(VLOOKUP(CEILING($B91,10),$B$6:$F$116,COLUMN()-1,FALSE)-VLOOKUP(FLOOR($B91,10),$B$6:$F$116,COLUMN()-1,FALSE))/10+F90)</f>
        <v>#N/A</v>
      </c>
    </row>
    <row r="92" spans="2:6">
      <c r="B92" s="8">
        <f t="shared" si="1"/>
        <v>2106</v>
      </c>
      <c r="C92" t="e">
        <f>IF(MOD($B92,10)=0,VLOOKUP($B92,'GDP Estimate'!$B$28:$F$37,COLUMN()-1,FALSE),(VLOOKUP(CEILING($B92,10),$B$6:$F$116,COLUMN()-1,FALSE)-VLOOKUP(FLOOR($B92,10),$B$6:$F$116,COLUMN()-1,FALSE))/10+C91)</f>
        <v>#N/A</v>
      </c>
      <c r="D92" t="e">
        <f>IF(MOD($B92,10)=0,VLOOKUP($B92,'GDP Estimate'!$B$28:$F$37,COLUMN()-1,FALSE),(VLOOKUP(CEILING($B92,10),$B$6:$F$116,COLUMN()-1,FALSE)-VLOOKUP(FLOOR($B92,10),$B$6:$F$116,COLUMN()-1,FALSE))/10+D91)</f>
        <v>#N/A</v>
      </c>
      <c r="E92" t="e">
        <f>IF(MOD($B92,10)=0,VLOOKUP($B92,'GDP Estimate'!$B$28:$F$37,COLUMN()-1,FALSE),(VLOOKUP(CEILING($B92,10),$B$6:$F$116,COLUMN()-1,FALSE)-VLOOKUP(FLOOR($B92,10),$B$6:$F$116,COLUMN()-1,FALSE))/10+E91)</f>
        <v>#N/A</v>
      </c>
      <c r="F92" t="e">
        <f>IF(MOD($B92,10)=0,VLOOKUP($B92,'GDP Estimate'!$B$28:$F$37,COLUMN()-1,FALSE),(VLOOKUP(CEILING($B92,10),$B$6:$F$116,COLUMN()-1,FALSE)-VLOOKUP(FLOOR($B92,10),$B$6:$F$116,COLUMN()-1,FALSE))/10+F91)</f>
        <v>#N/A</v>
      </c>
    </row>
    <row r="93" spans="2:6">
      <c r="B93" s="8">
        <f t="shared" si="1"/>
        <v>2107</v>
      </c>
      <c r="C93" t="e">
        <f>IF(MOD($B93,10)=0,VLOOKUP($B93,'GDP Estimate'!$B$28:$F$37,COLUMN()-1,FALSE),(VLOOKUP(CEILING($B93,10),$B$6:$F$116,COLUMN()-1,FALSE)-VLOOKUP(FLOOR($B93,10),$B$6:$F$116,COLUMN()-1,FALSE))/10+C92)</f>
        <v>#N/A</v>
      </c>
      <c r="D93" t="e">
        <f>IF(MOD($B93,10)=0,VLOOKUP($B93,'GDP Estimate'!$B$28:$F$37,COLUMN()-1,FALSE),(VLOOKUP(CEILING($B93,10),$B$6:$F$116,COLUMN()-1,FALSE)-VLOOKUP(FLOOR($B93,10),$B$6:$F$116,COLUMN()-1,FALSE))/10+D92)</f>
        <v>#N/A</v>
      </c>
      <c r="E93" t="e">
        <f>IF(MOD($B93,10)=0,VLOOKUP($B93,'GDP Estimate'!$B$28:$F$37,COLUMN()-1,FALSE),(VLOOKUP(CEILING($B93,10),$B$6:$F$116,COLUMN()-1,FALSE)-VLOOKUP(FLOOR($B93,10),$B$6:$F$116,COLUMN()-1,FALSE))/10+E92)</f>
        <v>#N/A</v>
      </c>
      <c r="F93" t="e">
        <f>IF(MOD($B93,10)=0,VLOOKUP($B93,'GDP Estimate'!$B$28:$F$37,COLUMN()-1,FALSE),(VLOOKUP(CEILING($B93,10),$B$6:$F$116,COLUMN()-1,FALSE)-VLOOKUP(FLOOR($B93,10),$B$6:$F$116,COLUMN()-1,FALSE))/10+F92)</f>
        <v>#N/A</v>
      </c>
    </row>
    <row r="94" spans="2:6">
      <c r="B94" s="8">
        <f t="shared" si="1"/>
        <v>2108</v>
      </c>
      <c r="C94" t="e">
        <f>IF(MOD($B94,10)=0,VLOOKUP($B94,'GDP Estimate'!$B$28:$F$37,COLUMN()-1,FALSE),(VLOOKUP(CEILING($B94,10),$B$6:$F$116,COLUMN()-1,FALSE)-VLOOKUP(FLOOR($B94,10),$B$6:$F$116,COLUMN()-1,FALSE))/10+C93)</f>
        <v>#N/A</v>
      </c>
      <c r="D94" t="e">
        <f>IF(MOD($B94,10)=0,VLOOKUP($B94,'GDP Estimate'!$B$28:$F$37,COLUMN()-1,FALSE),(VLOOKUP(CEILING($B94,10),$B$6:$F$116,COLUMN()-1,FALSE)-VLOOKUP(FLOOR($B94,10),$B$6:$F$116,COLUMN()-1,FALSE))/10+D93)</f>
        <v>#N/A</v>
      </c>
      <c r="E94" t="e">
        <f>IF(MOD($B94,10)=0,VLOOKUP($B94,'GDP Estimate'!$B$28:$F$37,COLUMN()-1,FALSE),(VLOOKUP(CEILING($B94,10),$B$6:$F$116,COLUMN()-1,FALSE)-VLOOKUP(FLOOR($B94,10),$B$6:$F$116,COLUMN()-1,FALSE))/10+E93)</f>
        <v>#N/A</v>
      </c>
      <c r="F94" t="e">
        <f>IF(MOD($B94,10)=0,VLOOKUP($B94,'GDP Estimate'!$B$28:$F$37,COLUMN()-1,FALSE),(VLOOKUP(CEILING($B94,10),$B$6:$F$116,COLUMN()-1,FALSE)-VLOOKUP(FLOOR($B94,10),$B$6:$F$116,COLUMN()-1,FALSE))/10+F93)</f>
        <v>#N/A</v>
      </c>
    </row>
    <row r="95" spans="2:6">
      <c r="B95" s="8">
        <f t="shared" si="1"/>
        <v>2109</v>
      </c>
      <c r="C95" t="e">
        <f>IF(MOD($B95,10)=0,VLOOKUP($B95,'GDP Estimate'!$B$28:$F$37,COLUMN()-1,FALSE),(VLOOKUP(CEILING($B95,10),$B$6:$F$116,COLUMN()-1,FALSE)-VLOOKUP(FLOOR($B95,10),$B$6:$F$116,COLUMN()-1,FALSE))/10+C94)</f>
        <v>#N/A</v>
      </c>
      <c r="D95" t="e">
        <f>IF(MOD($B95,10)=0,VLOOKUP($B95,'GDP Estimate'!$B$28:$F$37,COLUMN()-1,FALSE),(VLOOKUP(CEILING($B95,10),$B$6:$F$116,COLUMN()-1,FALSE)-VLOOKUP(FLOOR($B95,10),$B$6:$F$116,COLUMN()-1,FALSE))/10+D94)</f>
        <v>#N/A</v>
      </c>
      <c r="E95" t="e">
        <f>IF(MOD($B95,10)=0,VLOOKUP($B95,'GDP Estimate'!$B$28:$F$37,COLUMN()-1,FALSE),(VLOOKUP(CEILING($B95,10),$B$6:$F$116,COLUMN()-1,FALSE)-VLOOKUP(FLOOR($B95,10),$B$6:$F$116,COLUMN()-1,FALSE))/10+E94)</f>
        <v>#N/A</v>
      </c>
      <c r="F95" t="e">
        <f>IF(MOD($B95,10)=0,VLOOKUP($B95,'GDP Estimate'!$B$28:$F$37,COLUMN()-1,FALSE),(VLOOKUP(CEILING($B95,10),$B$6:$F$116,COLUMN()-1,FALSE)-VLOOKUP(FLOOR($B95,10),$B$6:$F$116,COLUMN()-1,FALSE))/10+F94)</f>
        <v>#N/A</v>
      </c>
    </row>
    <row r="96" spans="2:6">
      <c r="B96" s="8">
        <f t="shared" si="1"/>
        <v>2110</v>
      </c>
      <c r="C96" t="e">
        <f>IF(MOD($B96,10)=0,VLOOKUP($B96,'GDP Estimate'!$B$28:$F$37,COLUMN()-1,FALSE),(VLOOKUP(CEILING($B96,10),$B$6:$F$116,COLUMN()-1,FALSE)-VLOOKUP(FLOOR($B96,10),$B$6:$F$116,COLUMN()-1,FALSE))/10+C95)</f>
        <v>#N/A</v>
      </c>
      <c r="D96" t="e">
        <f>IF(MOD($B96,10)=0,VLOOKUP($B96,'GDP Estimate'!$B$28:$F$37,COLUMN()-1,FALSE),(VLOOKUP(CEILING($B96,10),$B$6:$F$116,COLUMN()-1,FALSE)-VLOOKUP(FLOOR($B96,10),$B$6:$F$116,COLUMN()-1,FALSE))/10+D95)</f>
        <v>#N/A</v>
      </c>
      <c r="E96" t="e">
        <f>IF(MOD($B96,10)=0,VLOOKUP($B96,'GDP Estimate'!$B$28:$F$37,COLUMN()-1,FALSE),(VLOOKUP(CEILING($B96,10),$B$6:$F$116,COLUMN()-1,FALSE)-VLOOKUP(FLOOR($B96,10),$B$6:$F$116,COLUMN()-1,FALSE))/10+E95)</f>
        <v>#N/A</v>
      </c>
      <c r="F96" t="e">
        <f>IF(MOD($B96,10)=0,VLOOKUP($B96,'GDP Estimate'!$B$28:$F$37,COLUMN()-1,FALSE),(VLOOKUP(CEILING($B96,10),$B$6:$F$116,COLUMN()-1,FALSE)-VLOOKUP(FLOOR($B96,10),$B$6:$F$116,COLUMN()-1,FALSE))/10+F95)</f>
        <v>#N/A</v>
      </c>
    </row>
    <row r="97" spans="2:6">
      <c r="B97" s="8">
        <f t="shared" si="1"/>
        <v>2111</v>
      </c>
      <c r="C97" t="e">
        <f>IF(MOD($B97,10)=0,VLOOKUP($B97,'GDP Estimate'!$B$28:$F$37,COLUMN()-1,FALSE),(VLOOKUP(CEILING($B97,10),$B$6:$F$116,COLUMN()-1,FALSE)-VLOOKUP(FLOOR($B97,10),$B$6:$F$116,COLUMN()-1,FALSE))/10+C96)</f>
        <v>#N/A</v>
      </c>
      <c r="D97" t="e">
        <f>IF(MOD($B97,10)=0,VLOOKUP($B97,'GDP Estimate'!$B$28:$F$37,COLUMN()-1,FALSE),(VLOOKUP(CEILING($B97,10),$B$6:$F$116,COLUMN()-1,FALSE)-VLOOKUP(FLOOR($B97,10),$B$6:$F$116,COLUMN()-1,FALSE))/10+D96)</f>
        <v>#N/A</v>
      </c>
      <c r="E97" t="e">
        <f>IF(MOD($B97,10)=0,VLOOKUP($B97,'GDP Estimate'!$B$28:$F$37,COLUMN()-1,FALSE),(VLOOKUP(CEILING($B97,10),$B$6:$F$116,COLUMN()-1,FALSE)-VLOOKUP(FLOOR($B97,10),$B$6:$F$116,COLUMN()-1,FALSE))/10+E96)</f>
        <v>#N/A</v>
      </c>
      <c r="F97" t="e">
        <f>IF(MOD($B97,10)=0,VLOOKUP($B97,'GDP Estimate'!$B$28:$F$37,COLUMN()-1,FALSE),(VLOOKUP(CEILING($B97,10),$B$6:$F$116,COLUMN()-1,FALSE)-VLOOKUP(FLOOR($B97,10),$B$6:$F$116,COLUMN()-1,FALSE))/10+F96)</f>
        <v>#N/A</v>
      </c>
    </row>
    <row r="98" spans="2:6">
      <c r="B98" s="8">
        <f t="shared" si="1"/>
        <v>2112</v>
      </c>
      <c r="C98" t="e">
        <f>IF(MOD($B98,10)=0,VLOOKUP($B98,'GDP Estimate'!$B$28:$F$37,COLUMN()-1,FALSE),(VLOOKUP(CEILING($B98,10),$B$6:$F$116,COLUMN()-1,FALSE)-VLOOKUP(FLOOR($B98,10),$B$6:$F$116,COLUMN()-1,FALSE))/10+C97)</f>
        <v>#N/A</v>
      </c>
      <c r="D98" t="e">
        <f>IF(MOD($B98,10)=0,VLOOKUP($B98,'GDP Estimate'!$B$28:$F$37,COLUMN()-1,FALSE),(VLOOKUP(CEILING($B98,10),$B$6:$F$116,COLUMN()-1,FALSE)-VLOOKUP(FLOOR($B98,10),$B$6:$F$116,COLUMN()-1,FALSE))/10+D97)</f>
        <v>#N/A</v>
      </c>
      <c r="E98" t="e">
        <f>IF(MOD($B98,10)=0,VLOOKUP($B98,'GDP Estimate'!$B$28:$F$37,COLUMN()-1,FALSE),(VLOOKUP(CEILING($B98,10),$B$6:$F$116,COLUMN()-1,FALSE)-VLOOKUP(FLOOR($B98,10),$B$6:$F$116,COLUMN()-1,FALSE))/10+E97)</f>
        <v>#N/A</v>
      </c>
      <c r="F98" t="e">
        <f>IF(MOD($B98,10)=0,VLOOKUP($B98,'GDP Estimate'!$B$28:$F$37,COLUMN()-1,FALSE),(VLOOKUP(CEILING($B98,10),$B$6:$F$116,COLUMN()-1,FALSE)-VLOOKUP(FLOOR($B98,10),$B$6:$F$116,COLUMN()-1,FALSE))/10+F97)</f>
        <v>#N/A</v>
      </c>
    </row>
    <row r="99" spans="2:6">
      <c r="B99" s="8">
        <f t="shared" si="1"/>
        <v>2113</v>
      </c>
      <c r="C99" t="e">
        <f>IF(MOD($B99,10)=0,VLOOKUP($B99,'GDP Estimate'!$B$28:$F$37,COLUMN()-1,FALSE),(VLOOKUP(CEILING($B99,10),$B$6:$F$116,COLUMN()-1,FALSE)-VLOOKUP(FLOOR($B99,10),$B$6:$F$116,COLUMN()-1,FALSE))/10+C98)</f>
        <v>#N/A</v>
      </c>
      <c r="D99" t="e">
        <f>IF(MOD($B99,10)=0,VLOOKUP($B99,'GDP Estimate'!$B$28:$F$37,COLUMN()-1,FALSE),(VLOOKUP(CEILING($B99,10),$B$6:$F$116,COLUMN()-1,FALSE)-VLOOKUP(FLOOR($B99,10),$B$6:$F$116,COLUMN()-1,FALSE))/10+D98)</f>
        <v>#N/A</v>
      </c>
      <c r="E99" t="e">
        <f>IF(MOD($B99,10)=0,VLOOKUP($B99,'GDP Estimate'!$B$28:$F$37,COLUMN()-1,FALSE),(VLOOKUP(CEILING($B99,10),$B$6:$F$116,COLUMN()-1,FALSE)-VLOOKUP(FLOOR($B99,10),$B$6:$F$116,COLUMN()-1,FALSE))/10+E98)</f>
        <v>#N/A</v>
      </c>
      <c r="F99" t="e">
        <f>IF(MOD($B99,10)=0,VLOOKUP($B99,'GDP Estimate'!$B$28:$F$37,COLUMN()-1,FALSE),(VLOOKUP(CEILING($B99,10),$B$6:$F$116,COLUMN()-1,FALSE)-VLOOKUP(FLOOR($B99,10),$B$6:$F$116,COLUMN()-1,FALSE))/10+F98)</f>
        <v>#N/A</v>
      </c>
    </row>
    <row r="100" spans="2:6">
      <c r="B100" s="8">
        <f t="shared" si="1"/>
        <v>2114</v>
      </c>
      <c r="C100" t="e">
        <f>IF(MOD($B100,10)=0,VLOOKUP($B100,'GDP Estimate'!$B$28:$F$37,COLUMN()-1,FALSE),(VLOOKUP(CEILING($B100,10),$B$6:$F$116,COLUMN()-1,FALSE)-VLOOKUP(FLOOR($B100,10),$B$6:$F$116,COLUMN()-1,FALSE))/10+C99)</f>
        <v>#N/A</v>
      </c>
      <c r="D100" t="e">
        <f>IF(MOD($B100,10)=0,VLOOKUP($B100,'GDP Estimate'!$B$28:$F$37,COLUMN()-1,FALSE),(VLOOKUP(CEILING($B100,10),$B$6:$F$116,COLUMN()-1,FALSE)-VLOOKUP(FLOOR($B100,10),$B$6:$F$116,COLUMN()-1,FALSE))/10+D99)</f>
        <v>#N/A</v>
      </c>
      <c r="E100" t="e">
        <f>IF(MOD($B100,10)=0,VLOOKUP($B100,'GDP Estimate'!$B$28:$F$37,COLUMN()-1,FALSE),(VLOOKUP(CEILING($B100,10),$B$6:$F$116,COLUMN()-1,FALSE)-VLOOKUP(FLOOR($B100,10),$B$6:$F$116,COLUMN()-1,FALSE))/10+E99)</f>
        <v>#N/A</v>
      </c>
      <c r="F100" t="e">
        <f>IF(MOD($B100,10)=0,VLOOKUP($B100,'GDP Estimate'!$B$28:$F$37,COLUMN()-1,FALSE),(VLOOKUP(CEILING($B100,10),$B$6:$F$116,COLUMN()-1,FALSE)-VLOOKUP(FLOOR($B100,10),$B$6:$F$116,COLUMN()-1,FALSE))/10+F99)</f>
        <v>#N/A</v>
      </c>
    </row>
    <row r="101" spans="2:6">
      <c r="B101" s="8">
        <f t="shared" si="1"/>
        <v>2115</v>
      </c>
      <c r="C101" t="e">
        <f>IF(MOD($B101,10)=0,VLOOKUP($B101,'GDP Estimate'!$B$28:$F$37,COLUMN()-1,FALSE),(VLOOKUP(CEILING($B101,10),$B$6:$F$116,COLUMN()-1,FALSE)-VLOOKUP(FLOOR($B101,10),$B$6:$F$116,COLUMN()-1,FALSE))/10+C100)</f>
        <v>#N/A</v>
      </c>
      <c r="D101" t="e">
        <f>IF(MOD($B101,10)=0,VLOOKUP($B101,'GDP Estimate'!$B$28:$F$37,COLUMN()-1,FALSE),(VLOOKUP(CEILING($B101,10),$B$6:$F$116,COLUMN()-1,FALSE)-VLOOKUP(FLOOR($B101,10),$B$6:$F$116,COLUMN()-1,FALSE))/10+D100)</f>
        <v>#N/A</v>
      </c>
      <c r="E101" t="e">
        <f>IF(MOD($B101,10)=0,VLOOKUP($B101,'GDP Estimate'!$B$28:$F$37,COLUMN()-1,FALSE),(VLOOKUP(CEILING($B101,10),$B$6:$F$116,COLUMN()-1,FALSE)-VLOOKUP(FLOOR($B101,10),$B$6:$F$116,COLUMN()-1,FALSE))/10+E100)</f>
        <v>#N/A</v>
      </c>
      <c r="F101" t="e">
        <f>IF(MOD($B101,10)=0,VLOOKUP($B101,'GDP Estimate'!$B$28:$F$37,COLUMN()-1,FALSE),(VLOOKUP(CEILING($B101,10),$B$6:$F$116,COLUMN()-1,FALSE)-VLOOKUP(FLOOR($B101,10),$B$6:$F$116,COLUMN()-1,FALSE))/10+F100)</f>
        <v>#N/A</v>
      </c>
    </row>
    <row r="102" spans="2:6">
      <c r="B102" s="8">
        <f t="shared" si="1"/>
        <v>2116</v>
      </c>
      <c r="C102" t="e">
        <f>IF(MOD($B102,10)=0,VLOOKUP($B102,'GDP Estimate'!$B$28:$F$37,COLUMN()-1,FALSE),(VLOOKUP(CEILING($B102,10),$B$6:$F$116,COLUMN()-1,FALSE)-VLOOKUP(FLOOR($B102,10),$B$6:$F$116,COLUMN()-1,FALSE))/10+C101)</f>
        <v>#N/A</v>
      </c>
      <c r="D102" t="e">
        <f>IF(MOD($B102,10)=0,VLOOKUP($B102,'GDP Estimate'!$B$28:$F$37,COLUMN()-1,FALSE),(VLOOKUP(CEILING($B102,10),$B$6:$F$116,COLUMN()-1,FALSE)-VLOOKUP(FLOOR($B102,10),$B$6:$F$116,COLUMN()-1,FALSE))/10+D101)</f>
        <v>#N/A</v>
      </c>
      <c r="E102" t="e">
        <f>IF(MOD($B102,10)=0,VLOOKUP($B102,'GDP Estimate'!$B$28:$F$37,COLUMN()-1,FALSE),(VLOOKUP(CEILING($B102,10),$B$6:$F$116,COLUMN()-1,FALSE)-VLOOKUP(FLOOR($B102,10),$B$6:$F$116,COLUMN()-1,FALSE))/10+E101)</f>
        <v>#N/A</v>
      </c>
      <c r="F102" t="e">
        <f>IF(MOD($B102,10)=0,VLOOKUP($B102,'GDP Estimate'!$B$28:$F$37,COLUMN()-1,FALSE),(VLOOKUP(CEILING($B102,10),$B$6:$F$116,COLUMN()-1,FALSE)-VLOOKUP(FLOOR($B102,10),$B$6:$F$116,COLUMN()-1,FALSE))/10+F101)</f>
        <v>#N/A</v>
      </c>
    </row>
    <row r="103" spans="2:6">
      <c r="B103" s="8">
        <f t="shared" si="1"/>
        <v>2117</v>
      </c>
      <c r="C103" t="e">
        <f>IF(MOD($B103,10)=0,VLOOKUP($B103,'GDP Estimate'!$B$28:$F$37,COLUMN()-1,FALSE),(VLOOKUP(CEILING($B103,10),$B$6:$F$116,COLUMN()-1,FALSE)-VLOOKUP(FLOOR($B103,10),$B$6:$F$116,COLUMN()-1,FALSE))/10+C102)</f>
        <v>#N/A</v>
      </c>
      <c r="D103" t="e">
        <f>IF(MOD($B103,10)=0,VLOOKUP($B103,'GDP Estimate'!$B$28:$F$37,COLUMN()-1,FALSE),(VLOOKUP(CEILING($B103,10),$B$6:$F$116,COLUMN()-1,FALSE)-VLOOKUP(FLOOR($B103,10),$B$6:$F$116,COLUMN()-1,FALSE))/10+D102)</f>
        <v>#N/A</v>
      </c>
      <c r="E103" t="e">
        <f>IF(MOD($B103,10)=0,VLOOKUP($B103,'GDP Estimate'!$B$28:$F$37,COLUMN()-1,FALSE),(VLOOKUP(CEILING($B103,10),$B$6:$F$116,COLUMN()-1,FALSE)-VLOOKUP(FLOOR($B103,10),$B$6:$F$116,COLUMN()-1,FALSE))/10+E102)</f>
        <v>#N/A</v>
      </c>
      <c r="F103" t="e">
        <f>IF(MOD($B103,10)=0,VLOOKUP($B103,'GDP Estimate'!$B$28:$F$37,COLUMN()-1,FALSE),(VLOOKUP(CEILING($B103,10),$B$6:$F$116,COLUMN()-1,FALSE)-VLOOKUP(FLOOR($B103,10),$B$6:$F$116,COLUMN()-1,FALSE))/10+F102)</f>
        <v>#N/A</v>
      </c>
    </row>
    <row r="104" spans="2:6">
      <c r="B104" s="8">
        <f t="shared" si="1"/>
        <v>2118</v>
      </c>
      <c r="C104" t="e">
        <f>IF(MOD($B104,10)=0,VLOOKUP($B104,'GDP Estimate'!$B$28:$F$37,COLUMN()-1,FALSE),(VLOOKUP(CEILING($B104,10),$B$6:$F$116,COLUMN()-1,FALSE)-VLOOKUP(FLOOR($B104,10),$B$6:$F$116,COLUMN()-1,FALSE))/10+C103)</f>
        <v>#N/A</v>
      </c>
      <c r="D104" t="e">
        <f>IF(MOD($B104,10)=0,VLOOKUP($B104,'GDP Estimate'!$B$28:$F$37,COLUMN()-1,FALSE),(VLOOKUP(CEILING($B104,10),$B$6:$F$116,COLUMN()-1,FALSE)-VLOOKUP(FLOOR($B104,10),$B$6:$F$116,COLUMN()-1,FALSE))/10+D103)</f>
        <v>#N/A</v>
      </c>
      <c r="E104" t="e">
        <f>IF(MOD($B104,10)=0,VLOOKUP($B104,'GDP Estimate'!$B$28:$F$37,COLUMN()-1,FALSE),(VLOOKUP(CEILING($B104,10),$B$6:$F$116,COLUMN()-1,FALSE)-VLOOKUP(FLOOR($B104,10),$B$6:$F$116,COLUMN()-1,FALSE))/10+E103)</f>
        <v>#N/A</v>
      </c>
      <c r="F104" t="e">
        <f>IF(MOD($B104,10)=0,VLOOKUP($B104,'GDP Estimate'!$B$28:$F$37,COLUMN()-1,FALSE),(VLOOKUP(CEILING($B104,10),$B$6:$F$116,COLUMN()-1,FALSE)-VLOOKUP(FLOOR($B104,10),$B$6:$F$116,COLUMN()-1,FALSE))/10+F103)</f>
        <v>#N/A</v>
      </c>
    </row>
    <row r="105" spans="2:6">
      <c r="B105" s="8">
        <f t="shared" si="1"/>
        <v>2119</v>
      </c>
      <c r="C105" t="e">
        <f>IF(MOD($B105,10)=0,VLOOKUP($B105,'GDP Estimate'!$B$28:$F$37,COLUMN()-1,FALSE),(VLOOKUP(CEILING($B105,10),$B$6:$F$116,COLUMN()-1,FALSE)-VLOOKUP(FLOOR($B105,10),$B$6:$F$116,COLUMN()-1,FALSE))/10+C104)</f>
        <v>#N/A</v>
      </c>
      <c r="D105" t="e">
        <f>IF(MOD($B105,10)=0,VLOOKUP($B105,'GDP Estimate'!$B$28:$F$37,COLUMN()-1,FALSE),(VLOOKUP(CEILING($B105,10),$B$6:$F$116,COLUMN()-1,FALSE)-VLOOKUP(FLOOR($B105,10),$B$6:$F$116,COLUMN()-1,FALSE))/10+D104)</f>
        <v>#N/A</v>
      </c>
      <c r="E105" t="e">
        <f>IF(MOD($B105,10)=0,VLOOKUP($B105,'GDP Estimate'!$B$28:$F$37,COLUMN()-1,FALSE),(VLOOKUP(CEILING($B105,10),$B$6:$F$116,COLUMN()-1,FALSE)-VLOOKUP(FLOOR($B105,10),$B$6:$F$116,COLUMN()-1,FALSE))/10+E104)</f>
        <v>#N/A</v>
      </c>
      <c r="F105" t="e">
        <f>IF(MOD($B105,10)=0,VLOOKUP($B105,'GDP Estimate'!$B$28:$F$37,COLUMN()-1,FALSE),(VLOOKUP(CEILING($B105,10),$B$6:$F$116,COLUMN()-1,FALSE)-VLOOKUP(FLOOR($B105,10),$B$6:$F$116,COLUMN()-1,FALSE))/10+F104)</f>
        <v>#N/A</v>
      </c>
    </row>
    <row r="106" spans="2:6">
      <c r="B106" s="8">
        <f t="shared" si="1"/>
        <v>2120</v>
      </c>
      <c r="C106" t="e">
        <f>IF(MOD($B106,10)=0,VLOOKUP($B106,'GDP Estimate'!$B$28:$F$37,COLUMN()-1,FALSE),(VLOOKUP(CEILING($B106,10),$B$6:$F$116,COLUMN()-1,FALSE)-VLOOKUP(FLOOR($B106,10),$B$6:$F$116,COLUMN()-1,FALSE))/10+C105)</f>
        <v>#N/A</v>
      </c>
      <c r="D106" t="e">
        <f>IF(MOD($B106,10)=0,VLOOKUP($B106,'GDP Estimate'!$B$28:$F$37,COLUMN()-1,FALSE),(VLOOKUP(CEILING($B106,10),$B$6:$F$116,COLUMN()-1,FALSE)-VLOOKUP(FLOOR($B106,10),$B$6:$F$116,COLUMN()-1,FALSE))/10+D105)</f>
        <v>#N/A</v>
      </c>
      <c r="E106" t="e">
        <f>IF(MOD($B106,10)=0,VLOOKUP($B106,'GDP Estimate'!$B$28:$F$37,COLUMN()-1,FALSE),(VLOOKUP(CEILING($B106,10),$B$6:$F$116,COLUMN()-1,FALSE)-VLOOKUP(FLOOR($B106,10),$B$6:$F$116,COLUMN()-1,FALSE))/10+E105)</f>
        <v>#N/A</v>
      </c>
      <c r="F106" t="e">
        <f>IF(MOD($B106,10)=0,VLOOKUP($B106,'GDP Estimate'!$B$28:$F$37,COLUMN()-1,FALSE),(VLOOKUP(CEILING($B106,10),$B$6:$F$116,COLUMN()-1,FALSE)-VLOOKUP(FLOOR($B106,10),$B$6:$F$116,COLUMN()-1,FALSE))/10+F105)</f>
        <v>#N/A</v>
      </c>
    </row>
    <row r="107" spans="2:6">
      <c r="B107" s="8">
        <f t="shared" si="1"/>
        <v>2121</v>
      </c>
      <c r="C107" t="e">
        <f>IF(MOD($B107,10)=0,VLOOKUP($B107,'GDP Estimate'!$B$28:$F$37,COLUMN()-1,FALSE),(VLOOKUP(CEILING($B107,10),$B$6:$F$116,COLUMN()-1,FALSE)-VLOOKUP(FLOOR($B107,10),$B$6:$F$116,COLUMN()-1,FALSE))/10+C106)</f>
        <v>#N/A</v>
      </c>
      <c r="D107" t="e">
        <f>IF(MOD($B107,10)=0,VLOOKUP($B107,'GDP Estimate'!$B$28:$F$37,COLUMN()-1,FALSE),(VLOOKUP(CEILING($B107,10),$B$6:$F$116,COLUMN()-1,FALSE)-VLOOKUP(FLOOR($B107,10),$B$6:$F$116,COLUMN()-1,FALSE))/10+D106)</f>
        <v>#N/A</v>
      </c>
      <c r="E107" t="e">
        <f>IF(MOD($B107,10)=0,VLOOKUP($B107,'GDP Estimate'!$B$28:$F$37,COLUMN()-1,FALSE),(VLOOKUP(CEILING($B107,10),$B$6:$F$116,COLUMN()-1,FALSE)-VLOOKUP(FLOOR($B107,10),$B$6:$F$116,COLUMN()-1,FALSE))/10+E106)</f>
        <v>#N/A</v>
      </c>
      <c r="F107" t="e">
        <f>IF(MOD($B107,10)=0,VLOOKUP($B107,'GDP Estimate'!$B$28:$F$37,COLUMN()-1,FALSE),(VLOOKUP(CEILING($B107,10),$B$6:$F$116,COLUMN()-1,FALSE)-VLOOKUP(FLOOR($B107,10),$B$6:$F$116,COLUMN()-1,FALSE))/10+F106)</f>
        <v>#N/A</v>
      </c>
    </row>
    <row r="108" spans="2:6">
      <c r="B108" s="8">
        <f t="shared" si="1"/>
        <v>2122</v>
      </c>
      <c r="C108" t="e">
        <f>IF(MOD($B108,10)=0,VLOOKUP($B108,'GDP Estimate'!$B$28:$F$37,COLUMN()-1,FALSE),(VLOOKUP(CEILING($B108,10),$B$6:$F$116,COLUMN()-1,FALSE)-VLOOKUP(FLOOR($B108,10),$B$6:$F$116,COLUMN()-1,FALSE))/10+C107)</f>
        <v>#N/A</v>
      </c>
      <c r="D108" t="e">
        <f>IF(MOD($B108,10)=0,VLOOKUP($B108,'GDP Estimate'!$B$28:$F$37,COLUMN()-1,FALSE),(VLOOKUP(CEILING($B108,10),$B$6:$F$116,COLUMN()-1,FALSE)-VLOOKUP(FLOOR($B108,10),$B$6:$F$116,COLUMN()-1,FALSE))/10+D107)</f>
        <v>#N/A</v>
      </c>
      <c r="E108" t="e">
        <f>IF(MOD($B108,10)=0,VLOOKUP($B108,'GDP Estimate'!$B$28:$F$37,COLUMN()-1,FALSE),(VLOOKUP(CEILING($B108,10),$B$6:$F$116,COLUMN()-1,FALSE)-VLOOKUP(FLOOR($B108,10),$B$6:$F$116,COLUMN()-1,FALSE))/10+E107)</f>
        <v>#N/A</v>
      </c>
      <c r="F108" t="e">
        <f>IF(MOD($B108,10)=0,VLOOKUP($B108,'GDP Estimate'!$B$28:$F$37,COLUMN()-1,FALSE),(VLOOKUP(CEILING($B108,10),$B$6:$F$116,COLUMN()-1,FALSE)-VLOOKUP(FLOOR($B108,10),$B$6:$F$116,COLUMN()-1,FALSE))/10+F107)</f>
        <v>#N/A</v>
      </c>
    </row>
    <row r="109" spans="2:6">
      <c r="B109" s="8">
        <f t="shared" si="1"/>
        <v>2123</v>
      </c>
      <c r="C109" t="e">
        <f>IF(MOD($B109,10)=0,VLOOKUP($B109,'GDP Estimate'!$B$28:$F$37,COLUMN()-1,FALSE),(VLOOKUP(CEILING($B109,10),$B$6:$F$116,COLUMN()-1,FALSE)-VLOOKUP(FLOOR($B109,10),$B$6:$F$116,COLUMN()-1,FALSE))/10+C108)</f>
        <v>#N/A</v>
      </c>
      <c r="D109" t="e">
        <f>IF(MOD($B109,10)=0,VLOOKUP($B109,'GDP Estimate'!$B$28:$F$37,COLUMN()-1,FALSE),(VLOOKUP(CEILING($B109,10),$B$6:$F$116,COLUMN()-1,FALSE)-VLOOKUP(FLOOR($B109,10),$B$6:$F$116,COLUMN()-1,FALSE))/10+D108)</f>
        <v>#N/A</v>
      </c>
      <c r="E109" t="e">
        <f>IF(MOD($B109,10)=0,VLOOKUP($B109,'GDP Estimate'!$B$28:$F$37,COLUMN()-1,FALSE),(VLOOKUP(CEILING($B109,10),$B$6:$F$116,COLUMN()-1,FALSE)-VLOOKUP(FLOOR($B109,10),$B$6:$F$116,COLUMN()-1,FALSE))/10+E108)</f>
        <v>#N/A</v>
      </c>
      <c r="F109" t="e">
        <f>IF(MOD($B109,10)=0,VLOOKUP($B109,'GDP Estimate'!$B$28:$F$37,COLUMN()-1,FALSE),(VLOOKUP(CEILING($B109,10),$B$6:$F$116,COLUMN()-1,FALSE)-VLOOKUP(FLOOR($B109,10),$B$6:$F$116,COLUMN()-1,FALSE))/10+F108)</f>
        <v>#N/A</v>
      </c>
    </row>
    <row r="110" spans="2:6">
      <c r="B110" s="8">
        <f t="shared" si="1"/>
        <v>2124</v>
      </c>
      <c r="C110" t="e">
        <f>IF(MOD($B110,10)=0,VLOOKUP($B110,'GDP Estimate'!$B$28:$F$37,COLUMN()-1,FALSE),(VLOOKUP(CEILING($B110,10),$B$6:$F$116,COLUMN()-1,FALSE)-VLOOKUP(FLOOR($B110,10),$B$6:$F$116,COLUMN()-1,FALSE))/10+C109)</f>
        <v>#N/A</v>
      </c>
      <c r="D110" t="e">
        <f>IF(MOD($B110,10)=0,VLOOKUP($B110,'GDP Estimate'!$B$28:$F$37,COLUMN()-1,FALSE),(VLOOKUP(CEILING($B110,10),$B$6:$F$116,COLUMN()-1,FALSE)-VLOOKUP(FLOOR($B110,10),$B$6:$F$116,COLUMN()-1,FALSE))/10+D109)</f>
        <v>#N/A</v>
      </c>
      <c r="E110" t="e">
        <f>IF(MOD($B110,10)=0,VLOOKUP($B110,'GDP Estimate'!$B$28:$F$37,COLUMN()-1,FALSE),(VLOOKUP(CEILING($B110,10),$B$6:$F$116,COLUMN()-1,FALSE)-VLOOKUP(FLOOR($B110,10),$B$6:$F$116,COLUMN()-1,FALSE))/10+E109)</f>
        <v>#N/A</v>
      </c>
      <c r="F110" t="e">
        <f>IF(MOD($B110,10)=0,VLOOKUP($B110,'GDP Estimate'!$B$28:$F$37,COLUMN()-1,FALSE),(VLOOKUP(CEILING($B110,10),$B$6:$F$116,COLUMN()-1,FALSE)-VLOOKUP(FLOOR($B110,10),$B$6:$F$116,COLUMN()-1,FALSE))/10+F109)</f>
        <v>#N/A</v>
      </c>
    </row>
    <row r="111" spans="2:6">
      <c r="B111" s="8">
        <f t="shared" si="1"/>
        <v>2125</v>
      </c>
      <c r="C111" t="e">
        <f>IF(MOD($B111,10)=0,VLOOKUP($B111,'GDP Estimate'!$B$28:$F$37,COLUMN()-1,FALSE),(VLOOKUP(CEILING($B111,10),$B$6:$F$116,COLUMN()-1,FALSE)-VLOOKUP(FLOOR($B111,10),$B$6:$F$116,COLUMN()-1,FALSE))/10+C110)</f>
        <v>#N/A</v>
      </c>
      <c r="D111" t="e">
        <f>IF(MOD($B111,10)=0,VLOOKUP($B111,'GDP Estimate'!$B$28:$F$37,COLUMN()-1,FALSE),(VLOOKUP(CEILING($B111,10),$B$6:$F$116,COLUMN()-1,FALSE)-VLOOKUP(FLOOR($B111,10),$B$6:$F$116,COLUMN()-1,FALSE))/10+D110)</f>
        <v>#N/A</v>
      </c>
      <c r="E111" t="e">
        <f>IF(MOD($B111,10)=0,VLOOKUP($B111,'GDP Estimate'!$B$28:$F$37,COLUMN()-1,FALSE),(VLOOKUP(CEILING($B111,10),$B$6:$F$116,COLUMN()-1,FALSE)-VLOOKUP(FLOOR($B111,10),$B$6:$F$116,COLUMN()-1,FALSE))/10+E110)</f>
        <v>#N/A</v>
      </c>
      <c r="F111" t="e">
        <f>IF(MOD($B111,10)=0,VLOOKUP($B111,'GDP Estimate'!$B$28:$F$37,COLUMN()-1,FALSE),(VLOOKUP(CEILING($B111,10),$B$6:$F$116,COLUMN()-1,FALSE)-VLOOKUP(FLOOR($B111,10),$B$6:$F$116,COLUMN()-1,FALSE))/10+F110)</f>
        <v>#N/A</v>
      </c>
    </row>
    <row r="112" spans="2:6">
      <c r="B112" s="8">
        <f t="shared" si="1"/>
        <v>2126</v>
      </c>
      <c r="C112" t="e">
        <f>IF(MOD($B112,10)=0,VLOOKUP($B112,'GDP Estimate'!$B$28:$F$37,COLUMN()-1,FALSE),(VLOOKUP(CEILING($B112,10),$B$6:$F$116,COLUMN()-1,FALSE)-VLOOKUP(FLOOR($B112,10),$B$6:$F$116,COLUMN()-1,FALSE))/10+C111)</f>
        <v>#N/A</v>
      </c>
      <c r="D112" t="e">
        <f>IF(MOD($B112,10)=0,VLOOKUP($B112,'GDP Estimate'!$B$28:$F$37,COLUMN()-1,FALSE),(VLOOKUP(CEILING($B112,10),$B$6:$F$116,COLUMN()-1,FALSE)-VLOOKUP(FLOOR($B112,10),$B$6:$F$116,COLUMN()-1,FALSE))/10+D111)</f>
        <v>#N/A</v>
      </c>
      <c r="E112" t="e">
        <f>IF(MOD($B112,10)=0,VLOOKUP($B112,'GDP Estimate'!$B$28:$F$37,COLUMN()-1,FALSE),(VLOOKUP(CEILING($B112,10),$B$6:$F$116,COLUMN()-1,FALSE)-VLOOKUP(FLOOR($B112,10),$B$6:$F$116,COLUMN()-1,FALSE))/10+E111)</f>
        <v>#N/A</v>
      </c>
      <c r="F112" t="e">
        <f>IF(MOD($B112,10)=0,VLOOKUP($B112,'GDP Estimate'!$B$28:$F$37,COLUMN()-1,FALSE),(VLOOKUP(CEILING($B112,10),$B$6:$F$116,COLUMN()-1,FALSE)-VLOOKUP(FLOOR($B112,10),$B$6:$F$116,COLUMN()-1,FALSE))/10+F111)</f>
        <v>#N/A</v>
      </c>
    </row>
    <row r="113" spans="2:6">
      <c r="B113" s="8">
        <f t="shared" si="1"/>
        <v>2127</v>
      </c>
      <c r="C113" t="e">
        <f>IF(MOD($B113,10)=0,VLOOKUP($B113,'GDP Estimate'!$B$28:$F$37,COLUMN()-1,FALSE),(VLOOKUP(CEILING($B113,10),$B$6:$F$116,COLUMN()-1,FALSE)-VLOOKUP(FLOOR($B113,10),$B$6:$F$116,COLUMN()-1,FALSE))/10+C112)</f>
        <v>#N/A</v>
      </c>
      <c r="D113" t="e">
        <f>IF(MOD($B113,10)=0,VLOOKUP($B113,'GDP Estimate'!$B$28:$F$37,COLUMN()-1,FALSE),(VLOOKUP(CEILING($B113,10),$B$6:$F$116,COLUMN()-1,FALSE)-VLOOKUP(FLOOR($B113,10),$B$6:$F$116,COLUMN()-1,FALSE))/10+D112)</f>
        <v>#N/A</v>
      </c>
      <c r="E113" t="e">
        <f>IF(MOD($B113,10)=0,VLOOKUP($B113,'GDP Estimate'!$B$28:$F$37,COLUMN()-1,FALSE),(VLOOKUP(CEILING($B113,10),$B$6:$F$116,COLUMN()-1,FALSE)-VLOOKUP(FLOOR($B113,10),$B$6:$F$116,COLUMN()-1,FALSE))/10+E112)</f>
        <v>#N/A</v>
      </c>
      <c r="F113" t="e">
        <f>IF(MOD($B113,10)=0,VLOOKUP($B113,'GDP Estimate'!$B$28:$F$37,COLUMN()-1,FALSE),(VLOOKUP(CEILING($B113,10),$B$6:$F$116,COLUMN()-1,FALSE)-VLOOKUP(FLOOR($B113,10),$B$6:$F$116,COLUMN()-1,FALSE))/10+F112)</f>
        <v>#N/A</v>
      </c>
    </row>
    <row r="114" spans="2:6">
      <c r="B114" s="8">
        <f t="shared" si="1"/>
        <v>2128</v>
      </c>
      <c r="C114" t="e">
        <f>IF(MOD($B114,10)=0,VLOOKUP($B114,'GDP Estimate'!$B$28:$F$37,COLUMN()-1,FALSE),(VLOOKUP(CEILING($B114,10),$B$6:$F$116,COLUMN()-1,FALSE)-VLOOKUP(FLOOR($B114,10),$B$6:$F$116,COLUMN()-1,FALSE))/10+C113)</f>
        <v>#N/A</v>
      </c>
      <c r="D114" t="e">
        <f>IF(MOD($B114,10)=0,VLOOKUP($B114,'GDP Estimate'!$B$28:$F$37,COLUMN()-1,FALSE),(VLOOKUP(CEILING($B114,10),$B$6:$F$116,COLUMN()-1,FALSE)-VLOOKUP(FLOOR($B114,10),$B$6:$F$116,COLUMN()-1,FALSE))/10+D113)</f>
        <v>#N/A</v>
      </c>
      <c r="E114" t="e">
        <f>IF(MOD($B114,10)=0,VLOOKUP($B114,'GDP Estimate'!$B$28:$F$37,COLUMN()-1,FALSE),(VLOOKUP(CEILING($B114,10),$B$6:$F$116,COLUMN()-1,FALSE)-VLOOKUP(FLOOR($B114,10),$B$6:$F$116,COLUMN()-1,FALSE))/10+E113)</f>
        <v>#N/A</v>
      </c>
      <c r="F114" t="e">
        <f>IF(MOD($B114,10)=0,VLOOKUP($B114,'GDP Estimate'!$B$28:$F$37,COLUMN()-1,FALSE),(VLOOKUP(CEILING($B114,10),$B$6:$F$116,COLUMN()-1,FALSE)-VLOOKUP(FLOOR($B114,10),$B$6:$F$116,COLUMN()-1,FALSE))/10+F113)</f>
        <v>#N/A</v>
      </c>
    </row>
    <row r="115" spans="2:6">
      <c r="B115" s="8">
        <f t="shared" si="1"/>
        <v>2129</v>
      </c>
      <c r="C115" t="e">
        <f>IF(MOD($B115,10)=0,VLOOKUP($B115,'GDP Estimate'!$B$28:$F$37,COLUMN()-1,FALSE),(VLOOKUP(CEILING($B115,10),$B$6:$F$116,COLUMN()-1,FALSE)-VLOOKUP(FLOOR($B115,10),$B$6:$F$116,COLUMN()-1,FALSE))/10+C114)</f>
        <v>#N/A</v>
      </c>
      <c r="D115" t="e">
        <f>IF(MOD($B115,10)=0,VLOOKUP($B115,'GDP Estimate'!$B$28:$F$37,COLUMN()-1,FALSE),(VLOOKUP(CEILING($B115,10),$B$6:$F$116,COLUMN()-1,FALSE)-VLOOKUP(FLOOR($B115,10),$B$6:$F$116,COLUMN()-1,FALSE))/10+D114)</f>
        <v>#N/A</v>
      </c>
      <c r="E115" t="e">
        <f>IF(MOD($B115,10)=0,VLOOKUP($B115,'GDP Estimate'!$B$28:$F$37,COLUMN()-1,FALSE),(VLOOKUP(CEILING($B115,10),$B$6:$F$116,COLUMN()-1,FALSE)-VLOOKUP(FLOOR($B115,10),$B$6:$F$116,COLUMN()-1,FALSE))/10+E114)</f>
        <v>#N/A</v>
      </c>
      <c r="F115" t="e">
        <f>IF(MOD($B115,10)=0,VLOOKUP($B115,'GDP Estimate'!$B$28:$F$37,COLUMN()-1,FALSE),(VLOOKUP(CEILING($B115,10),$B$6:$F$116,COLUMN()-1,FALSE)-VLOOKUP(FLOOR($B115,10),$B$6:$F$116,COLUMN()-1,FALSE))/10+F114)</f>
        <v>#N/A</v>
      </c>
    </row>
    <row r="116" spans="2:6">
      <c r="B116" s="8">
        <f t="shared" si="1"/>
        <v>2130</v>
      </c>
      <c r="C116" t="e">
        <f>IF(MOD($B116,10)=0,VLOOKUP($B116,'GDP Estimate'!$B$28:$F$37,COLUMN()-1,FALSE),(VLOOKUP(CEILING($B116,10),$B$6:$F$116,COLUMN()-1,FALSE)-VLOOKUP(FLOOR($B116,10),$B$6:$F$116,COLUMN()-1,FALSE))/10+C115)</f>
        <v>#N/A</v>
      </c>
      <c r="D116" t="e">
        <f>IF(MOD($B116,10)=0,VLOOKUP($B116,'GDP Estimate'!$B$28:$F$37,COLUMN()-1,FALSE),(VLOOKUP(CEILING($B116,10),$B$6:$F$116,COLUMN()-1,FALSE)-VLOOKUP(FLOOR($B116,10),$B$6:$F$116,COLUMN()-1,FALSE))/10+D115)</f>
        <v>#N/A</v>
      </c>
      <c r="E116" t="e">
        <f>IF(MOD($B116,10)=0,VLOOKUP($B116,'GDP Estimate'!$B$28:$F$37,COLUMN()-1,FALSE),(VLOOKUP(CEILING($B116,10),$B$6:$F$116,COLUMN()-1,FALSE)-VLOOKUP(FLOOR($B116,10),$B$6:$F$116,COLUMN()-1,FALSE))/10+E115)</f>
        <v>#N/A</v>
      </c>
      <c r="F116" t="e">
        <f>IF(MOD($B116,10)=0,VLOOKUP($B116,'GDP Estimate'!$B$28:$F$37,COLUMN()-1,FALSE),(VLOOKUP(CEILING($B116,10),$B$6:$F$116,COLUMN()-1,FALSE)-VLOOKUP(FLOOR($B116,10),$B$6:$F$116,COLUMN()-1,FALSE))/10+F115)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50EB-5C01-445B-8425-E14C7F894CBC}">
  <dimension ref="B2:J79"/>
  <sheetViews>
    <sheetView tabSelected="1" topLeftCell="A24" zoomScale="80" zoomScaleNormal="80" workbookViewId="0">
      <selection activeCell="B44" sqref="B44"/>
    </sheetView>
  </sheetViews>
  <sheetFormatPr defaultRowHeight="14.45"/>
  <cols>
    <col min="2" max="2" width="48.5703125" bestFit="1" customWidth="1"/>
    <col min="3" max="3" width="17.5703125" customWidth="1"/>
    <col min="4" max="7" width="13.7109375" bestFit="1" customWidth="1"/>
    <col min="8" max="8" width="12.5703125" bestFit="1" customWidth="1"/>
    <col min="10" max="10" width="52.28515625" bestFit="1" customWidth="1"/>
  </cols>
  <sheetData>
    <row r="2" spans="2:10">
      <c r="B2" s="20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3" t="s">
        <v>33</v>
      </c>
      <c r="J2" s="18" t="s">
        <v>7</v>
      </c>
    </row>
    <row r="3" spans="2:10">
      <c r="B3" s="21" t="s">
        <v>34</v>
      </c>
      <c r="C3" s="26">
        <v>4.2999999999999997E-2</v>
      </c>
      <c r="D3" s="26">
        <v>6.3299999999999995E-2</v>
      </c>
      <c r="E3" s="26">
        <v>3.56E-2</v>
      </c>
      <c r="F3" s="26">
        <v>0.18820000000000001</v>
      </c>
      <c r="G3" s="26">
        <v>9.9599999999999994E-2</v>
      </c>
      <c r="H3" s="27">
        <v>7.5899999999999995E-2</v>
      </c>
    </row>
    <row r="4" spans="2:10">
      <c r="B4" s="21" t="s">
        <v>35</v>
      </c>
      <c r="C4" s="26">
        <v>4.5900000000000003E-2</v>
      </c>
      <c r="D4" s="26">
        <v>5.3699999999999998E-2</v>
      </c>
      <c r="E4" s="26">
        <v>6.2300000000000001E-2</v>
      </c>
      <c r="F4" s="26">
        <v>0.1888</v>
      </c>
      <c r="G4" s="26">
        <v>0.13969999999999999</v>
      </c>
      <c r="H4" s="27">
        <v>0.15790000000000001</v>
      </c>
    </row>
    <row r="5" spans="2:10">
      <c r="B5" s="21" t="s">
        <v>36</v>
      </c>
      <c r="C5" s="26">
        <v>6.9500000000000006E-2</v>
      </c>
      <c r="D5" s="26">
        <v>6.93E-2</v>
      </c>
      <c r="E5" s="26">
        <v>0.1123</v>
      </c>
      <c r="F5" s="26">
        <v>0.1578</v>
      </c>
      <c r="G5" s="26">
        <v>0.18909999999999999</v>
      </c>
      <c r="H5" s="27">
        <v>0.1336</v>
      </c>
    </row>
    <row r="6" spans="2:10">
      <c r="B6" s="21" t="s">
        <v>37</v>
      </c>
      <c r="C6" s="26">
        <v>0.16039999999999999</v>
      </c>
      <c r="D6" s="26">
        <v>0.15310000000000001</v>
      </c>
      <c r="E6" s="26">
        <v>0.21609999999999999</v>
      </c>
      <c r="F6" s="26">
        <v>0.1726</v>
      </c>
      <c r="G6" s="26">
        <v>0.1867</v>
      </c>
      <c r="H6" s="27">
        <v>0.1605</v>
      </c>
    </row>
    <row r="7" spans="2:10">
      <c r="B7" s="21" t="s">
        <v>38</v>
      </c>
      <c r="C7" s="26">
        <v>0.10780000000000001</v>
      </c>
      <c r="D7" s="26">
        <v>0.112</v>
      </c>
      <c r="E7" s="26">
        <v>0.1053</v>
      </c>
      <c r="F7" s="26">
        <v>8.7599999999999997E-2</v>
      </c>
      <c r="G7" s="26">
        <v>0.1192</v>
      </c>
      <c r="H7" s="27">
        <v>0.10249999999999999</v>
      </c>
    </row>
    <row r="8" spans="2:10">
      <c r="B8" s="21" t="s">
        <v>39</v>
      </c>
      <c r="C8" s="26">
        <v>8.1799999999999998E-2</v>
      </c>
      <c r="D8" s="26">
        <v>9.4700000000000006E-2</v>
      </c>
      <c r="E8" s="26">
        <v>7.6100000000000001E-2</v>
      </c>
      <c r="F8" s="26">
        <v>3.3700000000000001E-2</v>
      </c>
      <c r="G8" s="26">
        <v>6.7900000000000002E-2</v>
      </c>
      <c r="H8" s="27">
        <v>5.8200000000000002E-2</v>
      </c>
    </row>
    <row r="9" spans="2:10">
      <c r="B9" s="21" t="s">
        <v>40</v>
      </c>
      <c r="C9" s="26">
        <v>0.22919999999999999</v>
      </c>
      <c r="D9" s="26">
        <v>0.24440000000000001</v>
      </c>
      <c r="E9" s="26">
        <v>0.18940000000000001</v>
      </c>
      <c r="F9" s="26">
        <v>0.1013</v>
      </c>
      <c r="G9" s="26">
        <v>0.126</v>
      </c>
      <c r="H9" s="27">
        <v>0.17019999999999999</v>
      </c>
    </row>
    <row r="10" spans="2:10">
      <c r="B10" s="21" t="s">
        <v>41</v>
      </c>
      <c r="C10" s="26">
        <v>0.11509999999999999</v>
      </c>
      <c r="D10" s="26">
        <v>0.11260000000000001</v>
      </c>
      <c r="E10" s="26">
        <v>0.1008</v>
      </c>
      <c r="F10" s="26">
        <v>2.9100000000000001E-2</v>
      </c>
      <c r="G10" s="26">
        <v>4.19E-2</v>
      </c>
      <c r="H10" s="27">
        <v>8.0100000000000005E-2</v>
      </c>
    </row>
    <row r="11" spans="2:10">
      <c r="B11" s="21" t="s">
        <v>42</v>
      </c>
      <c r="C11" s="26">
        <v>5.28E-2</v>
      </c>
      <c r="D11" s="26">
        <v>4.8599999999999997E-2</v>
      </c>
      <c r="E11" s="26">
        <v>4.3400000000000001E-2</v>
      </c>
      <c r="F11" s="26">
        <v>1.83E-2</v>
      </c>
      <c r="G11" s="26">
        <v>1.3899999999999999E-2</v>
      </c>
      <c r="H11" s="27">
        <v>3.0499999999999999E-2</v>
      </c>
    </row>
    <row r="12" spans="2:10">
      <c r="B12" s="21" t="s">
        <v>43</v>
      </c>
      <c r="C12" s="26">
        <v>5.7299999999999997E-2</v>
      </c>
      <c r="D12" s="26">
        <v>3.1E-2</v>
      </c>
      <c r="E12" s="26">
        <v>4.2599999999999999E-2</v>
      </c>
      <c r="F12" s="26">
        <v>1.0800000000000001E-2</v>
      </c>
      <c r="G12" s="26">
        <v>8.9999999999999993E-3</v>
      </c>
      <c r="H12" s="27">
        <v>1.5800000000000002E-2</v>
      </c>
    </row>
    <row r="13" spans="2:10">
      <c r="B13" s="21" t="s">
        <v>44</v>
      </c>
      <c r="C13" s="26">
        <v>1.9900000000000001E-2</v>
      </c>
      <c r="D13" s="26">
        <v>8.0000000000000002E-3</v>
      </c>
      <c r="E13" s="26">
        <v>8.6999999999999994E-3</v>
      </c>
      <c r="F13" s="26">
        <v>2.5999999999999999E-3</v>
      </c>
      <c r="G13" s="26">
        <v>1.8E-3</v>
      </c>
      <c r="H13" s="27">
        <v>1.0800000000000001E-2</v>
      </c>
    </row>
    <row r="14" spans="2:10">
      <c r="B14" s="21" t="s">
        <v>45</v>
      </c>
      <c r="C14" s="26">
        <v>1.1299999999999999E-2</v>
      </c>
      <c r="D14" s="26">
        <v>5.5999999999999999E-3</v>
      </c>
      <c r="E14" s="26">
        <v>3.5999999999999999E-3</v>
      </c>
      <c r="F14" s="26">
        <v>6.0000000000000001E-3</v>
      </c>
      <c r="G14" s="26">
        <v>2.9999999999999997E-4</v>
      </c>
      <c r="H14" s="27">
        <v>0</v>
      </c>
    </row>
    <row r="15" spans="2:10">
      <c r="B15" s="23" t="s">
        <v>46</v>
      </c>
      <c r="C15" s="28">
        <v>6.0000000000000001E-3</v>
      </c>
      <c r="D15" s="28">
        <v>3.7000000000000002E-3</v>
      </c>
      <c r="E15" s="28">
        <v>3.8E-3</v>
      </c>
      <c r="F15" s="28">
        <v>3.2000000000000002E-3</v>
      </c>
      <c r="G15" s="28">
        <v>4.8999999999999998E-3</v>
      </c>
      <c r="H15" s="29">
        <v>4.0000000000000001E-3</v>
      </c>
    </row>
    <row r="16" spans="2:10">
      <c r="B16" s="19"/>
      <c r="C16" s="26"/>
      <c r="D16" s="26"/>
      <c r="E16" s="26"/>
      <c r="F16" s="26"/>
      <c r="G16" s="26"/>
      <c r="H16" s="26"/>
    </row>
    <row r="17" spans="2:10">
      <c r="B17" s="20" t="s">
        <v>47</v>
      </c>
      <c r="C17" s="2" t="s">
        <v>28</v>
      </c>
      <c r="D17" s="2" t="s">
        <v>29</v>
      </c>
      <c r="E17" s="2" t="s">
        <v>30</v>
      </c>
      <c r="F17" s="2" t="s">
        <v>31</v>
      </c>
      <c r="G17" s="2" t="s">
        <v>32</v>
      </c>
      <c r="H17" s="3" t="s">
        <v>33</v>
      </c>
      <c r="J17" s="18" t="s">
        <v>48</v>
      </c>
    </row>
    <row r="18" spans="2:10">
      <c r="B18" s="21" t="s">
        <v>34</v>
      </c>
      <c r="C18" s="4">
        <f>C3</f>
        <v>4.2999999999999997E-2</v>
      </c>
      <c r="D18" s="4">
        <f>D3</f>
        <v>6.3299999999999995E-2</v>
      </c>
      <c r="E18" s="4">
        <f>E3</f>
        <v>3.56E-2</v>
      </c>
      <c r="F18" s="4">
        <f>F3</f>
        <v>0.18820000000000001</v>
      </c>
      <c r="G18" s="4">
        <f t="shared" ref="G18:H18" si="0">G3</f>
        <v>9.9599999999999994E-2</v>
      </c>
      <c r="H18" s="5">
        <f t="shared" si="0"/>
        <v>7.5899999999999995E-2</v>
      </c>
      <c r="J18" s="17" t="s">
        <v>49</v>
      </c>
    </row>
    <row r="19" spans="2:10">
      <c r="B19" s="21" t="s">
        <v>35</v>
      </c>
      <c r="C19" s="4">
        <f>C18+C4</f>
        <v>8.8900000000000007E-2</v>
      </c>
      <c r="D19" s="4">
        <f>D18+D4</f>
        <v>0.11699999999999999</v>
      </c>
      <c r="E19" s="4">
        <f>E18+E4</f>
        <v>9.7900000000000001E-2</v>
      </c>
      <c r="F19" s="4">
        <f>F18+F4</f>
        <v>0.377</v>
      </c>
      <c r="G19" s="4">
        <f>G18+G4</f>
        <v>0.23929999999999998</v>
      </c>
      <c r="H19" s="5">
        <f t="shared" ref="H19:H30" si="1">H18+H4</f>
        <v>0.23380000000000001</v>
      </c>
    </row>
    <row r="20" spans="2:10">
      <c r="B20" s="21" t="s">
        <v>36</v>
      </c>
      <c r="C20" s="4">
        <f t="shared" ref="C20:C30" si="2">C19+C5</f>
        <v>0.15840000000000001</v>
      </c>
      <c r="D20" s="4">
        <f t="shared" ref="D20:D30" si="3">D19+D5</f>
        <v>0.18629999999999999</v>
      </c>
      <c r="E20" s="4">
        <f t="shared" ref="E20:E30" si="4">E19+E5</f>
        <v>0.2102</v>
      </c>
      <c r="F20" s="15">
        <f t="shared" ref="F20:F30" si="5">F19+F5</f>
        <v>0.53479999999999994</v>
      </c>
      <c r="G20" s="4">
        <f t="shared" ref="G20:G30" si="6">G19+G5</f>
        <v>0.4284</v>
      </c>
      <c r="H20" s="5">
        <f t="shared" si="1"/>
        <v>0.3674</v>
      </c>
    </row>
    <row r="21" spans="2:10">
      <c r="B21" s="21" t="s">
        <v>37</v>
      </c>
      <c r="C21" s="4">
        <f t="shared" si="2"/>
        <v>0.31879999999999997</v>
      </c>
      <c r="D21" s="4">
        <f t="shared" si="3"/>
        <v>0.33940000000000003</v>
      </c>
      <c r="E21" s="4">
        <f t="shared" si="4"/>
        <v>0.42630000000000001</v>
      </c>
      <c r="F21" s="4">
        <f t="shared" si="5"/>
        <v>0.70739999999999992</v>
      </c>
      <c r="G21" s="15">
        <f t="shared" si="6"/>
        <v>0.61509999999999998</v>
      </c>
      <c r="H21" s="16">
        <f t="shared" si="1"/>
        <v>0.52790000000000004</v>
      </c>
    </row>
    <row r="22" spans="2:10">
      <c r="B22" s="21" t="s">
        <v>38</v>
      </c>
      <c r="C22" s="4">
        <f t="shared" si="2"/>
        <v>0.42659999999999998</v>
      </c>
      <c r="D22" s="4">
        <f t="shared" si="3"/>
        <v>0.45140000000000002</v>
      </c>
      <c r="E22" s="15">
        <f t="shared" si="4"/>
        <v>0.53160000000000007</v>
      </c>
      <c r="F22" s="4">
        <f t="shared" si="5"/>
        <v>0.79499999999999993</v>
      </c>
      <c r="G22" s="4">
        <f t="shared" si="6"/>
        <v>0.73429999999999995</v>
      </c>
      <c r="H22" s="5">
        <f t="shared" si="1"/>
        <v>0.63040000000000007</v>
      </c>
    </row>
    <row r="23" spans="2:10">
      <c r="B23" s="21" t="s">
        <v>39</v>
      </c>
      <c r="C23" s="15">
        <f t="shared" si="2"/>
        <v>0.50839999999999996</v>
      </c>
      <c r="D23" s="15">
        <f t="shared" si="3"/>
        <v>0.54610000000000003</v>
      </c>
      <c r="E23" s="4">
        <f t="shared" si="4"/>
        <v>0.60770000000000013</v>
      </c>
      <c r="F23" s="4">
        <f t="shared" si="5"/>
        <v>0.82869999999999988</v>
      </c>
      <c r="G23" s="4">
        <f t="shared" si="6"/>
        <v>0.80219999999999991</v>
      </c>
      <c r="H23" s="5">
        <f t="shared" si="1"/>
        <v>0.6886000000000001</v>
      </c>
    </row>
    <row r="24" spans="2:10">
      <c r="B24" s="21" t="s">
        <v>40</v>
      </c>
      <c r="C24" s="4">
        <f t="shared" si="2"/>
        <v>0.73759999999999992</v>
      </c>
      <c r="D24" s="4">
        <f t="shared" si="3"/>
        <v>0.79049999999999998</v>
      </c>
      <c r="E24" s="4">
        <f t="shared" si="4"/>
        <v>0.79710000000000014</v>
      </c>
      <c r="F24" s="4">
        <f t="shared" si="5"/>
        <v>0.92999999999999994</v>
      </c>
      <c r="G24" s="4">
        <f t="shared" si="6"/>
        <v>0.92819999999999991</v>
      </c>
      <c r="H24" s="5">
        <f t="shared" si="1"/>
        <v>0.85880000000000012</v>
      </c>
    </row>
    <row r="25" spans="2:10">
      <c r="B25" s="21" t="s">
        <v>41</v>
      </c>
      <c r="C25" s="4">
        <f t="shared" si="2"/>
        <v>0.8526999999999999</v>
      </c>
      <c r="D25" s="4">
        <f t="shared" si="3"/>
        <v>0.90310000000000001</v>
      </c>
      <c r="E25" s="4">
        <f t="shared" si="4"/>
        <v>0.89790000000000014</v>
      </c>
      <c r="F25" s="4">
        <f t="shared" si="5"/>
        <v>0.95909999999999995</v>
      </c>
      <c r="G25" s="4">
        <f t="shared" si="6"/>
        <v>0.97009999999999996</v>
      </c>
      <c r="H25" s="5">
        <f t="shared" si="1"/>
        <v>0.93890000000000007</v>
      </c>
    </row>
    <row r="26" spans="2:10">
      <c r="B26" s="21" t="s">
        <v>42</v>
      </c>
      <c r="C26" s="4">
        <f t="shared" si="2"/>
        <v>0.90549999999999986</v>
      </c>
      <c r="D26" s="4">
        <f t="shared" si="3"/>
        <v>0.95169999999999999</v>
      </c>
      <c r="E26" s="4">
        <f t="shared" si="4"/>
        <v>0.94130000000000014</v>
      </c>
      <c r="F26" s="4">
        <f t="shared" si="5"/>
        <v>0.97739999999999994</v>
      </c>
      <c r="G26" s="4">
        <f t="shared" si="6"/>
        <v>0.98399999999999999</v>
      </c>
      <c r="H26" s="5">
        <f t="shared" si="1"/>
        <v>0.96940000000000004</v>
      </c>
    </row>
    <row r="27" spans="2:10">
      <c r="B27" s="21" t="s">
        <v>43</v>
      </c>
      <c r="C27" s="4">
        <f t="shared" si="2"/>
        <v>0.96279999999999988</v>
      </c>
      <c r="D27" s="4">
        <f t="shared" si="3"/>
        <v>0.98270000000000002</v>
      </c>
      <c r="E27" s="4">
        <f t="shared" si="4"/>
        <v>0.98390000000000011</v>
      </c>
      <c r="F27" s="4">
        <f t="shared" si="5"/>
        <v>0.98819999999999997</v>
      </c>
      <c r="G27" s="4">
        <f t="shared" si="6"/>
        <v>0.99299999999999999</v>
      </c>
      <c r="H27" s="5">
        <f t="shared" si="1"/>
        <v>0.98520000000000008</v>
      </c>
    </row>
    <row r="28" spans="2:10">
      <c r="B28" s="21" t="s">
        <v>44</v>
      </c>
      <c r="C28" s="4">
        <f t="shared" si="2"/>
        <v>0.98269999999999991</v>
      </c>
      <c r="D28" s="4">
        <f t="shared" si="3"/>
        <v>0.99070000000000003</v>
      </c>
      <c r="E28" s="4">
        <f t="shared" si="4"/>
        <v>0.99260000000000015</v>
      </c>
      <c r="F28" s="4">
        <f t="shared" si="5"/>
        <v>0.99080000000000001</v>
      </c>
      <c r="G28" s="4">
        <f t="shared" si="6"/>
        <v>0.99480000000000002</v>
      </c>
      <c r="H28" s="5">
        <f t="shared" si="1"/>
        <v>0.99600000000000011</v>
      </c>
    </row>
    <row r="29" spans="2:10">
      <c r="B29" s="21" t="s">
        <v>45</v>
      </c>
      <c r="C29" s="4">
        <f t="shared" si="2"/>
        <v>0.99399999999999988</v>
      </c>
      <c r="D29" s="4">
        <f t="shared" si="3"/>
        <v>0.99630000000000007</v>
      </c>
      <c r="E29" s="4">
        <f t="shared" si="4"/>
        <v>0.9962000000000002</v>
      </c>
      <c r="F29" s="4">
        <f t="shared" si="5"/>
        <v>0.99680000000000002</v>
      </c>
      <c r="G29" s="4">
        <f t="shared" si="6"/>
        <v>0.99509999999999998</v>
      </c>
      <c r="H29" s="5">
        <f t="shared" si="1"/>
        <v>0.99600000000000011</v>
      </c>
    </row>
    <row r="30" spans="2:10">
      <c r="B30" s="23" t="s">
        <v>46</v>
      </c>
      <c r="C30" s="6">
        <f t="shared" si="2"/>
        <v>0.99999999999999989</v>
      </c>
      <c r="D30" s="6">
        <f t="shared" si="3"/>
        <v>1</v>
      </c>
      <c r="E30" s="6">
        <f t="shared" si="4"/>
        <v>1.0000000000000002</v>
      </c>
      <c r="F30" s="6">
        <f t="shared" si="5"/>
        <v>1</v>
      </c>
      <c r="G30" s="6">
        <f t="shared" si="6"/>
        <v>1</v>
      </c>
      <c r="H30" s="7">
        <f t="shared" si="1"/>
        <v>1</v>
      </c>
    </row>
    <row r="32" spans="2:10">
      <c r="B32" s="20" t="s">
        <v>50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32</v>
      </c>
      <c r="H32" s="3" t="s">
        <v>33</v>
      </c>
      <c r="J32" s="18" t="s">
        <v>51</v>
      </c>
    </row>
    <row r="33" spans="2:10">
      <c r="B33" s="21" t="s">
        <v>52</v>
      </c>
      <c r="C33">
        <v>250000</v>
      </c>
      <c r="D33">
        <v>250000</v>
      </c>
      <c r="E33">
        <v>200000</v>
      </c>
      <c r="F33">
        <v>100000</v>
      </c>
      <c r="G33">
        <v>150000</v>
      </c>
      <c r="H33" s="8">
        <v>150000</v>
      </c>
      <c r="J33" s="18" t="s">
        <v>53</v>
      </c>
    </row>
    <row r="34" spans="2:10">
      <c r="B34" s="21" t="s">
        <v>54</v>
      </c>
      <c r="C34">
        <v>299000</v>
      </c>
      <c r="D34">
        <v>299000</v>
      </c>
      <c r="E34">
        <v>249000</v>
      </c>
      <c r="F34">
        <v>149000</v>
      </c>
      <c r="G34">
        <v>199000</v>
      </c>
      <c r="H34" s="8">
        <v>199000</v>
      </c>
    </row>
    <row r="35" spans="2:10">
      <c r="B35" s="23" t="s">
        <v>55</v>
      </c>
      <c r="C35" s="9">
        <f>AVERAGE(C33:C34)</f>
        <v>274500</v>
      </c>
      <c r="D35" s="9">
        <f t="shared" ref="D35:H35" si="7">AVERAGE(D33:D34)</f>
        <v>274500</v>
      </c>
      <c r="E35" s="9">
        <f t="shared" si="7"/>
        <v>224500</v>
      </c>
      <c r="F35" s="9">
        <f t="shared" si="7"/>
        <v>124500</v>
      </c>
      <c r="G35" s="9">
        <f t="shared" si="7"/>
        <v>174500</v>
      </c>
      <c r="H35" s="10">
        <f t="shared" si="7"/>
        <v>174500</v>
      </c>
    </row>
    <row r="36" spans="2:10">
      <c r="B36" s="19"/>
    </row>
    <row r="37" spans="2:10">
      <c r="B37" s="11" t="s">
        <v>56</v>
      </c>
      <c r="C37" s="12">
        <v>0.8</v>
      </c>
      <c r="J37" s="18" t="s">
        <v>57</v>
      </c>
    </row>
    <row r="38" spans="2:10">
      <c r="B38" s="13" t="s">
        <v>58</v>
      </c>
      <c r="C38" s="14">
        <f>$C$37*C35</f>
        <v>219600</v>
      </c>
      <c r="D38" s="14">
        <f t="shared" ref="D38:H38" si="8">$C$37*D35</f>
        <v>219600</v>
      </c>
      <c r="E38" s="14">
        <f t="shared" si="8"/>
        <v>179600</v>
      </c>
      <c r="F38" s="14">
        <f t="shared" si="8"/>
        <v>99600</v>
      </c>
      <c r="G38" s="14">
        <f t="shared" si="8"/>
        <v>139600</v>
      </c>
      <c r="H38" s="14">
        <f t="shared" si="8"/>
        <v>139600</v>
      </c>
    </row>
    <row r="40" spans="2:10">
      <c r="C40" t="s">
        <v>28</v>
      </c>
      <c r="D40" t="s">
        <v>29</v>
      </c>
      <c r="E40" t="s">
        <v>30</v>
      </c>
      <c r="F40" t="s">
        <v>31</v>
      </c>
      <c r="G40" t="s">
        <v>32</v>
      </c>
      <c r="H40" t="s">
        <v>33</v>
      </c>
    </row>
    <row r="41" spans="2:10">
      <c r="B41" s="30" t="s">
        <v>59</v>
      </c>
      <c r="C41" s="31">
        <v>2791896</v>
      </c>
      <c r="D41" s="31">
        <v>2523732</v>
      </c>
      <c r="E41" s="31">
        <v>2212536</v>
      </c>
      <c r="F41" s="31">
        <v>496548</v>
      </c>
      <c r="G41" s="31">
        <v>566592</v>
      </c>
      <c r="H41" s="31">
        <v>135480</v>
      </c>
      <c r="J41" s="18" t="s">
        <v>7</v>
      </c>
    </row>
    <row r="42" spans="2:10">
      <c r="B42" s="30"/>
      <c r="C42" s="31"/>
      <c r="D42" s="31"/>
      <c r="E42" s="31"/>
      <c r="F42" s="31"/>
      <c r="G42" s="31"/>
      <c r="H42" s="31"/>
      <c r="J42" s="43"/>
    </row>
    <row r="43" spans="2:10">
      <c r="B43" s="30" t="s">
        <v>55</v>
      </c>
      <c r="C43" s="31">
        <f>C41*C8*C35</f>
        <v>62689511973.599998</v>
      </c>
      <c r="D43" s="31"/>
      <c r="E43" s="31"/>
      <c r="F43" s="31"/>
      <c r="G43" s="31"/>
      <c r="H43" s="31"/>
      <c r="J43" s="43"/>
    </row>
    <row r="47" spans="2:10">
      <c r="B47" s="20" t="s">
        <v>60</v>
      </c>
      <c r="C47" s="2" t="s">
        <v>28</v>
      </c>
      <c r="D47" s="2" t="s">
        <v>29</v>
      </c>
      <c r="E47" s="2" t="s">
        <v>30</v>
      </c>
      <c r="F47" s="2" t="s">
        <v>31</v>
      </c>
      <c r="G47" s="2" t="s">
        <v>32</v>
      </c>
      <c r="H47" s="3" t="s">
        <v>33</v>
      </c>
      <c r="J47" s="18" t="s">
        <v>61</v>
      </c>
    </row>
    <row r="48" spans="2:10">
      <c r="B48" s="21" t="s">
        <v>34</v>
      </c>
      <c r="C48" s="1">
        <f t="shared" ref="C48:C60" si="9">$C$41*C3</f>
        <v>120051.52799999999</v>
      </c>
      <c r="D48" s="1">
        <f t="shared" ref="D48:D60" si="10">$D$41*D3</f>
        <v>159752.23559999999</v>
      </c>
      <c r="E48" s="1">
        <f t="shared" ref="E48:E60" si="11">$E$41*E3</f>
        <v>78766.281600000002</v>
      </c>
      <c r="F48" s="1">
        <f t="shared" ref="F48:F60" si="12">$F$41*F3</f>
        <v>93450.333599999998</v>
      </c>
      <c r="G48" s="1">
        <f t="shared" ref="G48:G60" si="13">$G$41*G3</f>
        <v>56432.563199999997</v>
      </c>
      <c r="H48" s="22">
        <f t="shared" ref="H48:H60" si="14">$H$41*H3</f>
        <v>10282.931999999999</v>
      </c>
    </row>
    <row r="49" spans="2:8">
      <c r="B49" s="21" t="s">
        <v>35</v>
      </c>
      <c r="C49" s="1">
        <f t="shared" si="9"/>
        <v>128148.0264</v>
      </c>
      <c r="D49" s="1">
        <f t="shared" si="10"/>
        <v>135524.40839999999</v>
      </c>
      <c r="E49" s="1">
        <f t="shared" si="11"/>
        <v>137840.99280000001</v>
      </c>
      <c r="F49" s="1">
        <f t="shared" si="12"/>
        <v>93748.262399999992</v>
      </c>
      <c r="G49" s="1">
        <f t="shared" si="13"/>
        <v>79152.902399999992</v>
      </c>
      <c r="H49" s="22">
        <f t="shared" si="14"/>
        <v>21392.292000000001</v>
      </c>
    </row>
    <row r="50" spans="2:8">
      <c r="B50" s="21" t="s">
        <v>36</v>
      </c>
      <c r="C50" s="1">
        <f t="shared" si="9"/>
        <v>194036.77200000003</v>
      </c>
      <c r="D50" s="1">
        <f t="shared" si="10"/>
        <v>174894.62760000001</v>
      </c>
      <c r="E50" s="1">
        <f t="shared" si="11"/>
        <v>248467.7928</v>
      </c>
      <c r="F50" s="1">
        <f t="shared" si="12"/>
        <v>78355.274399999995</v>
      </c>
      <c r="G50" s="1">
        <f t="shared" si="13"/>
        <v>107142.5472</v>
      </c>
      <c r="H50" s="22">
        <f t="shared" si="14"/>
        <v>18100.128000000001</v>
      </c>
    </row>
    <row r="51" spans="2:8">
      <c r="B51" s="21" t="s">
        <v>37</v>
      </c>
      <c r="C51" s="1">
        <f t="shared" si="9"/>
        <v>447820.11839999998</v>
      </c>
      <c r="D51" s="1">
        <f t="shared" si="10"/>
        <v>386383.36920000002</v>
      </c>
      <c r="E51" s="1">
        <f t="shared" si="11"/>
        <v>478129.02959999995</v>
      </c>
      <c r="F51" s="1">
        <f t="shared" si="12"/>
        <v>85704.184800000003</v>
      </c>
      <c r="G51" s="1">
        <f t="shared" si="13"/>
        <v>105782.7264</v>
      </c>
      <c r="H51" s="22">
        <f t="shared" si="14"/>
        <v>21744.54</v>
      </c>
    </row>
    <row r="52" spans="2:8">
      <c r="B52" s="21" t="s">
        <v>38</v>
      </c>
      <c r="C52" s="1">
        <f t="shared" si="9"/>
        <v>300966.38880000002</v>
      </c>
      <c r="D52" s="1">
        <f t="shared" si="10"/>
        <v>282657.984</v>
      </c>
      <c r="E52" s="1">
        <f t="shared" si="11"/>
        <v>232980.04080000002</v>
      </c>
      <c r="F52" s="1">
        <f t="shared" si="12"/>
        <v>43497.604800000001</v>
      </c>
      <c r="G52" s="1">
        <f t="shared" si="13"/>
        <v>67537.766399999993</v>
      </c>
      <c r="H52" s="22">
        <f t="shared" si="14"/>
        <v>13886.699999999999</v>
      </c>
    </row>
    <row r="53" spans="2:8">
      <c r="B53" s="21" t="s">
        <v>39</v>
      </c>
      <c r="C53" s="1">
        <f t="shared" si="9"/>
        <v>228377.09279999998</v>
      </c>
      <c r="D53" s="1">
        <f t="shared" si="10"/>
        <v>238997.4204</v>
      </c>
      <c r="E53" s="1">
        <f t="shared" si="11"/>
        <v>168373.9896</v>
      </c>
      <c r="F53" s="1">
        <f t="shared" si="12"/>
        <v>16733.667600000001</v>
      </c>
      <c r="G53" s="1">
        <f t="shared" si="13"/>
        <v>38471.596799999999</v>
      </c>
      <c r="H53" s="22">
        <f t="shared" si="14"/>
        <v>7884.9360000000006</v>
      </c>
    </row>
    <row r="54" spans="2:8">
      <c r="B54" s="21" t="s">
        <v>40</v>
      </c>
      <c r="C54" s="1">
        <f t="shared" si="9"/>
        <v>639902.56319999998</v>
      </c>
      <c r="D54" s="1">
        <f t="shared" si="10"/>
        <v>616800.10080000001</v>
      </c>
      <c r="E54" s="1">
        <f t="shared" si="11"/>
        <v>419054.31840000005</v>
      </c>
      <c r="F54" s="1">
        <f t="shared" si="12"/>
        <v>50300.312400000003</v>
      </c>
      <c r="G54" s="1">
        <f t="shared" si="13"/>
        <v>71390.592000000004</v>
      </c>
      <c r="H54" s="22">
        <f t="shared" si="14"/>
        <v>23058.696</v>
      </c>
    </row>
    <row r="55" spans="2:8">
      <c r="B55" s="21" t="s">
        <v>41</v>
      </c>
      <c r="C55" s="1">
        <f t="shared" si="9"/>
        <v>321347.22959999996</v>
      </c>
      <c r="D55" s="1">
        <f t="shared" si="10"/>
        <v>284172.22320000001</v>
      </c>
      <c r="E55" s="1">
        <f t="shared" si="11"/>
        <v>223023.62880000001</v>
      </c>
      <c r="F55" s="1">
        <f t="shared" si="12"/>
        <v>14449.5468</v>
      </c>
      <c r="G55" s="1">
        <f t="shared" si="13"/>
        <v>23740.2048</v>
      </c>
      <c r="H55" s="22">
        <f t="shared" si="14"/>
        <v>10851.948</v>
      </c>
    </row>
    <row r="56" spans="2:8">
      <c r="B56" s="21" t="s">
        <v>42</v>
      </c>
      <c r="C56" s="1">
        <f t="shared" si="9"/>
        <v>147412.10879999999</v>
      </c>
      <c r="D56" s="1">
        <f t="shared" si="10"/>
        <v>122653.37519999999</v>
      </c>
      <c r="E56" s="1">
        <f t="shared" si="11"/>
        <v>96024.062399999995</v>
      </c>
      <c r="F56" s="1">
        <f t="shared" si="12"/>
        <v>9086.8284000000003</v>
      </c>
      <c r="G56" s="1">
        <f t="shared" si="13"/>
        <v>7875.6287999999995</v>
      </c>
      <c r="H56" s="22">
        <f t="shared" si="14"/>
        <v>4132.1400000000003</v>
      </c>
    </row>
    <row r="57" spans="2:8">
      <c r="B57" s="21" t="s">
        <v>43</v>
      </c>
      <c r="C57" s="1">
        <f t="shared" si="9"/>
        <v>159975.64079999999</v>
      </c>
      <c r="D57" s="1">
        <f t="shared" si="10"/>
        <v>78235.691999999995</v>
      </c>
      <c r="E57" s="1">
        <f t="shared" si="11"/>
        <v>94254.033599999995</v>
      </c>
      <c r="F57" s="1">
        <f t="shared" si="12"/>
        <v>5362.7184000000007</v>
      </c>
      <c r="G57" s="1">
        <f t="shared" si="13"/>
        <v>5099.3279999999995</v>
      </c>
      <c r="H57" s="22">
        <f t="shared" si="14"/>
        <v>2140.5840000000003</v>
      </c>
    </row>
    <row r="58" spans="2:8">
      <c r="B58" s="21" t="s">
        <v>44</v>
      </c>
      <c r="C58" s="1">
        <f t="shared" si="9"/>
        <v>55558.7304</v>
      </c>
      <c r="D58" s="1">
        <f t="shared" si="10"/>
        <v>20189.856</v>
      </c>
      <c r="E58" s="1">
        <f t="shared" si="11"/>
        <v>19249.063199999997</v>
      </c>
      <c r="F58" s="1">
        <f t="shared" si="12"/>
        <v>1291.0247999999999</v>
      </c>
      <c r="G58" s="1">
        <f t="shared" si="13"/>
        <v>1019.8656</v>
      </c>
      <c r="H58" s="22">
        <f t="shared" si="14"/>
        <v>1463.184</v>
      </c>
    </row>
    <row r="59" spans="2:8">
      <c r="B59" s="21" t="s">
        <v>45</v>
      </c>
      <c r="C59" s="1">
        <f t="shared" si="9"/>
        <v>31548.424799999997</v>
      </c>
      <c r="D59" s="1">
        <f t="shared" si="10"/>
        <v>14132.8992</v>
      </c>
      <c r="E59" s="1">
        <f t="shared" si="11"/>
        <v>7965.1296000000002</v>
      </c>
      <c r="F59" s="1">
        <f t="shared" si="12"/>
        <v>2979.288</v>
      </c>
      <c r="G59" s="1">
        <f t="shared" si="13"/>
        <v>169.9776</v>
      </c>
      <c r="H59" s="22">
        <f t="shared" si="14"/>
        <v>0</v>
      </c>
    </row>
    <row r="60" spans="2:8">
      <c r="B60" s="23" t="s">
        <v>46</v>
      </c>
      <c r="C60" s="24">
        <f t="shared" si="9"/>
        <v>16751.376</v>
      </c>
      <c r="D60" s="24">
        <f t="shared" si="10"/>
        <v>9337.8083999999999</v>
      </c>
      <c r="E60" s="24">
        <f t="shared" si="11"/>
        <v>8407.6368000000002</v>
      </c>
      <c r="F60" s="24">
        <f t="shared" si="12"/>
        <v>1588.9536000000001</v>
      </c>
      <c r="G60" s="24">
        <f t="shared" si="13"/>
        <v>2776.3008</v>
      </c>
      <c r="H60" s="25">
        <f t="shared" si="14"/>
        <v>541.91999999999996</v>
      </c>
    </row>
    <row r="62" spans="2:8">
      <c r="C62" s="19"/>
    </row>
    <row r="63" spans="2:8">
      <c r="C63" s="1"/>
      <c r="D63" s="1"/>
      <c r="E63" s="1"/>
      <c r="F63" s="1"/>
      <c r="G63" s="1"/>
      <c r="H63" s="1"/>
    </row>
    <row r="64" spans="2:8">
      <c r="B64" t="s">
        <v>62</v>
      </c>
      <c r="C64">
        <f>SUMPRODUCT(C3:C15,$B$67:$B$79)</f>
        <v>359827.5</v>
      </c>
      <c r="D64">
        <f t="shared" ref="C64:H64" si="15">SUMPRODUCT(D3:D15,$B$67:$B$79)</f>
        <v>313217.5</v>
      </c>
      <c r="E64">
        <f t="shared" si="15"/>
        <v>302862.5</v>
      </c>
      <c r="F64">
        <f t="shared" si="15"/>
        <v>187360</v>
      </c>
      <c r="G64">
        <f t="shared" si="15"/>
        <v>206862.5</v>
      </c>
      <c r="H64">
        <f t="shared" si="15"/>
        <v>247597.5</v>
      </c>
    </row>
    <row r="66" spans="2:2">
      <c r="B66" t="s">
        <v>63</v>
      </c>
    </row>
    <row r="67" spans="2:2">
      <c r="B67">
        <v>25000</v>
      </c>
    </row>
    <row r="68" spans="2:2">
      <c r="B68">
        <v>75000</v>
      </c>
    </row>
    <row r="69" spans="2:2">
      <c r="B69">
        <v>125000</v>
      </c>
    </row>
    <row r="70" spans="2:2">
      <c r="B70">
        <v>175000</v>
      </c>
    </row>
    <row r="71" spans="2:2">
      <c r="B71">
        <v>225000</v>
      </c>
    </row>
    <row r="72" spans="2:2">
      <c r="B72">
        <v>275000</v>
      </c>
    </row>
    <row r="73" spans="2:2">
      <c r="B73">
        <v>350000</v>
      </c>
    </row>
    <row r="74" spans="2:2">
      <c r="B74">
        <v>450000</v>
      </c>
    </row>
    <row r="75" spans="2:2">
      <c r="B75">
        <v>625000</v>
      </c>
    </row>
    <row r="76" spans="2:2">
      <c r="B76">
        <v>875000</v>
      </c>
    </row>
    <row r="77" spans="2:2">
      <c r="B77">
        <v>1250000</v>
      </c>
    </row>
    <row r="78" spans="2:2">
      <c r="B78">
        <v>1750000</v>
      </c>
    </row>
    <row r="79" spans="2:2">
      <c r="B79">
        <v>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c04fd7-d13c-4379-a0e3-2b25f02318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05CA1C8C39A41819740943BE5E420" ma:contentTypeVersion="9" ma:contentTypeDescription="Create a new document." ma:contentTypeScope="" ma:versionID="cb2d45d6636e789e8fb005f9499662ae">
  <xsd:schema xmlns:xsd="http://www.w3.org/2001/XMLSchema" xmlns:xs="http://www.w3.org/2001/XMLSchema" xmlns:p="http://schemas.microsoft.com/office/2006/metadata/properties" xmlns:ns3="17c04fd7-d13c-4379-a0e3-2b25f0231878" targetNamespace="http://schemas.microsoft.com/office/2006/metadata/properties" ma:root="true" ma:fieldsID="ad2cd3969e4c34ce7b9c271815f19512" ns3:_="">
    <xsd:import namespace="17c04fd7-d13c-4379-a0e3-2b25f02318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04fd7-d13c-4379-a0e3-2b25f0231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6D692-0E38-4BF5-A218-F556F9D9D008}"/>
</file>

<file path=customXml/itemProps2.xml><?xml version="1.0" encoding="utf-8"?>
<ds:datastoreItem xmlns:ds="http://schemas.openxmlformats.org/officeDocument/2006/customXml" ds:itemID="{66249ED2-8D92-4D40-A952-09B3A7A8543A}"/>
</file>

<file path=customXml/itemProps3.xml><?xml version="1.0" encoding="utf-8"?>
<ds:datastoreItem xmlns:ds="http://schemas.openxmlformats.org/officeDocument/2006/customXml" ds:itemID="{FDD1EDF2-C549-4A15-841C-99711BC31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Chan</dc:creator>
  <cp:keywords/>
  <dc:description/>
  <cp:lastModifiedBy>Emily Chan</cp:lastModifiedBy>
  <cp:revision/>
  <dcterms:created xsi:type="dcterms:W3CDTF">2023-03-20T09:36:51Z</dcterms:created>
  <dcterms:modified xsi:type="dcterms:W3CDTF">2023-04-07T12:59:14Z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0x010100D8205CA1C8C39A41819740943BE5E420</vt:lpwstr>
  </property>
</Properties>
</file>