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f_zzz\Desktop\"/>
    </mc:Choice>
  </mc:AlternateContent>
  <xr:revisionPtr revIDLastSave="0" documentId="13_ncr:1_{06BBB82C-5465-411C-897A-1647938A9D8B}" xr6:coauthVersionLast="47" xr6:coauthVersionMax="47" xr10:uidLastSave="{00000000-0000-0000-0000-000000000000}"/>
  <bookViews>
    <workbookView xWindow="-120" yWindow="-120" windowWidth="29040" windowHeight="15840" activeTab="1" xr2:uid="{CBBF923D-1C9D-4D46-BC44-F07E6A336A6A}"/>
  </bookViews>
  <sheets>
    <sheet name="TOC" sheetId="1" r:id="rId1"/>
    <sheet name="Demographic-Economic" sheetId="4" r:id="rId2"/>
    <sheet name="Inflation-Interest" sheetId="5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4" l="1"/>
  <c r="E57" i="4"/>
  <c r="F57" i="4"/>
  <c r="G57" i="4"/>
  <c r="H57" i="4"/>
  <c r="C57" i="4"/>
  <c r="D7" i="4"/>
  <c r="E7" i="4"/>
  <c r="F7" i="4"/>
  <c r="G7" i="4"/>
  <c r="H7" i="4"/>
  <c r="C7" i="4"/>
  <c r="D53" i="4"/>
  <c r="E53" i="4"/>
  <c r="F53" i="4"/>
  <c r="G53" i="4"/>
  <c r="H53" i="4"/>
  <c r="C53" i="4"/>
  <c r="C70" i="5"/>
  <c r="D38" i="4" l="1"/>
  <c r="E38" i="4"/>
  <c r="F38" i="4"/>
  <c r="G38" i="4"/>
  <c r="H38" i="4"/>
  <c r="J38" i="4"/>
  <c r="C38" i="4"/>
  <c r="J37" i="4"/>
  <c r="J36" i="4"/>
</calcChain>
</file>

<file path=xl/sharedStrings.xml><?xml version="1.0" encoding="utf-8"?>
<sst xmlns="http://schemas.openxmlformats.org/spreadsheetml/2006/main" count="123" uniqueCount="113">
  <si>
    <t>Table of Contents</t>
  </si>
  <si>
    <t>Tab Name</t>
  </si>
  <si>
    <t>Title</t>
  </si>
  <si>
    <t>Demographic-Economic</t>
  </si>
  <si>
    <t>Inflation-Interest</t>
  </si>
  <si>
    <t>Copyright © 2023 by the Society of Actuaries Research Institute. All rights reserved.</t>
  </si>
  <si>
    <t>Year</t>
  </si>
  <si>
    <t>Legend</t>
  </si>
  <si>
    <t xml:space="preserve">Region 1 </t>
  </si>
  <si>
    <t>Region 2</t>
  </si>
  <si>
    <t xml:space="preserve">Region 3 </t>
  </si>
  <si>
    <t>Region 4</t>
  </si>
  <si>
    <t xml:space="preserve">Region 5 </t>
  </si>
  <si>
    <t xml:space="preserve">Region 6 </t>
  </si>
  <si>
    <t>Census, July 1, 2021</t>
  </si>
  <si>
    <t>Census, July 1, 2020</t>
  </si>
  <si>
    <t>Census, July 1, 2019</t>
  </si>
  <si>
    <t xml:space="preserve">Percent over age 18  </t>
  </si>
  <si>
    <t>Percent age 65 and older</t>
  </si>
  <si>
    <t>Housing Units</t>
  </si>
  <si>
    <t>Owner-Occupied Housing Units</t>
  </si>
  <si>
    <t>Median Value of Owner-Occupied Housing Units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</si>
  <si>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</si>
  <si>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</si>
  <si>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</si>
  <si>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</si>
  <si>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175,164 </t>
  </si>
  <si>
    <t>Median Monthly Homeowner Housing Costs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</si>
  <si>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</si>
  <si>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</si>
  <si>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</si>
  <si>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</si>
  <si>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</si>
  <si>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</si>
  <si>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>Median Rent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</si>
  <si>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</si>
  <si>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</si>
  <si>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</si>
  <si>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</si>
  <si>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</si>
  <si>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</si>
  <si>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</si>
  <si>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</si>
  <si>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</si>
  <si>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</si>
  <si>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</si>
  <si>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</si>
  <si>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</si>
  <si>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</si>
  <si>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</si>
  <si>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</si>
  <si>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</si>
  <si>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</si>
  <si>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</si>
  <si>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>Households, 2016-2020</t>
  </si>
  <si>
    <t>Persons per Household, 2016-2020</t>
  </si>
  <si>
    <t>Median Household Income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</si>
  <si>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</si>
  <si>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</si>
  <si>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</si>
  <si>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</si>
  <si>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</si>
  <si>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>Prior Year Per Capita Income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</si>
  <si>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</si>
  <si>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</si>
  <si>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</si>
  <si>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</si>
  <si>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</si>
  <si>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</si>
  <si>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</si>
  <si>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</si>
  <si>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</si>
  <si>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</si>
  <si>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</si>
  <si>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</si>
  <si>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2019 (Ꝕ1,000 )</t>
  </si>
  <si>
    <t>Temporary housing cost with disaster (per person per month)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</si>
  <si>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</si>
  <si>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</si>
  <si>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</si>
  <si>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</si>
  <si>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</si>
  <si>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</si>
  <si>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</si>
  <si>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</si>
  <si>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</si>
  <si>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</si>
  <si>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</si>
  <si>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</si>
  <si>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</si>
  <si>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</si>
  <si>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</si>
  <si>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</si>
  <si>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</si>
  <si>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</si>
  <si>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</si>
  <si>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>Inflation</t>
  </si>
  <si>
    <t>1-yr risk free rate</t>
  </si>
  <si>
    <t>10-yr risk free rate</t>
  </si>
  <si>
    <t>Average annual rate for the year</t>
  </si>
  <si>
    <t>Government Overnight Bank Lending Rate</t>
  </si>
  <si>
    <t>All data in this workbook is fictitious and was developed by the Society of Actuaries Research Institute for the sole purpose of the 2023 Student Research Case Study Challenge.</t>
  </si>
  <si>
    <t>Historical Storslysia Census and Economic Data by Region</t>
  </si>
  <si>
    <t>Historical Storslysia Inflation and Interest Rates</t>
  </si>
  <si>
    <t>Historical Storslysia Data</t>
  </si>
  <si>
    <t>Government overnight bank lending rate</t>
  </si>
  <si>
    <t>GDP growth</t>
    <phoneticPr fontId="9" type="noConversion"/>
  </si>
  <si>
    <t>Avaerge property price</t>
    <phoneticPr fontId="9" type="noConversion"/>
  </si>
  <si>
    <t xml:space="preserve"> Ꝕ 69,340 </t>
    <phoneticPr fontId="9" type="noConversion"/>
  </si>
  <si>
    <t xml:space="preserve"> Ꝕ 158,255 </t>
    <phoneticPr fontId="9" type="noConversion"/>
  </si>
  <si>
    <t>GDP, 2020 (Ꝕ1,000 )</t>
    <phoneticPr fontId="9" type="noConversion"/>
  </si>
  <si>
    <t>Temporary housing cost with disaster (per household per month)</t>
    <phoneticPr fontId="9" type="noConversion"/>
  </si>
  <si>
    <t>Temporary housing cost with disaster (per person per month)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</si>
</sst>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000"/>
  </numFmts>
  <fonts count="10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4444"/>
      <name val="Calibri Light"/>
      <family val="2"/>
    </font>
    <font>
      <sz val="11"/>
      <color theme="0"/>
      <name val="Calibri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top" wrapText="1"/>
    </xf>
    <xf numFmtId="0" fontId="3" fillId="3" borderId="0" xfId="0" applyFont="1" applyFill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1" fillId="3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3" borderId="0" xfId="0" applyFont="1" applyFill="1"/>
    <xf numFmtId="0" fontId="4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top"/>
    </xf>
    <xf numFmtId="3" fontId="1" fillId="3" borderId="0" xfId="0" applyNumberFormat="1" applyFont="1" applyFill="1" applyAlignment="1">
      <alignment horizontal="right" vertical="top"/>
    </xf>
    <xf numFmtId="10" fontId="1" fillId="3" borderId="0" xfId="0" applyNumberFormat="1" applyFont="1" applyFill="1" applyAlignment="1">
      <alignment horizontal="right"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/>
    </xf>
    <xf numFmtId="10" fontId="1" fillId="3" borderId="0" xfId="0" applyNumberFormat="1" applyFont="1" applyFill="1" applyAlignment="1">
      <alignment horizontal="center" vertical="top"/>
    </xf>
    <xf numFmtId="176" fontId="1" fillId="3" borderId="0" xfId="0" applyNumberFormat="1" applyFont="1" applyFill="1" applyAlignment="1">
      <alignment horizontal="right" vertical="top"/>
    </xf>
    <xf numFmtId="2" fontId="1" fillId="3" borderId="0" xfId="0" applyNumberFormat="1" applyFont="1" applyFill="1" applyAlignment="1">
      <alignment horizontal="right" vertical="top"/>
    </xf>
    <xf numFmtId="0" fontId="0" fillId="0" borderId="0" xfId="0" applyAlignment="1">
      <alignment horizontal="left" vertical="top"/>
    </xf>
    <xf numFmtId="0" fontId="1" fillId="4" borderId="0" xfId="0" applyFont="1" applyFill="1" applyAlignment="1">
      <alignment horizontal="left" vertical="top"/>
    </xf>
    <xf numFmtId="3" fontId="1" fillId="4" borderId="0" xfId="0" applyNumberFormat="1" applyFont="1" applyFill="1" applyAlignment="1">
      <alignment horizontal="right" vertical="top"/>
    </xf>
    <xf numFmtId="0" fontId="3" fillId="4" borderId="0" xfId="0" applyFont="1" applyFill="1"/>
    <xf numFmtId="3" fontId="1" fillId="4" borderId="0" xfId="0" applyNumberFormat="1" applyFont="1" applyFill="1" applyAlignment="1">
      <alignment horizontal="left" vertical="top"/>
    </xf>
    <xf numFmtId="177" fontId="1" fillId="4" borderId="0" xfId="0" applyNumberFormat="1" applyFont="1" applyFill="1" applyAlignment="1">
      <alignment horizontal="right" vertical="top"/>
    </xf>
    <xf numFmtId="10" fontId="3" fillId="3" borderId="0" xfId="0" applyNumberFormat="1" applyFont="1" applyFill="1"/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1351656</xdr:colOff>
      <xdr:row>4</xdr:row>
      <xdr:rowOff>59055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7ABF13-AED6-4488-87F9-9075E5B12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8B704E-9E7F-43EF-BABB-0A363AB3A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212466</xdr:colOff>
      <xdr:row>4</xdr:row>
      <xdr:rowOff>59055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ABCF4A-4CF0-4C8B-9AC9-E92631DB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80975"/>
          <a:ext cx="1336416" cy="601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1353-FA4D-4D14-BE6A-F01A8F2485C5}">
  <dimension ref="B2:V21"/>
  <sheetViews>
    <sheetView workbookViewId="0">
      <selection activeCell="C34" sqref="C34"/>
    </sheetView>
  </sheetViews>
  <sheetFormatPr defaultColWidth="8.85546875" defaultRowHeight="15" x14ac:dyDescent="0.25"/>
  <cols>
    <col min="1" max="1" width="3.7109375" style="3" customWidth="1"/>
    <col min="2" max="2" width="33.7109375" style="3" bestFit="1" customWidth="1"/>
    <col min="3" max="3" width="73.5703125" style="3" bestFit="1" customWidth="1"/>
    <col min="4" max="4" width="3.7109375" style="3" customWidth="1"/>
    <col min="5" max="16384" width="8.85546875" style="3"/>
  </cols>
  <sheetData>
    <row r="2" spans="2:22" x14ac:dyDescent="0.25">
      <c r="C2" s="12"/>
    </row>
    <row r="8" spans="2:22" ht="18.75" x14ac:dyDescent="0.25">
      <c r="B8" s="13" t="s">
        <v>104</v>
      </c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18.75" x14ac:dyDescent="0.25">
      <c r="B9" s="13" t="s">
        <v>0</v>
      </c>
      <c r="C9" s="1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5">
      <c r="B10" s="33" t="s">
        <v>101</v>
      </c>
      <c r="C10" s="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5">
      <c r="B11" s="33"/>
      <c r="C11" s="3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25">
      <c r="B12" s="33"/>
      <c r="C12" s="3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x14ac:dyDescent="0.25">
      <c r="B14" s="9" t="s">
        <v>1</v>
      </c>
      <c r="C14" s="9" t="s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5">
      <c r="B15" s="4" t="s">
        <v>3</v>
      </c>
      <c r="C15" s="14" t="s">
        <v>102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25">
      <c r="B16" s="4" t="s">
        <v>4</v>
      </c>
      <c r="C16" s="14" t="s">
        <v>103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21" spans="3:3" x14ac:dyDescent="0.25">
      <c r="C21" s="15" t="s">
        <v>5</v>
      </c>
    </row>
  </sheetData>
  <mergeCells count="1">
    <mergeCell ref="B10:C1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37C3-29C4-4DF4-9176-2BA9F903EE5F}">
  <dimension ref="A1:K57"/>
  <sheetViews>
    <sheetView tabSelected="1" topLeftCell="A17" workbookViewId="0">
      <selection activeCell="B39" sqref="B39"/>
    </sheetView>
  </sheetViews>
  <sheetFormatPr defaultColWidth="8.85546875" defaultRowHeight="15" x14ac:dyDescent="0.25"/>
  <cols>
    <col min="1" max="1" width="3.7109375" style="3" customWidth="1"/>
    <col min="2" max="2" width="69.140625" style="3" bestFit="1" customWidth="1"/>
    <col min="3" max="8" width="14.7109375" style="3" customWidth="1"/>
    <col min="9" max="9" width="3.7109375" style="3" customWidth="1"/>
    <col min="10" max="10" width="15.42578125" style="3" bestFit="1" customWidth="1"/>
    <col min="11" max="11" width="8.85546875" style="3"/>
    <col min="12" max="12" width="14.42578125" style="3" bestFit="1" customWidth="1"/>
    <col min="13" max="16384" width="8.85546875" style="3"/>
  </cols>
  <sheetData>
    <row r="1" spans="1:10" x14ac:dyDescent="0.25">
      <c r="A1" s="4"/>
      <c r="B1" s="12"/>
      <c r="C1" s="16"/>
      <c r="D1" s="16"/>
      <c r="E1" s="16"/>
      <c r="F1" s="16"/>
      <c r="G1" s="16"/>
      <c r="H1" s="16"/>
      <c r="I1" s="4"/>
      <c r="J1" s="4"/>
    </row>
    <row r="2" spans="1:10" x14ac:dyDescent="0.25">
      <c r="A2" s="4"/>
      <c r="B2" s="17"/>
      <c r="C2" s="12"/>
      <c r="D2" s="16"/>
      <c r="E2" s="16"/>
      <c r="F2" s="16"/>
      <c r="G2" s="16"/>
      <c r="H2" s="15" t="s">
        <v>5</v>
      </c>
      <c r="I2" s="4"/>
      <c r="J2" s="4"/>
    </row>
    <row r="3" spans="1:10" x14ac:dyDescent="0.25">
      <c r="A3" s="4"/>
      <c r="B3" s="4"/>
      <c r="C3" s="16"/>
      <c r="D3" s="16"/>
      <c r="E3" s="16"/>
      <c r="F3" s="16"/>
      <c r="G3" s="16"/>
      <c r="H3" s="16"/>
      <c r="I3" s="4"/>
      <c r="J3" s="4"/>
    </row>
    <row r="4" spans="1:10" x14ac:dyDescent="0.25">
      <c r="A4" s="4"/>
      <c r="B4" s="4"/>
      <c r="C4" s="16"/>
      <c r="D4" s="16"/>
      <c r="E4" s="16"/>
      <c r="F4" s="16"/>
      <c r="G4" s="16"/>
      <c r="H4" s="16"/>
      <c r="I4" s="4"/>
      <c r="J4" s="4"/>
    </row>
    <row r="5" spans="1:10" x14ac:dyDescent="0.25">
      <c r="A5" s="4"/>
      <c r="B5" s="4"/>
      <c r="C5" s="16"/>
      <c r="D5" s="16"/>
      <c r="E5" s="16"/>
      <c r="F5" s="16"/>
      <c r="G5" s="16"/>
      <c r="H5" s="16"/>
      <c r="I5" s="4"/>
      <c r="J5" s="4"/>
    </row>
    <row r="6" spans="1:10" ht="18.75" x14ac:dyDescent="0.25">
      <c r="A6" s="4"/>
      <c r="B6" s="5" t="s">
        <v>102</v>
      </c>
      <c r="C6" s="5"/>
      <c r="D6" s="5"/>
      <c r="E6" s="5"/>
      <c r="F6" s="5"/>
      <c r="G6" s="5"/>
      <c r="H6" s="5"/>
      <c r="I6" s="6"/>
      <c r="J6" s="4"/>
    </row>
    <row r="7" spans="1:10" x14ac:dyDescent="0.25">
      <c r="A7" s="4"/>
      <c r="B7" s="18"/>
      <c r="C7" s="19">
        <f>C14-C15</f>
        <v>887823</v>
      </c>
      <c r="D7" s="19">
        <f t="shared" ref="D7:H7" si="0">D14-D15</f>
        <v>661218</v>
      </c>
      <c r="E7" s="19">
        <f t="shared" si="0"/>
        <v>889440</v>
      </c>
      <c r="F7" s="19">
        <f t="shared" si="0"/>
        <v>162868</v>
      </c>
      <c r="G7" s="19">
        <f t="shared" si="0"/>
        <v>201141</v>
      </c>
      <c r="H7" s="19">
        <f t="shared" si="0"/>
        <v>32787</v>
      </c>
      <c r="I7" s="4"/>
      <c r="J7" s="4"/>
    </row>
    <row r="8" spans="1:10" x14ac:dyDescent="0.25">
      <c r="A8" s="4"/>
      <c r="B8" s="10"/>
      <c r="C8" s="11" t="s">
        <v>8</v>
      </c>
      <c r="D8" s="11" t="s">
        <v>9</v>
      </c>
      <c r="E8" s="11" t="s">
        <v>10</v>
      </c>
      <c r="F8" s="11" t="s">
        <v>11</v>
      </c>
      <c r="G8" s="11" t="s">
        <v>12</v>
      </c>
      <c r="H8" s="11" t="s">
        <v>13</v>
      </c>
      <c r="I8" s="4"/>
      <c r="J8" s="4"/>
    </row>
    <row r="9" spans="1:10" x14ac:dyDescent="0.25">
      <c r="A9" s="4"/>
      <c r="B9" s="4" t="s">
        <v>14</v>
      </c>
      <c r="C9" s="28">
        <v>6406008</v>
      </c>
      <c r="D9" s="28">
        <v>4386948</v>
      </c>
      <c r="E9" s="28">
        <v>5019684</v>
      </c>
      <c r="F9" s="28">
        <v>995544</v>
      </c>
      <c r="G9" s="28">
        <v>1257096</v>
      </c>
      <c r="H9" s="28">
        <v>313836</v>
      </c>
      <c r="I9" s="4"/>
      <c r="J9" s="4"/>
    </row>
    <row r="10" spans="1:10" x14ac:dyDescent="0.25">
      <c r="A10" s="4"/>
      <c r="B10" s="4" t="s">
        <v>15</v>
      </c>
      <c r="C10" s="19">
        <v>6306408</v>
      </c>
      <c r="D10" s="19">
        <v>4212348</v>
      </c>
      <c r="E10" s="19">
        <v>4993764</v>
      </c>
      <c r="F10" s="19">
        <v>1010676</v>
      </c>
      <c r="G10" s="19">
        <v>1266672</v>
      </c>
      <c r="H10" s="19">
        <v>307884</v>
      </c>
      <c r="I10" s="4"/>
      <c r="J10" s="4"/>
    </row>
    <row r="11" spans="1:10" x14ac:dyDescent="0.25">
      <c r="A11" s="4"/>
      <c r="B11" s="4" t="s">
        <v>16</v>
      </c>
      <c r="C11" s="19">
        <v>5414700</v>
      </c>
      <c r="D11" s="19">
        <v>3231492</v>
      </c>
      <c r="E11" s="19">
        <v>4614048</v>
      </c>
      <c r="F11" s="19">
        <v>1110012</v>
      </c>
      <c r="G11" s="19">
        <v>1289472</v>
      </c>
      <c r="H11" s="19">
        <v>323820</v>
      </c>
      <c r="I11" s="4"/>
      <c r="J11" s="4"/>
    </row>
    <row r="12" spans="1:10" x14ac:dyDescent="0.25">
      <c r="A12" s="4"/>
      <c r="B12" s="4" t="s">
        <v>17</v>
      </c>
      <c r="C12" s="24">
        <v>0.77200000000000002</v>
      </c>
      <c r="D12" s="24">
        <v>0.82699999999999996</v>
      </c>
      <c r="E12" s="24">
        <v>0.78500000000000003</v>
      </c>
      <c r="F12" s="24">
        <v>0.78100000000000003</v>
      </c>
      <c r="G12" s="24">
        <v>0.76</v>
      </c>
      <c r="H12" s="24">
        <v>0.82699999999999996</v>
      </c>
      <c r="I12" s="4"/>
      <c r="J12" s="4"/>
    </row>
    <row r="13" spans="1:10" x14ac:dyDescent="0.25">
      <c r="A13" s="4"/>
      <c r="B13" s="4" t="s">
        <v>18</v>
      </c>
      <c r="C13" s="24">
        <v>0.16500000000000001</v>
      </c>
      <c r="D13" s="24">
        <v>0.26100000000000001</v>
      </c>
      <c r="E13" s="24">
        <v>0.13700000000000001</v>
      </c>
      <c r="F13" s="24">
        <v>0.20899999999999999</v>
      </c>
      <c r="G13" s="24">
        <v>0.17199999999999999</v>
      </c>
      <c r="H13" s="24">
        <v>0.2</v>
      </c>
      <c r="I13" s="4"/>
      <c r="J13" s="4"/>
    </row>
    <row r="14" spans="1:10" x14ac:dyDescent="0.25">
      <c r="A14" s="4"/>
      <c r="B14" s="4" t="s">
        <v>19</v>
      </c>
      <c r="C14" s="19">
        <v>2791896</v>
      </c>
      <c r="D14" s="19">
        <v>2523732</v>
      </c>
      <c r="E14" s="19">
        <v>2212536</v>
      </c>
      <c r="F14" s="19">
        <v>496548</v>
      </c>
      <c r="G14" s="19">
        <v>566592</v>
      </c>
      <c r="H14" s="19">
        <v>135480</v>
      </c>
      <c r="I14" s="4"/>
      <c r="J14" s="4"/>
    </row>
    <row r="15" spans="1:10" x14ac:dyDescent="0.25">
      <c r="A15" s="4"/>
      <c r="B15" s="4" t="s">
        <v>20</v>
      </c>
      <c r="C15" s="19">
        <v>1904073</v>
      </c>
      <c r="D15" s="19">
        <v>1862514</v>
      </c>
      <c r="E15" s="19">
        <v>1323096</v>
      </c>
      <c r="F15" s="19">
        <v>333680</v>
      </c>
      <c r="G15" s="19">
        <v>365451</v>
      </c>
      <c r="H15" s="19">
        <v>102693</v>
      </c>
      <c r="I15" s="4"/>
      <c r="J15" s="4"/>
    </row>
    <row r="16" spans="1:10" x14ac:dyDescent="0.25">
      <c r="A16" s="4"/>
      <c r="B16" s="4" t="s">
        <v>21</v>
      </c>
      <c r="C16" s="16" t="s">
        <v>22</v>
      </c>
      <c r="D16" s="16" t="s">
        <v>23</v>
      </c>
      <c r="E16" s="16" t="s">
        <v>24</v>
      </c>
      <c r="F16" s="16" t="s">
        <v>25</v>
      </c>
      <c r="G16" s="16" t="s">
        <v>109</v>
      </c>
      <c r="H16" s="16" t="s">
        <v>26</v>
      </c>
      <c r="I16" s="4"/>
      <c r="J16" s="4"/>
    </row>
    <row r="17" spans="1:10" x14ac:dyDescent="0.25">
      <c r="A17" s="4"/>
      <c r="B17" s="4" t="s">
        <v>27</v>
      </c>
      <c r="C17" s="16" t="s">
        <v>28</v>
      </c>
      <c r="D17" s="16" t="s">
        <v>29</v>
      </c>
      <c r="E17" s="16" t="s">
        <v>30</v>
      </c>
      <c r="F17" s="16" t="s">
        <v>31</v>
      </c>
      <c r="G17" s="16" t="s">
        <v>32</v>
      </c>
      <c r="H17" s="16" t="s">
        <v>33</v>
      </c>
      <c r="I17" s="4"/>
      <c r="J17" s="4"/>
    </row>
    <row r="18" spans="1:10" x14ac:dyDescent="0.25">
      <c r="A18" s="4"/>
      <c r="B18" s="4" t="s">
        <v>34</v>
      </c>
      <c r="C18" s="16" t="s">
        <v>35</v>
      </c>
      <c r="D18" s="16" t="s">
        <v>36</v>
      </c>
      <c r="E18" s="16" t="s">
        <v>37</v>
      </c>
      <c r="F18" s="16" t="s">
        <v>38</v>
      </c>
      <c r="G18" s="16" t="s">
        <v>39</v>
      </c>
      <c r="H18" s="16" t="s">
        <v>40</v>
      </c>
      <c r="I18" s="4"/>
      <c r="J18" s="4"/>
    </row>
    <row r="19" spans="1:10" x14ac:dyDescent="0.25">
      <c r="A19" s="4"/>
      <c r="B19" s="4" t="s">
        <v>41</v>
      </c>
      <c r="C19" s="19">
        <v>95568</v>
      </c>
      <c r="D19" s="19">
        <v>83640</v>
      </c>
      <c r="E19" s="19">
        <v>39156</v>
      </c>
      <c r="F19" s="19">
        <v>1080</v>
      </c>
      <c r="G19" s="19">
        <v>4656</v>
      </c>
      <c r="H19" s="19">
        <v>2328</v>
      </c>
      <c r="I19" s="4"/>
      <c r="J19" s="4"/>
    </row>
    <row r="20" spans="1:10" x14ac:dyDescent="0.25">
      <c r="A20" s="4"/>
      <c r="B20" s="4" t="s">
        <v>42</v>
      </c>
      <c r="C20" s="24">
        <v>0.64800000000000002</v>
      </c>
      <c r="D20" s="24">
        <v>0.55300000000000005</v>
      </c>
      <c r="E20" s="24">
        <v>0.627</v>
      </c>
      <c r="F20" s="24">
        <v>0.54900000000000004</v>
      </c>
      <c r="G20" s="24">
        <v>0.55700000000000005</v>
      </c>
      <c r="H20" s="24">
        <v>0.51</v>
      </c>
      <c r="I20" s="4"/>
      <c r="J20" s="4"/>
    </row>
    <row r="21" spans="1:10" x14ac:dyDescent="0.25">
      <c r="A21" s="4"/>
      <c r="B21" s="4" t="s">
        <v>43</v>
      </c>
      <c r="C21" s="19">
        <v>22342094</v>
      </c>
      <c r="D21" s="19">
        <v>36406400</v>
      </c>
      <c r="E21" s="19">
        <v>17508375</v>
      </c>
      <c r="F21" s="19">
        <v>2774258</v>
      </c>
      <c r="G21" s="19">
        <v>2611585</v>
      </c>
      <c r="H21" s="19">
        <v>151132</v>
      </c>
      <c r="I21" s="4"/>
      <c r="J21" s="4"/>
    </row>
    <row r="22" spans="1:10" x14ac:dyDescent="0.25">
      <c r="A22" s="4"/>
      <c r="B22" s="4" t="s">
        <v>44</v>
      </c>
      <c r="C22" s="19">
        <v>51556220</v>
      </c>
      <c r="D22" s="19">
        <v>26864638</v>
      </c>
      <c r="E22" s="19">
        <v>70145543</v>
      </c>
      <c r="F22" s="19">
        <v>6658061</v>
      </c>
      <c r="G22" s="19">
        <v>9541905</v>
      </c>
      <c r="H22" s="19">
        <v>697773</v>
      </c>
      <c r="I22" s="4"/>
      <c r="J22" s="4"/>
    </row>
    <row r="23" spans="1:10" x14ac:dyDescent="0.25">
      <c r="A23" s="4"/>
      <c r="B23" s="4" t="s">
        <v>45</v>
      </c>
      <c r="C23" s="19">
        <v>13500228</v>
      </c>
      <c r="D23" s="19">
        <v>2862506</v>
      </c>
      <c r="E23" s="19">
        <v>3929251</v>
      </c>
      <c r="F23" s="19">
        <v>2234577</v>
      </c>
      <c r="G23" s="19">
        <v>2307892</v>
      </c>
      <c r="H23" s="16"/>
      <c r="I23" s="4"/>
      <c r="J23" s="4"/>
    </row>
    <row r="24" spans="1:10" x14ac:dyDescent="0.25">
      <c r="A24" s="4"/>
      <c r="B24" s="4" t="s">
        <v>46</v>
      </c>
      <c r="C24" s="19">
        <v>120644546</v>
      </c>
      <c r="D24" s="19">
        <v>104661514</v>
      </c>
      <c r="E24" s="19">
        <v>86911348</v>
      </c>
      <c r="F24" s="19">
        <v>16147988</v>
      </c>
      <c r="G24" s="19">
        <v>17600539</v>
      </c>
      <c r="H24" s="19">
        <v>2241932</v>
      </c>
      <c r="I24" s="4"/>
      <c r="J24" s="4"/>
    </row>
    <row r="25" spans="1:10" x14ac:dyDescent="0.25">
      <c r="A25" s="4"/>
      <c r="B25" s="4" t="s">
        <v>47</v>
      </c>
      <c r="C25" s="16" t="s">
        <v>48</v>
      </c>
      <c r="D25" s="16" t="s">
        <v>49</v>
      </c>
      <c r="E25" s="16" t="s">
        <v>50</v>
      </c>
      <c r="F25" s="16" t="s">
        <v>51</v>
      </c>
      <c r="G25" s="16" t="s">
        <v>52</v>
      </c>
      <c r="H25" s="16" t="s">
        <v>53</v>
      </c>
      <c r="I25" s="4"/>
      <c r="J25" s="4"/>
    </row>
    <row r="26" spans="1:10" x14ac:dyDescent="0.25">
      <c r="A26" s="4"/>
      <c r="B26" s="4" t="s">
        <v>54</v>
      </c>
      <c r="C26" s="19">
        <v>2376180</v>
      </c>
      <c r="D26" s="19">
        <v>1634628</v>
      </c>
      <c r="E26" s="19">
        <v>1865736</v>
      </c>
      <c r="F26" s="19">
        <v>403548</v>
      </c>
      <c r="G26" s="19">
        <v>500448</v>
      </c>
      <c r="H26" s="19">
        <v>110052</v>
      </c>
      <c r="I26" s="4"/>
      <c r="J26" s="4"/>
    </row>
    <row r="27" spans="1:10" x14ac:dyDescent="0.25">
      <c r="A27" s="4"/>
      <c r="B27" s="4" t="s">
        <v>55</v>
      </c>
      <c r="C27" s="25">
        <v>2.5499999999999998</v>
      </c>
      <c r="D27" s="25">
        <v>2.4900000000000002</v>
      </c>
      <c r="E27" s="25">
        <v>2.4700000000000002</v>
      </c>
      <c r="F27" s="25">
        <v>2.5</v>
      </c>
      <c r="G27" s="25">
        <v>2.5</v>
      </c>
      <c r="H27" s="25">
        <v>2.65</v>
      </c>
      <c r="I27" s="4"/>
      <c r="J27" s="4"/>
    </row>
    <row r="28" spans="1:10" x14ac:dyDescent="0.25">
      <c r="A28" s="4"/>
      <c r="B28" s="4" t="s">
        <v>56</v>
      </c>
      <c r="C28" s="16" t="s">
        <v>57</v>
      </c>
      <c r="D28" s="16" t="s">
        <v>58</v>
      </c>
      <c r="E28" s="16" t="s">
        <v>59</v>
      </c>
      <c r="F28" s="16" t="s">
        <v>60</v>
      </c>
      <c r="G28" s="16" t="s">
        <v>61</v>
      </c>
      <c r="H28" s="16" t="s">
        <v>108</v>
      </c>
      <c r="I28" s="4"/>
      <c r="J28" s="4"/>
    </row>
    <row r="29" spans="1:10" x14ac:dyDescent="0.25">
      <c r="A29" s="4"/>
      <c r="B29" s="4" t="s">
        <v>62</v>
      </c>
      <c r="C29" s="16" t="s">
        <v>63</v>
      </c>
      <c r="D29" s="16" t="s">
        <v>64</v>
      </c>
      <c r="E29" s="16" t="s">
        <v>65</v>
      </c>
      <c r="F29" s="16" t="s">
        <v>66</v>
      </c>
      <c r="G29" s="16" t="s">
        <v>67</v>
      </c>
      <c r="H29" s="16" t="s">
        <v>68</v>
      </c>
      <c r="I29" s="4"/>
      <c r="J29" s="4"/>
    </row>
    <row r="30" spans="1:10" x14ac:dyDescent="0.25">
      <c r="A30" s="4"/>
      <c r="B30" s="4" t="s">
        <v>69</v>
      </c>
      <c r="C30" s="24">
        <v>0.121</v>
      </c>
      <c r="D30" s="24">
        <v>0.128</v>
      </c>
      <c r="E30" s="24">
        <v>0.16</v>
      </c>
      <c r="F30" s="24">
        <v>0.191</v>
      </c>
      <c r="G30" s="24">
        <v>0.20499999999999999</v>
      </c>
      <c r="H30" s="24">
        <v>0.16800000000000001</v>
      </c>
      <c r="I30" s="4"/>
      <c r="J30" s="4"/>
    </row>
    <row r="31" spans="1:10" x14ac:dyDescent="0.25">
      <c r="A31" s="4"/>
      <c r="B31" s="4" t="s">
        <v>70</v>
      </c>
      <c r="C31" s="19">
        <v>170172</v>
      </c>
      <c r="D31" s="19">
        <v>113688</v>
      </c>
      <c r="E31" s="19">
        <v>110220</v>
      </c>
      <c r="F31" s="19">
        <v>18924</v>
      </c>
      <c r="G31" s="19">
        <v>21132</v>
      </c>
      <c r="H31" s="19">
        <v>3888</v>
      </c>
      <c r="I31" s="4"/>
      <c r="J31" s="4"/>
    </row>
    <row r="32" spans="1:10" x14ac:dyDescent="0.25">
      <c r="A32" s="4"/>
      <c r="B32" s="4" t="s">
        <v>71</v>
      </c>
      <c r="C32" s="19">
        <v>2990424</v>
      </c>
      <c r="D32" s="19">
        <v>1412112</v>
      </c>
      <c r="E32" s="19">
        <v>1941528</v>
      </c>
      <c r="F32" s="19">
        <v>284904</v>
      </c>
      <c r="G32" s="19">
        <v>388428</v>
      </c>
      <c r="H32" s="19">
        <v>65676</v>
      </c>
      <c r="I32" s="4"/>
      <c r="J32" s="4"/>
    </row>
    <row r="33" spans="1:10" x14ac:dyDescent="0.25">
      <c r="A33" s="4"/>
      <c r="B33" s="4" t="s">
        <v>72</v>
      </c>
      <c r="C33" s="19">
        <v>186551503</v>
      </c>
      <c r="D33" s="19">
        <v>60187999</v>
      </c>
      <c r="E33" s="19">
        <v>116972082</v>
      </c>
      <c r="F33" s="19">
        <v>14470878</v>
      </c>
      <c r="G33" s="19">
        <v>20694659</v>
      </c>
      <c r="H33" s="19">
        <v>2989576</v>
      </c>
      <c r="I33" s="4"/>
      <c r="J33" s="4"/>
    </row>
    <row r="34" spans="1:10" x14ac:dyDescent="0.25">
      <c r="A34" s="4"/>
      <c r="B34" s="4" t="s">
        <v>73</v>
      </c>
      <c r="C34" s="16">
        <v>2.58</v>
      </c>
      <c r="D34" s="16">
        <v>1.19</v>
      </c>
      <c r="E34" s="16">
        <v>2.12</v>
      </c>
      <c r="F34" s="16">
        <v>0.28999999999999998</v>
      </c>
      <c r="G34" s="16">
        <v>0.61</v>
      </c>
      <c r="H34" s="16">
        <v>0.19</v>
      </c>
      <c r="I34" s="4"/>
      <c r="J34" s="4"/>
    </row>
    <row r="35" spans="1:10" x14ac:dyDescent="0.25">
      <c r="A35" s="4"/>
      <c r="B35" s="4" t="s">
        <v>74</v>
      </c>
      <c r="C35" s="19">
        <v>2442659</v>
      </c>
      <c r="D35" s="19">
        <v>3522311</v>
      </c>
      <c r="E35" s="19">
        <v>2353615</v>
      </c>
      <c r="F35" s="19">
        <v>3438613</v>
      </c>
      <c r="G35" s="19">
        <v>2067059</v>
      </c>
      <c r="H35" s="19">
        <v>1556199</v>
      </c>
      <c r="I35" s="4"/>
      <c r="J35" s="4"/>
    </row>
    <row r="36" spans="1:10" s="29" customFormat="1" x14ac:dyDescent="0.25">
      <c r="A36" s="27"/>
      <c r="B36" s="27" t="s">
        <v>110</v>
      </c>
      <c r="C36" s="28">
        <v>531771287</v>
      </c>
      <c r="D36" s="28">
        <v>222153795</v>
      </c>
      <c r="E36" s="28">
        <v>417708522</v>
      </c>
      <c r="F36" s="28">
        <v>45815957</v>
      </c>
      <c r="G36" s="28">
        <v>69643447</v>
      </c>
      <c r="H36" s="28">
        <v>9845914</v>
      </c>
      <c r="I36" s="27"/>
      <c r="J36" s="30">
        <f>SUM(C36:H36)</f>
        <v>1296938922</v>
      </c>
    </row>
    <row r="37" spans="1:10" s="29" customFormat="1" x14ac:dyDescent="0.25">
      <c r="A37" s="27"/>
      <c r="B37" s="27" t="s">
        <v>75</v>
      </c>
      <c r="C37" s="28">
        <v>534828123</v>
      </c>
      <c r="D37" s="28">
        <v>223457321</v>
      </c>
      <c r="E37" s="28">
        <v>414066160</v>
      </c>
      <c r="F37" s="28">
        <v>46354925</v>
      </c>
      <c r="G37" s="28">
        <v>68360180</v>
      </c>
      <c r="H37" s="28">
        <v>9766147</v>
      </c>
      <c r="I37" s="27"/>
      <c r="J37" s="30">
        <f t="shared" ref="J37" si="1">SUM(C37:H37)</f>
        <v>1296832856</v>
      </c>
    </row>
    <row r="38" spans="1:10" s="29" customFormat="1" x14ac:dyDescent="0.25">
      <c r="A38" s="27"/>
      <c r="B38" s="27" t="s">
        <v>106</v>
      </c>
      <c r="C38" s="31">
        <f>C36/C37</f>
        <v>0.99428445164242041</v>
      </c>
      <c r="D38" s="31">
        <f t="shared" ref="D38:J38" si="2">D36/D37</f>
        <v>0.99416655496375528</v>
      </c>
      <c r="E38" s="31">
        <f t="shared" si="2"/>
        <v>1.0087965700940158</v>
      </c>
      <c r="F38" s="31">
        <f t="shared" si="2"/>
        <v>0.98837301538078204</v>
      </c>
      <c r="G38" s="31">
        <f t="shared" si="2"/>
        <v>1.0187721419106854</v>
      </c>
      <c r="H38" s="31">
        <f t="shared" si="2"/>
        <v>1.0081677042133401</v>
      </c>
      <c r="I38" s="31"/>
      <c r="J38" s="31">
        <f t="shared" si="2"/>
        <v>1.0000817884891713</v>
      </c>
    </row>
    <row r="39" spans="1:10" x14ac:dyDescent="0.25">
      <c r="A39" s="4"/>
      <c r="B39" s="4" t="s">
        <v>112</v>
      </c>
      <c r="C39" s="16" t="s">
        <v>77</v>
      </c>
      <c r="D39" s="16" t="s">
        <v>78</v>
      </c>
      <c r="E39" s="16" t="s">
        <v>79</v>
      </c>
      <c r="F39" s="16" t="s">
        <v>80</v>
      </c>
      <c r="G39" s="16" t="s">
        <v>81</v>
      </c>
      <c r="H39" s="16" t="s">
        <v>82</v>
      </c>
      <c r="I39" s="4"/>
      <c r="J39" s="4"/>
    </row>
    <row r="40" spans="1:10" x14ac:dyDescent="0.25">
      <c r="A40" s="4"/>
      <c r="B40" s="4" t="s">
        <v>83</v>
      </c>
      <c r="C40" s="20">
        <v>4.2999999999999997E-2</v>
      </c>
      <c r="D40" s="20">
        <v>6.3299999999999995E-2</v>
      </c>
      <c r="E40" s="20">
        <v>3.56E-2</v>
      </c>
      <c r="F40" s="20">
        <v>0.18820000000000001</v>
      </c>
      <c r="G40" s="20">
        <v>9.9599999999999994E-2</v>
      </c>
      <c r="H40" s="20">
        <v>7.5899999999999995E-2</v>
      </c>
      <c r="I40" s="4"/>
      <c r="J40" s="3">
        <v>40</v>
      </c>
    </row>
    <row r="41" spans="1:10" x14ac:dyDescent="0.25">
      <c r="A41" s="4"/>
      <c r="B41" s="4" t="s">
        <v>84</v>
      </c>
      <c r="C41" s="20">
        <v>4.5900000000000003E-2</v>
      </c>
      <c r="D41" s="20">
        <v>5.3699999999999998E-2</v>
      </c>
      <c r="E41" s="20">
        <v>6.2300000000000001E-2</v>
      </c>
      <c r="F41" s="20">
        <v>0.1888</v>
      </c>
      <c r="G41" s="20">
        <v>0.13969999999999999</v>
      </c>
      <c r="H41" s="20">
        <v>0.15790000000000001</v>
      </c>
      <c r="I41" s="4"/>
      <c r="J41" s="3">
        <v>75</v>
      </c>
    </row>
    <row r="42" spans="1:10" x14ac:dyDescent="0.25">
      <c r="A42" s="4"/>
      <c r="B42" s="4" t="s">
        <v>85</v>
      </c>
      <c r="C42" s="20">
        <v>6.9500000000000006E-2</v>
      </c>
      <c r="D42" s="20">
        <v>6.93E-2</v>
      </c>
      <c r="E42" s="20">
        <v>0.1123</v>
      </c>
      <c r="F42" s="20">
        <v>0.1578</v>
      </c>
      <c r="G42" s="20">
        <v>0.18909999999999999</v>
      </c>
      <c r="H42" s="20">
        <v>0.1336</v>
      </c>
      <c r="I42" s="4"/>
      <c r="J42" s="3">
        <v>125</v>
      </c>
    </row>
    <row r="43" spans="1:10" x14ac:dyDescent="0.25">
      <c r="A43" s="4"/>
      <c r="B43" s="4" t="s">
        <v>86</v>
      </c>
      <c r="C43" s="20">
        <v>0.16039999999999999</v>
      </c>
      <c r="D43" s="20">
        <v>0.15310000000000001</v>
      </c>
      <c r="E43" s="20">
        <v>0.21609999999999999</v>
      </c>
      <c r="F43" s="20">
        <v>0.1726</v>
      </c>
      <c r="G43" s="20">
        <v>0.1867</v>
      </c>
      <c r="H43" s="20">
        <v>0.1605</v>
      </c>
      <c r="I43" s="4"/>
      <c r="J43" s="3">
        <v>175</v>
      </c>
    </row>
    <row r="44" spans="1:10" x14ac:dyDescent="0.25">
      <c r="A44" s="4"/>
      <c r="B44" s="4" t="s">
        <v>87</v>
      </c>
      <c r="C44" s="20">
        <v>0.10780000000000001</v>
      </c>
      <c r="D44" s="20">
        <v>0.112</v>
      </c>
      <c r="E44" s="20">
        <v>0.1053</v>
      </c>
      <c r="F44" s="20">
        <v>8.7599999999999997E-2</v>
      </c>
      <c r="G44" s="20">
        <v>0.1192</v>
      </c>
      <c r="H44" s="20">
        <v>0.10249999999999999</v>
      </c>
      <c r="I44" s="4"/>
      <c r="J44" s="3">
        <v>225</v>
      </c>
    </row>
    <row r="45" spans="1:10" x14ac:dyDescent="0.25">
      <c r="A45" s="4"/>
      <c r="B45" s="4" t="s">
        <v>88</v>
      </c>
      <c r="C45" s="20">
        <v>8.1799999999999998E-2</v>
      </c>
      <c r="D45" s="20">
        <v>9.4700000000000006E-2</v>
      </c>
      <c r="E45" s="20">
        <v>7.6100000000000001E-2</v>
      </c>
      <c r="F45" s="20">
        <v>3.3700000000000001E-2</v>
      </c>
      <c r="G45" s="20">
        <v>6.7900000000000002E-2</v>
      </c>
      <c r="H45" s="20">
        <v>5.8200000000000002E-2</v>
      </c>
      <c r="I45" s="4"/>
      <c r="J45" s="3">
        <v>275</v>
      </c>
    </row>
    <row r="46" spans="1:10" x14ac:dyDescent="0.25">
      <c r="A46" s="4"/>
      <c r="B46" s="4" t="s">
        <v>89</v>
      </c>
      <c r="C46" s="20">
        <v>0.22919999999999999</v>
      </c>
      <c r="D46" s="20">
        <v>0.24440000000000001</v>
      </c>
      <c r="E46" s="20">
        <v>0.18940000000000001</v>
      </c>
      <c r="F46" s="20">
        <v>0.1013</v>
      </c>
      <c r="G46" s="20">
        <v>0.126</v>
      </c>
      <c r="H46" s="20">
        <v>0.17019999999999999</v>
      </c>
      <c r="I46" s="4"/>
      <c r="J46" s="3">
        <v>350</v>
      </c>
    </row>
    <row r="47" spans="1:10" x14ac:dyDescent="0.25">
      <c r="A47" s="4"/>
      <c r="B47" s="4" t="s">
        <v>90</v>
      </c>
      <c r="C47" s="20">
        <v>0.11509999999999999</v>
      </c>
      <c r="D47" s="20">
        <v>0.11260000000000001</v>
      </c>
      <c r="E47" s="20">
        <v>0.1008</v>
      </c>
      <c r="F47" s="20">
        <v>2.9100000000000001E-2</v>
      </c>
      <c r="G47" s="20">
        <v>4.19E-2</v>
      </c>
      <c r="H47" s="20">
        <v>8.0100000000000005E-2</v>
      </c>
      <c r="I47" s="4"/>
      <c r="J47" s="3">
        <v>450</v>
      </c>
    </row>
    <row r="48" spans="1:10" x14ac:dyDescent="0.25">
      <c r="A48" s="4"/>
      <c r="B48" s="4" t="s">
        <v>91</v>
      </c>
      <c r="C48" s="20">
        <v>5.28E-2</v>
      </c>
      <c r="D48" s="20">
        <v>4.8599999999999997E-2</v>
      </c>
      <c r="E48" s="20">
        <v>4.3400000000000001E-2</v>
      </c>
      <c r="F48" s="20">
        <v>1.83E-2</v>
      </c>
      <c r="G48" s="20">
        <v>1.3899999999999999E-2</v>
      </c>
      <c r="H48" s="20">
        <v>3.0499999999999999E-2</v>
      </c>
      <c r="I48" s="4"/>
      <c r="J48" s="3">
        <v>625</v>
      </c>
    </row>
    <row r="49" spans="1:11" x14ac:dyDescent="0.25">
      <c r="A49" s="4"/>
      <c r="B49" s="4" t="s">
        <v>92</v>
      </c>
      <c r="C49" s="20">
        <v>5.7299999999999997E-2</v>
      </c>
      <c r="D49" s="20">
        <v>3.1E-2</v>
      </c>
      <c r="E49" s="20">
        <v>4.2599999999999999E-2</v>
      </c>
      <c r="F49" s="20">
        <v>1.0800000000000001E-2</v>
      </c>
      <c r="G49" s="20">
        <v>8.9999999999999993E-3</v>
      </c>
      <c r="H49" s="20">
        <v>1.5800000000000002E-2</v>
      </c>
      <c r="I49" s="4"/>
      <c r="J49" s="3">
        <v>875</v>
      </c>
    </row>
    <row r="50" spans="1:11" x14ac:dyDescent="0.25">
      <c r="A50" s="4"/>
      <c r="B50" s="4" t="s">
        <v>93</v>
      </c>
      <c r="C50" s="20">
        <v>1.9900000000000001E-2</v>
      </c>
      <c r="D50" s="20">
        <v>8.0000000000000002E-3</v>
      </c>
      <c r="E50" s="20">
        <v>8.6999999999999994E-3</v>
      </c>
      <c r="F50" s="20">
        <v>2.5999999999999999E-3</v>
      </c>
      <c r="G50" s="20">
        <v>1.8E-3</v>
      </c>
      <c r="H50" s="20">
        <v>1.0800000000000001E-2</v>
      </c>
      <c r="I50" s="4"/>
      <c r="J50" s="3">
        <v>1250</v>
      </c>
    </row>
    <row r="51" spans="1:11" x14ac:dyDescent="0.25">
      <c r="A51" s="4"/>
      <c r="B51" s="4" t="s">
        <v>94</v>
      </c>
      <c r="C51" s="20">
        <v>1.1299999999999999E-2</v>
      </c>
      <c r="D51" s="20">
        <v>5.5999999999999999E-3</v>
      </c>
      <c r="E51" s="20">
        <v>3.5999999999999999E-3</v>
      </c>
      <c r="F51" s="20">
        <v>6.0000000000000001E-3</v>
      </c>
      <c r="G51" s="20">
        <v>2.9999999999999997E-4</v>
      </c>
      <c r="H51" s="20">
        <v>0</v>
      </c>
      <c r="I51" s="4"/>
      <c r="J51" s="3">
        <v>1750</v>
      </c>
      <c r="K51" s="4"/>
    </row>
    <row r="52" spans="1:11" x14ac:dyDescent="0.25">
      <c r="A52" s="4"/>
      <c r="B52" s="4" t="s">
        <v>95</v>
      </c>
      <c r="C52" s="20">
        <v>6.0000000000000001E-3</v>
      </c>
      <c r="D52" s="20">
        <v>3.7000000000000002E-3</v>
      </c>
      <c r="E52" s="20">
        <v>3.8E-3</v>
      </c>
      <c r="F52" s="20">
        <v>3.2000000000000002E-3</v>
      </c>
      <c r="G52" s="20">
        <v>4.8999999999999998E-3</v>
      </c>
      <c r="H52" s="20">
        <v>4.0000000000000001E-3</v>
      </c>
      <c r="I52" s="4"/>
      <c r="J52" s="3">
        <v>2.5</v>
      </c>
    </row>
    <row r="53" spans="1:11" x14ac:dyDescent="0.25">
      <c r="A53" s="4"/>
      <c r="B53" s="27" t="s">
        <v>107</v>
      </c>
      <c r="C53" s="16">
        <f>SUMPRODUCT(C40:C52,$J$40:$J$52)</f>
        <v>348.48749999999995</v>
      </c>
      <c r="D53" s="16">
        <f t="shared" ref="D53:H53" si="3">SUMPRODUCT(D40:D52,$J$40:$J$52)</f>
        <v>306.77625000000006</v>
      </c>
      <c r="E53" s="16">
        <f t="shared" si="3"/>
        <v>295.80600000000004</v>
      </c>
      <c r="F53" s="16">
        <f t="shared" si="3"/>
        <v>183.791</v>
      </c>
      <c r="G53" s="16">
        <f t="shared" si="3"/>
        <v>198.56874999999999</v>
      </c>
      <c r="H53" s="16">
        <f t="shared" si="3"/>
        <v>240.74599999999998</v>
      </c>
      <c r="I53" s="4"/>
      <c r="J53" s="4"/>
    </row>
    <row r="56" spans="1:11" x14ac:dyDescent="0.25">
      <c r="B56" s="4" t="s">
        <v>76</v>
      </c>
      <c r="C56" s="3">
        <v>1920</v>
      </c>
      <c r="D56" s="3">
        <v>1829</v>
      </c>
      <c r="E56" s="3">
        <v>1925</v>
      </c>
      <c r="F56" s="3">
        <v>1639</v>
      </c>
      <c r="G56" s="3">
        <v>1599</v>
      </c>
      <c r="H56" s="3">
        <v>1653</v>
      </c>
    </row>
    <row r="57" spans="1:11" x14ac:dyDescent="0.25">
      <c r="B57" s="4" t="s">
        <v>111</v>
      </c>
      <c r="C57" s="3">
        <f>C56*C27</f>
        <v>4896</v>
      </c>
      <c r="D57" s="3">
        <f t="shared" ref="D57:H57" si="4">D56*D27</f>
        <v>4554.21</v>
      </c>
      <c r="E57" s="3">
        <f t="shared" si="4"/>
        <v>4754.75</v>
      </c>
      <c r="F57" s="3">
        <f t="shared" si="4"/>
        <v>4097.5</v>
      </c>
      <c r="G57" s="3">
        <f t="shared" si="4"/>
        <v>3997.5</v>
      </c>
      <c r="H57" s="3">
        <f t="shared" si="4"/>
        <v>4380.45</v>
      </c>
    </row>
  </sheetData>
  <phoneticPr fontId="9" type="noConversion"/>
  <conditionalFormatting sqref="B9:H37 B39:H52 B38:J38">
    <cfRule type="expression" dxfId="2" priority="2">
      <formula>MOD(ROW(),3)=2</formula>
    </cfRule>
  </conditionalFormatting>
  <conditionalFormatting sqref="B56:B57">
    <cfRule type="expression" dxfId="1" priority="1">
      <formula>MOD(ROW(),3)=2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0CE7-3874-4465-B74D-94C7BFEF71DA}">
  <dimension ref="A1:J70"/>
  <sheetViews>
    <sheetView topLeftCell="A8" workbookViewId="0">
      <selection activeCell="E61" sqref="E8:E61"/>
    </sheetView>
  </sheetViews>
  <sheetFormatPr defaultColWidth="8.85546875" defaultRowHeight="15" customHeight="1" x14ac:dyDescent="0.25"/>
  <cols>
    <col min="1" max="1" width="3.7109375" style="3" customWidth="1"/>
    <col min="2" max="2" width="5.7109375" style="3" customWidth="1"/>
    <col min="3" max="3" width="10.7109375" style="3" customWidth="1"/>
    <col min="4" max="4" width="12.7109375" style="3" customWidth="1"/>
    <col min="5" max="6" width="10.7109375" style="3" customWidth="1"/>
    <col min="7" max="7" width="8.7109375" style="3" customWidth="1"/>
    <col min="8" max="8" width="37.7109375" style="3" customWidth="1"/>
    <col min="9" max="9" width="29.28515625" style="3" customWidth="1"/>
    <col min="10" max="16384" width="8.85546875" style="3"/>
  </cols>
  <sheetData>
    <row r="1" spans="1:10" x14ac:dyDescent="0.25">
      <c r="A1" s="4"/>
      <c r="B1" s="21"/>
      <c r="C1" s="16"/>
      <c r="D1" s="16"/>
      <c r="E1" s="16"/>
      <c r="F1" s="16"/>
      <c r="G1" s="8"/>
      <c r="H1" s="8"/>
      <c r="I1" s="8"/>
      <c r="J1" s="8"/>
    </row>
    <row r="2" spans="1:10" x14ac:dyDescent="0.25">
      <c r="A2" s="4"/>
      <c r="B2" s="21"/>
      <c r="C2" s="16"/>
      <c r="D2" s="16"/>
      <c r="E2" s="16"/>
      <c r="F2" s="16"/>
      <c r="G2" s="15"/>
      <c r="H2" s="4"/>
      <c r="I2" s="15" t="s">
        <v>5</v>
      </c>
      <c r="J2" s="4"/>
    </row>
    <row r="3" spans="1:10" x14ac:dyDescent="0.25">
      <c r="A3" s="4"/>
      <c r="B3" s="21"/>
      <c r="C3" s="16"/>
      <c r="D3" s="16"/>
      <c r="E3" s="16"/>
      <c r="F3" s="16"/>
      <c r="G3" s="4"/>
      <c r="H3" s="4"/>
      <c r="I3" s="4"/>
      <c r="J3" s="4"/>
    </row>
    <row r="4" spans="1:10" x14ac:dyDescent="0.25">
      <c r="A4" s="4"/>
      <c r="B4" s="21"/>
      <c r="C4" s="16"/>
      <c r="D4" s="16"/>
      <c r="E4" s="16"/>
      <c r="F4" s="16"/>
      <c r="G4" s="4"/>
      <c r="H4" s="4"/>
      <c r="I4" s="4"/>
      <c r="J4" s="4"/>
    </row>
    <row r="5" spans="1:10" ht="22.15" customHeight="1" x14ac:dyDescent="0.25">
      <c r="A5" s="4"/>
      <c r="B5" s="21"/>
      <c r="C5" s="16"/>
      <c r="D5" s="16"/>
      <c r="E5" s="16"/>
      <c r="F5" s="16"/>
      <c r="G5" s="4"/>
      <c r="H5" s="4"/>
      <c r="I5" s="4"/>
      <c r="J5" s="4"/>
    </row>
    <row r="6" spans="1:10" ht="18" customHeight="1" x14ac:dyDescent="0.25">
      <c r="A6" s="4"/>
      <c r="B6" s="13" t="s">
        <v>103</v>
      </c>
      <c r="C6" s="13"/>
      <c r="D6" s="13"/>
      <c r="E6" s="13"/>
      <c r="F6" s="13"/>
      <c r="G6" s="13"/>
      <c r="H6" s="13"/>
      <c r="I6" s="13"/>
      <c r="J6" s="4"/>
    </row>
    <row r="7" spans="1:10" x14ac:dyDescent="0.25">
      <c r="A7" s="4"/>
      <c r="B7" s="21"/>
      <c r="C7" s="16"/>
      <c r="D7" s="16"/>
      <c r="E7" s="16"/>
      <c r="F7" s="16"/>
      <c r="G7" s="8"/>
      <c r="H7" s="8"/>
      <c r="I7" s="8"/>
      <c r="J7" s="8"/>
    </row>
    <row r="8" spans="1:10" ht="60" x14ac:dyDescent="0.25">
      <c r="A8" s="4"/>
      <c r="B8" s="7" t="s">
        <v>6</v>
      </c>
      <c r="C8" s="7" t="s">
        <v>96</v>
      </c>
      <c r="D8" s="7" t="s">
        <v>100</v>
      </c>
      <c r="E8" s="7" t="s">
        <v>97</v>
      </c>
      <c r="F8" s="7" t="s">
        <v>98</v>
      </c>
      <c r="G8" s="26"/>
      <c r="H8" s="22" t="s">
        <v>7</v>
      </c>
      <c r="J8" s="8"/>
    </row>
    <row r="9" spans="1:10" x14ac:dyDescent="0.25">
      <c r="A9" s="4"/>
      <c r="B9" s="21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8"/>
      <c r="H9" s="4" t="s">
        <v>96</v>
      </c>
      <c r="I9" s="4" t="s">
        <v>99</v>
      </c>
      <c r="J9" s="8"/>
    </row>
    <row r="10" spans="1:10" x14ac:dyDescent="0.25">
      <c r="A10" s="4"/>
      <c r="B10" s="21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8"/>
      <c r="H10" s="4" t="s">
        <v>105</v>
      </c>
      <c r="I10" s="4" t="s">
        <v>99</v>
      </c>
      <c r="J10" s="8"/>
    </row>
    <row r="11" spans="1:10" x14ac:dyDescent="0.25">
      <c r="A11" s="4"/>
      <c r="B11" s="21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8"/>
      <c r="H11" s="4" t="s">
        <v>97</v>
      </c>
      <c r="I11" s="4" t="s">
        <v>99</v>
      </c>
      <c r="J11" s="8"/>
    </row>
    <row r="12" spans="1:10" x14ac:dyDescent="0.25">
      <c r="A12" s="4"/>
      <c r="B12" s="21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8"/>
      <c r="H12" s="4" t="s">
        <v>98</v>
      </c>
      <c r="I12" s="4" t="s">
        <v>99</v>
      </c>
      <c r="J12" s="8"/>
    </row>
    <row r="13" spans="1:10" x14ac:dyDescent="0.25">
      <c r="A13" s="4"/>
      <c r="B13" s="21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8"/>
      <c r="J13" s="8"/>
    </row>
    <row r="14" spans="1:10" x14ac:dyDescent="0.25">
      <c r="A14" s="4"/>
      <c r="B14" s="21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8"/>
      <c r="J14" s="8"/>
    </row>
    <row r="15" spans="1:10" x14ac:dyDescent="0.25">
      <c r="A15" s="4"/>
      <c r="B15" s="21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8"/>
      <c r="J15" s="8"/>
    </row>
    <row r="16" spans="1:10" x14ac:dyDescent="0.25">
      <c r="A16" s="4"/>
      <c r="B16" s="21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8"/>
      <c r="H16" s="8"/>
      <c r="I16" s="8"/>
      <c r="J16" s="8"/>
    </row>
    <row r="17" spans="1:10" x14ac:dyDescent="0.25">
      <c r="A17" s="4"/>
      <c r="B17" s="21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8"/>
      <c r="H17" s="8"/>
      <c r="I17" s="8"/>
      <c r="J17" s="8"/>
    </row>
    <row r="18" spans="1:10" x14ac:dyDescent="0.25">
      <c r="A18" s="4"/>
      <c r="B18" s="21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8"/>
      <c r="H18" s="8"/>
      <c r="I18" s="8"/>
      <c r="J18" s="8"/>
    </row>
    <row r="19" spans="1:10" x14ac:dyDescent="0.25">
      <c r="A19" s="4"/>
      <c r="B19" s="21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8"/>
      <c r="H19" s="8"/>
      <c r="I19" s="8"/>
      <c r="J19" s="8"/>
    </row>
    <row r="20" spans="1:10" x14ac:dyDescent="0.25">
      <c r="A20" s="4"/>
      <c r="B20" s="21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8"/>
      <c r="H20" s="8"/>
      <c r="I20" s="8"/>
      <c r="J20" s="8"/>
    </row>
    <row r="21" spans="1:10" x14ac:dyDescent="0.25">
      <c r="A21" s="4"/>
      <c r="B21" s="21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8"/>
      <c r="H21" s="8"/>
      <c r="I21" s="8"/>
      <c r="J21" s="8"/>
    </row>
    <row r="22" spans="1:10" x14ac:dyDescent="0.25">
      <c r="A22" s="4"/>
      <c r="B22" s="21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8"/>
      <c r="H22" s="8"/>
      <c r="I22" s="8"/>
      <c r="J22" s="8"/>
    </row>
    <row r="23" spans="1:10" x14ac:dyDescent="0.25">
      <c r="A23" s="4"/>
      <c r="B23" s="21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8"/>
      <c r="H23" s="8"/>
      <c r="I23" s="8"/>
      <c r="J23" s="8"/>
    </row>
    <row r="24" spans="1:10" x14ac:dyDescent="0.25">
      <c r="A24" s="4"/>
      <c r="B24" s="21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8"/>
      <c r="H24" s="8"/>
      <c r="I24" s="8"/>
      <c r="J24" s="8"/>
    </row>
    <row r="25" spans="1:10" x14ac:dyDescent="0.25">
      <c r="A25" s="4"/>
      <c r="B25" s="21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8"/>
      <c r="H25" s="8"/>
      <c r="I25" s="8"/>
      <c r="J25" s="8"/>
    </row>
    <row r="26" spans="1:10" x14ac:dyDescent="0.25">
      <c r="A26" s="4"/>
      <c r="B26" s="21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8"/>
      <c r="H26" s="8"/>
      <c r="I26" s="8"/>
      <c r="J26" s="8"/>
    </row>
    <row r="27" spans="1:10" x14ac:dyDescent="0.25">
      <c r="A27" s="4"/>
      <c r="B27" s="21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8"/>
      <c r="H27" s="8"/>
      <c r="I27" s="8"/>
      <c r="J27" s="8"/>
    </row>
    <row r="28" spans="1:10" x14ac:dyDescent="0.25">
      <c r="A28" s="4"/>
      <c r="B28" s="21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8"/>
      <c r="H28" s="8"/>
      <c r="I28" s="8"/>
      <c r="J28" s="8"/>
    </row>
    <row r="29" spans="1:10" x14ac:dyDescent="0.25">
      <c r="A29" s="4"/>
      <c r="B29" s="21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8"/>
      <c r="H29" s="8"/>
      <c r="I29" s="8"/>
      <c r="J29" s="8"/>
    </row>
    <row r="30" spans="1:10" x14ac:dyDescent="0.25">
      <c r="A30" s="4"/>
      <c r="B30" s="21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8"/>
      <c r="H30" s="8"/>
      <c r="I30" s="8"/>
      <c r="J30" s="8"/>
    </row>
    <row r="31" spans="1:10" x14ac:dyDescent="0.25">
      <c r="A31" s="4"/>
      <c r="B31" s="21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8"/>
      <c r="H31" s="8"/>
      <c r="I31" s="8"/>
      <c r="J31" s="8"/>
    </row>
    <row r="32" spans="1:10" x14ac:dyDescent="0.25">
      <c r="A32" s="4"/>
      <c r="B32" s="21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8"/>
      <c r="H32" s="8"/>
      <c r="I32" s="8"/>
      <c r="J32" s="8"/>
    </row>
    <row r="33" spans="1:10" x14ac:dyDescent="0.25">
      <c r="A33" s="4"/>
      <c r="B33" s="21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8"/>
      <c r="H33" s="8"/>
      <c r="I33" s="8"/>
      <c r="J33" s="8"/>
    </row>
    <row r="34" spans="1:10" x14ac:dyDescent="0.25">
      <c r="A34" s="4"/>
      <c r="B34" s="21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8"/>
      <c r="H34" s="8"/>
      <c r="I34" s="8"/>
      <c r="J34" s="8"/>
    </row>
    <row r="35" spans="1:10" x14ac:dyDescent="0.25">
      <c r="A35" s="4"/>
      <c r="B35" s="21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8"/>
      <c r="H35" s="8"/>
      <c r="I35" s="8"/>
      <c r="J35" s="8"/>
    </row>
    <row r="36" spans="1:10" x14ac:dyDescent="0.25">
      <c r="A36" s="4"/>
      <c r="B36" s="21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8"/>
      <c r="H36" s="8"/>
      <c r="I36" s="8"/>
      <c r="J36" s="8"/>
    </row>
    <row r="37" spans="1:10" x14ac:dyDescent="0.25">
      <c r="A37" s="4"/>
      <c r="B37" s="21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8"/>
      <c r="H37" s="8"/>
      <c r="I37" s="8"/>
      <c r="J37" s="8"/>
    </row>
    <row r="38" spans="1:10" x14ac:dyDescent="0.25">
      <c r="A38" s="4"/>
      <c r="B38" s="21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8"/>
      <c r="H38" s="8"/>
      <c r="I38" s="8"/>
      <c r="J38" s="8"/>
    </row>
    <row r="39" spans="1:10" x14ac:dyDescent="0.25">
      <c r="A39" s="4"/>
      <c r="B39" s="21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8"/>
      <c r="H39" s="8"/>
      <c r="I39" s="8"/>
      <c r="J39" s="8"/>
    </row>
    <row r="40" spans="1:10" x14ac:dyDescent="0.25">
      <c r="A40" s="4"/>
      <c r="B40" s="21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8"/>
      <c r="H40" s="8"/>
      <c r="I40" s="8"/>
      <c r="J40" s="8"/>
    </row>
    <row r="41" spans="1:10" x14ac:dyDescent="0.25">
      <c r="A41" s="4"/>
      <c r="B41" s="21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8"/>
      <c r="H41" s="8"/>
      <c r="I41" s="8"/>
      <c r="J41" s="8"/>
    </row>
    <row r="42" spans="1:10" x14ac:dyDescent="0.25">
      <c r="A42" s="4"/>
      <c r="B42" s="21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8"/>
      <c r="H42" s="8"/>
      <c r="I42" s="8"/>
      <c r="J42" s="8"/>
    </row>
    <row r="43" spans="1:10" x14ac:dyDescent="0.25">
      <c r="A43" s="4"/>
      <c r="B43" s="21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8"/>
      <c r="H43" s="8"/>
      <c r="I43" s="8"/>
      <c r="J43" s="8"/>
    </row>
    <row r="44" spans="1:10" x14ac:dyDescent="0.25">
      <c r="A44" s="4"/>
      <c r="B44" s="21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8"/>
      <c r="H44" s="8"/>
      <c r="I44" s="8"/>
      <c r="J44" s="8"/>
    </row>
    <row r="45" spans="1:10" x14ac:dyDescent="0.25">
      <c r="A45" s="4"/>
      <c r="B45" s="21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8"/>
      <c r="H45" s="8"/>
      <c r="I45" s="8"/>
      <c r="J45" s="8"/>
    </row>
    <row r="46" spans="1:10" x14ac:dyDescent="0.25">
      <c r="A46" s="4"/>
      <c r="B46" s="21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8"/>
      <c r="H46" s="8"/>
      <c r="I46" s="8"/>
      <c r="J46" s="8"/>
    </row>
    <row r="47" spans="1:10" x14ac:dyDescent="0.25">
      <c r="A47" s="4"/>
      <c r="B47" s="21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8"/>
      <c r="H47" s="8"/>
      <c r="I47" s="8"/>
      <c r="J47" s="8"/>
    </row>
    <row r="48" spans="1:10" x14ac:dyDescent="0.25">
      <c r="A48" s="4"/>
      <c r="B48" s="21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8"/>
      <c r="H48" s="8"/>
      <c r="I48" s="8"/>
      <c r="J48" s="8"/>
    </row>
    <row r="49" spans="1:10" x14ac:dyDescent="0.25">
      <c r="A49" s="4"/>
      <c r="B49" s="21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8"/>
      <c r="H49" s="8"/>
      <c r="I49" s="8"/>
      <c r="J49" s="8"/>
    </row>
    <row r="50" spans="1:10" x14ac:dyDescent="0.25">
      <c r="A50" s="4"/>
      <c r="B50" s="21">
        <v>2003</v>
      </c>
      <c r="C50" s="23">
        <v>-9.9</v>
      </c>
      <c r="D50" s="23">
        <v>1.3100000000000001E-2</v>
      </c>
      <c r="E50" s="23">
        <v>1.43E-2</v>
      </c>
      <c r="F50" s="23">
        <v>4.5400000000000003E-2</v>
      </c>
      <c r="G50" s="8"/>
      <c r="H50" s="8"/>
      <c r="I50" s="8"/>
      <c r="J50" s="8"/>
    </row>
    <row r="51" spans="1:10" x14ac:dyDescent="0.25">
      <c r="A51" s="4"/>
      <c r="B51" s="21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8"/>
      <c r="H51" s="8"/>
      <c r="I51" s="8"/>
      <c r="J51" s="8"/>
    </row>
    <row r="52" spans="1:10" x14ac:dyDescent="0.25">
      <c r="A52" s="4"/>
      <c r="B52" s="21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8"/>
      <c r="H52" s="8"/>
      <c r="I52" s="8"/>
      <c r="J52" s="8"/>
    </row>
    <row r="53" spans="1:10" x14ac:dyDescent="0.25">
      <c r="A53" s="4"/>
      <c r="B53" s="21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8"/>
      <c r="H53" s="8"/>
      <c r="I53" s="8"/>
      <c r="J53" s="8"/>
    </row>
    <row r="54" spans="1:10" x14ac:dyDescent="0.25">
      <c r="A54" s="4"/>
      <c r="B54" s="21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8"/>
      <c r="H54" s="8"/>
      <c r="I54" s="8"/>
      <c r="J54" s="8"/>
    </row>
    <row r="55" spans="1:10" x14ac:dyDescent="0.25">
      <c r="A55" s="4"/>
      <c r="B55" s="21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8"/>
      <c r="H55" s="8"/>
      <c r="I55" s="8"/>
      <c r="J55" s="8"/>
    </row>
    <row r="56" spans="1:10" x14ac:dyDescent="0.25">
      <c r="A56" s="4"/>
      <c r="B56" s="21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8"/>
      <c r="H56" s="8"/>
      <c r="I56" s="8"/>
      <c r="J56" s="8"/>
    </row>
    <row r="57" spans="1:10" x14ac:dyDescent="0.25">
      <c r="A57" s="4"/>
      <c r="B57" s="21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8"/>
      <c r="H57" s="8"/>
      <c r="I57" s="8"/>
      <c r="J57" s="8"/>
    </row>
    <row r="58" spans="1:10" x14ac:dyDescent="0.25">
      <c r="A58" s="4"/>
      <c r="B58" s="21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8"/>
      <c r="H58" s="8"/>
      <c r="I58" s="8"/>
      <c r="J58" s="8"/>
    </row>
    <row r="59" spans="1:10" x14ac:dyDescent="0.25">
      <c r="A59" s="4"/>
      <c r="B59" s="21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8"/>
      <c r="H59" s="8"/>
      <c r="I59" s="8"/>
      <c r="J59" s="8"/>
    </row>
    <row r="60" spans="1:10" x14ac:dyDescent="0.25">
      <c r="A60" s="4"/>
      <c r="B60" s="21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8"/>
      <c r="H60" s="8"/>
      <c r="I60" s="8"/>
      <c r="J60" s="8"/>
    </row>
    <row r="61" spans="1:10" x14ac:dyDescent="0.25">
      <c r="A61" s="4"/>
      <c r="B61" s="21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8"/>
      <c r="H61" s="8"/>
      <c r="I61" s="8"/>
      <c r="J61" s="8"/>
    </row>
    <row r="62" spans="1:10" x14ac:dyDescent="0.25">
      <c r="A62" s="4"/>
      <c r="B62" s="21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8"/>
      <c r="H62" s="8"/>
      <c r="I62" s="8"/>
      <c r="J62" s="8"/>
    </row>
    <row r="63" spans="1:10" x14ac:dyDescent="0.25">
      <c r="A63" s="4"/>
      <c r="B63" s="21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8"/>
      <c r="H63" s="8"/>
      <c r="I63" s="8"/>
      <c r="J63" s="8"/>
    </row>
    <row r="64" spans="1:10" x14ac:dyDescent="0.25">
      <c r="A64" s="4"/>
      <c r="B64" s="21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8"/>
      <c r="H64" s="8"/>
      <c r="I64" s="8"/>
      <c r="J64" s="8"/>
    </row>
    <row r="65" spans="1:10" x14ac:dyDescent="0.25">
      <c r="A65" s="4"/>
      <c r="B65" s="21">
        <v>2018</v>
      </c>
      <c r="C65" s="23">
        <v>2.12E-2</v>
      </c>
      <c r="D65" s="23">
        <v>2.0799999999999999E-2</v>
      </c>
      <c r="E65" s="23" t="e">
        <v>#N/A</v>
      </c>
      <c r="F65" s="23">
        <v>3.3000000000000002E-2</v>
      </c>
      <c r="G65" s="8"/>
      <c r="H65" s="8"/>
      <c r="I65" s="8"/>
      <c r="J65" s="8"/>
    </row>
    <row r="66" spans="1:10" x14ac:dyDescent="0.25">
      <c r="A66" s="4"/>
      <c r="B66" s="21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8"/>
      <c r="H66" s="8"/>
      <c r="I66" s="8"/>
      <c r="J66" s="8"/>
    </row>
    <row r="67" spans="1:10" x14ac:dyDescent="0.25">
      <c r="A67" s="4"/>
      <c r="B67" s="21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8"/>
      <c r="H67" s="8"/>
      <c r="I67" s="8"/>
      <c r="J67" s="8"/>
    </row>
    <row r="68" spans="1:10" x14ac:dyDescent="0.25">
      <c r="A68" s="4"/>
      <c r="B68" s="21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8"/>
      <c r="H68" s="8"/>
      <c r="I68" s="8"/>
      <c r="J68" s="8"/>
    </row>
    <row r="69" spans="1:10" x14ac:dyDescent="0.25">
      <c r="A69" s="4"/>
      <c r="B69" s="21"/>
      <c r="C69" s="16"/>
      <c r="D69" s="16"/>
      <c r="E69" s="16"/>
      <c r="F69" s="16"/>
      <c r="G69" s="8"/>
      <c r="H69" s="8"/>
      <c r="I69" s="8"/>
      <c r="J69" s="8"/>
    </row>
    <row r="70" spans="1:10" ht="15" customHeight="1" x14ac:dyDescent="0.25">
      <c r="C70" s="32">
        <f>AVERAGE(C9:C49,C51:C68)</f>
        <v>3.7822033898305081E-2</v>
      </c>
    </row>
  </sheetData>
  <phoneticPr fontId="9" type="noConversion"/>
  <conditionalFormatting sqref="B9:F68">
    <cfRule type="expression" dxfId="0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TOC</vt:lpstr>
      <vt:lpstr>Demographic-Economic</vt:lpstr>
      <vt:lpstr>Inflation-Interest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Windows 用户</cp:lastModifiedBy>
  <cp:revision/>
  <dcterms:created xsi:type="dcterms:W3CDTF">2023-01-06T17:21:07Z</dcterms:created>
  <dcterms:modified xsi:type="dcterms:W3CDTF">2023-03-24T14:23:17Z</dcterms:modified>
  <cp:category/>
  <cp:contentStatus/>
</cp:coreProperties>
</file>